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7.xml" ContentType="application/vnd.openxmlformats-officedocument.spreadsheetml.table+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2.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8.xml" ContentType="application/vnd.openxmlformats-officedocument.spreadsheetml.tab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C4152898-1A68-43B4-88CF-B3EFF487DA31}" xr6:coauthVersionLast="46" xr6:coauthVersionMax="46" xr10:uidLastSave="{00000000-0000-0000-0000-000000000000}"/>
  <bookViews>
    <workbookView xWindow="-120" yWindow="-120" windowWidth="29040" windowHeight="15840" tabRatio="915" xr2:uid="{DFCDD37B-58B4-4573-B1CA-EE1232A8CBC3}"/>
  </bookViews>
  <sheets>
    <sheet name="Feed Chart" sheetId="93" r:id="rId1"/>
    <sheet name="User1" sheetId="105" r:id="rId2"/>
    <sheet name="User2" sheetId="106" r:id="rId3"/>
    <sheet name="User3" sheetId="107" r:id="rId4"/>
    <sheet name="$" sheetId="74" r:id="rId5"/>
    <sheet name="Room" sheetId="108" r:id="rId6"/>
    <sheet name="Panel" sheetId="104" r:id="rId7"/>
    <sheet name="Light Layout" sheetId="45" r:id="rId8"/>
    <sheet name="Brian" sheetId="103" r:id="rId9"/>
    <sheet name="SaltMix" sheetId="102" r:id="rId10"/>
    <sheet name="VPD Calc" sheetId="100" r:id="rId11"/>
    <sheet name="Electricity" sheetId="6" r:id="rId12"/>
    <sheet name="PPM Calc" sheetId="20" r:id="rId13"/>
    <sheet name="PPM" sheetId="96" r:id="rId14"/>
    <sheet name="NPK Calculator" sheetId="98" r:id="rId15"/>
    <sheet name="Ternary Chart" sheetId="94" r:id="rId16"/>
    <sheet name="Element to Oxide" sheetId="91" r:id="rId17"/>
    <sheet name="Labels" sheetId="89" r:id="rId18"/>
    <sheet name="RO Water" sheetId="101" r:id="rId19"/>
    <sheet name="Hardware" sheetId="99" r:id="rId20"/>
    <sheet name="LEDS" sheetId="87" r:id="rId21"/>
    <sheet name="Ohms Law" sheetId="88" r:id="rId22"/>
    <sheet name="EC" sheetId="73" r:id="rId23"/>
    <sheet name="VPD" sheetId="7" r:id="rId24"/>
    <sheet name="Defoliation" sheetId="17" r:id="rId25"/>
    <sheet name="Cloning" sheetId="41" r:id="rId26"/>
    <sheet name="Harvest" sheetId="15" r:id="rId27"/>
    <sheet name="Deficiency" sheetId="14" r:id="rId28"/>
    <sheet name="Concentrates" sheetId="18" r:id="rId29"/>
    <sheet name="Root Health" sheetId="43" r:id="rId30"/>
    <sheet name="Strains" sheetId="8" r:id="rId31"/>
    <sheet name="Soil" sheetId="38" r:id="rId32"/>
    <sheet name="GH Feedchart" sheetId="90" r:id="rId33"/>
  </sheets>
  <externalReferences>
    <externalReference r:id="rId34"/>
    <externalReference r:id="rId35"/>
    <externalReference r:id="rId36"/>
  </externalReferences>
  <definedNames>
    <definedName name="Appliances">'[1]Appliances Data'!$C$5:$C$104</definedName>
    <definedName name="Classes">[2]!TaskSchedule[[#All],[Column1]]</definedName>
    <definedName name="daygrid" localSheetId="4">'$'!days+'$'!weeks*7</definedName>
    <definedName name="daygrid" localSheetId="22">EC!days+EC!weeks*7</definedName>
    <definedName name="daygrid" localSheetId="0">'Feed Chart'!days+'Feed Chart'!weeks*7</definedName>
    <definedName name="daygrid" localSheetId="19">Hardware!days+Hardware!weeks*7</definedName>
    <definedName name="daygrid" localSheetId="20">LEDS!days+LEDS!weeks*7</definedName>
    <definedName name="daygrid" localSheetId="6">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2">{0,1,2,3,4,5,6}</definedName>
    <definedName name="days" localSheetId="0">{0,1,2,3,4,5,6}</definedName>
    <definedName name="days" localSheetId="19">{0,1,2,3,4,5,6}</definedName>
    <definedName name="days" localSheetId="20">{0,1,2,3,4,5,6}</definedName>
    <definedName name="days" localSheetId="6">{0,1,2,3,4,5,6}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2">{"January","February","March","April","May","June","July","August","September","October","November","December"}</definedName>
    <definedName name="months" localSheetId="0">{"January","February","March","April","May","June","July","August","September","October","November","December"}</definedName>
    <definedName name="months" localSheetId="19">{"January","February","March","April","May","June","July","August","September","October","November","December"}</definedName>
    <definedName name="months" localSheetId="20">{"January","February","March","April","May","June","July","August","September","October","November","December"}</definedName>
    <definedName name="months" localSheetId="6">{"January","February","March","April","May","June","July","August","September","October","November","December"}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2">MATCH(DayToStart,EC!weekdays_reversed,0)-2</definedName>
    <definedName name="weekday_option" localSheetId="0">MATCH([0]!DayToStart,'Feed Chart'!weekdays_reversed,0)-2</definedName>
    <definedName name="weekday_option" localSheetId="19">MATCH([0]!DayToStart,Hardware!weekdays_reversed,0)-2</definedName>
    <definedName name="weekday_option" localSheetId="20">MATCH([0]!DayToStart,LEDS!weekdays_reversed,0)-2</definedName>
    <definedName name="weekday_option" localSheetId="6">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2">{"Sunday","Saturday","Friday","Thursday","Wednesday","Tuesday","Monday"}</definedName>
    <definedName name="weekdays_reversed" localSheetId="0">{"Sunday","Saturday","Friday","Thursday","Wednesday","Tuesday","Monday"}</definedName>
    <definedName name="weekdays_reversed" localSheetId="19">{"Sunday","Saturday","Friday","Thursday","Wednesday","Tuesday","Monday"}</definedName>
    <definedName name="weekdays_reversed" localSheetId="20">{"Sunday","Saturday","Friday","Thursday","Wednesday","Tuesday","Monday"}</definedName>
    <definedName name="weekdays_reversed" localSheetId="6">{"Sunday","Saturday","Friday","Thursday","Wednesday","Tuesday","Monday"}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2">{0;1;2;3;4;5;6}</definedName>
    <definedName name="weeks" localSheetId="0">{0;1;2;3;4;5;6}</definedName>
    <definedName name="weeks" localSheetId="19">{0;1;2;3;4;5;6}</definedName>
    <definedName name="weeks" localSheetId="20">{0;1;2;3;4;5;6}</definedName>
    <definedName name="weeks" localSheetId="6">{0;1;2;3;4;5;6}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LA319" i="93"/>
  <c r="HA319" i="93" s="1"/>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P499" i="93" s="1"/>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P497" i="93" s="1"/>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P491" i="93" s="1"/>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P486" i="93" s="1"/>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P477" i="93" s="1"/>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P469" i="93" s="1"/>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P464" i="93" s="1"/>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T450" i="93" s="1"/>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P445" i="93" s="1"/>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T437" i="93" s="1"/>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T436" i="93" s="1"/>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T434" i="93" s="1"/>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T433" i="93" s="1"/>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T432" i="93" s="1"/>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T412" i="93" s="1"/>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T411" i="93" s="1"/>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KQ392" i="93" s="1"/>
  <c r="DL392" i="93"/>
  <c r="DK392" i="93"/>
  <c r="DJ392" i="93"/>
  <c r="DI392" i="93"/>
  <c r="DH392" i="93"/>
  <c r="KL392" i="93" s="1"/>
  <c r="DG392" i="93"/>
  <c r="KK392" i="93" s="1"/>
  <c r="MK392" i="93" s="1"/>
  <c r="DF392" i="93"/>
  <c r="KJ392" i="93" s="1"/>
  <c r="DE392" i="93"/>
  <c r="KI392" i="93" s="1"/>
  <c r="DD392" i="93"/>
  <c r="DC392" i="93"/>
  <c r="DB392" i="93"/>
  <c r="DA392" i="93"/>
  <c r="KE392" i="93" s="1"/>
  <c r="CZ392" i="93"/>
  <c r="KD392" i="93" s="1"/>
  <c r="CY392" i="93"/>
  <c r="KC392" i="93" s="1"/>
  <c r="MC392" i="93" s="1"/>
  <c r="CX392" i="93"/>
  <c r="KB392" i="93" s="1"/>
  <c r="CW392" i="93"/>
  <c r="KA392" i="93" s="1"/>
  <c r="CV392" i="93"/>
  <c r="CU392" i="93"/>
  <c r="CT392" i="93"/>
  <c r="CS392" i="93"/>
  <c r="JW392" i="93" s="1"/>
  <c r="CR392" i="93"/>
  <c r="JV392" i="93" s="1"/>
  <c r="CQ392" i="93"/>
  <c r="JU392" i="93" s="1"/>
  <c r="LU392" i="93" s="1"/>
  <c r="CP392" i="93"/>
  <c r="JT392" i="93" s="1"/>
  <c r="CO392" i="93"/>
  <c r="JS392" i="93" s="1"/>
  <c r="LS392" i="93" s="1"/>
  <c r="CN392" i="93"/>
  <c r="CM392" i="93"/>
  <c r="CL392" i="93"/>
  <c r="CK392" i="93"/>
  <c r="JO392" i="93" s="1"/>
  <c r="CJ392" i="93"/>
  <c r="JN392" i="93" s="1"/>
  <c r="CI392" i="93"/>
  <c r="JM392" i="93" s="1"/>
  <c r="LM392" i="93" s="1"/>
  <c r="CH392" i="93"/>
  <c r="JL392" i="93" s="1"/>
  <c r="CG392" i="93"/>
  <c r="JK392" i="93" s="1"/>
  <c r="LK392" i="93" s="1"/>
  <c r="CF392" i="93"/>
  <c r="CE392" i="93"/>
  <c r="CD392" i="93"/>
  <c r="CC392" i="93"/>
  <c r="JG392" i="93" s="1"/>
  <c r="CB392" i="93"/>
  <c r="JF392" i="93" s="1"/>
  <c r="CA392" i="93"/>
  <c r="JE392" i="93" s="1"/>
  <c r="LE392" i="93" s="1"/>
  <c r="BZ392" i="93"/>
  <c r="JD392" i="93" s="1"/>
  <c r="BY392" i="93"/>
  <c r="JC392" i="93" s="1"/>
  <c r="LC392" i="93" s="1"/>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KN391" i="93" s="1"/>
  <c r="DI391" i="93"/>
  <c r="KM391" i="93" s="1"/>
  <c r="DH391" i="93"/>
  <c r="KL391" i="93" s="1"/>
  <c r="DG391" i="93"/>
  <c r="DF391" i="93"/>
  <c r="DE391" i="93"/>
  <c r="DD391" i="93"/>
  <c r="DC391" i="93"/>
  <c r="KG391" i="93" s="1"/>
  <c r="DB391" i="93"/>
  <c r="KF391" i="93" s="1"/>
  <c r="DA391" i="93"/>
  <c r="KE391" i="93" s="1"/>
  <c r="CZ391" i="93"/>
  <c r="KD391" i="93" s="1"/>
  <c r="CY391" i="93"/>
  <c r="CX391" i="93"/>
  <c r="CW391" i="93"/>
  <c r="CV391" i="93"/>
  <c r="CU391" i="93"/>
  <c r="JY391" i="93" s="1"/>
  <c r="CT391" i="93"/>
  <c r="JX391" i="93" s="1"/>
  <c r="CS391" i="93"/>
  <c r="JW391" i="93" s="1"/>
  <c r="CR391" i="93"/>
  <c r="JV391" i="93" s="1"/>
  <c r="CQ391" i="93"/>
  <c r="CP391" i="93"/>
  <c r="CO391" i="93"/>
  <c r="CN391" i="93"/>
  <c r="CM391" i="93"/>
  <c r="JQ391" i="93" s="1"/>
  <c r="CL391" i="93"/>
  <c r="JP391" i="93" s="1"/>
  <c r="CK391" i="93"/>
  <c r="JO391" i="93" s="1"/>
  <c r="CJ391" i="93"/>
  <c r="JN391" i="93" s="1"/>
  <c r="CI391" i="93"/>
  <c r="CH391" i="93"/>
  <c r="CG391" i="93"/>
  <c r="CF391" i="93"/>
  <c r="CE391" i="93"/>
  <c r="JI391" i="93" s="1"/>
  <c r="CD391" i="93"/>
  <c r="JH391" i="93" s="1"/>
  <c r="CC391" i="93"/>
  <c r="JG391" i="93" s="1"/>
  <c r="CB391" i="93"/>
  <c r="JF391" i="93" s="1"/>
  <c r="CA391" i="93"/>
  <c r="BZ391" i="93"/>
  <c r="JD391" i="93" s="1"/>
  <c r="BY391" i="93"/>
  <c r="BX391" i="93"/>
  <c r="BW391" i="93"/>
  <c r="JA391" i="93" s="1"/>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KQ390" i="93" s="1"/>
  <c r="DL390" i="93"/>
  <c r="DK390" i="93"/>
  <c r="DJ390" i="93"/>
  <c r="DI390" i="93"/>
  <c r="KM390" i="93" s="1"/>
  <c r="DH390" i="93"/>
  <c r="KL390" i="93" s="1"/>
  <c r="DG390" i="93"/>
  <c r="KK390" i="93" s="1"/>
  <c r="MK390" i="93" s="1"/>
  <c r="DF390" i="93"/>
  <c r="KJ390" i="93" s="1"/>
  <c r="DE390" i="93"/>
  <c r="KI390" i="93" s="1"/>
  <c r="DD390" i="93"/>
  <c r="DC390" i="93"/>
  <c r="DB390" i="93"/>
  <c r="DA390" i="93"/>
  <c r="KE390" i="93" s="1"/>
  <c r="CZ390" i="93"/>
  <c r="KD390" i="93" s="1"/>
  <c r="CY390" i="93"/>
  <c r="KC390" i="93" s="1"/>
  <c r="MC390" i="93" s="1"/>
  <c r="CX390" i="93"/>
  <c r="KB390" i="93" s="1"/>
  <c r="CW390" i="93"/>
  <c r="KA390" i="93" s="1"/>
  <c r="CV390" i="93"/>
  <c r="CU390" i="93"/>
  <c r="CT390" i="93"/>
  <c r="CS390" i="93"/>
  <c r="JW390" i="93" s="1"/>
  <c r="CR390" i="93"/>
  <c r="JV390" i="93" s="1"/>
  <c r="CQ390" i="93"/>
  <c r="JU390" i="93" s="1"/>
  <c r="LU390" i="93" s="1"/>
  <c r="CP390" i="93"/>
  <c r="JT390" i="93" s="1"/>
  <c r="CO390" i="93"/>
  <c r="JS390" i="93" s="1"/>
  <c r="CN390" i="93"/>
  <c r="CM390" i="93"/>
  <c r="CL390" i="93"/>
  <c r="CK390" i="93"/>
  <c r="JO390" i="93" s="1"/>
  <c r="CJ390" i="93"/>
  <c r="JN390" i="93" s="1"/>
  <c r="CI390" i="93"/>
  <c r="JM390" i="93" s="1"/>
  <c r="LM390" i="93" s="1"/>
  <c r="CH390" i="93"/>
  <c r="JL390" i="93" s="1"/>
  <c r="CG390" i="93"/>
  <c r="JK390" i="93" s="1"/>
  <c r="LK390" i="93" s="1"/>
  <c r="CF390" i="93"/>
  <c r="CE390" i="93"/>
  <c r="CD390" i="93"/>
  <c r="CC390" i="93"/>
  <c r="JG390" i="93" s="1"/>
  <c r="CB390" i="93"/>
  <c r="JF390" i="93" s="1"/>
  <c r="CA390" i="93"/>
  <c r="JE390" i="93" s="1"/>
  <c r="LE390" i="93" s="1"/>
  <c r="BZ390" i="93"/>
  <c r="JD390" i="93" s="1"/>
  <c r="BY390" i="93"/>
  <c r="JC390" i="93" s="1"/>
  <c r="LC390" i="93" s="1"/>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KO389" i="93" s="1"/>
  <c r="DJ389" i="93"/>
  <c r="KN389" i="93" s="1"/>
  <c r="DI389" i="93"/>
  <c r="KM389" i="93" s="1"/>
  <c r="DH389" i="93"/>
  <c r="KL389" i="93" s="1"/>
  <c r="DG389" i="93"/>
  <c r="DF389" i="93"/>
  <c r="KJ389" i="93" s="1"/>
  <c r="DE389" i="93"/>
  <c r="DD389" i="93"/>
  <c r="DC389" i="93"/>
  <c r="KG389" i="93" s="1"/>
  <c r="DB389" i="93"/>
  <c r="KF389" i="93" s="1"/>
  <c r="DA389" i="93"/>
  <c r="KE389" i="93" s="1"/>
  <c r="CZ389" i="93"/>
  <c r="KD389" i="93" s="1"/>
  <c r="CY389" i="93"/>
  <c r="CX389" i="93"/>
  <c r="KB389" i="93" s="1"/>
  <c r="CW389" i="93"/>
  <c r="CV389" i="93"/>
  <c r="CU389" i="93"/>
  <c r="JY389" i="93" s="1"/>
  <c r="CT389" i="93"/>
  <c r="JX389" i="93" s="1"/>
  <c r="CS389" i="93"/>
  <c r="JW389" i="93" s="1"/>
  <c r="CR389" i="93"/>
  <c r="JV389" i="93" s="1"/>
  <c r="CQ389" i="93"/>
  <c r="CP389" i="93"/>
  <c r="JT389" i="93" s="1"/>
  <c r="CO389" i="93"/>
  <c r="CN389" i="93"/>
  <c r="CM389" i="93"/>
  <c r="JQ389" i="93" s="1"/>
  <c r="CL389" i="93"/>
  <c r="JP389" i="93" s="1"/>
  <c r="CK389" i="93"/>
  <c r="JO389" i="93" s="1"/>
  <c r="CJ389" i="93"/>
  <c r="JN389" i="93" s="1"/>
  <c r="CI389" i="93"/>
  <c r="JM389" i="93" s="1"/>
  <c r="LM389" i="93" s="1"/>
  <c r="CH389" i="93"/>
  <c r="JL389" i="93" s="1"/>
  <c r="CG389" i="93"/>
  <c r="CF389" i="93"/>
  <c r="CE389" i="93"/>
  <c r="JI389" i="93" s="1"/>
  <c r="CD389" i="93"/>
  <c r="JH389" i="93" s="1"/>
  <c r="CC389" i="93"/>
  <c r="JG389" i="93" s="1"/>
  <c r="CB389" i="93"/>
  <c r="JF389" i="93" s="1"/>
  <c r="CA389" i="93"/>
  <c r="JE389" i="93" s="1"/>
  <c r="LE389" i="93" s="1"/>
  <c r="BZ389" i="93"/>
  <c r="JD389" i="93" s="1"/>
  <c r="BY389" i="93"/>
  <c r="BX389" i="93"/>
  <c r="BW389" i="93"/>
  <c r="JA389" i="93" s="1"/>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KQ388" i="93" s="1"/>
  <c r="DL388" i="93"/>
  <c r="DK388" i="93"/>
  <c r="DJ388" i="93"/>
  <c r="DI388" i="93"/>
  <c r="KM388" i="93" s="1"/>
  <c r="DH388" i="93"/>
  <c r="KL388" i="93" s="1"/>
  <c r="DG388" i="93"/>
  <c r="KK388" i="93" s="1"/>
  <c r="MK388" i="93" s="1"/>
  <c r="DF388" i="93"/>
  <c r="KJ388" i="93" s="1"/>
  <c r="DE388" i="93"/>
  <c r="KI388" i="93" s="1"/>
  <c r="DD388" i="93"/>
  <c r="DC388" i="93"/>
  <c r="DB388" i="93"/>
  <c r="DA388" i="93"/>
  <c r="KE388" i="93" s="1"/>
  <c r="CZ388" i="93"/>
  <c r="KD388" i="93" s="1"/>
  <c r="CY388" i="93"/>
  <c r="KC388" i="93" s="1"/>
  <c r="MC388" i="93" s="1"/>
  <c r="CX388" i="93"/>
  <c r="KB388" i="93" s="1"/>
  <c r="CW388" i="93"/>
  <c r="KA388" i="93" s="1"/>
  <c r="CV388" i="93"/>
  <c r="CU388" i="93"/>
  <c r="CT388" i="93"/>
  <c r="CS388" i="93"/>
  <c r="JW388" i="93" s="1"/>
  <c r="CR388" i="93"/>
  <c r="JV388" i="93" s="1"/>
  <c r="CQ388" i="93"/>
  <c r="JU388" i="93" s="1"/>
  <c r="LU388" i="93" s="1"/>
  <c r="CP388" i="93"/>
  <c r="JT388" i="93" s="1"/>
  <c r="CO388" i="93"/>
  <c r="JS388" i="93" s="1"/>
  <c r="CN388" i="93"/>
  <c r="CM388" i="93"/>
  <c r="CL388" i="93"/>
  <c r="CK388" i="93"/>
  <c r="JO388" i="93" s="1"/>
  <c r="CJ388" i="93"/>
  <c r="JN388" i="93" s="1"/>
  <c r="CI388" i="93"/>
  <c r="JM388" i="93" s="1"/>
  <c r="LM388" i="93" s="1"/>
  <c r="CH388" i="93"/>
  <c r="JL388" i="93" s="1"/>
  <c r="CG388" i="93"/>
  <c r="JK388" i="93" s="1"/>
  <c r="LK388" i="93" s="1"/>
  <c r="CF388" i="93"/>
  <c r="CE388" i="93"/>
  <c r="CD388" i="93"/>
  <c r="CC388" i="93"/>
  <c r="JG388" i="93" s="1"/>
  <c r="CB388" i="93"/>
  <c r="JF388" i="93" s="1"/>
  <c r="CA388" i="93"/>
  <c r="JE388" i="93" s="1"/>
  <c r="LE388" i="93" s="1"/>
  <c r="BZ388" i="93"/>
  <c r="JD388" i="93" s="1"/>
  <c r="BY388" i="93"/>
  <c r="JC388" i="93" s="1"/>
  <c r="LC388" i="93" s="1"/>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KO387" i="93" s="1"/>
  <c r="DJ387" i="93"/>
  <c r="KN387" i="93" s="1"/>
  <c r="DI387" i="93"/>
  <c r="DH387" i="93"/>
  <c r="KL387" i="93" s="1"/>
  <c r="DG387" i="93"/>
  <c r="DF387" i="93"/>
  <c r="KJ387" i="93" s="1"/>
  <c r="DE387" i="93"/>
  <c r="DD387" i="93"/>
  <c r="DC387" i="93"/>
  <c r="KG387" i="93" s="1"/>
  <c r="DB387" i="93"/>
  <c r="KF387" i="93" s="1"/>
  <c r="DA387" i="93"/>
  <c r="KE387" i="93" s="1"/>
  <c r="CZ387" i="93"/>
  <c r="KD387" i="93" s="1"/>
  <c r="CY387" i="93"/>
  <c r="CX387" i="93"/>
  <c r="KB387" i="93" s="1"/>
  <c r="CW387" i="93"/>
  <c r="CV387" i="93"/>
  <c r="CU387" i="93"/>
  <c r="JY387" i="93" s="1"/>
  <c r="CT387" i="93"/>
  <c r="JX387" i="93" s="1"/>
  <c r="CS387" i="93"/>
  <c r="JW387" i="93" s="1"/>
  <c r="CR387" i="93"/>
  <c r="JV387" i="93" s="1"/>
  <c r="CQ387" i="93"/>
  <c r="JU387" i="93" s="1"/>
  <c r="LU387" i="93" s="1"/>
  <c r="CP387" i="93"/>
  <c r="JT387" i="93" s="1"/>
  <c r="CO387" i="93"/>
  <c r="CN387" i="93"/>
  <c r="CM387" i="93"/>
  <c r="JQ387" i="93" s="1"/>
  <c r="CL387" i="93"/>
  <c r="JP387" i="93" s="1"/>
  <c r="CK387" i="93"/>
  <c r="JO387" i="93" s="1"/>
  <c r="CJ387" i="93"/>
  <c r="JN387" i="93" s="1"/>
  <c r="CI387" i="93"/>
  <c r="JM387" i="93" s="1"/>
  <c r="LM387" i="93" s="1"/>
  <c r="CH387" i="93"/>
  <c r="JL387" i="93" s="1"/>
  <c r="CG387" i="93"/>
  <c r="CF387" i="93"/>
  <c r="CE387" i="93"/>
  <c r="JI387" i="93" s="1"/>
  <c r="CD387" i="93"/>
  <c r="JH387" i="93" s="1"/>
  <c r="CC387" i="93"/>
  <c r="JG387" i="93" s="1"/>
  <c r="CB387" i="93"/>
  <c r="JF387" i="93" s="1"/>
  <c r="CA387" i="93"/>
  <c r="JE387" i="93" s="1"/>
  <c r="LE387" i="93" s="1"/>
  <c r="BZ387" i="93"/>
  <c r="JD387" i="93" s="1"/>
  <c r="BY387" i="93"/>
  <c r="BX387" i="93"/>
  <c r="BW387" i="93"/>
  <c r="JA387" i="93" s="1"/>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KJ386" i="93" s="1"/>
  <c r="DE386" i="93"/>
  <c r="DD386" i="93"/>
  <c r="DC386" i="93"/>
  <c r="DB386" i="93"/>
  <c r="DA386" i="93"/>
  <c r="CZ386" i="93"/>
  <c r="KD386" i="93" s="1"/>
  <c r="CY386" i="93"/>
  <c r="CX386" i="93"/>
  <c r="KB386" i="93" s="1"/>
  <c r="CW386" i="93"/>
  <c r="CV386" i="93"/>
  <c r="CU386" i="93"/>
  <c r="CT386" i="93"/>
  <c r="CS386" i="93"/>
  <c r="CR386" i="93"/>
  <c r="JV386" i="93" s="1"/>
  <c r="CQ386" i="93"/>
  <c r="CP386" i="93"/>
  <c r="JT386" i="93" s="1"/>
  <c r="CO386" i="93"/>
  <c r="CN386" i="93"/>
  <c r="CM386" i="93"/>
  <c r="CL386" i="93"/>
  <c r="CK386" i="93"/>
  <c r="CJ386" i="93"/>
  <c r="JN386" i="93" s="1"/>
  <c r="CI386" i="93"/>
  <c r="CH386" i="93"/>
  <c r="JL386" i="93" s="1"/>
  <c r="CG386" i="93"/>
  <c r="CF386" i="93"/>
  <c r="CE386" i="93"/>
  <c r="CD386" i="93"/>
  <c r="CC386" i="93"/>
  <c r="CB386" i="93"/>
  <c r="JF386" i="93" s="1"/>
  <c r="CA386" i="93"/>
  <c r="BZ386" i="93"/>
  <c r="JD386" i="93" s="1"/>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KO385" i="93" s="1"/>
  <c r="DJ385" i="93"/>
  <c r="KN385" i="93" s="1"/>
  <c r="DI385" i="93"/>
  <c r="KM385" i="93" s="1"/>
  <c r="DH385" i="93"/>
  <c r="KL385" i="93" s="1"/>
  <c r="DG385" i="93"/>
  <c r="KK385" i="93" s="1"/>
  <c r="MK385" i="93" s="1"/>
  <c r="DF385" i="93"/>
  <c r="KJ385" i="93" s="1"/>
  <c r="DE385" i="93"/>
  <c r="DD385" i="93"/>
  <c r="DC385" i="93"/>
  <c r="KG385" i="93" s="1"/>
  <c r="DB385" i="93"/>
  <c r="KF385" i="93" s="1"/>
  <c r="DA385" i="93"/>
  <c r="KE385" i="93" s="1"/>
  <c r="CZ385" i="93"/>
  <c r="KD385" i="93" s="1"/>
  <c r="CY385" i="93"/>
  <c r="KC385" i="93" s="1"/>
  <c r="MC385" i="93" s="1"/>
  <c r="CX385" i="93"/>
  <c r="KB385" i="93" s="1"/>
  <c r="CW385" i="93"/>
  <c r="CV385" i="93"/>
  <c r="CU385" i="93"/>
  <c r="JY385" i="93" s="1"/>
  <c r="CT385" i="93"/>
  <c r="JX385" i="93" s="1"/>
  <c r="CS385" i="93"/>
  <c r="JW385" i="93" s="1"/>
  <c r="CR385" i="93"/>
  <c r="JV385" i="93" s="1"/>
  <c r="CQ385" i="93"/>
  <c r="JU385" i="93" s="1"/>
  <c r="LU385" i="93" s="1"/>
  <c r="CP385" i="93"/>
  <c r="JT385" i="93" s="1"/>
  <c r="CO385" i="93"/>
  <c r="CN385" i="93"/>
  <c r="CM385" i="93"/>
  <c r="JQ385" i="93" s="1"/>
  <c r="CL385" i="93"/>
  <c r="JP385" i="93" s="1"/>
  <c r="CK385" i="93"/>
  <c r="JO385" i="93" s="1"/>
  <c r="CJ385" i="93"/>
  <c r="JN385" i="93" s="1"/>
  <c r="CI385" i="93"/>
  <c r="JM385" i="93" s="1"/>
  <c r="LM385" i="93" s="1"/>
  <c r="CH385" i="93"/>
  <c r="JL385" i="93" s="1"/>
  <c r="CG385" i="93"/>
  <c r="CF385" i="93"/>
  <c r="CE385" i="93"/>
  <c r="JI385" i="93" s="1"/>
  <c r="CD385" i="93"/>
  <c r="JH385" i="93" s="1"/>
  <c r="CC385" i="93"/>
  <c r="JG385" i="93" s="1"/>
  <c r="CB385" i="93"/>
  <c r="JF385" i="93" s="1"/>
  <c r="CA385" i="93"/>
  <c r="JE385" i="93" s="1"/>
  <c r="LE385" i="93" s="1"/>
  <c r="BZ385" i="93"/>
  <c r="JD385" i="93" s="1"/>
  <c r="BY385" i="93"/>
  <c r="BX385" i="93"/>
  <c r="BW385" i="93"/>
  <c r="JA385" i="93" s="1"/>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KM384" i="93" s="1"/>
  <c r="DH384" i="93"/>
  <c r="KL384" i="93" s="1"/>
  <c r="DG384" i="93"/>
  <c r="DF384" i="93"/>
  <c r="DE384" i="93"/>
  <c r="DD384" i="93"/>
  <c r="DC384" i="93"/>
  <c r="DB384" i="93"/>
  <c r="DA384" i="93"/>
  <c r="KE384" i="93" s="1"/>
  <c r="CZ384" i="93"/>
  <c r="KD384" i="93" s="1"/>
  <c r="CY384" i="93"/>
  <c r="KC384" i="93" s="1"/>
  <c r="MC384" i="93" s="1"/>
  <c r="CX384" i="93"/>
  <c r="CW384" i="93"/>
  <c r="CV384" i="93"/>
  <c r="CU384" i="93"/>
  <c r="CT384" i="93"/>
  <c r="CS384" i="93"/>
  <c r="JW384" i="93" s="1"/>
  <c r="CR384" i="93"/>
  <c r="JV384" i="93" s="1"/>
  <c r="CQ384" i="93"/>
  <c r="JU384" i="93" s="1"/>
  <c r="LU384" i="93" s="1"/>
  <c r="CP384" i="93"/>
  <c r="CO384" i="93"/>
  <c r="CN384" i="93"/>
  <c r="CM384" i="93"/>
  <c r="CL384" i="93"/>
  <c r="CK384" i="93"/>
  <c r="JO384" i="93" s="1"/>
  <c r="CJ384" i="93"/>
  <c r="JN384" i="93" s="1"/>
  <c r="CI384" i="93"/>
  <c r="JM384" i="93" s="1"/>
  <c r="LM384" i="93" s="1"/>
  <c r="CH384" i="93"/>
  <c r="CG384" i="93"/>
  <c r="CF384" i="93"/>
  <c r="CE384" i="93"/>
  <c r="CD384" i="93"/>
  <c r="CC384" i="93"/>
  <c r="JG384" i="93" s="1"/>
  <c r="CB384" i="93"/>
  <c r="JF384" i="93" s="1"/>
  <c r="CA384" i="93"/>
  <c r="JE384" i="93" s="1"/>
  <c r="LE384" i="93" s="1"/>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KO383" i="93" s="1"/>
  <c r="DJ383" i="93"/>
  <c r="KN383" i="93" s="1"/>
  <c r="DI383" i="93"/>
  <c r="KM383" i="93" s="1"/>
  <c r="DH383" i="93"/>
  <c r="KL383" i="93" s="1"/>
  <c r="DG383" i="93"/>
  <c r="KK383" i="93" s="1"/>
  <c r="MK383" i="93" s="1"/>
  <c r="DF383" i="93"/>
  <c r="KJ383" i="93" s="1"/>
  <c r="DE383" i="93"/>
  <c r="DD383" i="93"/>
  <c r="DC383" i="93"/>
  <c r="KG383" i="93" s="1"/>
  <c r="DB383" i="93"/>
  <c r="KF383" i="93" s="1"/>
  <c r="DA383" i="93"/>
  <c r="KE383" i="93" s="1"/>
  <c r="CZ383" i="93"/>
  <c r="KD383" i="93" s="1"/>
  <c r="CY383" i="93"/>
  <c r="KC383" i="93" s="1"/>
  <c r="MC383" i="93" s="1"/>
  <c r="CX383" i="93"/>
  <c r="KB383" i="93" s="1"/>
  <c r="CW383" i="93"/>
  <c r="CV383" i="93"/>
  <c r="CU383" i="93"/>
  <c r="JY383" i="93" s="1"/>
  <c r="CT383" i="93"/>
  <c r="JX383" i="93" s="1"/>
  <c r="CS383" i="93"/>
  <c r="JW383" i="93" s="1"/>
  <c r="CR383" i="93"/>
  <c r="JV383" i="93" s="1"/>
  <c r="CQ383" i="93"/>
  <c r="JU383" i="93" s="1"/>
  <c r="LU383" i="93" s="1"/>
  <c r="CP383" i="93"/>
  <c r="JT383" i="93" s="1"/>
  <c r="CO383" i="93"/>
  <c r="CN383" i="93"/>
  <c r="CM383" i="93"/>
  <c r="JQ383" i="93" s="1"/>
  <c r="CL383" i="93"/>
  <c r="JP383" i="93" s="1"/>
  <c r="CK383" i="93"/>
  <c r="JO383" i="93" s="1"/>
  <c r="CJ383" i="93"/>
  <c r="JN383" i="93" s="1"/>
  <c r="CI383" i="93"/>
  <c r="JM383" i="93" s="1"/>
  <c r="LM383" i="93" s="1"/>
  <c r="CH383" i="93"/>
  <c r="JL383" i="93" s="1"/>
  <c r="CG383" i="93"/>
  <c r="CF383" i="93"/>
  <c r="CE383" i="93"/>
  <c r="JI383" i="93" s="1"/>
  <c r="CD383" i="93"/>
  <c r="JH383" i="93" s="1"/>
  <c r="CC383" i="93"/>
  <c r="JG383" i="93" s="1"/>
  <c r="CB383" i="93"/>
  <c r="JF383" i="93" s="1"/>
  <c r="CA383" i="93"/>
  <c r="JE383" i="93" s="1"/>
  <c r="LE383" i="93" s="1"/>
  <c r="BZ383" i="93"/>
  <c r="JD383" i="93" s="1"/>
  <c r="BY383" i="93"/>
  <c r="BX383" i="93"/>
  <c r="BW383" i="93"/>
  <c r="JA383" i="93" s="1"/>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KM382" i="93" s="1"/>
  <c r="DH382" i="93"/>
  <c r="KL382" i="93" s="1"/>
  <c r="DG382" i="93"/>
  <c r="KK382" i="93" s="1"/>
  <c r="MK382" i="93" s="1"/>
  <c r="DF382" i="93"/>
  <c r="DE382" i="93"/>
  <c r="DD382" i="93"/>
  <c r="DC382" i="93"/>
  <c r="DB382" i="93"/>
  <c r="DA382" i="93"/>
  <c r="KE382" i="93" s="1"/>
  <c r="CZ382" i="93"/>
  <c r="KD382" i="93" s="1"/>
  <c r="CY382" i="93"/>
  <c r="KC382" i="93" s="1"/>
  <c r="MC382" i="93" s="1"/>
  <c r="CX382" i="93"/>
  <c r="CW382" i="93"/>
  <c r="CV382" i="93"/>
  <c r="CU382" i="93"/>
  <c r="CT382" i="93"/>
  <c r="CS382" i="93"/>
  <c r="JW382" i="93" s="1"/>
  <c r="CR382" i="93"/>
  <c r="JV382" i="93" s="1"/>
  <c r="CQ382" i="93"/>
  <c r="JU382" i="93" s="1"/>
  <c r="LU382" i="93" s="1"/>
  <c r="CP382" i="93"/>
  <c r="CO382" i="93"/>
  <c r="CN382" i="93"/>
  <c r="CM382" i="93"/>
  <c r="CL382" i="93"/>
  <c r="CK382" i="93"/>
  <c r="JO382" i="93" s="1"/>
  <c r="CJ382" i="93"/>
  <c r="JN382" i="93" s="1"/>
  <c r="CI382" i="93"/>
  <c r="JM382" i="93" s="1"/>
  <c r="LM382" i="93" s="1"/>
  <c r="CH382" i="93"/>
  <c r="CG382" i="93"/>
  <c r="CF382" i="93"/>
  <c r="CE382" i="93"/>
  <c r="CD382" i="93"/>
  <c r="CC382" i="93"/>
  <c r="JG382" i="93" s="1"/>
  <c r="CB382" i="93"/>
  <c r="JF382" i="93" s="1"/>
  <c r="CA382" i="93"/>
  <c r="JE382" i="93" s="1"/>
  <c r="LE382" i="93" s="1"/>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KO381" i="93" s="1"/>
  <c r="DJ381" i="93"/>
  <c r="KN381" i="93" s="1"/>
  <c r="DI381" i="93"/>
  <c r="KM381" i="93" s="1"/>
  <c r="DH381" i="93"/>
  <c r="KL381" i="93" s="1"/>
  <c r="DG381" i="93"/>
  <c r="KK381" i="93" s="1"/>
  <c r="DF381" i="93"/>
  <c r="KJ381" i="93" s="1"/>
  <c r="DE381" i="93"/>
  <c r="DD381" i="93"/>
  <c r="DC381" i="93"/>
  <c r="KG381" i="93" s="1"/>
  <c r="DB381" i="93"/>
  <c r="KF381" i="93" s="1"/>
  <c r="DA381" i="93"/>
  <c r="KE381" i="93" s="1"/>
  <c r="CZ381" i="93"/>
  <c r="KD381" i="93" s="1"/>
  <c r="CY381" i="93"/>
  <c r="KC381" i="93" s="1"/>
  <c r="CX381" i="93"/>
  <c r="KB381" i="93" s="1"/>
  <c r="CW381" i="93"/>
  <c r="CV381" i="93"/>
  <c r="CU381" i="93"/>
  <c r="JY381" i="93" s="1"/>
  <c r="CT381" i="93"/>
  <c r="JX381" i="93" s="1"/>
  <c r="CS381" i="93"/>
  <c r="JW381" i="93" s="1"/>
  <c r="CR381" i="93"/>
  <c r="JV381" i="93" s="1"/>
  <c r="CQ381" i="93"/>
  <c r="JU381" i="93" s="1"/>
  <c r="CP381" i="93"/>
  <c r="JT381" i="93" s="1"/>
  <c r="CO381" i="93"/>
  <c r="CN381" i="93"/>
  <c r="CM381" i="93"/>
  <c r="JQ381" i="93" s="1"/>
  <c r="CL381" i="93"/>
  <c r="JP381" i="93" s="1"/>
  <c r="CK381" i="93"/>
  <c r="JO381" i="93" s="1"/>
  <c r="CJ381" i="93"/>
  <c r="JN381" i="93" s="1"/>
  <c r="CI381" i="93"/>
  <c r="JM381" i="93" s="1"/>
  <c r="LM381" i="93" s="1"/>
  <c r="CH381" i="93"/>
  <c r="JL381" i="93" s="1"/>
  <c r="CG381" i="93"/>
  <c r="CF381" i="93"/>
  <c r="CE381" i="93"/>
  <c r="JI381" i="93" s="1"/>
  <c r="CD381" i="93"/>
  <c r="JH381" i="93" s="1"/>
  <c r="CC381" i="93"/>
  <c r="JG381" i="93" s="1"/>
  <c r="CB381" i="93"/>
  <c r="JF381" i="93" s="1"/>
  <c r="CA381" i="93"/>
  <c r="JE381" i="93" s="1"/>
  <c r="BZ381" i="93"/>
  <c r="JD381" i="93" s="1"/>
  <c r="BY381" i="93"/>
  <c r="BX381" i="93"/>
  <c r="BW381" i="93"/>
  <c r="JA381" i="93" s="1"/>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KO379" i="93" s="1"/>
  <c r="DJ379" i="93"/>
  <c r="KN379" i="93" s="1"/>
  <c r="DI379" i="93"/>
  <c r="KM379" i="93" s="1"/>
  <c r="DH379" i="93"/>
  <c r="KL379" i="93" s="1"/>
  <c r="DG379" i="93"/>
  <c r="KK379" i="93" s="1"/>
  <c r="MK379" i="93" s="1"/>
  <c r="DF379" i="93"/>
  <c r="KJ379" i="93" s="1"/>
  <c r="DE379" i="93"/>
  <c r="DD379" i="93"/>
  <c r="DC379" i="93"/>
  <c r="KG379" i="93" s="1"/>
  <c r="DB379" i="93"/>
  <c r="KF379" i="93" s="1"/>
  <c r="DA379" i="93"/>
  <c r="KE379" i="93" s="1"/>
  <c r="CZ379" i="93"/>
  <c r="KD379" i="93" s="1"/>
  <c r="CY379" i="93"/>
  <c r="KC379" i="93" s="1"/>
  <c r="MC379" i="93" s="1"/>
  <c r="CX379" i="93"/>
  <c r="KB379" i="93" s="1"/>
  <c r="CW379" i="93"/>
  <c r="CV379" i="93"/>
  <c r="CU379" i="93"/>
  <c r="JY379" i="93" s="1"/>
  <c r="CT379" i="93"/>
  <c r="JX379" i="93" s="1"/>
  <c r="CS379" i="93"/>
  <c r="JW379" i="93" s="1"/>
  <c r="CR379" i="93"/>
  <c r="JV379" i="93" s="1"/>
  <c r="CQ379" i="93"/>
  <c r="JU379" i="93" s="1"/>
  <c r="LU379" i="93" s="1"/>
  <c r="CP379" i="93"/>
  <c r="JT379" i="93" s="1"/>
  <c r="CO379" i="93"/>
  <c r="CN379" i="93"/>
  <c r="CM379" i="93"/>
  <c r="JQ379" i="93" s="1"/>
  <c r="CL379" i="93"/>
  <c r="JP379" i="93" s="1"/>
  <c r="CK379" i="93"/>
  <c r="JO379" i="93" s="1"/>
  <c r="CJ379" i="93"/>
  <c r="JN379" i="93" s="1"/>
  <c r="CI379" i="93"/>
  <c r="JM379" i="93" s="1"/>
  <c r="LM379" i="93" s="1"/>
  <c r="CH379" i="93"/>
  <c r="JL379" i="93" s="1"/>
  <c r="CG379" i="93"/>
  <c r="CF379" i="93"/>
  <c r="CE379" i="93"/>
  <c r="JI379" i="93" s="1"/>
  <c r="CD379" i="93"/>
  <c r="JH379" i="93" s="1"/>
  <c r="CC379" i="93"/>
  <c r="JG379" i="93" s="1"/>
  <c r="CB379" i="93"/>
  <c r="JF379" i="93" s="1"/>
  <c r="CA379" i="93"/>
  <c r="JE379" i="93" s="1"/>
  <c r="LE379" i="93" s="1"/>
  <c r="BZ379" i="93"/>
  <c r="JD379" i="93" s="1"/>
  <c r="BY379" i="93"/>
  <c r="BX379" i="93"/>
  <c r="BW379" i="93"/>
  <c r="JA379" i="93" s="1"/>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Q377" i="93" s="1"/>
  <c r="DN377" i="93"/>
  <c r="DM377" i="93"/>
  <c r="DL377" i="93"/>
  <c r="DK377" i="93"/>
  <c r="KO377" i="93" s="1"/>
  <c r="DJ377" i="93"/>
  <c r="KN377" i="93" s="1"/>
  <c r="DI377" i="93"/>
  <c r="KM377" i="93" s="1"/>
  <c r="DH377" i="93"/>
  <c r="KL377" i="93" s="1"/>
  <c r="DG377" i="93"/>
  <c r="KK377" i="93" s="1"/>
  <c r="MK377" i="93" s="1"/>
  <c r="DF377" i="93"/>
  <c r="KJ377" i="93" s="1"/>
  <c r="DE377" i="93"/>
  <c r="DD377" i="93"/>
  <c r="DC377" i="93"/>
  <c r="KG377" i="93" s="1"/>
  <c r="DB377" i="93"/>
  <c r="KF377" i="93" s="1"/>
  <c r="DA377" i="93"/>
  <c r="KE377" i="93" s="1"/>
  <c r="CZ377" i="93"/>
  <c r="KD377" i="93" s="1"/>
  <c r="CY377" i="93"/>
  <c r="KC377" i="93" s="1"/>
  <c r="MC377" i="93" s="1"/>
  <c r="CX377" i="93"/>
  <c r="KB377" i="93" s="1"/>
  <c r="CW377" i="93"/>
  <c r="CV377" i="93"/>
  <c r="CU377" i="93"/>
  <c r="JY377" i="93" s="1"/>
  <c r="CT377" i="93"/>
  <c r="JX377" i="93" s="1"/>
  <c r="CS377" i="93"/>
  <c r="JW377" i="93" s="1"/>
  <c r="CR377" i="93"/>
  <c r="JV377" i="93" s="1"/>
  <c r="CQ377" i="93"/>
  <c r="JU377" i="93" s="1"/>
  <c r="LU377" i="93" s="1"/>
  <c r="CP377" i="93"/>
  <c r="JT377" i="93" s="1"/>
  <c r="CO377" i="93"/>
  <c r="CN377" i="93"/>
  <c r="CM377" i="93"/>
  <c r="JQ377" i="93" s="1"/>
  <c r="CL377" i="93"/>
  <c r="JP377" i="93" s="1"/>
  <c r="CK377" i="93"/>
  <c r="JO377" i="93" s="1"/>
  <c r="CJ377" i="93"/>
  <c r="JN377" i="93" s="1"/>
  <c r="CI377" i="93"/>
  <c r="JM377" i="93" s="1"/>
  <c r="LM377" i="93" s="1"/>
  <c r="CH377" i="93"/>
  <c r="JL377" i="93" s="1"/>
  <c r="CG377" i="93"/>
  <c r="CF377" i="93"/>
  <c r="CE377" i="93"/>
  <c r="JI377" i="93" s="1"/>
  <c r="CD377" i="93"/>
  <c r="JH377" i="93" s="1"/>
  <c r="CC377" i="93"/>
  <c r="JG377" i="93" s="1"/>
  <c r="CB377" i="93"/>
  <c r="JF377" i="93" s="1"/>
  <c r="CA377" i="93"/>
  <c r="JE377" i="93" s="1"/>
  <c r="LE377" i="93" s="1"/>
  <c r="BZ377" i="93"/>
  <c r="JD377" i="93" s="1"/>
  <c r="BY377" i="93"/>
  <c r="BX377" i="93"/>
  <c r="BW377" i="93"/>
  <c r="JA377" i="93" s="1"/>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KQ376" i="93" s="1"/>
  <c r="DL376" i="93"/>
  <c r="DK376" i="93"/>
  <c r="DJ376" i="93"/>
  <c r="DI376" i="93"/>
  <c r="DH376" i="93"/>
  <c r="KL376" i="93" s="1"/>
  <c r="DG376" i="93"/>
  <c r="DF376" i="93"/>
  <c r="DE376" i="93"/>
  <c r="KI376" i="93" s="1"/>
  <c r="DD376" i="93"/>
  <c r="DC376" i="93"/>
  <c r="DB376" i="93"/>
  <c r="DA376" i="93"/>
  <c r="CZ376" i="93"/>
  <c r="KD376" i="93" s="1"/>
  <c r="CY376" i="93"/>
  <c r="CX376" i="93"/>
  <c r="CW376" i="93"/>
  <c r="KA376" i="93" s="1"/>
  <c r="CV376" i="93"/>
  <c r="CU376" i="93"/>
  <c r="JY376" i="93" s="1"/>
  <c r="CT376" i="93"/>
  <c r="CS376" i="93"/>
  <c r="CR376" i="93"/>
  <c r="JV376" i="93" s="1"/>
  <c r="CQ376" i="93"/>
  <c r="CP376" i="93"/>
  <c r="CO376" i="93"/>
  <c r="JS376" i="93" s="1"/>
  <c r="CN376" i="93"/>
  <c r="CM376" i="93"/>
  <c r="JQ376" i="93" s="1"/>
  <c r="CL376" i="93"/>
  <c r="CK376" i="93"/>
  <c r="CJ376" i="93"/>
  <c r="JN376" i="93" s="1"/>
  <c r="CI376" i="93"/>
  <c r="CH376" i="93"/>
  <c r="CG376" i="93"/>
  <c r="JK376" i="93" s="1"/>
  <c r="CF376" i="93"/>
  <c r="CE376" i="93"/>
  <c r="JI376" i="93" s="1"/>
  <c r="CD376" i="93"/>
  <c r="CC376" i="93"/>
  <c r="CB376" i="93"/>
  <c r="JF376" i="93" s="1"/>
  <c r="CA376" i="93"/>
  <c r="BZ376" i="93"/>
  <c r="BY376" i="93"/>
  <c r="JC376" i="93" s="1"/>
  <c r="BX376" i="93"/>
  <c r="BW376" i="93"/>
  <c r="JA376" i="93" s="1"/>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KO375" i="93" s="1"/>
  <c r="DJ375" i="93"/>
  <c r="DI375" i="93"/>
  <c r="KM375" i="93" s="1"/>
  <c r="DH375" i="93"/>
  <c r="KL375" i="93" s="1"/>
  <c r="DG375" i="93"/>
  <c r="KK375" i="93" s="1"/>
  <c r="MK375" i="93" s="1"/>
  <c r="DF375" i="93"/>
  <c r="KJ375" i="93" s="1"/>
  <c r="DE375" i="93"/>
  <c r="DD375" i="93"/>
  <c r="DC375" i="93"/>
  <c r="KG375" i="93" s="1"/>
  <c r="DB375" i="93"/>
  <c r="KF375" i="93" s="1"/>
  <c r="DA375" i="93"/>
  <c r="KE375" i="93" s="1"/>
  <c r="CZ375" i="93"/>
  <c r="KD375" i="93" s="1"/>
  <c r="CY375" i="93"/>
  <c r="KC375" i="93" s="1"/>
  <c r="MC375" i="93" s="1"/>
  <c r="CX375" i="93"/>
  <c r="KB375" i="93" s="1"/>
  <c r="CW375" i="93"/>
  <c r="CV375" i="93"/>
  <c r="CU375" i="93"/>
  <c r="JY375" i="93" s="1"/>
  <c r="CT375" i="93"/>
  <c r="JX375" i="93" s="1"/>
  <c r="CS375" i="93"/>
  <c r="JW375" i="93" s="1"/>
  <c r="CR375" i="93"/>
  <c r="JV375" i="93" s="1"/>
  <c r="CQ375" i="93"/>
  <c r="JU375" i="93" s="1"/>
  <c r="LU375" i="93" s="1"/>
  <c r="CP375" i="93"/>
  <c r="JT375" i="93" s="1"/>
  <c r="CO375" i="93"/>
  <c r="CN375" i="93"/>
  <c r="CM375" i="93"/>
  <c r="JQ375" i="93" s="1"/>
  <c r="CL375" i="93"/>
  <c r="JP375" i="93" s="1"/>
  <c r="CK375" i="93"/>
  <c r="JO375" i="93" s="1"/>
  <c r="CJ375" i="93"/>
  <c r="JN375" i="93" s="1"/>
  <c r="CI375" i="93"/>
  <c r="JM375" i="93" s="1"/>
  <c r="LM375" i="93" s="1"/>
  <c r="CH375" i="93"/>
  <c r="JL375" i="93" s="1"/>
  <c r="CG375" i="93"/>
  <c r="CF375" i="93"/>
  <c r="CE375" i="93"/>
  <c r="JI375" i="93" s="1"/>
  <c r="CD375" i="93"/>
  <c r="JH375" i="93" s="1"/>
  <c r="CC375" i="93"/>
  <c r="JG375" i="93" s="1"/>
  <c r="CB375" i="93"/>
  <c r="JF375" i="93" s="1"/>
  <c r="CA375" i="93"/>
  <c r="JE375" i="93" s="1"/>
  <c r="LE375" i="93" s="1"/>
  <c r="BZ375" i="93"/>
  <c r="JD375" i="93" s="1"/>
  <c r="BY375" i="93"/>
  <c r="BX375" i="93"/>
  <c r="BW375" i="93"/>
  <c r="JA375" i="93" s="1"/>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KQ374" i="93" s="1"/>
  <c r="DL374" i="93"/>
  <c r="DK374" i="93"/>
  <c r="KO374" i="93" s="1"/>
  <c r="DJ374" i="93"/>
  <c r="DI374" i="93"/>
  <c r="DH374" i="93"/>
  <c r="KL374" i="93" s="1"/>
  <c r="DG374" i="93"/>
  <c r="DF374" i="93"/>
  <c r="DE374" i="93"/>
  <c r="KI374" i="93" s="1"/>
  <c r="DD374" i="93"/>
  <c r="DC374" i="93"/>
  <c r="KG374" i="93" s="1"/>
  <c r="DB374" i="93"/>
  <c r="DA374" i="93"/>
  <c r="CZ374" i="93"/>
  <c r="KD374" i="93" s="1"/>
  <c r="CY374" i="93"/>
  <c r="CX374" i="93"/>
  <c r="CW374" i="93"/>
  <c r="KA374" i="93" s="1"/>
  <c r="CV374" i="93"/>
  <c r="CU374" i="93"/>
  <c r="JY374" i="93" s="1"/>
  <c r="CT374" i="93"/>
  <c r="JX374" i="93" s="1"/>
  <c r="CS374" i="93"/>
  <c r="JW374" i="93" s="1"/>
  <c r="CR374" i="93"/>
  <c r="JV374" i="93" s="1"/>
  <c r="CQ374" i="93"/>
  <c r="JU374" i="93" s="1"/>
  <c r="LU374" i="93" s="1"/>
  <c r="CP374" i="93"/>
  <c r="JT374" i="93" s="1"/>
  <c r="CO374" i="93"/>
  <c r="JS374" i="93" s="1"/>
  <c r="CN374" i="93"/>
  <c r="JR374" i="93" s="1"/>
  <c r="CM374" i="93"/>
  <c r="JQ374" i="93" s="1"/>
  <c r="CL374" i="93"/>
  <c r="JP374" i="93" s="1"/>
  <c r="CK374" i="93"/>
  <c r="JO374" i="93" s="1"/>
  <c r="CJ374" i="93"/>
  <c r="JN374" i="93" s="1"/>
  <c r="CI374" i="93"/>
  <c r="JM374" i="93" s="1"/>
  <c r="LM374" i="93" s="1"/>
  <c r="CH374" i="93"/>
  <c r="JL374" i="93" s="1"/>
  <c r="CG374" i="93"/>
  <c r="JK374" i="93" s="1"/>
  <c r="CF374" i="93"/>
  <c r="JJ374" i="93" s="1"/>
  <c r="CE374" i="93"/>
  <c r="JI374" i="93" s="1"/>
  <c r="CD374" i="93"/>
  <c r="JH374" i="93" s="1"/>
  <c r="CC374" i="93"/>
  <c r="JG374" i="93" s="1"/>
  <c r="CB374" i="93"/>
  <c r="JF374" i="93" s="1"/>
  <c r="CA374" i="93"/>
  <c r="JE374" i="93" s="1"/>
  <c r="LE374" i="93" s="1"/>
  <c r="BZ374" i="93"/>
  <c r="JD374" i="93" s="1"/>
  <c r="BY374" i="93"/>
  <c r="JC374" i="93" s="1"/>
  <c r="BX374" i="93"/>
  <c r="JB374" i="93" s="1"/>
  <c r="BW374" i="93"/>
  <c r="JA374" i="93" s="1"/>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KO373" i="93" s="1"/>
  <c r="DJ373" i="93"/>
  <c r="KN373" i="93" s="1"/>
  <c r="DI373" i="93"/>
  <c r="KM373" i="93" s="1"/>
  <c r="DH373" i="93"/>
  <c r="KL373" i="93" s="1"/>
  <c r="DG373" i="93"/>
  <c r="KK373" i="93" s="1"/>
  <c r="MK373" i="93" s="1"/>
  <c r="DF373" i="93"/>
  <c r="KJ373" i="93" s="1"/>
  <c r="DE373" i="93"/>
  <c r="DD373" i="93"/>
  <c r="DC373" i="93"/>
  <c r="KG373" i="93" s="1"/>
  <c r="DB373" i="93"/>
  <c r="KF373" i="93" s="1"/>
  <c r="DA373" i="93"/>
  <c r="KE373" i="93" s="1"/>
  <c r="CZ373" i="93"/>
  <c r="KD373" i="93" s="1"/>
  <c r="CY373" i="93"/>
  <c r="KC373" i="93" s="1"/>
  <c r="MC373" i="93" s="1"/>
  <c r="CX373" i="93"/>
  <c r="KB373" i="93" s="1"/>
  <c r="CW373" i="93"/>
  <c r="CV373" i="93"/>
  <c r="CU373" i="93"/>
  <c r="JY373" i="93" s="1"/>
  <c r="CT373" i="93"/>
  <c r="JX373" i="93" s="1"/>
  <c r="CS373" i="93"/>
  <c r="JW373" i="93" s="1"/>
  <c r="CR373" i="93"/>
  <c r="JV373" i="93" s="1"/>
  <c r="CQ373" i="93"/>
  <c r="JU373" i="93" s="1"/>
  <c r="LU373" i="93" s="1"/>
  <c r="CP373" i="93"/>
  <c r="JT373" i="93" s="1"/>
  <c r="CO373" i="93"/>
  <c r="CN373" i="93"/>
  <c r="CM373" i="93"/>
  <c r="JQ373" i="93" s="1"/>
  <c r="CL373" i="93"/>
  <c r="JP373" i="93" s="1"/>
  <c r="CK373" i="93"/>
  <c r="JO373" i="93" s="1"/>
  <c r="CJ373" i="93"/>
  <c r="JN373" i="93" s="1"/>
  <c r="CI373" i="93"/>
  <c r="JM373" i="93" s="1"/>
  <c r="LM373" i="93" s="1"/>
  <c r="CH373" i="93"/>
  <c r="JL373" i="93" s="1"/>
  <c r="CG373" i="93"/>
  <c r="CF373" i="93"/>
  <c r="CE373" i="93"/>
  <c r="JI373" i="93" s="1"/>
  <c r="CD373" i="93"/>
  <c r="JH373" i="93" s="1"/>
  <c r="CC373" i="93"/>
  <c r="JG373" i="93" s="1"/>
  <c r="CB373" i="93"/>
  <c r="JF373" i="93" s="1"/>
  <c r="CA373" i="93"/>
  <c r="JE373" i="93" s="1"/>
  <c r="LE373" i="93" s="1"/>
  <c r="BZ373" i="93"/>
  <c r="JD373" i="93" s="1"/>
  <c r="BY373" i="93"/>
  <c r="BX373" i="93"/>
  <c r="BW373" i="93"/>
  <c r="JA373" i="93" s="1"/>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Q372" i="93" s="1"/>
  <c r="DN372" i="93"/>
  <c r="DM372" i="93"/>
  <c r="KQ372" i="93" s="1"/>
  <c r="DL372" i="93"/>
  <c r="KP372" i="93" s="1"/>
  <c r="DK372" i="93"/>
  <c r="KO372" i="93" s="1"/>
  <c r="DJ372" i="93"/>
  <c r="KN372" i="93" s="1"/>
  <c r="DI372" i="93"/>
  <c r="KM372" i="93" s="1"/>
  <c r="DH372" i="93"/>
  <c r="KL372" i="93" s="1"/>
  <c r="DG372" i="93"/>
  <c r="KK372" i="93" s="1"/>
  <c r="MK372" i="93" s="1"/>
  <c r="DF372" i="93"/>
  <c r="KJ372" i="93" s="1"/>
  <c r="DE372" i="93"/>
  <c r="KI372" i="93" s="1"/>
  <c r="DD372" i="93"/>
  <c r="KH372" i="93" s="1"/>
  <c r="DC372" i="93"/>
  <c r="KG372" i="93" s="1"/>
  <c r="DB372" i="93"/>
  <c r="KF372" i="93" s="1"/>
  <c r="DA372" i="93"/>
  <c r="KE372" i="93" s="1"/>
  <c r="CZ372" i="93"/>
  <c r="KD372" i="93" s="1"/>
  <c r="CY372" i="93"/>
  <c r="KC372" i="93" s="1"/>
  <c r="MC372" i="93" s="1"/>
  <c r="CX372" i="93"/>
  <c r="KB372" i="93" s="1"/>
  <c r="CW372" i="93"/>
  <c r="KA372" i="93" s="1"/>
  <c r="CV372" i="93"/>
  <c r="JZ372" i="93" s="1"/>
  <c r="CU372" i="93"/>
  <c r="JY372" i="93" s="1"/>
  <c r="CT372" i="93"/>
  <c r="JX372" i="93" s="1"/>
  <c r="CS372" i="93"/>
  <c r="JW372" i="93" s="1"/>
  <c r="CR372" i="93"/>
  <c r="JV372" i="93" s="1"/>
  <c r="CQ372" i="93"/>
  <c r="JU372" i="93" s="1"/>
  <c r="LU372" i="93" s="1"/>
  <c r="CP372" i="93"/>
  <c r="JT372" i="93" s="1"/>
  <c r="CO372" i="93"/>
  <c r="JS372" i="93" s="1"/>
  <c r="CN372" i="93"/>
  <c r="JR372" i="93" s="1"/>
  <c r="CM372" i="93"/>
  <c r="JQ372" i="93" s="1"/>
  <c r="CL372" i="93"/>
  <c r="JP372" i="93" s="1"/>
  <c r="CK372" i="93"/>
  <c r="JO372" i="93" s="1"/>
  <c r="CJ372" i="93"/>
  <c r="JN372" i="93" s="1"/>
  <c r="CI372" i="93"/>
  <c r="JM372" i="93" s="1"/>
  <c r="LM372" i="93" s="1"/>
  <c r="CH372" i="93"/>
  <c r="JL372" i="93" s="1"/>
  <c r="CG372" i="93"/>
  <c r="JK372" i="93" s="1"/>
  <c r="CF372" i="93"/>
  <c r="JJ372" i="93" s="1"/>
  <c r="CE372" i="93"/>
  <c r="JI372" i="93" s="1"/>
  <c r="CD372" i="93"/>
  <c r="JH372" i="93" s="1"/>
  <c r="CC372" i="93"/>
  <c r="JG372" i="93" s="1"/>
  <c r="CB372" i="93"/>
  <c r="JF372" i="93" s="1"/>
  <c r="CA372" i="93"/>
  <c r="JE372" i="93" s="1"/>
  <c r="LE372" i="93" s="1"/>
  <c r="BZ372" i="93"/>
  <c r="JD372" i="93" s="1"/>
  <c r="BY372" i="93"/>
  <c r="JC372" i="93" s="1"/>
  <c r="BX372" i="93"/>
  <c r="JB372" i="93" s="1"/>
  <c r="BW372" i="93"/>
  <c r="JA372" i="93" s="1"/>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Q371" i="93" s="1"/>
  <c r="DN371" i="93"/>
  <c r="DM371" i="93"/>
  <c r="DL371" i="93"/>
  <c r="DK371" i="93"/>
  <c r="DJ371" i="93"/>
  <c r="DI371" i="93"/>
  <c r="KM371" i="93" s="1"/>
  <c r="DH371" i="93"/>
  <c r="KL371" i="93" s="1"/>
  <c r="DG371" i="93"/>
  <c r="KK371" i="93" s="1"/>
  <c r="MK371" i="93" s="1"/>
  <c r="DF371" i="93"/>
  <c r="DE371" i="93"/>
  <c r="DD371" i="93"/>
  <c r="DC371" i="93"/>
  <c r="KG371" i="93" s="1"/>
  <c r="DB371" i="93"/>
  <c r="KF371" i="93" s="1"/>
  <c r="DA371" i="93"/>
  <c r="KE371" i="93" s="1"/>
  <c r="CZ371" i="93"/>
  <c r="KD371" i="93" s="1"/>
  <c r="CY371" i="93"/>
  <c r="KC371" i="93" s="1"/>
  <c r="MC371" i="93" s="1"/>
  <c r="CX371" i="93"/>
  <c r="CW371" i="93"/>
  <c r="CV371" i="93"/>
  <c r="CU371" i="93"/>
  <c r="JY371" i="93" s="1"/>
  <c r="CT371" i="93"/>
  <c r="JX371" i="93" s="1"/>
  <c r="CS371" i="93"/>
  <c r="JW371" i="93" s="1"/>
  <c r="CR371" i="93"/>
  <c r="JV371" i="93" s="1"/>
  <c r="CQ371" i="93"/>
  <c r="JU371" i="93" s="1"/>
  <c r="LU371" i="93" s="1"/>
  <c r="CP371" i="93"/>
  <c r="CO371" i="93"/>
  <c r="CN371" i="93"/>
  <c r="CM371" i="93"/>
  <c r="JQ371" i="93" s="1"/>
  <c r="CL371" i="93"/>
  <c r="JP371" i="93" s="1"/>
  <c r="CK371" i="93"/>
  <c r="JO371" i="93" s="1"/>
  <c r="CJ371" i="93"/>
  <c r="JN371" i="93" s="1"/>
  <c r="CI371" i="93"/>
  <c r="JM371" i="93" s="1"/>
  <c r="LM371" i="93" s="1"/>
  <c r="CH371" i="93"/>
  <c r="CG371" i="93"/>
  <c r="CF371" i="93"/>
  <c r="CE371" i="93"/>
  <c r="JI371" i="93" s="1"/>
  <c r="CD371" i="93"/>
  <c r="JH371" i="93" s="1"/>
  <c r="CC371" i="93"/>
  <c r="JG371" i="93" s="1"/>
  <c r="CB371" i="93"/>
  <c r="JF371" i="93" s="1"/>
  <c r="CA371" i="93"/>
  <c r="JE371" i="93" s="1"/>
  <c r="LE371" i="93" s="1"/>
  <c r="BZ371" i="93"/>
  <c r="BY371" i="93"/>
  <c r="BX371" i="93"/>
  <c r="BW371" i="93"/>
  <c r="JA371" i="93" s="1"/>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KN370" i="93" s="1"/>
  <c r="DI370" i="93"/>
  <c r="DH370" i="93"/>
  <c r="KL370" i="93" s="1"/>
  <c r="DG370" i="93"/>
  <c r="DF370" i="93"/>
  <c r="DE370" i="93"/>
  <c r="DD370" i="93"/>
  <c r="DC370" i="93"/>
  <c r="DB370" i="93"/>
  <c r="KF370" i="93" s="1"/>
  <c r="DA370" i="93"/>
  <c r="CZ370" i="93"/>
  <c r="KD370" i="93" s="1"/>
  <c r="CY370" i="93"/>
  <c r="CX370" i="93"/>
  <c r="CW370" i="93"/>
  <c r="CV370" i="93"/>
  <c r="CU370" i="93"/>
  <c r="CT370" i="93"/>
  <c r="JX370" i="93" s="1"/>
  <c r="CS370" i="93"/>
  <c r="CR370" i="93"/>
  <c r="JV370" i="93" s="1"/>
  <c r="CQ370" i="93"/>
  <c r="CP370" i="93"/>
  <c r="CO370" i="93"/>
  <c r="CN370" i="93"/>
  <c r="CM370" i="93"/>
  <c r="CL370" i="93"/>
  <c r="JP370" i="93" s="1"/>
  <c r="CK370" i="93"/>
  <c r="CJ370" i="93"/>
  <c r="JN370" i="93" s="1"/>
  <c r="CI370" i="93"/>
  <c r="CH370" i="93"/>
  <c r="CG370" i="93"/>
  <c r="CF370" i="93"/>
  <c r="CE370" i="93"/>
  <c r="CD370" i="93"/>
  <c r="JH370" i="93" s="1"/>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Q369" i="93" s="1"/>
  <c r="DN369" i="93"/>
  <c r="DM369" i="93"/>
  <c r="DL369" i="93"/>
  <c r="DK369" i="93"/>
  <c r="KO369" i="93" s="1"/>
  <c r="DJ369" i="93"/>
  <c r="KN369" i="93" s="1"/>
  <c r="DI369" i="93"/>
  <c r="KM369" i="93" s="1"/>
  <c r="DH369" i="93"/>
  <c r="KL369" i="93" s="1"/>
  <c r="DG369" i="93"/>
  <c r="KK369" i="93" s="1"/>
  <c r="MK369" i="93" s="1"/>
  <c r="DF369" i="93"/>
  <c r="DE369" i="93"/>
  <c r="DD369" i="93"/>
  <c r="DC369" i="93"/>
  <c r="KG369" i="93" s="1"/>
  <c r="DB369" i="93"/>
  <c r="KF369" i="93" s="1"/>
  <c r="DA369" i="93"/>
  <c r="KE369" i="93" s="1"/>
  <c r="CZ369" i="93"/>
  <c r="KD369" i="93" s="1"/>
  <c r="CY369" i="93"/>
  <c r="KC369" i="93" s="1"/>
  <c r="MC369" i="93" s="1"/>
  <c r="CX369" i="93"/>
  <c r="CW369" i="93"/>
  <c r="CV369" i="93"/>
  <c r="CU369" i="93"/>
  <c r="JY369" i="93" s="1"/>
  <c r="CT369" i="93"/>
  <c r="JX369" i="93" s="1"/>
  <c r="CS369" i="93"/>
  <c r="JW369" i="93" s="1"/>
  <c r="CR369" i="93"/>
  <c r="JV369" i="93" s="1"/>
  <c r="CQ369" i="93"/>
  <c r="JU369" i="93" s="1"/>
  <c r="LU369" i="93" s="1"/>
  <c r="CP369" i="93"/>
  <c r="JT369" i="93" s="1"/>
  <c r="CO369" i="93"/>
  <c r="CN369" i="93"/>
  <c r="JR369" i="93" s="1"/>
  <c r="CM369" i="93"/>
  <c r="JQ369" i="93" s="1"/>
  <c r="CL369" i="93"/>
  <c r="JP369" i="93" s="1"/>
  <c r="CK369" i="93"/>
  <c r="JO369" i="93" s="1"/>
  <c r="CJ369" i="93"/>
  <c r="JN369" i="93" s="1"/>
  <c r="CI369" i="93"/>
  <c r="JM369" i="93" s="1"/>
  <c r="LM369" i="93" s="1"/>
  <c r="CH369" i="93"/>
  <c r="JL369" i="93" s="1"/>
  <c r="CG369" i="93"/>
  <c r="JK369" i="93" s="1"/>
  <c r="CF369" i="93"/>
  <c r="JJ369" i="93" s="1"/>
  <c r="CE369" i="93"/>
  <c r="JI369" i="93" s="1"/>
  <c r="CD369" i="93"/>
  <c r="JH369" i="93" s="1"/>
  <c r="CC369" i="93"/>
  <c r="JG369" i="93" s="1"/>
  <c r="CB369" i="93"/>
  <c r="JF369" i="93" s="1"/>
  <c r="CA369" i="93"/>
  <c r="JE369" i="93" s="1"/>
  <c r="LE369" i="93" s="1"/>
  <c r="BZ369" i="93"/>
  <c r="JD369" i="93" s="1"/>
  <c r="BY369" i="93"/>
  <c r="JC369" i="93" s="1"/>
  <c r="BX369" i="93"/>
  <c r="JB369" i="93" s="1"/>
  <c r="BW369" i="93"/>
  <c r="JA369" i="93" s="1"/>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KQ368" i="93" s="1"/>
  <c r="DL368" i="93"/>
  <c r="DK368" i="93"/>
  <c r="DJ368" i="93"/>
  <c r="DI368" i="93"/>
  <c r="DH368" i="93"/>
  <c r="KL368" i="93" s="1"/>
  <c r="DG368" i="93"/>
  <c r="KK368" i="93" s="1"/>
  <c r="MK368" i="93" s="1"/>
  <c r="DF368" i="93"/>
  <c r="DE368" i="93"/>
  <c r="KI368" i="93" s="1"/>
  <c r="DD368" i="93"/>
  <c r="DC368" i="93"/>
  <c r="DB368" i="93"/>
  <c r="KF368" i="93" s="1"/>
  <c r="DA368" i="93"/>
  <c r="CZ368" i="93"/>
  <c r="KD368" i="93" s="1"/>
  <c r="CY368" i="93"/>
  <c r="KC368" i="93" s="1"/>
  <c r="MC368" i="93" s="1"/>
  <c r="CX368" i="93"/>
  <c r="CW368" i="93"/>
  <c r="KA368" i="93" s="1"/>
  <c r="CV368" i="93"/>
  <c r="CU368" i="93"/>
  <c r="CT368" i="93"/>
  <c r="JX368" i="93" s="1"/>
  <c r="CS368" i="93"/>
  <c r="CR368" i="93"/>
  <c r="JV368" i="93" s="1"/>
  <c r="CQ368" i="93"/>
  <c r="JU368" i="93" s="1"/>
  <c r="LU368" i="93" s="1"/>
  <c r="CP368" i="93"/>
  <c r="CO368" i="93"/>
  <c r="JS368" i="93" s="1"/>
  <c r="CN368" i="93"/>
  <c r="CM368" i="93"/>
  <c r="JQ368" i="93" s="1"/>
  <c r="CL368" i="93"/>
  <c r="JP368" i="93" s="1"/>
  <c r="CK368" i="93"/>
  <c r="CJ368" i="93"/>
  <c r="JN368" i="93" s="1"/>
  <c r="CI368" i="93"/>
  <c r="JM368" i="93" s="1"/>
  <c r="LM368" i="93" s="1"/>
  <c r="CH368" i="93"/>
  <c r="CG368" i="93"/>
  <c r="JK368" i="93" s="1"/>
  <c r="CF368" i="93"/>
  <c r="JJ368" i="93" s="1"/>
  <c r="CE368" i="93"/>
  <c r="JI368" i="93" s="1"/>
  <c r="CD368" i="93"/>
  <c r="JH368" i="93" s="1"/>
  <c r="CC368" i="93"/>
  <c r="JG368" i="93" s="1"/>
  <c r="CB368" i="93"/>
  <c r="JF368" i="93" s="1"/>
  <c r="CA368" i="93"/>
  <c r="JE368" i="93" s="1"/>
  <c r="LE368" i="93" s="1"/>
  <c r="BZ368" i="93"/>
  <c r="JD368" i="93" s="1"/>
  <c r="BY368" i="93"/>
  <c r="JC368" i="93" s="1"/>
  <c r="BX368" i="93"/>
  <c r="JB368" i="93" s="1"/>
  <c r="BW368" i="93"/>
  <c r="JA368" i="93" s="1"/>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KN367" i="93" s="1"/>
  <c r="DI367" i="93"/>
  <c r="KM367" i="93" s="1"/>
  <c r="DH367" i="93"/>
  <c r="KL367" i="93" s="1"/>
  <c r="DG367" i="93"/>
  <c r="KK367" i="93" s="1"/>
  <c r="MK367" i="93" s="1"/>
  <c r="DF367" i="93"/>
  <c r="DE367" i="93"/>
  <c r="KI367" i="93" s="1"/>
  <c r="DD367" i="93"/>
  <c r="DC367" i="93"/>
  <c r="DB367" i="93"/>
  <c r="KF367" i="93" s="1"/>
  <c r="DA367" i="93"/>
  <c r="KE367" i="93" s="1"/>
  <c r="CZ367" i="93"/>
  <c r="KD367" i="93" s="1"/>
  <c r="CY367" i="93"/>
  <c r="KC367" i="93" s="1"/>
  <c r="MC367" i="93" s="1"/>
  <c r="CX367" i="93"/>
  <c r="KB367" i="93" s="1"/>
  <c r="CW367" i="93"/>
  <c r="KA367" i="93" s="1"/>
  <c r="CV367" i="93"/>
  <c r="JZ367" i="93" s="1"/>
  <c r="CU367" i="93"/>
  <c r="JY367" i="93" s="1"/>
  <c r="CT367" i="93"/>
  <c r="JX367" i="93" s="1"/>
  <c r="CS367" i="93"/>
  <c r="JW367" i="93" s="1"/>
  <c r="CR367" i="93"/>
  <c r="JV367" i="93" s="1"/>
  <c r="CQ367" i="93"/>
  <c r="JU367" i="93" s="1"/>
  <c r="LU367" i="93" s="1"/>
  <c r="CP367" i="93"/>
  <c r="JT367" i="93" s="1"/>
  <c r="CO367" i="93"/>
  <c r="JS367" i="93" s="1"/>
  <c r="CN367" i="93"/>
  <c r="JR367" i="93" s="1"/>
  <c r="CM367" i="93"/>
  <c r="JQ367" i="93" s="1"/>
  <c r="CL367" i="93"/>
  <c r="JP367" i="93" s="1"/>
  <c r="CK367" i="93"/>
  <c r="JO367" i="93" s="1"/>
  <c r="CJ367" i="93"/>
  <c r="JN367" i="93" s="1"/>
  <c r="CI367" i="93"/>
  <c r="JM367" i="93" s="1"/>
  <c r="LM367" i="93" s="1"/>
  <c r="CH367" i="93"/>
  <c r="JL367" i="93" s="1"/>
  <c r="CG367" i="93"/>
  <c r="JK367" i="93" s="1"/>
  <c r="CF367" i="93"/>
  <c r="JJ367" i="93" s="1"/>
  <c r="CE367" i="93"/>
  <c r="JI367" i="93" s="1"/>
  <c r="CD367" i="93"/>
  <c r="JH367" i="93" s="1"/>
  <c r="CC367" i="93"/>
  <c r="JG367" i="93" s="1"/>
  <c r="CB367" i="93"/>
  <c r="JF367" i="93" s="1"/>
  <c r="CA367" i="93"/>
  <c r="JE367" i="93" s="1"/>
  <c r="LE367" i="93" s="1"/>
  <c r="BZ367" i="93"/>
  <c r="JD367" i="93" s="1"/>
  <c r="BY367" i="93"/>
  <c r="JC367" i="93" s="1"/>
  <c r="BX367" i="93"/>
  <c r="JB367" i="93" s="1"/>
  <c r="BW367" i="93"/>
  <c r="JA367" i="93" s="1"/>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Q366" i="93" s="1"/>
  <c r="DN366" i="93"/>
  <c r="DM366" i="93"/>
  <c r="KQ366" i="93" s="1"/>
  <c r="DL366" i="93"/>
  <c r="DK366" i="93"/>
  <c r="KO366" i="93" s="1"/>
  <c r="DJ366" i="93"/>
  <c r="DI366" i="93"/>
  <c r="DH366" i="93"/>
  <c r="KL366" i="93" s="1"/>
  <c r="DG366" i="93"/>
  <c r="KK366" i="93" s="1"/>
  <c r="MK366" i="93" s="1"/>
  <c r="DF366" i="93"/>
  <c r="DE366" i="93"/>
  <c r="KI366" i="93" s="1"/>
  <c r="DD366" i="93"/>
  <c r="DC366" i="93"/>
  <c r="KG366" i="93" s="1"/>
  <c r="DB366" i="93"/>
  <c r="DA366" i="93"/>
  <c r="CZ366" i="93"/>
  <c r="KD366" i="93" s="1"/>
  <c r="CY366" i="93"/>
  <c r="KC366" i="93" s="1"/>
  <c r="MC366" i="93" s="1"/>
  <c r="CX366" i="93"/>
  <c r="KB366" i="93" s="1"/>
  <c r="CW366" i="93"/>
  <c r="KA366" i="93" s="1"/>
  <c r="CV366" i="93"/>
  <c r="JZ366" i="93" s="1"/>
  <c r="CU366" i="93"/>
  <c r="JY366" i="93" s="1"/>
  <c r="CT366" i="93"/>
  <c r="JX366" i="93" s="1"/>
  <c r="CS366" i="93"/>
  <c r="JW366" i="93" s="1"/>
  <c r="CR366" i="93"/>
  <c r="JV366" i="93" s="1"/>
  <c r="CQ366" i="93"/>
  <c r="JU366" i="93" s="1"/>
  <c r="LU366" i="93" s="1"/>
  <c r="CP366" i="93"/>
  <c r="JT366" i="93" s="1"/>
  <c r="CO366" i="93"/>
  <c r="JS366" i="93" s="1"/>
  <c r="CN366" i="93"/>
  <c r="JR366" i="93" s="1"/>
  <c r="CM366" i="93"/>
  <c r="JQ366" i="93" s="1"/>
  <c r="CL366" i="93"/>
  <c r="JP366" i="93" s="1"/>
  <c r="CK366" i="93"/>
  <c r="JO366" i="93" s="1"/>
  <c r="CJ366" i="93"/>
  <c r="JN366" i="93" s="1"/>
  <c r="CI366" i="93"/>
  <c r="JM366" i="93" s="1"/>
  <c r="LM366" i="93" s="1"/>
  <c r="CH366" i="93"/>
  <c r="JL366" i="93" s="1"/>
  <c r="CG366" i="93"/>
  <c r="JK366" i="93" s="1"/>
  <c r="CF366" i="93"/>
  <c r="JJ366" i="93" s="1"/>
  <c r="CE366" i="93"/>
  <c r="JI366" i="93" s="1"/>
  <c r="CD366" i="93"/>
  <c r="JH366" i="93" s="1"/>
  <c r="CC366" i="93"/>
  <c r="JG366" i="93" s="1"/>
  <c r="CB366" i="93"/>
  <c r="JF366" i="93" s="1"/>
  <c r="CA366" i="93"/>
  <c r="JE366" i="93" s="1"/>
  <c r="LE366" i="93" s="1"/>
  <c r="BZ366" i="93"/>
  <c r="JD366" i="93" s="1"/>
  <c r="BY366" i="93"/>
  <c r="JC366" i="93" s="1"/>
  <c r="BX366" i="93"/>
  <c r="JB366" i="93" s="1"/>
  <c r="BW366" i="93"/>
  <c r="JA366" i="93" s="1"/>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KN365" i="93" s="1"/>
  <c r="DI365" i="93"/>
  <c r="KM365" i="93" s="1"/>
  <c r="DH365" i="93"/>
  <c r="KL365" i="93" s="1"/>
  <c r="DG365" i="93"/>
  <c r="KK365" i="93" s="1"/>
  <c r="MK365" i="93" s="1"/>
  <c r="DF365" i="93"/>
  <c r="DE365" i="93"/>
  <c r="KI365" i="93" s="1"/>
  <c r="DD365" i="93"/>
  <c r="DC365" i="93"/>
  <c r="DB365" i="93"/>
  <c r="KF365" i="93" s="1"/>
  <c r="DA365" i="93"/>
  <c r="KE365" i="93" s="1"/>
  <c r="CZ365" i="93"/>
  <c r="KD365" i="93" s="1"/>
  <c r="CY365" i="93"/>
  <c r="KC365" i="93" s="1"/>
  <c r="MC365" i="93" s="1"/>
  <c r="CX365" i="93"/>
  <c r="CW365" i="93"/>
  <c r="KA365" i="93" s="1"/>
  <c r="CV365" i="93"/>
  <c r="CU365" i="93"/>
  <c r="JY365" i="93" s="1"/>
  <c r="CT365" i="93"/>
  <c r="JX365" i="93" s="1"/>
  <c r="CS365" i="93"/>
  <c r="JW365" i="93" s="1"/>
  <c r="CR365" i="93"/>
  <c r="JV365" i="93" s="1"/>
  <c r="CQ365" i="93"/>
  <c r="JU365" i="93" s="1"/>
  <c r="LU365" i="93" s="1"/>
  <c r="CP365" i="93"/>
  <c r="JT365" i="93" s="1"/>
  <c r="CO365" i="93"/>
  <c r="JS365" i="93" s="1"/>
  <c r="CN365" i="93"/>
  <c r="JR365" i="93" s="1"/>
  <c r="CM365" i="93"/>
  <c r="JQ365" i="93" s="1"/>
  <c r="CL365" i="93"/>
  <c r="JP365" i="93" s="1"/>
  <c r="CK365" i="93"/>
  <c r="JO365" i="93" s="1"/>
  <c r="CJ365" i="93"/>
  <c r="JN365" i="93" s="1"/>
  <c r="CI365" i="93"/>
  <c r="JM365" i="93" s="1"/>
  <c r="LM365" i="93" s="1"/>
  <c r="CH365" i="93"/>
  <c r="JL365" i="93" s="1"/>
  <c r="CG365" i="93"/>
  <c r="JK365" i="93" s="1"/>
  <c r="CF365" i="93"/>
  <c r="JJ365" i="93" s="1"/>
  <c r="CE365" i="93"/>
  <c r="JI365" i="93" s="1"/>
  <c r="CD365" i="93"/>
  <c r="JH365" i="93" s="1"/>
  <c r="CC365" i="93"/>
  <c r="JG365" i="93" s="1"/>
  <c r="CB365" i="93"/>
  <c r="JF365" i="93" s="1"/>
  <c r="CA365" i="93"/>
  <c r="JE365" i="93" s="1"/>
  <c r="LE365" i="93" s="1"/>
  <c r="BZ365" i="93"/>
  <c r="JD365" i="93" s="1"/>
  <c r="BY365" i="93"/>
  <c r="JC365" i="93" s="1"/>
  <c r="BX365" i="93"/>
  <c r="JB365" i="93" s="1"/>
  <c r="BW365" i="93"/>
  <c r="JA365" i="93" s="1"/>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KQ364" i="93" s="1"/>
  <c r="DL364" i="93"/>
  <c r="KP364" i="93" s="1"/>
  <c r="DK364" i="93"/>
  <c r="KO364" i="93" s="1"/>
  <c r="DJ364" i="93"/>
  <c r="DI364" i="93"/>
  <c r="KM364" i="93" s="1"/>
  <c r="DH364" i="93"/>
  <c r="KL364" i="93" s="1"/>
  <c r="DG364" i="93"/>
  <c r="KK364" i="93" s="1"/>
  <c r="MK364" i="93" s="1"/>
  <c r="DF364" i="93"/>
  <c r="DE364" i="93"/>
  <c r="KI364" i="93" s="1"/>
  <c r="DD364" i="93"/>
  <c r="KH364" i="93" s="1"/>
  <c r="DC364" i="93"/>
  <c r="KG364" i="93" s="1"/>
  <c r="DB364" i="93"/>
  <c r="KF364" i="93" s="1"/>
  <c r="DA364" i="93"/>
  <c r="KE364" i="93" s="1"/>
  <c r="CZ364" i="93"/>
  <c r="KD364" i="93" s="1"/>
  <c r="CY364" i="93"/>
  <c r="KC364" i="93" s="1"/>
  <c r="MC364" i="93" s="1"/>
  <c r="CX364" i="93"/>
  <c r="KB364" i="93" s="1"/>
  <c r="CW364" i="93"/>
  <c r="KA364" i="93" s="1"/>
  <c r="CV364" i="93"/>
  <c r="JZ364" i="93" s="1"/>
  <c r="CU364" i="93"/>
  <c r="JY364" i="93" s="1"/>
  <c r="CT364" i="93"/>
  <c r="JX364" i="93" s="1"/>
  <c r="CS364" i="93"/>
  <c r="JW364" i="93" s="1"/>
  <c r="CR364" i="93"/>
  <c r="JV364" i="93" s="1"/>
  <c r="CQ364" i="93"/>
  <c r="JU364" i="93" s="1"/>
  <c r="LU364" i="93" s="1"/>
  <c r="CP364" i="93"/>
  <c r="JT364" i="93" s="1"/>
  <c r="CO364" i="93"/>
  <c r="JS364" i="93" s="1"/>
  <c r="CN364" i="93"/>
  <c r="JR364" i="93" s="1"/>
  <c r="CM364" i="93"/>
  <c r="JQ364" i="93" s="1"/>
  <c r="CL364" i="93"/>
  <c r="JP364" i="93" s="1"/>
  <c r="CK364" i="93"/>
  <c r="JO364" i="93" s="1"/>
  <c r="CJ364" i="93"/>
  <c r="JN364" i="93" s="1"/>
  <c r="CI364" i="93"/>
  <c r="JM364" i="93" s="1"/>
  <c r="LM364" i="93" s="1"/>
  <c r="CH364" i="93"/>
  <c r="JL364" i="93" s="1"/>
  <c r="CG364" i="93"/>
  <c r="JK364" i="93" s="1"/>
  <c r="CF364" i="93"/>
  <c r="JJ364" i="93" s="1"/>
  <c r="CE364" i="93"/>
  <c r="JI364" i="93" s="1"/>
  <c r="CD364" i="93"/>
  <c r="JH364" i="93" s="1"/>
  <c r="CC364" i="93"/>
  <c r="JG364" i="93" s="1"/>
  <c r="CB364" i="93"/>
  <c r="JF364" i="93" s="1"/>
  <c r="CA364" i="93"/>
  <c r="JE364" i="93" s="1"/>
  <c r="LE364" i="93" s="1"/>
  <c r="BZ364" i="93"/>
  <c r="JD364" i="93" s="1"/>
  <c r="BY364" i="93"/>
  <c r="JC364" i="93" s="1"/>
  <c r="BX364" i="93"/>
  <c r="JB364" i="93" s="1"/>
  <c r="BW364" i="93"/>
  <c r="JA364" i="93" s="1"/>
  <c r="BV364" i="93"/>
  <c r="BU364" i="93"/>
  <c r="DQ37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JX362" i="93" s="1"/>
  <c r="CS362" i="93"/>
  <c r="CR362" i="93"/>
  <c r="JV362" i="93" s="1"/>
  <c r="CQ362" i="93"/>
  <c r="CP362" i="93"/>
  <c r="CO362" i="93"/>
  <c r="CN362" i="93"/>
  <c r="CM362" i="93"/>
  <c r="CL362" i="93"/>
  <c r="JP362" i="93" s="1"/>
  <c r="CK362" i="93"/>
  <c r="CJ362" i="93"/>
  <c r="JN362" i="93" s="1"/>
  <c r="CI362" i="93"/>
  <c r="CH362" i="93"/>
  <c r="CG362" i="93"/>
  <c r="CF362" i="93"/>
  <c r="CE362" i="93"/>
  <c r="CD362" i="93"/>
  <c r="JH362" i="93" s="1"/>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KQ360" i="93" s="1"/>
  <c r="DL360" i="93"/>
  <c r="DK360" i="93"/>
  <c r="KO360" i="93" s="1"/>
  <c r="DJ360" i="93"/>
  <c r="DI360" i="93"/>
  <c r="KM360" i="93" s="1"/>
  <c r="DH360" i="93"/>
  <c r="KL360" i="93" s="1"/>
  <c r="DG360" i="93"/>
  <c r="DF360" i="93"/>
  <c r="DE360" i="93"/>
  <c r="KI360" i="93" s="1"/>
  <c r="DD360" i="93"/>
  <c r="DC360" i="93"/>
  <c r="KG360" i="93" s="1"/>
  <c r="DB360" i="93"/>
  <c r="DA360" i="93"/>
  <c r="KE360" i="93" s="1"/>
  <c r="CZ360" i="93"/>
  <c r="KD360" i="93" s="1"/>
  <c r="CY360" i="93"/>
  <c r="CX360" i="93"/>
  <c r="CW360" i="93"/>
  <c r="KA360" i="93" s="1"/>
  <c r="CV360" i="93"/>
  <c r="CU360" i="93"/>
  <c r="JY360" i="93" s="1"/>
  <c r="CT360" i="93"/>
  <c r="CS360" i="93"/>
  <c r="JW360" i="93" s="1"/>
  <c r="CR360" i="93"/>
  <c r="JV360" i="93" s="1"/>
  <c r="CQ360" i="93"/>
  <c r="JU360" i="93" s="1"/>
  <c r="LU360" i="93" s="1"/>
  <c r="CP360" i="93"/>
  <c r="CO360" i="93"/>
  <c r="JS360" i="93" s="1"/>
  <c r="CN360" i="93"/>
  <c r="JR360" i="93" s="1"/>
  <c r="CM360" i="93"/>
  <c r="JQ360" i="93" s="1"/>
  <c r="CL360" i="93"/>
  <c r="CK360" i="93"/>
  <c r="JO360" i="93" s="1"/>
  <c r="CJ360" i="93"/>
  <c r="JN360" i="93" s="1"/>
  <c r="CI360" i="93"/>
  <c r="JM360" i="93" s="1"/>
  <c r="LM360" i="93" s="1"/>
  <c r="CH360" i="93"/>
  <c r="CG360" i="93"/>
  <c r="JK360" i="93" s="1"/>
  <c r="CF360" i="93"/>
  <c r="JJ360" i="93" s="1"/>
  <c r="CE360" i="93"/>
  <c r="JI360" i="93" s="1"/>
  <c r="CD360" i="93"/>
  <c r="CC360" i="93"/>
  <c r="JG360" i="93" s="1"/>
  <c r="CB360" i="93"/>
  <c r="JF360" i="93" s="1"/>
  <c r="CA360" i="93"/>
  <c r="JE360" i="93" s="1"/>
  <c r="LE360" i="93" s="1"/>
  <c r="BZ360" i="93"/>
  <c r="BY360" i="93"/>
  <c r="JC360" i="93" s="1"/>
  <c r="BX360" i="93"/>
  <c r="JB360" i="93" s="1"/>
  <c r="BW360" i="93"/>
  <c r="JA360" i="93" s="1"/>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JT358" i="93" s="1"/>
  <c r="CO358" i="93"/>
  <c r="CN358" i="93"/>
  <c r="CM358" i="93"/>
  <c r="CL358" i="93"/>
  <c r="CK358" i="93"/>
  <c r="CJ358" i="93"/>
  <c r="CI358" i="93"/>
  <c r="JM358" i="93" s="1"/>
  <c r="CH358" i="93"/>
  <c r="JL358" i="93" s="1"/>
  <c r="CG358" i="93"/>
  <c r="CF358" i="93"/>
  <c r="CE358" i="93"/>
  <c r="CD358" i="93"/>
  <c r="CC358" i="93"/>
  <c r="CB358" i="93"/>
  <c r="CA358" i="93"/>
  <c r="JE358" i="93" s="1"/>
  <c r="BZ358" i="93"/>
  <c r="JD358" i="93" s="1"/>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KK357" i="93" s="1"/>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Q355" i="93" s="1"/>
  <c r="DN355" i="93"/>
  <c r="DM355" i="93"/>
  <c r="DL355" i="93"/>
  <c r="DK355" i="93"/>
  <c r="DJ355" i="93"/>
  <c r="DI355" i="93"/>
  <c r="DH355" i="93"/>
  <c r="DG355" i="93"/>
  <c r="KK355" i="93" s="1"/>
  <c r="MK355" i="93" s="1"/>
  <c r="DF355" i="93"/>
  <c r="DE355" i="93"/>
  <c r="DD355" i="93"/>
  <c r="DC355" i="93"/>
  <c r="DB355" i="93"/>
  <c r="DA355" i="93"/>
  <c r="CZ355" i="93"/>
  <c r="CY355" i="93"/>
  <c r="KC355" i="93" s="1"/>
  <c r="MC355" i="93" s="1"/>
  <c r="CX355" i="93"/>
  <c r="CW355" i="93"/>
  <c r="CV355" i="93"/>
  <c r="CU355" i="93"/>
  <c r="CT355" i="93"/>
  <c r="CS355" i="93"/>
  <c r="CR355" i="93"/>
  <c r="CQ355" i="93"/>
  <c r="JU355" i="93" s="1"/>
  <c r="LU355" i="93" s="1"/>
  <c r="CP355" i="93"/>
  <c r="CO355" i="93"/>
  <c r="CN355" i="93"/>
  <c r="CM355" i="93"/>
  <c r="CL355" i="93"/>
  <c r="CK355" i="93"/>
  <c r="CJ355" i="93"/>
  <c r="CI355" i="93"/>
  <c r="JM355" i="93" s="1"/>
  <c r="LM355" i="93" s="1"/>
  <c r="CH355" i="93"/>
  <c r="CG355" i="93"/>
  <c r="CF355" i="93"/>
  <c r="CE355" i="93"/>
  <c r="CD355" i="93"/>
  <c r="CC355" i="93"/>
  <c r="CB355" i="93"/>
  <c r="CA355" i="93"/>
  <c r="JE355" i="93" s="1"/>
  <c r="L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KQ354" i="93" s="1"/>
  <c r="DL354" i="93"/>
  <c r="DK354" i="93"/>
  <c r="KO354" i="93" s="1"/>
  <c r="DJ354" i="93"/>
  <c r="KN354" i="93" s="1"/>
  <c r="DI354" i="93"/>
  <c r="DH354" i="93"/>
  <c r="DG354" i="93"/>
  <c r="KK354" i="93" s="1"/>
  <c r="DF354" i="93"/>
  <c r="DE354" i="93"/>
  <c r="KI354" i="93" s="1"/>
  <c r="DD354" i="93"/>
  <c r="DC354" i="93"/>
  <c r="KG354" i="93" s="1"/>
  <c r="DB354" i="93"/>
  <c r="KF354" i="93" s="1"/>
  <c r="DA354" i="93"/>
  <c r="CZ354" i="93"/>
  <c r="CY354" i="93"/>
  <c r="KC354" i="93" s="1"/>
  <c r="CX354" i="93"/>
  <c r="CW354" i="93"/>
  <c r="KA354" i="93" s="1"/>
  <c r="CV354" i="93"/>
  <c r="CU354" i="93"/>
  <c r="JY354" i="93" s="1"/>
  <c r="CT354" i="93"/>
  <c r="JX354" i="93" s="1"/>
  <c r="CS354" i="93"/>
  <c r="CR354" i="93"/>
  <c r="CQ354" i="93"/>
  <c r="JU354" i="93" s="1"/>
  <c r="CP354" i="93"/>
  <c r="CO354" i="93"/>
  <c r="JS354" i="93" s="1"/>
  <c r="CN354" i="93"/>
  <c r="CM354" i="93"/>
  <c r="JQ354" i="93" s="1"/>
  <c r="CL354" i="93"/>
  <c r="JP354" i="93" s="1"/>
  <c r="CK354" i="93"/>
  <c r="CJ354" i="93"/>
  <c r="CI354" i="93"/>
  <c r="JM354" i="93" s="1"/>
  <c r="CH354" i="93"/>
  <c r="CG354" i="93"/>
  <c r="JK354" i="93" s="1"/>
  <c r="CF354" i="93"/>
  <c r="CE354" i="93"/>
  <c r="JI354" i="93" s="1"/>
  <c r="CD354" i="93"/>
  <c r="JH354" i="93" s="1"/>
  <c r="CC354" i="93"/>
  <c r="CB354" i="93"/>
  <c r="CA354" i="93"/>
  <c r="JE354" i="93" s="1"/>
  <c r="BZ354" i="93"/>
  <c r="JD354" i="93" s="1"/>
  <c r="BY354" i="93"/>
  <c r="JC354" i="93" s="1"/>
  <c r="BX354" i="93"/>
  <c r="BW354" i="93"/>
  <c r="JA354" i="93" s="1"/>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KQ353" i="93" s="1"/>
  <c r="DL353" i="93"/>
  <c r="DK353" i="93"/>
  <c r="DJ353" i="93"/>
  <c r="DI353" i="93"/>
  <c r="DH353" i="93"/>
  <c r="DG353" i="93"/>
  <c r="KK353" i="93" s="1"/>
  <c r="DF353" i="93"/>
  <c r="DE353" i="93"/>
  <c r="KI353" i="93" s="1"/>
  <c r="DD353" i="93"/>
  <c r="DC353" i="93"/>
  <c r="DB353" i="93"/>
  <c r="DA353" i="93"/>
  <c r="CZ353" i="93"/>
  <c r="CY353" i="93"/>
  <c r="KC353" i="93" s="1"/>
  <c r="CX353" i="93"/>
  <c r="CW353" i="93"/>
  <c r="KA353" i="93" s="1"/>
  <c r="CV353" i="93"/>
  <c r="CU353" i="93"/>
  <c r="CT353" i="93"/>
  <c r="CS353" i="93"/>
  <c r="CR353" i="93"/>
  <c r="CQ353" i="93"/>
  <c r="JU353" i="93" s="1"/>
  <c r="CP353" i="93"/>
  <c r="CO353" i="93"/>
  <c r="JS353" i="93" s="1"/>
  <c r="CN353" i="93"/>
  <c r="CM353" i="93"/>
  <c r="CL353" i="93"/>
  <c r="CK353" i="93"/>
  <c r="CJ353" i="93"/>
  <c r="CI353" i="93"/>
  <c r="JM353" i="93" s="1"/>
  <c r="CH353" i="93"/>
  <c r="CG353" i="93"/>
  <c r="JK353" i="93" s="1"/>
  <c r="CF353" i="93"/>
  <c r="CE353" i="93"/>
  <c r="CD353" i="93"/>
  <c r="CC353" i="93"/>
  <c r="CB353" i="93"/>
  <c r="CA353" i="93"/>
  <c r="JE353" i="93" s="1"/>
  <c r="BZ353" i="93"/>
  <c r="BY353" i="93"/>
  <c r="JC353" i="93" s="1"/>
  <c r="BX353" i="93"/>
  <c r="BW353" i="93"/>
  <c r="JA353" i="93" s="1"/>
  <c r="LA353" i="93" s="1"/>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KO352" i="93" s="1"/>
  <c r="MO352" i="93" s="1"/>
  <c r="DJ352" i="93"/>
  <c r="KN352" i="93" s="1"/>
  <c r="MN352" i="93" s="1"/>
  <c r="DI352" i="93"/>
  <c r="KM352" i="93" s="1"/>
  <c r="MM352" i="93" s="1"/>
  <c r="DH352" i="93"/>
  <c r="KL352" i="93" s="1"/>
  <c r="ML352" i="93" s="1"/>
  <c r="DG352" i="93"/>
  <c r="KK352" i="93" s="1"/>
  <c r="MK352" i="93" s="1"/>
  <c r="DF352" i="93"/>
  <c r="KJ352" i="93" s="1"/>
  <c r="MJ352" i="93" s="1"/>
  <c r="DE352" i="93"/>
  <c r="DD352" i="93"/>
  <c r="DC352" i="93"/>
  <c r="KG352" i="93" s="1"/>
  <c r="MG352" i="93" s="1"/>
  <c r="DB352" i="93"/>
  <c r="KF352" i="93" s="1"/>
  <c r="MF352" i="93" s="1"/>
  <c r="DA352" i="93"/>
  <c r="KE352" i="93" s="1"/>
  <c r="ME352" i="93" s="1"/>
  <c r="CZ352" i="93"/>
  <c r="KD352" i="93" s="1"/>
  <c r="MD352" i="93" s="1"/>
  <c r="CY352" i="93"/>
  <c r="KC352" i="93" s="1"/>
  <c r="MC352" i="93" s="1"/>
  <c r="CX352" i="93"/>
  <c r="KB352" i="93" s="1"/>
  <c r="MB352" i="93" s="1"/>
  <c r="CW352" i="93"/>
  <c r="CV352" i="93"/>
  <c r="CU352" i="93"/>
  <c r="JY352" i="93" s="1"/>
  <c r="LY352" i="93" s="1"/>
  <c r="CT352" i="93"/>
  <c r="JX352" i="93" s="1"/>
  <c r="LX352" i="93" s="1"/>
  <c r="CS352" i="93"/>
  <c r="JW352" i="93" s="1"/>
  <c r="LW352" i="93" s="1"/>
  <c r="CR352" i="93"/>
  <c r="JV352" i="93" s="1"/>
  <c r="LV352" i="93" s="1"/>
  <c r="CQ352" i="93"/>
  <c r="JU352" i="93" s="1"/>
  <c r="LU352" i="93" s="1"/>
  <c r="CP352" i="93"/>
  <c r="JT352" i="93" s="1"/>
  <c r="LT352" i="93" s="1"/>
  <c r="CO352" i="93"/>
  <c r="CN352" i="93"/>
  <c r="CM352" i="93"/>
  <c r="JQ352" i="93" s="1"/>
  <c r="LQ352" i="93" s="1"/>
  <c r="CL352" i="93"/>
  <c r="JP352" i="93" s="1"/>
  <c r="LP352" i="93" s="1"/>
  <c r="CK352" i="93"/>
  <c r="JO352" i="93" s="1"/>
  <c r="LO352" i="93" s="1"/>
  <c r="CJ352" i="93"/>
  <c r="JN352" i="93" s="1"/>
  <c r="LN352" i="93" s="1"/>
  <c r="CI352" i="93"/>
  <c r="JM352" i="93" s="1"/>
  <c r="LM352" i="93" s="1"/>
  <c r="CH352" i="93"/>
  <c r="JL352" i="93" s="1"/>
  <c r="LL352" i="93" s="1"/>
  <c r="CG352" i="93"/>
  <c r="CF352" i="93"/>
  <c r="CE352" i="93"/>
  <c r="JI352" i="93" s="1"/>
  <c r="LI352" i="93" s="1"/>
  <c r="CD352" i="93"/>
  <c r="JH352" i="93" s="1"/>
  <c r="LH352" i="93" s="1"/>
  <c r="CC352" i="93"/>
  <c r="JG352" i="93" s="1"/>
  <c r="LG352" i="93" s="1"/>
  <c r="CB352" i="93"/>
  <c r="JF352" i="93" s="1"/>
  <c r="LF352" i="93" s="1"/>
  <c r="CA352" i="93"/>
  <c r="JE352" i="93" s="1"/>
  <c r="LE352" i="93" s="1"/>
  <c r="BZ352" i="93"/>
  <c r="JD352" i="93" s="1"/>
  <c r="LD352" i="93" s="1"/>
  <c r="BY352" i="93"/>
  <c r="BX352" i="93"/>
  <c r="BW352" i="93"/>
  <c r="JA352" i="93" s="1"/>
  <c r="LA352" i="93" s="1"/>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KM351" i="93" s="1"/>
  <c r="DH351" i="93"/>
  <c r="DG351" i="93"/>
  <c r="KK351" i="93" s="1"/>
  <c r="DF351" i="93"/>
  <c r="DE351" i="93"/>
  <c r="DD351" i="93"/>
  <c r="DC351" i="93"/>
  <c r="DB351" i="93"/>
  <c r="DA351" i="93"/>
  <c r="KE351" i="93" s="1"/>
  <c r="CZ351" i="93"/>
  <c r="CY351" i="93"/>
  <c r="KC351" i="93" s="1"/>
  <c r="CX351" i="93"/>
  <c r="CW351" i="93"/>
  <c r="CV351" i="93"/>
  <c r="CU351" i="93"/>
  <c r="CT351" i="93"/>
  <c r="CS351" i="93"/>
  <c r="JW351" i="93" s="1"/>
  <c r="CR351" i="93"/>
  <c r="CQ351" i="93"/>
  <c r="JU351" i="93" s="1"/>
  <c r="CP351" i="93"/>
  <c r="CO351" i="93"/>
  <c r="CN351" i="93"/>
  <c r="CM351" i="93"/>
  <c r="CL351" i="93"/>
  <c r="CK351" i="93"/>
  <c r="JO351" i="93" s="1"/>
  <c r="CJ351" i="93"/>
  <c r="CI351" i="93"/>
  <c r="JM351" i="93" s="1"/>
  <c r="CH351" i="93"/>
  <c r="CG351" i="93"/>
  <c r="CF351" i="93"/>
  <c r="CE351" i="93"/>
  <c r="CD351" i="93"/>
  <c r="CC351" i="93"/>
  <c r="JG351" i="93" s="1"/>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KK350" i="93" s="1"/>
  <c r="MK350" i="93" s="1"/>
  <c r="DF350" i="93"/>
  <c r="KJ350" i="93" s="1"/>
  <c r="MJ350" i="93" s="1"/>
  <c r="DE350" i="93"/>
  <c r="DD350" i="93"/>
  <c r="DC350" i="93"/>
  <c r="DB350" i="93"/>
  <c r="DA350" i="93"/>
  <c r="CZ350" i="93"/>
  <c r="CY350" i="93"/>
  <c r="KC350" i="93" s="1"/>
  <c r="MC350" i="93" s="1"/>
  <c r="CX350" i="93"/>
  <c r="KB350" i="93" s="1"/>
  <c r="MB350" i="93" s="1"/>
  <c r="CW350" i="93"/>
  <c r="CV350" i="93"/>
  <c r="CU350" i="93"/>
  <c r="CT350" i="93"/>
  <c r="CS350" i="93"/>
  <c r="CR350" i="93"/>
  <c r="CQ350" i="93"/>
  <c r="JU350" i="93" s="1"/>
  <c r="LU350" i="93" s="1"/>
  <c r="CP350" i="93"/>
  <c r="JT350" i="93" s="1"/>
  <c r="LT350" i="93" s="1"/>
  <c r="CO350" i="93"/>
  <c r="CN350" i="93"/>
  <c r="CM350" i="93"/>
  <c r="CL350" i="93"/>
  <c r="CK350" i="93"/>
  <c r="CJ350" i="93"/>
  <c r="CI350" i="93"/>
  <c r="JM350" i="93" s="1"/>
  <c r="LM350" i="93" s="1"/>
  <c r="CH350" i="93"/>
  <c r="JL350" i="93" s="1"/>
  <c r="LL350" i="93" s="1"/>
  <c r="CG350" i="93"/>
  <c r="CF350" i="93"/>
  <c r="CE350" i="93"/>
  <c r="CD350" i="93"/>
  <c r="CC350" i="93"/>
  <c r="CB350" i="93"/>
  <c r="CA350" i="93"/>
  <c r="JE350" i="93" s="1"/>
  <c r="LE350" i="93" s="1"/>
  <c r="BZ350" i="93"/>
  <c r="JD350" i="93" s="1"/>
  <c r="LD350" i="93" s="1"/>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KK349" i="93" s="1"/>
  <c r="MK349" i="93" s="1"/>
  <c r="DF349" i="93"/>
  <c r="DE349" i="93"/>
  <c r="DD349" i="93"/>
  <c r="DC349" i="93"/>
  <c r="DB349" i="93"/>
  <c r="DA349" i="93"/>
  <c r="CZ349" i="93"/>
  <c r="CY349" i="93"/>
  <c r="KC349" i="93" s="1"/>
  <c r="MC349" i="93" s="1"/>
  <c r="CX349" i="93"/>
  <c r="CW349" i="93"/>
  <c r="CV349" i="93"/>
  <c r="CU349" i="93"/>
  <c r="CT349" i="93"/>
  <c r="CS349" i="93"/>
  <c r="CR349" i="93"/>
  <c r="CQ349" i="93"/>
  <c r="JU349" i="93" s="1"/>
  <c r="LU349" i="93" s="1"/>
  <c r="CP349" i="93"/>
  <c r="CO349" i="93"/>
  <c r="CN349" i="93"/>
  <c r="CM349" i="93"/>
  <c r="CL349" i="93"/>
  <c r="CK349" i="93"/>
  <c r="CJ349" i="93"/>
  <c r="CI349" i="93"/>
  <c r="JM349" i="93" s="1"/>
  <c r="LM349" i="93" s="1"/>
  <c r="CH349" i="93"/>
  <c r="CG349" i="93"/>
  <c r="CF349" i="93"/>
  <c r="CE349" i="93"/>
  <c r="CD349" i="93"/>
  <c r="CC349" i="93"/>
  <c r="CB349" i="93"/>
  <c r="CA349" i="93"/>
  <c r="JE349" i="93" s="1"/>
  <c r="LE349" i="93" s="1"/>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LE381" i="93" l="1"/>
  <c r="LU381" i="93"/>
  <c r="MK381" i="93"/>
  <c r="JE391" i="93"/>
  <c r="LE391" i="93" s="1"/>
  <c r="KO391" i="93"/>
  <c r="MC381" i="93"/>
  <c r="JB373" i="93"/>
  <c r="JJ373" i="93"/>
  <c r="JR373" i="93"/>
  <c r="JZ373" i="93"/>
  <c r="KH373" i="93"/>
  <c r="KP373" i="93"/>
  <c r="JB375" i="93"/>
  <c r="JJ375" i="93"/>
  <c r="JR375" i="93"/>
  <c r="JZ375" i="93"/>
  <c r="KH375" i="93"/>
  <c r="JB377" i="93"/>
  <c r="JJ377" i="93"/>
  <c r="JR377" i="93"/>
  <c r="JZ377" i="93"/>
  <c r="KH377" i="93"/>
  <c r="KP377" i="93"/>
  <c r="JB379" i="93"/>
  <c r="JJ379" i="93"/>
  <c r="JR379" i="93"/>
  <c r="JZ379" i="93"/>
  <c r="KH379" i="93"/>
  <c r="KP379" i="93"/>
  <c r="JB381" i="93"/>
  <c r="JJ381" i="93"/>
  <c r="JR381" i="93"/>
  <c r="JZ381" i="93"/>
  <c r="KH381" i="93"/>
  <c r="KP381" i="93"/>
  <c r="JB383" i="93"/>
  <c r="JJ383" i="93"/>
  <c r="JR383" i="93"/>
  <c r="JZ383" i="93"/>
  <c r="KH383" i="93"/>
  <c r="KP383" i="93"/>
  <c r="JB385" i="93"/>
  <c r="JJ385" i="93"/>
  <c r="JR385" i="93"/>
  <c r="JZ385" i="93"/>
  <c r="KH385" i="93"/>
  <c r="KP385" i="93"/>
  <c r="JB387" i="93"/>
  <c r="JJ387" i="93"/>
  <c r="JR387" i="93"/>
  <c r="JZ387" i="93"/>
  <c r="KH387" i="93"/>
  <c r="KP387" i="93"/>
  <c r="JB389" i="93"/>
  <c r="JJ389" i="93"/>
  <c r="JR389" i="93"/>
  <c r="JB391" i="93"/>
  <c r="JB352" i="93"/>
  <c r="LB352" i="93" s="1"/>
  <c r="JJ352" i="93"/>
  <c r="LJ352" i="93" s="1"/>
  <c r="JR352" i="93"/>
  <c r="LR352" i="93" s="1"/>
  <c r="JZ352" i="93"/>
  <c r="LZ352" i="93" s="1"/>
  <c r="KH352" i="93"/>
  <c r="MH352" i="93" s="1"/>
  <c r="KP352" i="93"/>
  <c r="MP352" i="93" s="1"/>
  <c r="JC373" i="93"/>
  <c r="JK373" i="93"/>
  <c r="JS373" i="93"/>
  <c r="KA373" i="93"/>
  <c r="KI373" i="93"/>
  <c r="KQ373" i="93"/>
  <c r="JC375" i="93"/>
  <c r="JK375" i="93"/>
  <c r="JS375" i="93"/>
  <c r="KA375" i="93"/>
  <c r="KI375" i="93"/>
  <c r="KQ375" i="93"/>
  <c r="JC377" i="93"/>
  <c r="JK377" i="93"/>
  <c r="JS377" i="93"/>
  <c r="KA377" i="93"/>
  <c r="KI377" i="93"/>
  <c r="KQ377" i="93"/>
  <c r="JC379" i="93"/>
  <c r="JK379" i="93"/>
  <c r="JS379" i="93"/>
  <c r="KA379" i="93"/>
  <c r="KI379" i="93"/>
  <c r="KQ379" i="93"/>
  <c r="JC381" i="93"/>
  <c r="JK381" i="93"/>
  <c r="JS381" i="93"/>
  <c r="KA381" i="93"/>
  <c r="KI381" i="93"/>
  <c r="KQ381" i="93"/>
  <c r="JC383" i="93"/>
  <c r="JK383" i="93"/>
  <c r="JS383" i="93"/>
  <c r="KA383" i="93"/>
  <c r="KI383" i="93"/>
  <c r="KQ383" i="93"/>
  <c r="JC385" i="93"/>
  <c r="JK385" i="93"/>
  <c r="JS385" i="93"/>
  <c r="KA385" i="93"/>
  <c r="KI385" i="93"/>
  <c r="KQ385" i="93"/>
  <c r="JC387" i="93"/>
  <c r="JK387" i="93"/>
  <c r="JS387" i="93"/>
  <c r="KA387" i="93"/>
  <c r="KI387" i="93"/>
  <c r="KQ387" i="93"/>
  <c r="JC389" i="93"/>
  <c r="JK389" i="93"/>
  <c r="JS389" i="93"/>
  <c r="KA389" i="93"/>
  <c r="KI389" i="93"/>
  <c r="KQ389" i="93"/>
  <c r="JC391" i="93"/>
  <c r="JK391" i="93"/>
  <c r="JS391" i="93"/>
  <c r="KA391" i="93"/>
  <c r="JC352" i="93"/>
  <c r="LC352" i="93" s="1"/>
  <c r="JK352" i="93"/>
  <c r="LK352" i="93" s="1"/>
  <c r="JS352" i="93"/>
  <c r="LS352" i="93" s="1"/>
  <c r="KA352" i="93"/>
  <c r="MA352" i="93" s="1"/>
  <c r="KI352" i="93"/>
  <c r="MI352" i="93" s="1"/>
  <c r="KQ352" i="93"/>
  <c r="MQ352" i="93" s="1"/>
  <c r="JL391" i="93"/>
  <c r="JB350" i="93"/>
  <c r="LB350" i="93" s="1"/>
  <c r="JJ350" i="93"/>
  <c r="LJ350" i="93" s="1"/>
  <c r="JR350" i="93"/>
  <c r="LR350" i="93" s="1"/>
  <c r="JZ350" i="93"/>
  <c r="LZ350" i="93" s="1"/>
  <c r="KH350" i="93"/>
  <c r="MH350" i="93" s="1"/>
  <c r="KP350" i="93"/>
  <c r="MP350" i="93" s="1"/>
  <c r="LG351" i="93"/>
  <c r="LO351" i="93"/>
  <c r="LW351" i="93"/>
  <c r="ME351" i="93"/>
  <c r="MM351" i="93"/>
  <c r="JI353" i="93"/>
  <c r="LI353" i="93" s="1"/>
  <c r="JQ353" i="93"/>
  <c r="LQ353" i="93" s="1"/>
  <c r="JY353" i="93"/>
  <c r="LY353" i="93" s="1"/>
  <c r="JB358" i="93"/>
  <c r="JF350" i="93"/>
  <c r="LF350" i="93" s="1"/>
  <c r="JN350" i="93"/>
  <c r="LN350" i="93" s="1"/>
  <c r="JF358" i="93"/>
  <c r="JN358" i="93"/>
  <c r="FP483" i="93"/>
  <c r="JG350" i="93"/>
  <c r="LG350" i="93" s="1"/>
  <c r="JG358" i="93"/>
  <c r="LG358" i="93" s="1"/>
  <c r="JO358" i="93"/>
  <c r="LO358" i="93" s="1"/>
  <c r="JH361" i="93"/>
  <c r="JP361" i="93"/>
  <c r="JX361" i="93"/>
  <c r="KF361" i="93"/>
  <c r="KN361" i="93"/>
  <c r="JZ369" i="93"/>
  <c r="KH369" i="93"/>
  <c r="MH369" i="93" s="1"/>
  <c r="KP369" i="93"/>
  <c r="JB371" i="93"/>
  <c r="JJ371" i="93"/>
  <c r="JR371" i="93"/>
  <c r="JZ371" i="93"/>
  <c r="KH371" i="93"/>
  <c r="KP371" i="93"/>
  <c r="JH350" i="93"/>
  <c r="LH350" i="93" s="1"/>
  <c r="JP350" i="93"/>
  <c r="LP350" i="93" s="1"/>
  <c r="JX350" i="93"/>
  <c r="LX350" i="93" s="1"/>
  <c r="KF350" i="93"/>
  <c r="MF350" i="93" s="1"/>
  <c r="KN350" i="93"/>
  <c r="MN350" i="93" s="1"/>
  <c r="JH358" i="93"/>
  <c r="JP358" i="93"/>
  <c r="JS369" i="93"/>
  <c r="KA369" i="93"/>
  <c r="MA369" i="93" s="1"/>
  <c r="KI369" i="93"/>
  <c r="KQ369" i="93"/>
  <c r="JC371" i="93"/>
  <c r="JK371" i="93"/>
  <c r="JS371" i="93"/>
  <c r="KA371" i="93"/>
  <c r="KI371" i="93"/>
  <c r="JA358" i="93"/>
  <c r="LA358" i="93" s="1"/>
  <c r="JI358" i="93"/>
  <c r="JQ358" i="93"/>
  <c r="JB361" i="93"/>
  <c r="JJ361" i="93"/>
  <c r="JR361" i="93"/>
  <c r="JZ361" i="93"/>
  <c r="KH361" i="93"/>
  <c r="KP361" i="93"/>
  <c r="MP361" i="93" s="1"/>
  <c r="IP361" i="93" s="1"/>
  <c r="KB369" i="93"/>
  <c r="KJ369" i="93"/>
  <c r="JD371" i="93"/>
  <c r="JL371" i="93"/>
  <c r="JT371" i="93"/>
  <c r="KB371" i="93"/>
  <c r="KJ371" i="93"/>
  <c r="LF360" i="93"/>
  <c r="LN360" i="93"/>
  <c r="LV360" i="93"/>
  <c r="MD360" i="93"/>
  <c r="ML360" i="93"/>
  <c r="LC353" i="93"/>
  <c r="LK353" i="93"/>
  <c r="LS353" i="93"/>
  <c r="MA353" i="93"/>
  <c r="MI353" i="93"/>
  <c r="MQ353" i="93"/>
  <c r="KB358" i="93"/>
  <c r="KJ358" i="93"/>
  <c r="LG360" i="93"/>
  <c r="LO360" i="93"/>
  <c r="LW360" i="93"/>
  <c r="ME360" i="93"/>
  <c r="MM360" i="93"/>
  <c r="LE353" i="93"/>
  <c r="LM353" i="93"/>
  <c r="LU353" i="93"/>
  <c r="MC353" i="93"/>
  <c r="MK353" i="93"/>
  <c r="LA360" i="93"/>
  <c r="LI360" i="93"/>
  <c r="LQ360" i="93"/>
  <c r="LY360" i="93"/>
  <c r="MG360" i="93"/>
  <c r="MO360" i="93"/>
  <c r="KK384" i="93"/>
  <c r="MK384" i="93" s="1"/>
  <c r="JW358" i="93"/>
  <c r="LW358" i="93" s="1"/>
  <c r="KE358" i="93"/>
  <c r="ME358" i="93" s="1"/>
  <c r="KM358" i="93"/>
  <c r="MM358" i="93" s="1"/>
  <c r="LB360" i="93"/>
  <c r="LJ360" i="93"/>
  <c r="LR360" i="93"/>
  <c r="JX358" i="93"/>
  <c r="KF358" i="93"/>
  <c r="LC360" i="93"/>
  <c r="LK360" i="93"/>
  <c r="LS360" i="93"/>
  <c r="MA360" i="93"/>
  <c r="MI360" i="93"/>
  <c r="MQ360" i="93"/>
  <c r="JY358" i="93"/>
  <c r="KG358" i="93"/>
  <c r="KO358" i="93"/>
  <c r="JC350" i="93"/>
  <c r="LC350" i="93" s="1"/>
  <c r="JK350" i="93"/>
  <c r="LK350" i="93" s="1"/>
  <c r="JS350" i="93"/>
  <c r="LS350" i="93" s="1"/>
  <c r="KA350" i="93"/>
  <c r="MA350" i="93" s="1"/>
  <c r="KI350" i="93"/>
  <c r="MI350" i="93" s="1"/>
  <c r="KQ350" i="93"/>
  <c r="MQ350" i="93" s="1"/>
  <c r="LO369" i="93"/>
  <c r="ME371" i="93"/>
  <c r="LO373" i="93"/>
  <c r="LO375" i="93"/>
  <c r="LO377" i="93"/>
  <c r="LW379" i="93"/>
  <c r="LO381" i="93"/>
  <c r="LO383" i="93"/>
  <c r="LG385" i="93"/>
  <c r="MM385" i="93"/>
  <c r="ME387" i="93"/>
  <c r="LG389" i="93"/>
  <c r="MM389" i="93"/>
  <c r="LG391" i="93"/>
  <c r="MM391" i="93"/>
  <c r="JH349" i="93"/>
  <c r="LH349" i="93" s="1"/>
  <c r="JP349" i="93"/>
  <c r="LP349" i="93" s="1"/>
  <c r="JX349" i="93"/>
  <c r="LX349" i="93" s="1"/>
  <c r="KF349" i="93"/>
  <c r="MF349" i="93" s="1"/>
  <c r="JD353" i="93"/>
  <c r="LD353" i="93" s="1"/>
  <c r="JL353" i="93"/>
  <c r="LL353" i="93" s="1"/>
  <c r="JT353" i="93"/>
  <c r="LT353" i="93" s="1"/>
  <c r="KB353" i="93"/>
  <c r="MB353" i="93" s="1"/>
  <c r="KJ353" i="93"/>
  <c r="MJ353" i="93" s="1"/>
  <c r="LW369" i="93"/>
  <c r="LO371" i="93"/>
  <c r="LG373" i="93"/>
  <c r="ME373" i="93"/>
  <c r="ME375" i="93"/>
  <c r="LG377" i="93"/>
  <c r="MM377" i="93"/>
  <c r="MM379" i="93"/>
  <c r="LW381" i="93"/>
  <c r="LG383" i="93"/>
  <c r="ME385" i="93"/>
  <c r="LG387" i="93"/>
  <c r="LW389" i="93"/>
  <c r="LW391"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LG371" i="93"/>
  <c r="MM373" i="93"/>
  <c r="LW375" i="93"/>
  <c r="ME377" i="93"/>
  <c r="LO379" i="93"/>
  <c r="LG381" i="93"/>
  <c r="MM381" i="93"/>
  <c r="ME383" i="93"/>
  <c r="LW385" i="93"/>
  <c r="LW387" i="93"/>
  <c r="LO389" i="93"/>
  <c r="ME391" i="93"/>
  <c r="JA349" i="93"/>
  <c r="LA349" i="93" s="1"/>
  <c r="KG349" i="93"/>
  <c r="MG349" i="93" s="1"/>
  <c r="LE351" i="93"/>
  <c r="LM351" i="93"/>
  <c r="LU351" i="93"/>
  <c r="MC351" i="93"/>
  <c r="MK351" i="93"/>
  <c r="DQ351" i="93"/>
  <c r="JG353" i="93"/>
  <c r="LG353" i="93" s="1"/>
  <c r="JO353" i="93"/>
  <c r="LO353" i="93" s="1"/>
  <c r="JW353" i="93"/>
  <c r="LW353" i="93" s="1"/>
  <c r="LG369" i="93"/>
  <c r="ME369" i="93"/>
  <c r="LW371" i="93"/>
  <c r="LW373" i="93"/>
  <c r="LG375" i="93"/>
  <c r="MM375" i="93"/>
  <c r="LW377" i="93"/>
  <c r="LG379" i="93"/>
  <c r="ME379" i="93"/>
  <c r="ME381" i="93"/>
  <c r="LW383" i="93"/>
  <c r="LO385" i="93"/>
  <c r="LO387" i="93"/>
  <c r="ME389" i="93"/>
  <c r="LO391"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LV369" i="93"/>
  <c r="MD369" i="93"/>
  <c r="ML369" i="93"/>
  <c r="LF371" i="93"/>
  <c r="LN371" i="93"/>
  <c r="LV371" i="93"/>
  <c r="MD371" i="93"/>
  <c r="LF373" i="93"/>
  <c r="LN373" i="93"/>
  <c r="LV373" i="93"/>
  <c r="MD373" i="93"/>
  <c r="ML373" i="93"/>
  <c r="JZ374" i="93"/>
  <c r="KH374" i="93"/>
  <c r="KP374" i="93"/>
  <c r="MP374" i="93" s="1"/>
  <c r="IP374" i="93" s="1"/>
  <c r="LF375" i="93"/>
  <c r="LN375" i="93"/>
  <c r="LV375" i="93"/>
  <c r="MD375" i="93"/>
  <c r="ML375" i="93"/>
  <c r="JB376" i="93"/>
  <c r="JJ376" i="93"/>
  <c r="JR376" i="93"/>
  <c r="LR376" i="93" s="1"/>
  <c r="JZ376" i="93"/>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LH361" i="93"/>
  <c r="LP361" i="93"/>
  <c r="LX361" i="93"/>
  <c r="LH369" i="93"/>
  <c r="LP369" i="93"/>
  <c r="LX369" i="93"/>
  <c r="MF369" i="93"/>
  <c r="LH371" i="93"/>
  <c r="LP371" i="93"/>
  <c r="LX371" i="93"/>
  <c r="LH373" i="93"/>
  <c r="LP373" i="93"/>
  <c r="LX373" i="93"/>
  <c r="MF373" i="93"/>
  <c r="MN373" i="93"/>
  <c r="KB374" i="93"/>
  <c r="KJ374" i="93"/>
  <c r="LH375" i="93"/>
  <c r="LP375" i="93"/>
  <c r="LX375" i="93"/>
  <c r="MF375" i="93"/>
  <c r="JD376" i="93"/>
  <c r="LD376" i="93" s="1"/>
  <c r="JL376" i="93"/>
  <c r="JT376" i="93"/>
  <c r="KB376" i="93"/>
  <c r="KJ376" i="93"/>
  <c r="MJ376" i="93" s="1"/>
  <c r="LH377" i="93"/>
  <c r="LP377" i="93"/>
  <c r="LX377" i="93"/>
  <c r="MF377" i="93"/>
  <c r="MN377" i="93"/>
  <c r="LH379" i="93"/>
  <c r="LP379" i="93"/>
  <c r="LX379" i="93"/>
  <c r="MF379" i="93"/>
  <c r="MN379" i="93"/>
  <c r="LH381" i="93"/>
  <c r="LP381" i="93"/>
  <c r="LX381" i="93"/>
  <c r="MF381" i="93"/>
  <c r="MN381" i="93"/>
  <c r="LH383" i="93"/>
  <c r="LP383" i="93"/>
  <c r="LX383" i="93"/>
  <c r="MF383" i="93"/>
  <c r="LH385" i="93"/>
  <c r="LP385" i="93"/>
  <c r="LX385" i="93"/>
  <c r="MF385" i="93"/>
  <c r="MN385" i="93"/>
  <c r="LH387" i="93"/>
  <c r="LP387" i="93"/>
  <c r="LX387" i="93"/>
  <c r="MF387" i="93"/>
  <c r="MN387" i="93"/>
  <c r="LH389" i="93"/>
  <c r="LP389" i="93"/>
  <c r="LX389" i="93"/>
  <c r="MF389" i="93"/>
  <c r="MN389" i="93"/>
  <c r="LH391" i="93"/>
  <c r="LP391" i="93"/>
  <c r="LX391" i="93"/>
  <c r="MF391" i="93"/>
  <c r="MN391" i="93"/>
  <c r="KE353" i="93"/>
  <c r="ME353" i="93" s="1"/>
  <c r="KM353" i="93"/>
  <c r="MM353" i="93" s="1"/>
  <c r="JA355" i="93"/>
  <c r="LA355" i="93" s="1"/>
  <c r="JI355" i="93"/>
  <c r="LI355" i="93" s="1"/>
  <c r="LA369" i="93"/>
  <c r="LI369" i="93"/>
  <c r="LQ369" i="93"/>
  <c r="LY369" i="93"/>
  <c r="MG369" i="93"/>
  <c r="LA371" i="93"/>
  <c r="LI371" i="93"/>
  <c r="LQ371" i="93"/>
  <c r="LY371" i="93"/>
  <c r="LA373" i="93"/>
  <c r="LI373" i="93"/>
  <c r="LQ373" i="93"/>
  <c r="LY373" i="93"/>
  <c r="MG373" i="93"/>
  <c r="MO373" i="93"/>
  <c r="KC374" i="93"/>
  <c r="MC374" i="93" s="1"/>
  <c r="KK374" i="93"/>
  <c r="MK374" i="93" s="1"/>
  <c r="LA375" i="93"/>
  <c r="LI375" i="93"/>
  <c r="LQ375" i="93"/>
  <c r="LY375" i="93"/>
  <c r="MG375" i="93"/>
  <c r="MO375" i="93"/>
  <c r="JE376" i="93"/>
  <c r="LE376" i="93" s="1"/>
  <c r="JM376" i="93"/>
  <c r="LM376" i="93" s="1"/>
  <c r="JU376" i="93"/>
  <c r="LU376" i="93" s="1"/>
  <c r="KC376" i="93"/>
  <c r="MC376" i="93" s="1"/>
  <c r="KK376" i="93"/>
  <c r="MK376" i="93" s="1"/>
  <c r="LA377" i="93"/>
  <c r="LI377" i="93"/>
  <c r="LQ377" i="93"/>
  <c r="LY377" i="93"/>
  <c r="MG377" i="93"/>
  <c r="MO377" i="93"/>
  <c r="LA379" i="93"/>
  <c r="LI379" i="93"/>
  <c r="LQ379" i="93"/>
  <c r="LY379" i="93"/>
  <c r="MG379" i="93"/>
  <c r="MO379" i="93"/>
  <c r="JE380" i="93"/>
  <c r="LE380" i="93" s="1"/>
  <c r="JM380" i="93"/>
  <c r="LM380" i="93" s="1"/>
  <c r="JU380" i="93"/>
  <c r="LU380" i="93" s="1"/>
  <c r="KC380" i="93"/>
  <c r="MC380" i="93" s="1"/>
  <c r="KK380" i="93"/>
  <c r="MK380" i="93" s="1"/>
  <c r="LA381" i="93"/>
  <c r="LI381" i="93"/>
  <c r="LQ381" i="93"/>
  <c r="LY381" i="93"/>
  <c r="MG381" i="93"/>
  <c r="MO381" i="93"/>
  <c r="LA383" i="93"/>
  <c r="LI383" i="93"/>
  <c r="LQ383" i="93"/>
  <c r="LY383" i="93"/>
  <c r="MG383" i="93"/>
  <c r="MO383" i="93"/>
  <c r="LA385" i="93"/>
  <c r="LI385" i="93"/>
  <c r="LQ385" i="93"/>
  <c r="LY385" i="93"/>
  <c r="MG385" i="93"/>
  <c r="MO385" i="93"/>
  <c r="LA387" i="93"/>
  <c r="LI387" i="93"/>
  <c r="LQ387" i="93"/>
  <c r="LY387" i="93"/>
  <c r="MG387" i="93"/>
  <c r="MO387" i="93"/>
  <c r="LA389" i="93"/>
  <c r="LI389" i="93"/>
  <c r="LQ389" i="93"/>
  <c r="LY389" i="93"/>
  <c r="MG389" i="93"/>
  <c r="MO389" i="93"/>
  <c r="LA391" i="93"/>
  <c r="LI391" i="93"/>
  <c r="LQ391" i="93"/>
  <c r="LY391" i="93"/>
  <c r="MG391" i="93"/>
  <c r="MO391" i="93"/>
  <c r="KF353" i="93"/>
  <c r="MF353" i="93" s="1"/>
  <c r="KN353" i="93"/>
  <c r="MN353" i="93" s="1"/>
  <c r="JB355" i="93"/>
  <c r="LB355" i="93" s="1"/>
  <c r="JJ355" i="93"/>
  <c r="LJ355" i="93" s="1"/>
  <c r="JR355" i="93"/>
  <c r="LR355" i="93" s="1"/>
  <c r="LB361" i="93"/>
  <c r="LJ361" i="93"/>
  <c r="DQ363" i="93"/>
  <c r="LB369" i="93"/>
  <c r="LJ369" i="93"/>
  <c r="LR369" i="93"/>
  <c r="LZ369" i="93"/>
  <c r="MP369" i="93"/>
  <c r="IP369" i="93" s="1"/>
  <c r="LB371" i="93"/>
  <c r="LJ371" i="93"/>
  <c r="LR371" i="93"/>
  <c r="LZ371" i="93"/>
  <c r="MH371" i="93"/>
  <c r="LB373" i="93"/>
  <c r="LJ373" i="93"/>
  <c r="LR373" i="93"/>
  <c r="LZ373" i="93"/>
  <c r="MH373" i="93"/>
  <c r="MP373" i="93"/>
  <c r="LB375" i="93"/>
  <c r="LJ375" i="93"/>
  <c r="LR375" i="93"/>
  <c r="LZ375" i="93"/>
  <c r="MH375" i="93"/>
  <c r="LB377" i="93"/>
  <c r="LJ377" i="93"/>
  <c r="LR377" i="93"/>
  <c r="LZ377" i="93"/>
  <c r="MH377" i="93"/>
  <c r="MP377" i="93"/>
  <c r="LB379" i="93"/>
  <c r="LJ379" i="93"/>
  <c r="LR379" i="93"/>
  <c r="LZ379" i="93"/>
  <c r="MH379" i="93"/>
  <c r="MP379" i="93"/>
  <c r="LB381" i="93"/>
  <c r="LJ381" i="93"/>
  <c r="LR381" i="93"/>
  <c r="LZ381" i="93"/>
  <c r="MH381" i="93"/>
  <c r="MP381" i="93"/>
  <c r="LB383" i="93"/>
  <c r="LJ383" i="93"/>
  <c r="LR383" i="93"/>
  <c r="LZ383" i="93"/>
  <c r="MH383" i="93"/>
  <c r="MP383" i="93"/>
  <c r="LB385" i="93"/>
  <c r="LJ385" i="93"/>
  <c r="LR385" i="93"/>
  <c r="LZ385" i="93"/>
  <c r="MH385" i="93"/>
  <c r="MP385" i="93"/>
  <c r="IP385" i="93" s="1"/>
  <c r="LB387" i="93"/>
  <c r="LJ387" i="93"/>
  <c r="LR387" i="93"/>
  <c r="LZ387" i="93"/>
  <c r="MH387" i="93"/>
  <c r="MP387" i="93"/>
  <c r="LB389" i="93"/>
  <c r="LJ389" i="93"/>
  <c r="LR389" i="93"/>
  <c r="LB391" i="93"/>
  <c r="KG353" i="93"/>
  <c r="MG353" i="93" s="1"/>
  <c r="KO353" i="93"/>
  <c r="MO353" i="93" s="1"/>
  <c r="LE357" i="93"/>
  <c r="LM357" i="93"/>
  <c r="LU357" i="93"/>
  <c r="MC357" i="93"/>
  <c r="MK357" i="93"/>
  <c r="LC369" i="93"/>
  <c r="LK369" i="93"/>
  <c r="LS369" i="93"/>
  <c r="MI369" i="93"/>
  <c r="MQ369" i="93"/>
  <c r="LC371" i="93"/>
  <c r="LK371" i="93"/>
  <c r="LS371" i="93"/>
  <c r="MA371" i="93"/>
  <c r="LC373" i="93"/>
  <c r="LK373" i="93"/>
  <c r="LS373" i="93"/>
  <c r="MA373" i="93"/>
  <c r="MI373" i="93"/>
  <c r="MQ373" i="93"/>
  <c r="KE374" i="93"/>
  <c r="ME374" i="93" s="1"/>
  <c r="KM374" i="93"/>
  <c r="MM374" i="93" s="1"/>
  <c r="LC375" i="93"/>
  <c r="LK375" i="93"/>
  <c r="LS375" i="93"/>
  <c r="MA375" i="93"/>
  <c r="MI375" i="93"/>
  <c r="MQ375" i="93"/>
  <c r="JG376" i="93"/>
  <c r="LG376" i="93" s="1"/>
  <c r="JO376" i="93"/>
  <c r="LO376" i="93" s="1"/>
  <c r="JW376" i="93"/>
  <c r="LC377" i="93"/>
  <c r="LK377" i="93"/>
  <c r="LS377" i="93"/>
  <c r="MA377" i="93"/>
  <c r="MI377" i="93"/>
  <c r="MQ377" i="93"/>
  <c r="LC379" i="93"/>
  <c r="LK379" i="93"/>
  <c r="LS379" i="93"/>
  <c r="MA379" i="93"/>
  <c r="MI379" i="93"/>
  <c r="MQ379" i="93"/>
  <c r="JG380" i="93"/>
  <c r="JO380" i="93"/>
  <c r="LO380" i="93" s="1"/>
  <c r="LC381" i="93"/>
  <c r="LK381" i="93"/>
  <c r="LS381" i="93"/>
  <c r="MA381" i="93"/>
  <c r="MI381" i="93"/>
  <c r="MQ381" i="93"/>
  <c r="LC383" i="93"/>
  <c r="LK383" i="93"/>
  <c r="LS383" i="93"/>
  <c r="MA383" i="93"/>
  <c r="MI383" i="93"/>
  <c r="MQ383" i="93"/>
  <c r="LC385" i="93"/>
  <c r="LK385" i="93"/>
  <c r="LS385" i="93"/>
  <c r="MA385" i="93"/>
  <c r="MI385" i="93"/>
  <c r="MQ385" i="93"/>
  <c r="LC387" i="93"/>
  <c r="LK387" i="93"/>
  <c r="LS387" i="93"/>
  <c r="MA387" i="93"/>
  <c r="MI387" i="93"/>
  <c r="MQ387" i="93"/>
  <c r="LC389" i="93"/>
  <c r="LK389" i="93"/>
  <c r="LS389" i="93"/>
  <c r="MA389" i="93"/>
  <c r="MI389" i="93"/>
  <c r="MQ389" i="93"/>
  <c r="LC391" i="93"/>
  <c r="LK391" i="93"/>
  <c r="LS391" i="93"/>
  <c r="MA391" i="93"/>
  <c r="KI391" i="93"/>
  <c r="MI391" i="93" s="1"/>
  <c r="JB353" i="93"/>
  <c r="LB353" i="93" s="1"/>
  <c r="JJ353" i="93"/>
  <c r="LJ353" i="93" s="1"/>
  <c r="JR353" i="93"/>
  <c r="LR353" i="93" s="1"/>
  <c r="LD369" i="93"/>
  <c r="LL369" i="93"/>
  <c r="LT369" i="93"/>
  <c r="MB369" i="93"/>
  <c r="MJ369" i="93"/>
  <c r="LD371" i="93"/>
  <c r="LL371" i="93"/>
  <c r="LT371" i="93"/>
  <c r="MB371" i="93"/>
  <c r="MJ371" i="93"/>
  <c r="LD373" i="93"/>
  <c r="LL373" i="93"/>
  <c r="LT373" i="93"/>
  <c r="MB373" i="93"/>
  <c r="MJ373" i="93"/>
  <c r="KF374" i="93"/>
  <c r="KN374" i="93"/>
  <c r="LD375" i="93"/>
  <c r="LL375" i="93"/>
  <c r="LT375" i="93"/>
  <c r="MB375" i="93"/>
  <c r="MJ375" i="93"/>
  <c r="JH376" i="93"/>
  <c r="JP376" i="93"/>
  <c r="LP376" i="93" s="1"/>
  <c r="JX376" i="93"/>
  <c r="KF376" i="93"/>
  <c r="MF376" i="93" s="1"/>
  <c r="KN376" i="93"/>
  <c r="MN376" i="93" s="1"/>
  <c r="LD377" i="93"/>
  <c r="LL377" i="93"/>
  <c r="LT377" i="93"/>
  <c r="MB377" i="93"/>
  <c r="MJ377" i="93"/>
  <c r="LD379" i="93"/>
  <c r="LL379" i="93"/>
  <c r="LT379" i="93"/>
  <c r="MB379" i="93"/>
  <c r="MJ379" i="93"/>
  <c r="LD381" i="93"/>
  <c r="LL381" i="93"/>
  <c r="LT381" i="93"/>
  <c r="MB381" i="93"/>
  <c r="MJ381" i="93"/>
  <c r="LD383" i="93"/>
  <c r="LL383" i="93"/>
  <c r="LT383" i="93"/>
  <c r="MB383" i="93"/>
  <c r="MJ383" i="93"/>
  <c r="LD385" i="93"/>
  <c r="LL385" i="93"/>
  <c r="LT385" i="93"/>
  <c r="MB385" i="93"/>
  <c r="MJ385" i="93"/>
  <c r="LD387" i="93"/>
  <c r="LL387" i="93"/>
  <c r="LT387" i="93"/>
  <c r="MB387" i="93"/>
  <c r="MJ387" i="93"/>
  <c r="LD389" i="93"/>
  <c r="LL389" i="93"/>
  <c r="LT389" i="93"/>
  <c r="MB389" i="93"/>
  <c r="LD391" i="93"/>
  <c r="LL391" i="93"/>
  <c r="JT391" i="93"/>
  <c r="LT391" i="93" s="1"/>
  <c r="KB391" i="93"/>
  <c r="MB391" i="93" s="1"/>
  <c r="KJ391" i="93"/>
  <c r="MJ391" i="93" s="1"/>
  <c r="FR436" i="93"/>
  <c r="FR440" i="93"/>
  <c r="JL359" i="93"/>
  <c r="KB359" i="93"/>
  <c r="JD363" i="93"/>
  <c r="LD363" i="93" s="1"/>
  <c r="JT363" i="93"/>
  <c r="LT363" i="93" s="1"/>
  <c r="KJ363" i="93"/>
  <c r="LC364" i="93"/>
  <c r="LS364" i="93"/>
  <c r="MI364" i="93"/>
  <c r="LS366" i="93"/>
  <c r="MI366" i="93"/>
  <c r="LC368" i="93"/>
  <c r="LS368" i="93"/>
  <c r="MI368" i="93"/>
  <c r="LC372" i="93"/>
  <c r="LK372" i="93"/>
  <c r="LS372" i="93"/>
  <c r="MA372" i="93"/>
  <c r="MI372" i="93"/>
  <c r="MQ372" i="93"/>
  <c r="LC374" i="93"/>
  <c r="LK374" i="93"/>
  <c r="LS374" i="93"/>
  <c r="MA374" i="93"/>
  <c r="MI374" i="93"/>
  <c r="MQ374" i="93"/>
  <c r="LC376" i="93"/>
  <c r="LK376" i="93"/>
  <c r="LS376" i="93"/>
  <c r="MA376" i="93"/>
  <c r="MI376" i="93"/>
  <c r="MQ376" i="93"/>
  <c r="LS388" i="93"/>
  <c r="MA388" i="93"/>
  <c r="MI388" i="93"/>
  <c r="MQ388" i="93"/>
  <c r="LS390" i="93"/>
  <c r="MA390" i="93"/>
  <c r="MI390" i="93"/>
  <c r="MQ390" i="93"/>
  <c r="MA392" i="93"/>
  <c r="MI392" i="93"/>
  <c r="MQ392" i="93"/>
  <c r="JD359" i="93"/>
  <c r="JT359" i="93"/>
  <c r="LT359" i="93" s="1"/>
  <c r="KJ359" i="93"/>
  <c r="JL363" i="93"/>
  <c r="LL363" i="93" s="1"/>
  <c r="KB363" i="93"/>
  <c r="MB363" i="93" s="1"/>
  <c r="LK364" i="93"/>
  <c r="MA364" i="93"/>
  <c r="MQ364" i="93"/>
  <c r="LC366" i="93"/>
  <c r="LK366" i="93"/>
  <c r="MA366" i="93"/>
  <c r="MQ366" i="93"/>
  <c r="LK368" i="93"/>
  <c r="MA368" i="93"/>
  <c r="MQ368" i="93"/>
  <c r="JC349" i="93"/>
  <c r="LC349" i="93" s="1"/>
  <c r="JK349" i="93"/>
  <c r="LK349" i="93" s="1"/>
  <c r="JS349" i="93"/>
  <c r="LS349" i="93" s="1"/>
  <c r="KA349" i="93"/>
  <c r="MA349" i="93" s="1"/>
  <c r="KI349" i="93"/>
  <c r="MI349" i="93" s="1"/>
  <c r="KQ349" i="93"/>
  <c r="MQ349" i="93" s="1"/>
  <c r="LD354" i="93"/>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JB359" i="93"/>
  <c r="LB359" i="93" s="1"/>
  <c r="JJ359" i="93"/>
  <c r="JR359" i="93"/>
  <c r="JZ359" i="93"/>
  <c r="JB363" i="93"/>
  <c r="LA364" i="93"/>
  <c r="LI364" i="93"/>
  <c r="LQ364" i="93"/>
  <c r="LY364" i="93"/>
  <c r="MG364" i="93"/>
  <c r="MO364" i="93"/>
  <c r="LA366" i="93"/>
  <c r="LI366" i="93"/>
  <c r="LQ366" i="93"/>
  <c r="LY366" i="93"/>
  <c r="MG366" i="93"/>
  <c r="MO366" i="93"/>
  <c r="IO366" i="93" s="1"/>
  <c r="LA368" i="93"/>
  <c r="LI368" i="93"/>
  <c r="LQ368" i="93"/>
  <c r="JY368" i="93"/>
  <c r="LY368" i="93" s="1"/>
  <c r="KG368" i="93"/>
  <c r="MG368" i="93" s="1"/>
  <c r="KO368" i="93"/>
  <c r="MO368" i="93" s="1"/>
  <c r="LA372" i="93"/>
  <c r="LI372" i="93"/>
  <c r="LQ372" i="93"/>
  <c r="LY372" i="93"/>
  <c r="MG372" i="93"/>
  <c r="MO372" i="93"/>
  <c r="LA374" i="93"/>
  <c r="LI374" i="93"/>
  <c r="LQ374" i="93"/>
  <c r="LY374" i="93"/>
  <c r="MG374" i="93"/>
  <c r="MO374" i="93"/>
  <c r="LA376" i="93"/>
  <c r="LI376" i="93"/>
  <c r="LQ376" i="93"/>
  <c r="LY376"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C354" i="93"/>
  <c r="LK354" i="93"/>
  <c r="LS354" i="93"/>
  <c r="MA354" i="93"/>
  <c r="MI354" i="93"/>
  <c r="MQ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LB364" i="93"/>
  <c r="LJ364" i="93"/>
  <c r="LR364" i="93"/>
  <c r="LZ364" i="93"/>
  <c r="MH364" i="93"/>
  <c r="MP364" i="93"/>
  <c r="LB366" i="93"/>
  <c r="LJ366" i="93"/>
  <c r="LR366" i="93"/>
  <c r="LZ366" i="93"/>
  <c r="KH366" i="93"/>
  <c r="MH366" i="93" s="1"/>
  <c r="KP366" i="93"/>
  <c r="MP366" i="93" s="1"/>
  <c r="LB368" i="93"/>
  <c r="LJ368" i="93"/>
  <c r="JR368" i="93"/>
  <c r="LR368" i="93" s="1"/>
  <c r="JZ368" i="93"/>
  <c r="LZ368" i="93" s="1"/>
  <c r="KH368" i="93"/>
  <c r="MH368" i="93" s="1"/>
  <c r="KP368" i="93"/>
  <c r="MP368" i="93" s="1"/>
  <c r="LB372" i="93"/>
  <c r="LJ372" i="93"/>
  <c r="LR372" i="93"/>
  <c r="LZ372" i="93"/>
  <c r="MH372" i="93"/>
  <c r="MP372" i="93"/>
  <c r="IP372" i="93" s="1"/>
  <c r="LB374" i="93"/>
  <c r="LJ374" i="93"/>
  <c r="LR374" i="93"/>
  <c r="LZ374" i="93"/>
  <c r="MH374" i="93"/>
  <c r="LB376" i="93"/>
  <c r="LJ376" i="93"/>
  <c r="LZ376"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JO362" i="93"/>
  <c r="JW362" i="93"/>
  <c r="KE362" i="93"/>
  <c r="KM362" i="93"/>
  <c r="MM362" i="93" s="1"/>
  <c r="JE363" i="93"/>
  <c r="LE363" i="93" s="1"/>
  <c r="JM363" i="93"/>
  <c r="LM363" i="93" s="1"/>
  <c r="JU363" i="93"/>
  <c r="LU363" i="93" s="1"/>
  <c r="KC363" i="93"/>
  <c r="MC363" i="93" s="1"/>
  <c r="KK363" i="93"/>
  <c r="MK363" i="93" s="1"/>
  <c r="LD364" i="93"/>
  <c r="LL364" i="93"/>
  <c r="LT364" i="93"/>
  <c r="MB364" i="93"/>
  <c r="KJ364" i="93"/>
  <c r="MJ364" i="93" s="1"/>
  <c r="LD366" i="93"/>
  <c r="LL366" i="93"/>
  <c r="LT366" i="93"/>
  <c r="MB366" i="93"/>
  <c r="KJ366" i="93"/>
  <c r="MJ366" i="93" s="1"/>
  <c r="LD368" i="93"/>
  <c r="JL368" i="93"/>
  <c r="LL368" i="93" s="1"/>
  <c r="JT368" i="93"/>
  <c r="LT368" i="93" s="1"/>
  <c r="KB368" i="93"/>
  <c r="MB368" i="93" s="1"/>
  <c r="KJ368" i="93"/>
  <c r="MJ368" i="93" s="1"/>
  <c r="LD372" i="93"/>
  <c r="LL372" i="93"/>
  <c r="LT372" i="93"/>
  <c r="MB372" i="93"/>
  <c r="MJ372" i="93"/>
  <c r="LD374" i="93"/>
  <c r="LL374" i="93"/>
  <c r="LT374" i="93"/>
  <c r="MB374" i="93"/>
  <c r="MJ374" i="93"/>
  <c r="LL376" i="93"/>
  <c r="LT376" i="93"/>
  <c r="MB376" i="93"/>
  <c r="LD386" i="93"/>
  <c r="LL386" i="93"/>
  <c r="LT386" i="93"/>
  <c r="MB386" i="93"/>
  <c r="MJ386" i="93"/>
  <c r="LD388" i="93"/>
  <c r="LD390" i="93"/>
  <c r="LL390" i="93"/>
  <c r="LD392" i="93"/>
  <c r="LL392" i="93"/>
  <c r="LT392" i="93"/>
  <c r="MB392" i="93"/>
  <c r="FT470" i="93"/>
  <c r="FT491" i="93"/>
  <c r="JP351" i="93"/>
  <c r="LP351" i="93" s="1"/>
  <c r="JX351" i="93"/>
  <c r="LX351" i="93" s="1"/>
  <c r="KF351" i="93"/>
  <c r="MF351" i="93" s="1"/>
  <c r="KN351" i="93"/>
  <c r="MN351" i="93" s="1"/>
  <c r="JZ353" i="93"/>
  <c r="LZ353" i="93" s="1"/>
  <c r="KH353" i="93"/>
  <c r="MH353" i="93" s="1"/>
  <c r="KP353" i="93"/>
  <c r="MP353" i="93" s="1"/>
  <c r="JF357" i="93"/>
  <c r="LF357" i="93" s="1"/>
  <c r="JN357" i="93"/>
  <c r="LN357" i="93" s="1"/>
  <c r="JV357" i="93"/>
  <c r="LV357" i="93" s="1"/>
  <c r="JG359" i="93"/>
  <c r="LG359" i="93" s="1"/>
  <c r="JO359" i="93"/>
  <c r="JW359" i="93"/>
  <c r="LW359" i="93" s="1"/>
  <c r="KE359" i="93"/>
  <c r="ME359" i="93" s="1"/>
  <c r="KM359" i="93"/>
  <c r="MM359" i="93" s="1"/>
  <c r="JC361" i="93"/>
  <c r="LC361" i="93" s="1"/>
  <c r="JK361" i="93"/>
  <c r="LK361" i="93" s="1"/>
  <c r="JS361" i="93"/>
  <c r="LS361" i="93" s="1"/>
  <c r="KA361" i="93"/>
  <c r="MA361" i="93" s="1"/>
  <c r="KI361" i="93"/>
  <c r="KQ361" i="93"/>
  <c r="MQ361" i="93" s="1"/>
  <c r="JA362" i="93"/>
  <c r="JI362" i="93"/>
  <c r="LI362" i="93" s="1"/>
  <c r="JQ362" i="93"/>
  <c r="JY362" i="93"/>
  <c r="KG362" i="93"/>
  <c r="MG362" i="93" s="1"/>
  <c r="JG363" i="93"/>
  <c r="LG363" i="93" s="1"/>
  <c r="JO363" i="93"/>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FP474" i="93"/>
  <c r="LH354" i="93"/>
  <c r="LP354" i="93"/>
  <c r="LX354" i="93"/>
  <c r="MF354" i="93"/>
  <c r="MN354" i="93"/>
  <c r="JG357" i="93"/>
  <c r="LG357" i="93" s="1"/>
  <c r="JO357" i="93"/>
  <c r="LO357" i="93" s="1"/>
  <c r="JW357" i="93"/>
  <c r="LW357" i="93" s="1"/>
  <c r="KE357" i="93"/>
  <c r="ME357" i="93" s="1"/>
  <c r="KM357" i="93"/>
  <c r="MM357" i="93" s="1"/>
  <c r="JH359" i="93"/>
  <c r="LH359" i="93" s="1"/>
  <c r="JP359" i="93"/>
  <c r="LP359" i="93" s="1"/>
  <c r="JX359" i="93"/>
  <c r="LX359" i="93" s="1"/>
  <c r="KF359" i="93"/>
  <c r="KN359" i="93"/>
  <c r="JD361" i="93"/>
  <c r="LD361" i="93" s="1"/>
  <c r="JL361" i="93"/>
  <c r="LL361" i="93" s="1"/>
  <c r="JT361" i="93"/>
  <c r="LT361" i="93" s="1"/>
  <c r="KB361" i="93"/>
  <c r="MB361" i="93" s="1"/>
  <c r="KJ361" i="93"/>
  <c r="MJ361" i="93" s="1"/>
  <c r="JB362" i="93"/>
  <c r="LB362" i="93" s="1"/>
  <c r="JJ362" i="93"/>
  <c r="LJ362" i="93" s="1"/>
  <c r="JR362" i="93"/>
  <c r="LR362" i="93" s="1"/>
  <c r="JZ362" i="93"/>
  <c r="KH362" i="93"/>
  <c r="MH362" i="93" s="1"/>
  <c r="KP362" i="93"/>
  <c r="MP362" i="93" s="1"/>
  <c r="IP362" i="93" s="1"/>
  <c r="JH363" i="93"/>
  <c r="LH363" i="93" s="1"/>
  <c r="JP363" i="93"/>
  <c r="LP363" i="93" s="1"/>
  <c r="LG364" i="93"/>
  <c r="LO364" i="93"/>
  <c r="LW364" i="93"/>
  <c r="ME364" i="93"/>
  <c r="MM364" i="93"/>
  <c r="KQ365" i="93"/>
  <c r="MQ365" i="93" s="1"/>
  <c r="LG366" i="93"/>
  <c r="LO366" i="93"/>
  <c r="LW366" i="93"/>
  <c r="KE366" i="93"/>
  <c r="ME366" i="93" s="1"/>
  <c r="KM366" i="93"/>
  <c r="MM366" i="93" s="1"/>
  <c r="KQ367" i="93"/>
  <c r="LG368" i="93"/>
  <c r="JO368" i="93"/>
  <c r="LO368" i="93" s="1"/>
  <c r="JW368" i="93"/>
  <c r="LW368" i="93" s="1"/>
  <c r="KE368" i="93"/>
  <c r="ME368" i="93" s="1"/>
  <c r="KM368" i="93"/>
  <c r="MM368" i="93" s="1"/>
  <c r="LG372" i="93"/>
  <c r="LO372" i="93"/>
  <c r="LW372" i="93"/>
  <c r="ME372" i="93"/>
  <c r="MM372" i="93"/>
  <c r="LG374" i="93"/>
  <c r="LO374" i="93"/>
  <c r="LW374" i="93"/>
  <c r="LW376" i="93"/>
  <c r="KE376" i="93"/>
  <c r="ME376" i="93" s="1"/>
  <c r="KM376" i="93"/>
  <c r="MM376" i="93" s="1"/>
  <c r="KQ391" i="93"/>
  <c r="MQ391" i="93" s="1"/>
  <c r="JB351" i="93"/>
  <c r="LB351" i="93" s="1"/>
  <c r="JJ351" i="93"/>
  <c r="LJ351" i="93" s="1"/>
  <c r="JR351" i="93"/>
  <c r="LR351" i="93" s="1"/>
  <c r="JZ351" i="93"/>
  <c r="LZ351" i="93" s="1"/>
  <c r="KH351" i="93"/>
  <c r="MH351" i="93" s="1"/>
  <c r="KP351" i="93"/>
  <c r="MP351" i="93" s="1"/>
  <c r="LA354" i="93"/>
  <c r="LI354" i="93"/>
  <c r="LQ354" i="93"/>
  <c r="LY354" i="93"/>
  <c r="MG354" i="93"/>
  <c r="MO354" i="93"/>
  <c r="IO354" i="93" s="1"/>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KO359" i="93"/>
  <c r="JE361" i="93"/>
  <c r="LE361" i="93" s="1"/>
  <c r="JM361" i="93"/>
  <c r="LM361" i="93" s="1"/>
  <c r="JU361" i="93"/>
  <c r="LU361" i="93" s="1"/>
  <c r="KC361" i="93"/>
  <c r="MC361" i="93" s="1"/>
  <c r="KK361" i="93"/>
  <c r="MK361" i="93" s="1"/>
  <c r="JC362" i="93"/>
  <c r="LC362" i="93" s="1"/>
  <c r="JK362" i="93"/>
  <c r="JS362" i="93"/>
  <c r="KA362" i="93"/>
  <c r="KI362" i="93"/>
  <c r="MI362" i="93" s="1"/>
  <c r="KQ362" i="93"/>
  <c r="JA363" i="93"/>
  <c r="LA363" i="93" s="1"/>
  <c r="JI363" i="93"/>
  <c r="LI363" i="93" s="1"/>
  <c r="JQ363" i="93"/>
  <c r="LQ363" i="93" s="1"/>
  <c r="JY363" i="93"/>
  <c r="LY363" i="93" s="1"/>
  <c r="KG363" i="93"/>
  <c r="KO363" i="93"/>
  <c r="KN364" i="93"/>
  <c r="MN364" i="93" s="1"/>
  <c r="IN364" i="93" s="1"/>
  <c r="LH366" i="93"/>
  <c r="LP366" i="93"/>
  <c r="LX366" i="93"/>
  <c r="KF366" i="93"/>
  <c r="MF366" i="93" s="1"/>
  <c r="KN366" i="93"/>
  <c r="MN366" i="93" s="1"/>
  <c r="LH368" i="93"/>
  <c r="LP368" i="93"/>
  <c r="LX368" i="93"/>
  <c r="MF368" i="93"/>
  <c r="KN368" i="93"/>
  <c r="MN368" i="93" s="1"/>
  <c r="LH370" i="93"/>
  <c r="LP370" i="93"/>
  <c r="LX370" i="93"/>
  <c r="MF370" i="93"/>
  <c r="MN370" i="93"/>
  <c r="LH372" i="93"/>
  <c r="LP372" i="93"/>
  <c r="LX372" i="93"/>
  <c r="MF372" i="93"/>
  <c r="MN372" i="93"/>
  <c r="IN372" i="93" s="1"/>
  <c r="LH374" i="93"/>
  <c r="LP374" i="93"/>
  <c r="LX374" i="93"/>
  <c r="MF374" i="93"/>
  <c r="MN374" i="93"/>
  <c r="LH376" i="93"/>
  <c r="LX376" i="93"/>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LH358" i="93"/>
  <c r="LP358" i="93"/>
  <c r="LX358" i="93"/>
  <c r="MF358" i="93"/>
  <c r="KN358" i="93"/>
  <c r="MN358" i="93" s="1"/>
  <c r="LD359" i="93"/>
  <c r="LL359" i="93"/>
  <c r="MB359" i="93"/>
  <c r="MJ359" i="93"/>
  <c r="JZ360" i="93"/>
  <c r="LZ360" i="93" s="1"/>
  <c r="KH360" i="93"/>
  <c r="MH360" i="93" s="1"/>
  <c r="KP360" i="93"/>
  <c r="MP360" i="93" s="1"/>
  <c r="MF361" i="93"/>
  <c r="MN361" i="93"/>
  <c r="LF362" i="93"/>
  <c r="LN362" i="93"/>
  <c r="LV362" i="93"/>
  <c r="MD362" i="93"/>
  <c r="ML362" i="93"/>
  <c r="MJ363"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LT388" i="93"/>
  <c r="MB388" i="93"/>
  <c r="MJ388" i="93"/>
  <c r="LT390" i="93"/>
  <c r="MB390" i="93"/>
  <c r="MJ390" i="93"/>
  <c r="MJ392" i="93"/>
  <c r="JG393" i="93"/>
  <c r="LG393" i="93" s="1"/>
  <c r="JO393" i="93"/>
  <c r="LO393" i="93" s="1"/>
  <c r="JW393" i="93"/>
  <c r="LW393" i="93" s="1"/>
  <c r="KE393" i="93"/>
  <c r="ME393" i="93" s="1"/>
  <c r="KM393" i="93"/>
  <c r="MM393" i="93" s="1"/>
  <c r="FO473" i="93"/>
  <c r="KH355" i="93"/>
  <c r="MH355" i="93" s="1"/>
  <c r="KP355" i="93"/>
  <c r="MP355" i="93" s="1"/>
  <c r="JG356" i="93"/>
  <c r="LG356" i="93" s="1"/>
  <c r="JO356" i="93"/>
  <c r="LO356" i="93" s="1"/>
  <c r="JW356" i="93"/>
  <c r="LW356" i="93" s="1"/>
  <c r="KE356" i="93"/>
  <c r="ME356" i="93" s="1"/>
  <c r="KM356" i="93"/>
  <c r="MM356" i="93" s="1"/>
  <c r="LI358" i="93"/>
  <c r="LQ358" i="93"/>
  <c r="LY358" i="93"/>
  <c r="MG358" i="93"/>
  <c r="MO358" i="93"/>
  <c r="LG362" i="93"/>
  <c r="LO362" i="93"/>
  <c r="LW362" i="93"/>
  <c r="ME362" i="93"/>
  <c r="LG365" i="93"/>
  <c r="LO365" i="93"/>
  <c r="LW365" i="93"/>
  <c r="ME365" i="93"/>
  <c r="MM365" i="93"/>
  <c r="LG367" i="93"/>
  <c r="LO367" i="93"/>
  <c r="LW367" i="93"/>
  <c r="ME367" i="93"/>
  <c r="MM367" i="93"/>
  <c r="JB370" i="93"/>
  <c r="LB370" i="93" s="1"/>
  <c r="JJ370" i="93"/>
  <c r="LJ370" i="93" s="1"/>
  <c r="JR370" i="93"/>
  <c r="LR370" i="93" s="1"/>
  <c r="JZ370" i="93"/>
  <c r="LZ370" i="93" s="1"/>
  <c r="KH370" i="93"/>
  <c r="MH370" i="93" s="1"/>
  <c r="KP370" i="93"/>
  <c r="MP370" i="93" s="1"/>
  <c r="ML371" i="93"/>
  <c r="JH378" i="93"/>
  <c r="LH378" i="93" s="1"/>
  <c r="JP378" i="93"/>
  <c r="LP378" i="93" s="1"/>
  <c r="JX378" i="93"/>
  <c r="LX378" i="93" s="1"/>
  <c r="KF378" i="93"/>
  <c r="MF378" i="93" s="1"/>
  <c r="KN378" i="93"/>
  <c r="MN378" i="93" s="1"/>
  <c r="LG380" i="93"/>
  <c r="JW380" i="93"/>
  <c r="LW380" i="93" s="1"/>
  <c r="KE380" i="93"/>
  <c r="ME380" i="93" s="1"/>
  <c r="KM380" i="93"/>
  <c r="MM380" i="93" s="1"/>
  <c r="LG382" i="93"/>
  <c r="LO382" i="93"/>
  <c r="LW382" i="93"/>
  <c r="ME382" i="93"/>
  <c r="MM382" i="93"/>
  <c r="LG384" i="93"/>
  <c r="LO384" i="93"/>
  <c r="LW384" i="93"/>
  <c r="ME384" i="93"/>
  <c r="MM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LB358" i="93"/>
  <c r="JJ358" i="93"/>
  <c r="LJ358" i="93" s="1"/>
  <c r="JR358" i="93"/>
  <c r="LR358" i="93" s="1"/>
  <c r="JZ358" i="93"/>
  <c r="LZ358" i="93" s="1"/>
  <c r="KH358" i="93"/>
  <c r="MH358" i="93" s="1"/>
  <c r="KP358" i="93"/>
  <c r="MP358" i="93" s="1"/>
  <c r="LF359" i="93"/>
  <c r="LN359" i="93"/>
  <c r="LV359" i="93"/>
  <c r="MD359" i="93"/>
  <c r="ML359" i="93"/>
  <c r="JD360" i="93"/>
  <c r="LD360" i="93" s="1"/>
  <c r="JL360" i="93"/>
  <c r="LL360" i="93" s="1"/>
  <c r="JT360" i="93"/>
  <c r="LT360" i="93" s="1"/>
  <c r="KB360" i="93"/>
  <c r="MB360" i="93" s="1"/>
  <c r="KJ360" i="93"/>
  <c r="MJ360" i="93" s="1"/>
  <c r="LR361" i="93"/>
  <c r="LZ361" i="93"/>
  <c r="MH361" i="93"/>
  <c r="LH362" i="93"/>
  <c r="LP362" i="93"/>
  <c r="LX362" i="93"/>
  <c r="KF362" i="93"/>
  <c r="MF362" i="93" s="1"/>
  <c r="KN362" i="93"/>
  <c r="MN362" i="93" s="1"/>
  <c r="LF363" i="93"/>
  <c r="LN363" i="93"/>
  <c r="LV363" i="93"/>
  <c r="MD363" i="93"/>
  <c r="LH365" i="93"/>
  <c r="LP365" i="93"/>
  <c r="LX365" i="93"/>
  <c r="MF365" i="93"/>
  <c r="MN365" i="93"/>
  <c r="LH367" i="93"/>
  <c r="LP367" i="93"/>
  <c r="LX367" i="93"/>
  <c r="MF367" i="93"/>
  <c r="MN367" i="93"/>
  <c r="MM369" i="93"/>
  <c r="JC370" i="93"/>
  <c r="LC370" i="93" s="1"/>
  <c r="JK370" i="93"/>
  <c r="LK370" i="93" s="1"/>
  <c r="JS370" i="93"/>
  <c r="LS370" i="93" s="1"/>
  <c r="KA370" i="93"/>
  <c r="MA370" i="93" s="1"/>
  <c r="KI370" i="93"/>
  <c r="MI370" i="93" s="1"/>
  <c r="KQ370" i="93"/>
  <c r="MQ370" i="93" s="1"/>
  <c r="MM371" i="93"/>
  <c r="JA378" i="93"/>
  <c r="LA378" i="93" s="1"/>
  <c r="JI378" i="93"/>
  <c r="LI378" i="93" s="1"/>
  <c r="JQ378" i="93"/>
  <c r="LQ378" i="93" s="1"/>
  <c r="JY378" i="93"/>
  <c r="LY378" i="93" s="1"/>
  <c r="KG378" i="93"/>
  <c r="MG378" i="93" s="1"/>
  <c r="KO378" i="93"/>
  <c r="M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LO359" i="93"/>
  <c r="KC360" i="93"/>
  <c r="MC360" i="93" s="1"/>
  <c r="KK360" i="93"/>
  <c r="MK360" i="93" s="1"/>
  <c r="MI361" i="93"/>
  <c r="LA362" i="93"/>
  <c r="LQ362" i="93"/>
  <c r="LY362" i="93"/>
  <c r="KO362" i="93"/>
  <c r="MO362" i="93" s="1"/>
  <c r="LO363" i="93"/>
  <c r="LA365" i="93"/>
  <c r="LI365" i="93"/>
  <c r="LQ365" i="93"/>
  <c r="LY365" i="93"/>
  <c r="KG365" i="93"/>
  <c r="MG365" i="93" s="1"/>
  <c r="KO365" i="93"/>
  <c r="MO365" i="93" s="1"/>
  <c r="LA367" i="93"/>
  <c r="LI367" i="93"/>
  <c r="LQ367" i="93"/>
  <c r="LY367" i="93"/>
  <c r="KG367" i="93"/>
  <c r="MG367" i="93" s="1"/>
  <c r="KO367" i="93"/>
  <c r="MO367" i="93" s="1"/>
  <c r="MN369" i="93"/>
  <c r="IN369" i="93" s="1"/>
  <c r="JD370" i="93"/>
  <c r="LD370" i="93" s="1"/>
  <c r="JL370" i="93"/>
  <c r="LL370" i="93" s="1"/>
  <c r="JT370" i="93"/>
  <c r="LT370" i="93" s="1"/>
  <c r="KB370" i="93"/>
  <c r="MB370" i="93" s="1"/>
  <c r="KJ370" i="93"/>
  <c r="MJ370" i="93" s="1"/>
  <c r="MF371" i="93"/>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G388" i="93"/>
  <c r="LO388" i="93"/>
  <c r="LW388" i="93"/>
  <c r="ME388" i="93"/>
  <c r="MM388" i="93"/>
  <c r="LG390" i="93"/>
  <c r="LO390" i="93"/>
  <c r="LW390" i="93"/>
  <c r="ME390" i="93"/>
  <c r="MM390" i="93"/>
  <c r="LG392" i="93"/>
  <c r="LO392" i="93"/>
  <c r="LW392" i="93"/>
  <c r="ME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LD358" i="93"/>
  <c r="LL358" i="93"/>
  <c r="LT358" i="93"/>
  <c r="MB358" i="93"/>
  <c r="MJ358" i="93"/>
  <c r="MF359" i="93"/>
  <c r="MN359" i="93"/>
  <c r="LZ362" i="93"/>
  <c r="JX363" i="93"/>
  <c r="LX363" i="93" s="1"/>
  <c r="KF363" i="93"/>
  <c r="MF363" i="93" s="1"/>
  <c r="KN363" i="93"/>
  <c r="MN363" i="93" s="1"/>
  <c r="LV364" i="93"/>
  <c r="MD364" i="93"/>
  <c r="ML364" i="93"/>
  <c r="DQ364" i="93"/>
  <c r="LB365" i="93"/>
  <c r="LJ365" i="93"/>
  <c r="LR365" i="93"/>
  <c r="JZ365" i="93"/>
  <c r="LZ365" i="93" s="1"/>
  <c r="KH365" i="93"/>
  <c r="MH365" i="93" s="1"/>
  <c r="KP365" i="93"/>
  <c r="MP365" i="93" s="1"/>
  <c r="IP365" i="93" s="1"/>
  <c r="LB367" i="93"/>
  <c r="LJ367" i="93"/>
  <c r="LR367" i="93"/>
  <c r="LZ367" i="93"/>
  <c r="KH367" i="93"/>
  <c r="MH367" i="93" s="1"/>
  <c r="KP367" i="93"/>
  <c r="MP367" i="93" s="1"/>
  <c r="MO369" i="93"/>
  <c r="JE370" i="93"/>
  <c r="LE370" i="93" s="1"/>
  <c r="JM370" i="93"/>
  <c r="LM370" i="93" s="1"/>
  <c r="JU370" i="93"/>
  <c r="LU370" i="93" s="1"/>
  <c r="KC370" i="93"/>
  <c r="MC370" i="93" s="1"/>
  <c r="KK370" i="93"/>
  <c r="MK370" i="93" s="1"/>
  <c r="MG371" i="93"/>
  <c r="KO371" i="93"/>
  <c r="MO371" i="93" s="1"/>
  <c r="IO371" i="93" s="1"/>
  <c r="KN375" i="93"/>
  <c r="M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KK387" i="93"/>
  <c r="MK387" i="93" s="1"/>
  <c r="JH388" i="93"/>
  <c r="LH388" i="93" s="1"/>
  <c r="JP388" i="93"/>
  <c r="LP388" i="93" s="1"/>
  <c r="JX388" i="93"/>
  <c r="LX388" i="93" s="1"/>
  <c r="KF388" i="93"/>
  <c r="MF388" i="93" s="1"/>
  <c r="KN388" i="93"/>
  <c r="MN388" i="93" s="1"/>
  <c r="MJ389" i="93"/>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MG359" i="93"/>
  <c r="MO359" i="93"/>
  <c r="LK362" i="93"/>
  <c r="LS362" i="93"/>
  <c r="MA362" i="93"/>
  <c r="MQ362" i="93"/>
  <c r="MG363" i="93"/>
  <c r="MO363" i="93"/>
  <c r="LC365" i="93"/>
  <c r="LK365" i="93"/>
  <c r="LS365" i="93"/>
  <c r="MA365" i="93"/>
  <c r="MI365" i="93"/>
  <c r="LC367" i="93"/>
  <c r="LK367" i="93"/>
  <c r="LS367" i="93"/>
  <c r="MA367" i="93"/>
  <c r="MI367" i="93"/>
  <c r="MQ367" i="93"/>
  <c r="MP371" i="93"/>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MM383" i="93"/>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LF358" i="93"/>
  <c r="LN358" i="93"/>
  <c r="JV358" i="93"/>
  <c r="LV358" i="93" s="1"/>
  <c r="KD358" i="93"/>
  <c r="MD358" i="93" s="1"/>
  <c r="KL358" i="93"/>
  <c r="ML358" i="93" s="1"/>
  <c r="LJ359" i="93"/>
  <c r="LR359" i="93"/>
  <c r="LZ359" i="93"/>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LB363" i="93"/>
  <c r="JJ363" i="93"/>
  <c r="LJ363" i="93" s="1"/>
  <c r="JR363" i="93"/>
  <c r="LR363" i="93" s="1"/>
  <c r="JZ363" i="93"/>
  <c r="LZ363" i="93" s="1"/>
  <c r="KH363" i="93"/>
  <c r="MH363" i="93" s="1"/>
  <c r="KP363" i="93"/>
  <c r="MP363" i="93" s="1"/>
  <c r="LH364" i="93"/>
  <c r="LP364" i="93"/>
  <c r="LX364" i="93"/>
  <c r="MF364" i="93"/>
  <c r="LD365" i="93"/>
  <c r="LL365" i="93"/>
  <c r="LT365" i="93"/>
  <c r="KB365" i="93"/>
  <c r="MB365" i="93" s="1"/>
  <c r="KJ365" i="93"/>
  <c r="MJ365" i="93" s="1"/>
  <c r="LD367" i="93"/>
  <c r="LL367" i="93"/>
  <c r="LT367" i="93"/>
  <c r="MB367" i="93"/>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MN383" i="93"/>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IN378"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IN367" i="93"/>
  <c r="IO378" i="93"/>
  <c r="IN39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IO360" i="93" s="1"/>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P392" i="93"/>
  <c r="IN392" i="93"/>
  <c r="IP391" i="93"/>
  <c r="IO391" i="93"/>
  <c r="IO389" i="93"/>
  <c r="IO386" i="93"/>
  <c r="IO382" i="93"/>
  <c r="IN382" i="93"/>
  <c r="IP381" i="93"/>
  <c r="IP378" i="93"/>
  <c r="IP377" i="93"/>
  <c r="IO377" i="93"/>
  <c r="IN377" i="93"/>
  <c r="IP375" i="93"/>
  <c r="IO375" i="93"/>
  <c r="IN375" i="93"/>
  <c r="IO374" i="93"/>
  <c r="IN374" i="93"/>
  <c r="IO372" i="93"/>
  <c r="IP371" i="93"/>
  <c r="IP370" i="93"/>
  <c r="IN370" i="93"/>
  <c r="IO369" i="93"/>
  <c r="IP366" i="93"/>
  <c r="IN366" i="93"/>
  <c r="IO365" i="93"/>
  <c r="IN365" i="93"/>
  <c r="IP364" i="93"/>
  <c r="IO364" i="93"/>
  <c r="IP363" i="93"/>
  <c r="IO363" i="93"/>
  <c r="IN363" i="93"/>
  <c r="IO362" i="93"/>
  <c r="IN362" i="93"/>
  <c r="IO359" i="93"/>
  <c r="IN359" i="93"/>
  <c r="IP358" i="93"/>
  <c r="IO358" i="93"/>
  <c r="IN358" i="93"/>
  <c r="IO357" i="93"/>
  <c r="IP355" i="93"/>
  <c r="IN355" i="93"/>
  <c r="IP354" i="93"/>
  <c r="IN354" i="93"/>
  <c r="IP352" i="93"/>
  <c r="IO352" i="93"/>
  <c r="IN352" i="93"/>
  <c r="IP351" i="93"/>
  <c r="IN351" i="93"/>
  <c r="IP350" i="93"/>
  <c r="IN350"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BS444" i="93" l="1"/>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LM28" i="93" s="1"/>
  <c r="CG28" i="93"/>
  <c r="CE28" i="93"/>
  <c r="JI28" i="93" s="1"/>
  <c r="LI28" i="93" s="1"/>
  <c r="CC28" i="93"/>
  <c r="JG28" i="93" s="1"/>
  <c r="CB28" i="93"/>
  <c r="JF28" i="93" s="1"/>
  <c r="BZ28" i="93"/>
  <c r="JD28" i="93" s="1"/>
  <c r="BY28" i="93"/>
  <c r="JC28" i="93" s="1"/>
  <c r="LC28" i="93" s="1"/>
  <c r="CI27" i="93"/>
  <c r="CG27" i="93"/>
  <c r="JK27" i="93" s="1"/>
  <c r="LK27" i="93" s="1"/>
  <c r="CE27" i="93"/>
  <c r="JI27" i="93" s="1"/>
  <c r="LI27" i="93" s="1"/>
  <c r="CC27" i="93"/>
  <c r="CB27" i="93"/>
  <c r="BZ27" i="93"/>
  <c r="JD27" i="93" s="1"/>
  <c r="LD27" i="93" s="1"/>
  <c r="BY27" i="93"/>
  <c r="CI26" i="93"/>
  <c r="JM26" i="93" s="1"/>
  <c r="CG26" i="93"/>
  <c r="JK26" i="93" s="1"/>
  <c r="CE26" i="93"/>
  <c r="JI26" i="93" s="1"/>
  <c r="LI26" i="93" s="1"/>
  <c r="CC26" i="93"/>
  <c r="JG26" i="93" s="1"/>
  <c r="LG26" i="93" s="1"/>
  <c r="CB26" i="93"/>
  <c r="JF26" i="93" s="1"/>
  <c r="BZ26" i="93"/>
  <c r="JD26" i="93" s="1"/>
  <c r="BY26" i="93"/>
  <c r="JC26" i="93" s="1"/>
  <c r="LC26" i="93" s="1"/>
  <c r="CI25" i="93"/>
  <c r="CG25" i="93"/>
  <c r="JK25" i="93" s="1"/>
  <c r="LK25" i="93" s="1"/>
  <c r="CE25" i="93"/>
  <c r="CC25" i="93"/>
  <c r="CB25" i="93"/>
  <c r="BZ25" i="93"/>
  <c r="BY25" i="93"/>
  <c r="CI24" i="93"/>
  <c r="JM24" i="93" s="1"/>
  <c r="CG24" i="93"/>
  <c r="CE24" i="93"/>
  <c r="JI24" i="93" s="1"/>
  <c r="LI24" i="93" s="1"/>
  <c r="CC24" i="93"/>
  <c r="JG24" i="93" s="1"/>
  <c r="CB24" i="93"/>
  <c r="JF24" i="93" s="1"/>
  <c r="BZ24" i="93"/>
  <c r="BY24" i="93"/>
  <c r="CI23" i="93"/>
  <c r="CG23" i="93"/>
  <c r="CE23" i="93"/>
  <c r="CC23" i="93"/>
  <c r="CB23" i="93"/>
  <c r="BZ23" i="93"/>
  <c r="JD23" i="93" s="1"/>
  <c r="LD23" i="93" s="1"/>
  <c r="BY23" i="93"/>
  <c r="CI22" i="93"/>
  <c r="CG22" i="93"/>
  <c r="CE22" i="93"/>
  <c r="JI22" i="93" s="1"/>
  <c r="CC22" i="93"/>
  <c r="CB22" i="93"/>
  <c r="BZ22" i="93"/>
  <c r="BY22" i="93"/>
  <c r="JC22" i="93" s="1"/>
  <c r="LC22" i="93" s="1"/>
  <c r="CI21" i="93"/>
  <c r="CG21" i="93"/>
  <c r="JK21" i="93" s="1"/>
  <c r="CE21" i="93"/>
  <c r="CC21" i="93"/>
  <c r="CB21" i="93"/>
  <c r="BZ21" i="93"/>
  <c r="JD21" i="93" s="1"/>
  <c r="BY21" i="93"/>
  <c r="CI20" i="93"/>
  <c r="JM20" i="93" s="1"/>
  <c r="LM20" i="93" s="1"/>
  <c r="CG20" i="93"/>
  <c r="JK20" i="93" s="1"/>
  <c r="CE20" i="93"/>
  <c r="JI20" i="93" s="1"/>
  <c r="LI20" i="93" s="1"/>
  <c r="CC20" i="93"/>
  <c r="JG20" i="93" s="1"/>
  <c r="CB20" i="93"/>
  <c r="JF20" i="93" s="1"/>
  <c r="BZ20" i="93"/>
  <c r="JD20" i="93" s="1"/>
  <c r="BY20" i="93"/>
  <c r="JC20" i="93" s="1"/>
  <c r="LC20" i="93" s="1"/>
  <c r="CI19" i="93"/>
  <c r="CG19" i="93"/>
  <c r="JK19" i="93" s="1"/>
  <c r="LK19" i="93" s="1"/>
  <c r="CE19" i="93"/>
  <c r="JI19" i="93" s="1"/>
  <c r="LI19" i="93" s="1"/>
  <c r="CC19" i="93"/>
  <c r="CB19" i="93"/>
  <c r="BZ19" i="93"/>
  <c r="JD19" i="93" s="1"/>
  <c r="LD19" i="93" s="1"/>
  <c r="BY19" i="93"/>
  <c r="JC19" i="93" s="1"/>
  <c r="LC19" i="93" s="1"/>
  <c r="CI18" i="93"/>
  <c r="JM18" i="93" s="1"/>
  <c r="CG18" i="93"/>
  <c r="JK18" i="93" s="1"/>
  <c r="CE18" i="93"/>
  <c r="JI18" i="93" s="1"/>
  <c r="LI18" i="93" s="1"/>
  <c r="CC18" i="93"/>
  <c r="JG18" i="93" s="1"/>
  <c r="LG18" i="93" s="1"/>
  <c r="CB18" i="93"/>
  <c r="JF18" i="93" s="1"/>
  <c r="BZ18" i="93"/>
  <c r="JD18" i="93" s="1"/>
  <c r="BY18" i="93"/>
  <c r="JC18" i="93" s="1"/>
  <c r="LC18" i="93" s="1"/>
  <c r="CI17" i="93"/>
  <c r="CE17" i="93"/>
  <c r="JI17" i="93" s="1"/>
  <c r="LI17" i="93" s="1"/>
  <c r="CC17" i="93"/>
  <c r="CB17" i="93"/>
  <c r="BZ17" i="93"/>
  <c r="BY17" i="93"/>
  <c r="CI16" i="93"/>
  <c r="JM16" i="93" s="1"/>
  <c r="CG16" i="93"/>
  <c r="JK16" i="93" s="1"/>
  <c r="CE16" i="93"/>
  <c r="JI16" i="93" s="1"/>
  <c r="CC16" i="93"/>
  <c r="JG16" i="93" s="1"/>
  <c r="LG16" i="93" s="1"/>
  <c r="CB16" i="93"/>
  <c r="JF16" i="93" s="1"/>
  <c r="BZ16" i="93"/>
  <c r="JD16" i="93" s="1"/>
  <c r="BY16" i="93"/>
  <c r="JC16" i="93" s="1"/>
  <c r="CI15" i="93"/>
  <c r="CG15" i="93"/>
  <c r="CE15" i="93"/>
  <c r="CC15" i="93"/>
  <c r="CB15" i="93"/>
  <c r="BZ15" i="93"/>
  <c r="BY15" i="93"/>
  <c r="JC15" i="93" s="1"/>
  <c r="LC15" i="93" s="1"/>
  <c r="CI14" i="93"/>
  <c r="JM14" i="93" s="1"/>
  <c r="CG14" i="93"/>
  <c r="CE14" i="93"/>
  <c r="CC14" i="93"/>
  <c r="JG14" i="93" s="1"/>
  <c r="CB14" i="93"/>
  <c r="JF14" i="93" s="1"/>
  <c r="BZ14" i="93"/>
  <c r="BY14" i="93"/>
  <c r="BX28" i="93"/>
  <c r="JB28" i="93" s="1"/>
  <c r="LB28" i="93" s="1"/>
  <c r="BX27" i="93"/>
  <c r="JB27" i="93" s="1"/>
  <c r="LB27" i="93" s="1"/>
  <c r="BX26" i="93"/>
  <c r="JB26" i="93" s="1"/>
  <c r="BX25" i="93"/>
  <c r="BX24" i="93"/>
  <c r="JB24" i="93" s="1"/>
  <c r="BX23" i="93"/>
  <c r="BX22" i="93"/>
  <c r="BX21" i="93"/>
  <c r="BX20" i="93"/>
  <c r="JB20" i="93" s="1"/>
  <c r="LB20" i="93" s="1"/>
  <c r="BX19" i="93"/>
  <c r="JB19" i="93" s="1"/>
  <c r="LB19" i="93" s="1"/>
  <c r="BX18" i="93"/>
  <c r="JB18" i="93" s="1"/>
  <c r="BX17" i="93"/>
  <c r="BX16" i="93"/>
  <c r="JB16" i="93" s="1"/>
  <c r="BX15" i="93"/>
  <c r="BX14" i="93"/>
  <c r="BW28" i="93"/>
  <c r="JA28" i="93" s="1"/>
  <c r="BW27" i="93"/>
  <c r="JA27" i="93" s="1"/>
  <c r="LA27" i="93" s="1"/>
  <c r="BW26" i="93"/>
  <c r="JA26" i="93" s="1"/>
  <c r="LA26" i="93" s="1"/>
  <c r="BW25" i="93"/>
  <c r="BW24" i="93"/>
  <c r="JA24" i="93" s="1"/>
  <c r="BW23" i="93"/>
  <c r="BW22" i="93"/>
  <c r="JA22" i="93" s="1"/>
  <c r="BW21" i="93"/>
  <c r="JA21" i="93" s="1"/>
  <c r="BW20" i="93"/>
  <c r="JA20" i="93" s="1"/>
  <c r="BW19" i="93"/>
  <c r="JA19" i="93" s="1"/>
  <c r="LA19" i="93" s="1"/>
  <c r="BW18" i="93"/>
  <c r="JA18" i="93" s="1"/>
  <c r="LA18" i="93" s="1"/>
  <c r="BW17" i="93"/>
  <c r="BW16" i="93"/>
  <c r="JA16" i="93" s="1"/>
  <c r="BW15" i="93"/>
  <c r="CL15" i="93"/>
  <c r="CL21" i="93"/>
  <c r="JP21" i="93" s="1"/>
  <c r="CL23" i="93"/>
  <c r="CL25" i="93"/>
  <c r="CL27" i="93"/>
  <c r="JP27" i="93" s="1"/>
  <c r="LP27" i="93" s="1"/>
  <c r="CL24" i="93"/>
  <c r="JP24" i="93" s="1"/>
  <c r="HP386" i="93"/>
  <c r="HP387" i="93"/>
  <c r="HP389" i="93"/>
  <c r="HP390" i="93"/>
  <c r="HP391" i="93"/>
  <c r="HP392" i="93"/>
  <c r="HP393" i="93"/>
  <c r="HP394" i="93"/>
  <c r="HP395" i="93"/>
  <c r="HP396" i="93"/>
  <c r="HP397" i="93"/>
  <c r="CM15" i="93"/>
  <c r="CM18" i="93"/>
  <c r="JQ18" i="93" s="1"/>
  <c r="CM21" i="93"/>
  <c r="JQ21" i="93" s="1"/>
  <c r="LQ21" i="93" s="1"/>
  <c r="CM22" i="93"/>
  <c r="JQ22" i="93" s="1"/>
  <c r="CM25" i="93"/>
  <c r="CM26" i="93"/>
  <c r="JQ26" i="93" s="1"/>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JO24" i="93" s="1"/>
  <c r="CK21" i="93"/>
  <c r="JO21" i="93" s="1"/>
  <c r="LO21" i="93" s="1"/>
  <c r="CK16" i="93"/>
  <c r="JO16" i="93" s="1"/>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K24" i="93" l="1"/>
  <c r="JC24" i="93"/>
  <c r="JD24" i="93"/>
  <c r="LA20" i="93"/>
  <c r="LA28" i="93"/>
  <c r="JB21" i="93"/>
  <c r="LB21" i="93" s="1"/>
  <c r="HB21" i="93" s="1"/>
  <c r="JC21" i="93"/>
  <c r="LD20" i="93"/>
  <c r="JF21" i="93"/>
  <c r="LF21" i="93" s="1"/>
  <c r="HF21" i="93" s="1"/>
  <c r="LD28" i="93"/>
  <c r="LF20" i="93"/>
  <c r="JG21" i="93"/>
  <c r="LG21" i="93" s="1"/>
  <c r="LF28" i="93"/>
  <c r="LG20" i="93"/>
  <c r="JI21" i="93"/>
  <c r="LI21" i="93" s="1"/>
  <c r="LG28" i="93"/>
  <c r="LK20" i="93"/>
  <c r="JM21" i="93"/>
  <c r="LM21" i="93" s="1"/>
  <c r="JK28" i="93"/>
  <c r="LK28" i="93" s="1"/>
  <c r="JO25" i="93"/>
  <c r="LO25" i="93" s="1"/>
  <c r="JP25" i="93"/>
  <c r="LP25" i="93" s="1"/>
  <c r="LD16" i="93"/>
  <c r="JF17" i="93"/>
  <c r="LF17" i="93" s="1"/>
  <c r="LF24" i="93"/>
  <c r="JG25" i="93"/>
  <c r="LG25" i="93" s="1"/>
  <c r="LF16" i="93"/>
  <c r="JG17" i="93"/>
  <c r="LG17" i="93" s="1"/>
  <c r="LG24" i="93"/>
  <c r="JI25" i="93"/>
  <c r="LI25" i="93" s="1"/>
  <c r="LI16" i="93"/>
  <c r="JM17" i="93"/>
  <c r="LM17" i="93" s="1"/>
  <c r="LK24" i="93"/>
  <c r="JM25" i="93"/>
  <c r="LM25" i="93" s="1"/>
  <c r="JO17" i="93"/>
  <c r="LO17" i="93" s="1"/>
  <c r="LB16" i="93"/>
  <c r="HB16" i="93" s="1"/>
  <c r="LB24" i="93"/>
  <c r="LK16" i="93"/>
  <c r="LM24" i="93"/>
  <c r="LO16" i="93"/>
  <c r="LA16" i="93"/>
  <c r="LA24" i="93"/>
  <c r="JB17" i="93"/>
  <c r="LB17" i="93" s="1"/>
  <c r="JB25" i="93"/>
  <c r="LB25" i="93" s="1"/>
  <c r="HB25" i="93" s="1"/>
  <c r="LM16" i="93"/>
  <c r="JC25" i="93"/>
  <c r="LC25" i="93" s="1"/>
  <c r="JQ25" i="93"/>
  <c r="LQ25" i="93" s="1"/>
  <c r="LP24" i="93"/>
  <c r="JA17" i="93"/>
  <c r="LA17" i="93" s="1"/>
  <c r="JA25" i="93"/>
  <c r="LA25" i="93" s="1"/>
  <c r="JC17" i="93"/>
  <c r="LC17" i="93" s="1"/>
  <c r="LC24" i="93"/>
  <c r="JD25" i="93"/>
  <c r="LD25" i="93" s="1"/>
  <c r="LO24" i="93"/>
  <c r="LC16" i="93"/>
  <c r="JD17" i="93"/>
  <c r="LD17" i="93" s="1"/>
  <c r="LD24" i="93"/>
  <c r="JF25" i="93"/>
  <c r="LF25" i="93" s="1"/>
  <c r="LQ18" i="93"/>
  <c r="JC14" i="93"/>
  <c r="LC14" i="93" s="1"/>
  <c r="LK18" i="93"/>
  <c r="JM19" i="93"/>
  <c r="LM19" i="93" s="1"/>
  <c r="LC21" i="93"/>
  <c r="JD22" i="93"/>
  <c r="LD22" i="93" s="1"/>
  <c r="LK26" i="93"/>
  <c r="JM27" i="93"/>
  <c r="LM27" i="93" s="1"/>
  <c r="LP21" i="93"/>
  <c r="HP21" i="93" s="1"/>
  <c r="LA21" i="93"/>
  <c r="JB14" i="93"/>
  <c r="JB22" i="93"/>
  <c r="JD14" i="93"/>
  <c r="LD14" i="93" s="1"/>
  <c r="LM18" i="93"/>
  <c r="LD21" i="93"/>
  <c r="JF22" i="93"/>
  <c r="LM26" i="93"/>
  <c r="JG22" i="93"/>
  <c r="JC27" i="93"/>
  <c r="LC27" i="93" s="1"/>
  <c r="LQ26" i="93"/>
  <c r="JI14" i="93"/>
  <c r="LD18" i="93"/>
  <c r="JF19" i="93"/>
  <c r="LF19" i="93" s="1"/>
  <c r="JK22" i="93"/>
  <c r="LD26" i="93"/>
  <c r="JF27" i="93"/>
  <c r="LF27" i="93" s="1"/>
  <c r="LB18" i="93"/>
  <c r="LB26" i="93"/>
  <c r="JK14" i="93"/>
  <c r="LK14" i="93" s="1"/>
  <c r="LF18" i="93"/>
  <c r="JG19" i="93"/>
  <c r="LG19" i="93" s="1"/>
  <c r="HG19" i="93" s="1"/>
  <c r="LK21" i="93"/>
  <c r="JM22" i="93"/>
  <c r="LF26" i="93"/>
  <c r="JG27" i="93"/>
  <c r="LG27" i="93" s="1"/>
  <c r="HG27" i="93" s="1"/>
  <c r="BS396" i="93"/>
  <c r="JP23" i="93"/>
  <c r="LP23" i="93" s="1"/>
  <c r="JD15" i="93"/>
  <c r="LD15" i="93" s="1"/>
  <c r="JF23" i="93"/>
  <c r="LF23" i="93" s="1"/>
  <c r="KP16" i="93"/>
  <c r="MP16" i="93" s="1"/>
  <c r="KO16" i="93"/>
  <c r="MO16" i="93" s="1"/>
  <c r="KN16" i="93"/>
  <c r="MN16" i="93" s="1"/>
  <c r="IN16" i="93" s="1"/>
  <c r="KP96" i="93"/>
  <c r="MP96" i="93" s="1"/>
  <c r="IP96" i="93" s="1"/>
  <c r="KN216" i="93"/>
  <c r="MN216" i="93" s="1"/>
  <c r="KO56" i="93"/>
  <c r="MO56" i="93" s="1"/>
  <c r="KN96" i="93"/>
  <c r="MN96" i="93" s="1"/>
  <c r="KO116" i="93"/>
  <c r="MO116" i="93" s="1"/>
  <c r="KP56" i="93"/>
  <c r="MP56" i="93" s="1"/>
  <c r="KO196" i="93"/>
  <c r="MO196" i="93" s="1"/>
  <c r="KN256" i="93"/>
  <c r="MN256" i="93" s="1"/>
  <c r="KP116" i="93"/>
  <c r="MP116" i="93" s="1"/>
  <c r="KO216" i="93"/>
  <c r="MO216" i="93" s="1"/>
  <c r="KO136" i="93"/>
  <c r="MO136" i="93" s="1"/>
  <c r="KO156" i="93"/>
  <c r="MO156" i="93" s="1"/>
  <c r="KP196" i="93"/>
  <c r="MP196" i="93" s="1"/>
  <c r="KN56" i="93"/>
  <c r="MN56" i="93" s="1"/>
  <c r="KP236" i="93"/>
  <c r="MP236" i="93" s="1"/>
  <c r="KN276" i="93"/>
  <c r="MN276" i="93" s="1"/>
  <c r="KO36" i="93"/>
  <c r="MO36" i="93" s="1"/>
  <c r="KN116" i="93"/>
  <c r="MN116" i="93" s="1"/>
  <c r="KN196" i="93"/>
  <c r="MN196" i="93" s="1"/>
  <c r="KP276" i="93"/>
  <c r="MP276" i="93" s="1"/>
  <c r="KP136" i="93"/>
  <c r="MP136" i="93" s="1"/>
  <c r="KN236" i="93"/>
  <c r="MN236" i="93" s="1"/>
  <c r="KO256" i="93"/>
  <c r="MO256" i="93" s="1"/>
  <c r="KO76" i="93"/>
  <c r="MO76" i="93" s="1"/>
  <c r="IO76" i="93" s="1"/>
  <c r="KN156" i="93"/>
  <c r="MN156" i="93" s="1"/>
  <c r="IN156" i="93" s="1"/>
  <c r="KP256" i="93"/>
  <c r="MP256" i="93" s="1"/>
  <c r="KN76" i="93"/>
  <c r="MN76" i="93" s="1"/>
  <c r="KP76" i="93"/>
  <c r="MP76" i="93" s="1"/>
  <c r="KO96" i="93"/>
  <c r="MO96" i="93" s="1"/>
  <c r="IO96" i="93" s="1"/>
  <c r="KP156" i="93"/>
  <c r="MP156" i="93" s="1"/>
  <c r="KO176" i="93"/>
  <c r="MO176" i="93" s="1"/>
  <c r="KP36" i="93"/>
  <c r="MP36" i="93" s="1"/>
  <c r="IP36" i="93" s="1"/>
  <c r="KP216" i="93"/>
  <c r="MP216" i="93" s="1"/>
  <c r="KN136" i="93"/>
  <c r="MN136" i="93" s="1"/>
  <c r="KN176" i="93"/>
  <c r="MN176" i="93" s="1"/>
  <c r="KO276" i="93"/>
  <c r="MO276" i="93" s="1"/>
  <c r="KN36" i="93"/>
  <c r="MN36" i="93" s="1"/>
  <c r="KO236" i="93"/>
  <c r="MO236" i="93" s="1"/>
  <c r="KP176" i="93"/>
  <c r="MP176" i="93" s="1"/>
  <c r="JL16" i="93"/>
  <c r="LL16" i="93" s="1"/>
  <c r="HL16" i="93" s="1"/>
  <c r="KJ16" i="93"/>
  <c r="MJ16" i="93" s="1"/>
  <c r="IJ16" i="93" s="1"/>
  <c r="JH16" i="93"/>
  <c r="LH16" i="93" s="1"/>
  <c r="KJ56" i="93"/>
  <c r="MJ56" i="93" s="1"/>
  <c r="JL236" i="93"/>
  <c r="LL236" i="93" s="1"/>
  <c r="KJ36" i="93"/>
  <c r="MJ36" i="93" s="1"/>
  <c r="IJ36" i="93" s="1"/>
  <c r="JL136" i="93"/>
  <c r="LL136" i="93" s="1"/>
  <c r="KJ116" i="93"/>
  <c r="MJ116" i="93" s="1"/>
  <c r="KJ196" i="93"/>
  <c r="MJ196" i="93" s="1"/>
  <c r="IJ196" i="93" s="1"/>
  <c r="KB16" i="93"/>
  <c r="MB16" i="93" s="1"/>
  <c r="IB16" i="93" s="1"/>
  <c r="JH96" i="93"/>
  <c r="LH96" i="93" s="1"/>
  <c r="JS16" i="93"/>
  <c r="LS16" i="93" s="1"/>
  <c r="JH196" i="93"/>
  <c r="LH196" i="93" s="1"/>
  <c r="JL256" i="93"/>
  <c r="LL256" i="93" s="1"/>
  <c r="JY16" i="93"/>
  <c r="LY16" i="93" s="1"/>
  <c r="KJ216" i="93"/>
  <c r="MJ216" i="93" s="1"/>
  <c r="JH76" i="93"/>
  <c r="LH76" i="93" s="1"/>
  <c r="HH76" i="93" s="1"/>
  <c r="KK16" i="93"/>
  <c r="MK16" i="93" s="1"/>
  <c r="JH116" i="93"/>
  <c r="LH116" i="93" s="1"/>
  <c r="JR16" i="93"/>
  <c r="LR16" i="93" s="1"/>
  <c r="KJ136" i="93"/>
  <c r="MJ136" i="93" s="1"/>
  <c r="JH176" i="93"/>
  <c r="LH176" i="93" s="1"/>
  <c r="JL96" i="93"/>
  <c r="LL96" i="93" s="1"/>
  <c r="JT16" i="93"/>
  <c r="LT16" i="93" s="1"/>
  <c r="KG16" i="93"/>
  <c r="MG16" i="93" s="1"/>
  <c r="JH236" i="93"/>
  <c r="LH236" i="93" s="1"/>
  <c r="KJ76" i="93"/>
  <c r="MJ76" i="93" s="1"/>
  <c r="JH56" i="93"/>
  <c r="LH56" i="93" s="1"/>
  <c r="JL76" i="93"/>
  <c r="LL76" i="93" s="1"/>
  <c r="KJ256" i="93"/>
  <c r="MJ256" i="93" s="1"/>
  <c r="IJ256" i="93" s="1"/>
  <c r="JN16" i="93"/>
  <c r="LN16" i="93" s="1"/>
  <c r="JJ16" i="93"/>
  <c r="LJ16" i="93" s="1"/>
  <c r="JZ16" i="93"/>
  <c r="LZ16" i="93" s="1"/>
  <c r="JE16" i="93"/>
  <c r="LE16" i="93" s="1"/>
  <c r="JL276" i="93"/>
  <c r="LL276" i="93" s="1"/>
  <c r="JH156" i="93"/>
  <c r="LH156" i="93" s="1"/>
  <c r="KJ236" i="93"/>
  <c r="MJ236" i="93" s="1"/>
  <c r="JH36" i="93"/>
  <c r="LH36" i="93" s="1"/>
  <c r="HH36" i="93" s="1"/>
  <c r="JW16" i="93"/>
  <c r="LW16" i="93" s="1"/>
  <c r="JL156" i="93"/>
  <c r="LL156" i="93" s="1"/>
  <c r="KH16" i="93"/>
  <c r="MH16" i="93" s="1"/>
  <c r="JL56" i="93"/>
  <c r="LL56" i="93" s="1"/>
  <c r="HL56" i="93" s="1"/>
  <c r="JL196" i="93"/>
  <c r="LL196" i="93" s="1"/>
  <c r="KC16" i="93"/>
  <c r="MC16" i="93" s="1"/>
  <c r="JH136" i="93"/>
  <c r="LH136" i="93" s="1"/>
  <c r="JL116" i="93"/>
  <c r="LL116" i="93" s="1"/>
  <c r="HL116" i="93" s="1"/>
  <c r="JV16" i="93"/>
  <c r="LV16" i="93" s="1"/>
  <c r="JL176" i="93"/>
  <c r="LL176" i="93" s="1"/>
  <c r="KE16" i="93"/>
  <c r="ME16" i="93" s="1"/>
  <c r="KJ96" i="93"/>
  <c r="MJ96" i="93" s="1"/>
  <c r="IJ96" i="93" s="1"/>
  <c r="JX16" i="93"/>
  <c r="LX16" i="93" s="1"/>
  <c r="JL36" i="93"/>
  <c r="LL36" i="93" s="1"/>
  <c r="HL36" i="93" s="1"/>
  <c r="KA16" i="93"/>
  <c r="MA16" i="93" s="1"/>
  <c r="KL16" i="93"/>
  <c r="ML16" i="93" s="1"/>
  <c r="JL216" i="93"/>
  <c r="LL216" i="93" s="1"/>
  <c r="KJ276" i="93"/>
  <c r="MJ276" i="93" s="1"/>
  <c r="KD16" i="93"/>
  <c r="MD16" i="93" s="1"/>
  <c r="KQ16" i="93"/>
  <c r="MQ16" i="93" s="1"/>
  <c r="IQ16" i="93" s="1"/>
  <c r="JH256" i="93"/>
  <c r="LH256" i="93" s="1"/>
  <c r="KF16" i="93"/>
  <c r="MF16" i="93" s="1"/>
  <c r="JU16" i="93"/>
  <c r="LU16" i="93" s="1"/>
  <c r="JH216" i="93"/>
  <c r="LH216" i="93" s="1"/>
  <c r="HH216" i="93" s="1"/>
  <c r="KI16" i="93"/>
  <c r="MI16" i="93" s="1"/>
  <c r="JH276" i="93"/>
  <c r="LH276" i="93" s="1"/>
  <c r="KM16" i="93"/>
  <c r="MM16" i="93" s="1"/>
  <c r="KJ176" i="93"/>
  <c r="MJ176" i="93" s="1"/>
  <c r="IJ176" i="93" s="1"/>
  <c r="KJ156" i="93"/>
  <c r="MJ156" i="93" s="1"/>
  <c r="KD56" i="93"/>
  <c r="MD56" i="93" s="1"/>
  <c r="JU116" i="93"/>
  <c r="LU116" i="93" s="1"/>
  <c r="JT156" i="93"/>
  <c r="LT156" i="93" s="1"/>
  <c r="JJ216" i="93"/>
  <c r="LJ216" i="93" s="1"/>
  <c r="JV276" i="93"/>
  <c r="LV276" i="93" s="1"/>
  <c r="KL56" i="93"/>
  <c r="ML56" i="93" s="1"/>
  <c r="KK76" i="93"/>
  <c r="MK76" i="93" s="1"/>
  <c r="JE156" i="93"/>
  <c r="LE156" i="93" s="1"/>
  <c r="KA156" i="93"/>
  <c r="MA156" i="93" s="1"/>
  <c r="JV156" i="93"/>
  <c r="LV156" i="93" s="1"/>
  <c r="JE56" i="93"/>
  <c r="LE56" i="93" s="1"/>
  <c r="HE56" i="93" s="1"/>
  <c r="KI276" i="93"/>
  <c r="MI276" i="93" s="1"/>
  <c r="KL236" i="93"/>
  <c r="ML236" i="93" s="1"/>
  <c r="KK276" i="93"/>
  <c r="MK276" i="93" s="1"/>
  <c r="JN116" i="93"/>
  <c r="LN116" i="93" s="1"/>
  <c r="HN116" i="93" s="1"/>
  <c r="KL256" i="93"/>
  <c r="ML256" i="93" s="1"/>
  <c r="KB56" i="93"/>
  <c r="MB56" i="93" s="1"/>
  <c r="JN156" i="93"/>
  <c r="LN156" i="93" s="1"/>
  <c r="KL116" i="93"/>
  <c r="ML116" i="93" s="1"/>
  <c r="KK176" i="93"/>
  <c r="MK176" i="93" s="1"/>
  <c r="JE256" i="93"/>
  <c r="LE256" i="93" s="1"/>
  <c r="KA256" i="93"/>
  <c r="MA256" i="93" s="1"/>
  <c r="KD116" i="93"/>
  <c r="MD116" i="93" s="1"/>
  <c r="JU216" i="93"/>
  <c r="LU216" i="93" s="1"/>
  <c r="JT276" i="93"/>
  <c r="LT276" i="93" s="1"/>
  <c r="KI56" i="93"/>
  <c r="M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KF116" i="93"/>
  <c r="MF116" i="93" s="1"/>
  <c r="KE136" i="93"/>
  <c r="ME136" i="93" s="1"/>
  <c r="JJ196" i="93"/>
  <c r="LJ196" i="93" s="1"/>
  <c r="JT56" i="93"/>
  <c r="LT56" i="93" s="1"/>
  <c r="HT56" i="93" s="1"/>
  <c r="KD196" i="93"/>
  <c r="MD196" i="93" s="1"/>
  <c r="JU276" i="93"/>
  <c r="LU276" i="93" s="1"/>
  <c r="KI96" i="93"/>
  <c r="MI96" i="93" s="1"/>
  <c r="II96" i="93" s="1"/>
  <c r="KL196" i="93"/>
  <c r="ML196" i="93" s="1"/>
  <c r="KK236" i="93"/>
  <c r="MK236" i="93" s="1"/>
  <c r="JN76" i="93"/>
  <c r="LN76" i="93" s="1"/>
  <c r="KL36" i="93"/>
  <c r="ML36" i="93" s="1"/>
  <c r="KK96" i="93"/>
  <c r="MK96" i="93" s="1"/>
  <c r="JE176" i="93"/>
  <c r="LE176" i="93" s="1"/>
  <c r="KA176" i="93"/>
  <c r="MA176" i="93" s="1"/>
  <c r="KC136" i="93"/>
  <c r="MC136" i="93" s="1"/>
  <c r="IC136" i="93" s="1"/>
  <c r="KB176" i="93"/>
  <c r="MB176" i="93" s="1"/>
  <c r="IB176" i="93" s="1"/>
  <c r="JS136" i="93"/>
  <c r="LS136" i="93" s="1"/>
  <c r="KQ116" i="93"/>
  <c r="MQ116" i="93" s="1"/>
  <c r="KC156" i="93"/>
  <c r="MC156" i="93" s="1"/>
  <c r="KB196" i="93"/>
  <c r="MB196" i="93" s="1"/>
  <c r="JS156" i="93"/>
  <c r="LS156" i="93" s="1"/>
  <c r="KQ196" i="93"/>
  <c r="MQ196" i="93" s="1"/>
  <c r="KL276" i="93"/>
  <c r="ML276" i="93" s="1"/>
  <c r="KB36" i="93"/>
  <c r="MB36" i="93" s="1"/>
  <c r="IB36" i="93" s="1"/>
  <c r="JN176" i="93"/>
  <c r="LN176" i="93" s="1"/>
  <c r="JV36" i="93"/>
  <c r="LV36" i="93" s="1"/>
  <c r="HV36" i="93" s="1"/>
  <c r="KI196" i="93"/>
  <c r="MI196" i="93" s="1"/>
  <c r="KM276" i="93"/>
  <c r="MM276" i="93" s="1"/>
  <c r="JU96" i="93"/>
  <c r="LU96" i="93" s="1"/>
  <c r="JT136" i="93"/>
  <c r="LT136" i="93" s="1"/>
  <c r="JJ176" i="93"/>
  <c r="LJ176" i="93" s="1"/>
  <c r="HJ176" i="93" s="1"/>
  <c r="JR96" i="93"/>
  <c r="LR96" i="93" s="1"/>
  <c r="HR96" i="93" s="1"/>
  <c r="JW256" i="93"/>
  <c r="LW256" i="93" s="1"/>
  <c r="KG76" i="93"/>
  <c r="MG76" i="93" s="1"/>
  <c r="JX76" i="93"/>
  <c r="LX76" i="93" s="1"/>
  <c r="JW196" i="93"/>
  <c r="LW196" i="93" s="1"/>
  <c r="KH176" i="93"/>
  <c r="MH176" i="93" s="1"/>
  <c r="JY176" i="93"/>
  <c r="LY176" i="93" s="1"/>
  <c r="KG156" i="93"/>
  <c r="MG156" i="93" s="1"/>
  <c r="IG156" i="93" s="1"/>
  <c r="JX116" i="93"/>
  <c r="LX116" i="93" s="1"/>
  <c r="HX116" i="93" s="1"/>
  <c r="JR176" i="93"/>
  <c r="LR176" i="93" s="1"/>
  <c r="KF96" i="93"/>
  <c r="MF96" i="93" s="1"/>
  <c r="KE76" i="93"/>
  <c r="ME76" i="93" s="1"/>
  <c r="KH196" i="93"/>
  <c r="MH196" i="93" s="1"/>
  <c r="IH196" i="93" s="1"/>
  <c r="JY256" i="93"/>
  <c r="LY256" i="93" s="1"/>
  <c r="KG36" i="93"/>
  <c r="MG36" i="93" s="1"/>
  <c r="JX36" i="93"/>
  <c r="LX36" i="93" s="1"/>
  <c r="HX36" i="93" s="1"/>
  <c r="KE276" i="93"/>
  <c r="ME276" i="93" s="1"/>
  <c r="KI136" i="93"/>
  <c r="MI136" i="93" s="1"/>
  <c r="JT236" i="93"/>
  <c r="LT236" i="93" s="1"/>
  <c r="JV76" i="93"/>
  <c r="LV76" i="93" s="1"/>
  <c r="KI236" i="93"/>
  <c r="MI236" i="93" s="1"/>
  <c r="II236" i="93" s="1"/>
  <c r="KC96" i="93"/>
  <c r="MC96" i="93" s="1"/>
  <c r="KB136" i="93"/>
  <c r="MB136" i="93" s="1"/>
  <c r="JN256" i="93"/>
  <c r="LN256" i="93" s="1"/>
  <c r="HN256" i="93" s="1"/>
  <c r="JS76" i="93"/>
  <c r="LS76" i="93" s="1"/>
  <c r="KQ96" i="93"/>
  <c r="MQ96" i="93" s="1"/>
  <c r="KL216" i="93"/>
  <c r="ML216" i="93" s="1"/>
  <c r="KK256" i="93"/>
  <c r="MK256" i="93" s="1"/>
  <c r="JN96" i="93"/>
  <c r="LN96" i="93" s="1"/>
  <c r="HN96" i="93" s="1"/>
  <c r="KM56" i="93"/>
  <c r="MM56" i="93" s="1"/>
  <c r="KM36" i="93"/>
  <c r="MM36" i="93" s="1"/>
  <c r="KC176" i="93"/>
  <c r="MC176" i="93" s="1"/>
  <c r="KB216" i="93"/>
  <c r="MB216" i="93" s="1"/>
  <c r="JS176" i="93"/>
  <c r="LS176" i="93" s="1"/>
  <c r="KQ156" i="93"/>
  <c r="MQ156" i="93" s="1"/>
  <c r="JV216" i="93"/>
  <c r="LV216" i="93" s="1"/>
  <c r="JE136" i="93"/>
  <c r="LE136" i="93" s="1"/>
  <c r="HE136" i="93" s="1"/>
  <c r="KA76" i="93"/>
  <c r="MA76" i="93" s="1"/>
  <c r="KD176" i="93"/>
  <c r="MD176" i="93" s="1"/>
  <c r="JU256" i="93"/>
  <c r="LU256" i="93" s="1"/>
  <c r="HU256" i="93" s="1"/>
  <c r="KI36" i="93"/>
  <c r="MI36" i="93" s="1"/>
  <c r="JR236" i="93"/>
  <c r="LR236" i="93" s="1"/>
  <c r="KF156" i="93"/>
  <c r="MF156" i="93" s="1"/>
  <c r="KE116" i="93"/>
  <c r="ME116" i="93" s="1"/>
  <c r="KG256" i="93"/>
  <c r="MG256" i="93" s="1"/>
  <c r="IG256" i="93" s="1"/>
  <c r="JX236" i="93"/>
  <c r="LX236" i="93" s="1"/>
  <c r="JR116" i="93"/>
  <c r="LR116" i="93" s="1"/>
  <c r="KF36" i="93"/>
  <c r="MF36" i="93" s="1"/>
  <c r="JZ36" i="93"/>
  <c r="LZ36" i="93" s="1"/>
  <c r="HZ36" i="93" s="1"/>
  <c r="JY36" i="93"/>
  <c r="LY36" i="93" s="1"/>
  <c r="KF256" i="93"/>
  <c r="MF256" i="93" s="1"/>
  <c r="KE236" i="93"/>
  <c r="M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KC276" i="93"/>
  <c r="MC276" i="93" s="1"/>
  <c r="IC276" i="93" s="1"/>
  <c r="JS236" i="93"/>
  <c r="LS236" i="93" s="1"/>
  <c r="KQ256" i="93"/>
  <c r="MQ256" i="93" s="1"/>
  <c r="KC116" i="93"/>
  <c r="MC116" i="93" s="1"/>
  <c r="KB156" i="93"/>
  <c r="MB156" i="93" s="1"/>
  <c r="JN276" i="93"/>
  <c r="LN276" i="93" s="1"/>
  <c r="JS116" i="93"/>
  <c r="LS116" i="93" s="1"/>
  <c r="KQ136" i="93"/>
  <c r="MQ136" i="93" s="1"/>
  <c r="KM196" i="93"/>
  <c r="MM196" i="93" s="1"/>
  <c r="JT36" i="93"/>
  <c r="LT36" i="93" s="1"/>
  <c r="JJ76" i="93"/>
  <c r="L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JY216" i="93"/>
  <c r="LY216" i="93" s="1"/>
  <c r="HY216" i="93" s="1"/>
  <c r="KG196" i="93"/>
  <c r="MG196" i="93" s="1"/>
  <c r="JX156" i="93"/>
  <c r="LX156" i="93" s="1"/>
  <c r="JZ236" i="93"/>
  <c r="LZ236" i="93" s="1"/>
  <c r="HZ236" i="93" s="1"/>
  <c r="JW36" i="93"/>
  <c r="LW36" i="93" s="1"/>
  <c r="KH56" i="93"/>
  <c r="MH56" i="93" s="1"/>
  <c r="JY76" i="93"/>
  <c r="LY76" i="93" s="1"/>
  <c r="JJ96" i="93"/>
  <c r="L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JS276" i="93"/>
  <c r="LS276" i="93" s="1"/>
  <c r="KQ276" i="93"/>
  <c r="MQ276" i="93" s="1"/>
  <c r="KD136" i="93"/>
  <c r="MD136" i="93" s="1"/>
  <c r="JU176" i="93"/>
  <c r="LU176" i="93" s="1"/>
  <c r="HU176" i="93" s="1"/>
  <c r="JT216" i="93"/>
  <c r="LT216" i="93" s="1"/>
  <c r="HT216" i="93" s="1"/>
  <c r="JJ236" i="93"/>
  <c r="LJ236" i="93" s="1"/>
  <c r="KD96" i="93"/>
  <c r="MD96" i="93" s="1"/>
  <c r="JU196" i="93"/>
  <c r="LU196" i="93" s="1"/>
  <c r="JT256" i="93"/>
  <c r="LT256" i="93" s="1"/>
  <c r="HT256" i="93" s="1"/>
  <c r="JJ276" i="93"/>
  <c r="LJ276" i="93" s="1"/>
  <c r="KM236" i="93"/>
  <c r="MM236" i="93" s="1"/>
  <c r="JU36" i="93"/>
  <c r="LU36" i="93" s="1"/>
  <c r="HU36" i="93" s="1"/>
  <c r="JT96" i="93"/>
  <c r="LT96" i="93" s="1"/>
  <c r="HT96" i="93" s="1"/>
  <c r="JJ136" i="93"/>
  <c r="LJ136" i="93" s="1"/>
  <c r="KC56" i="93"/>
  <c r="MC56" i="93" s="1"/>
  <c r="KB76" i="93"/>
  <c r="MB76" i="93" s="1"/>
  <c r="JN196" i="93"/>
  <c r="LN196" i="93" s="1"/>
  <c r="HN196" i="93" s="1"/>
  <c r="JS56" i="93"/>
  <c r="LS56" i="93" s="1"/>
  <c r="KQ56" i="93"/>
  <c r="M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JR36" i="93"/>
  <c r="LR36" i="93" s="1"/>
  <c r="HR36" i="93" s="1"/>
  <c r="JW216" i="93"/>
  <c r="LW216" i="93" s="1"/>
  <c r="KH216" i="93"/>
  <c r="MH216" i="93" s="1"/>
  <c r="JY276" i="93"/>
  <c r="LY276" i="93" s="1"/>
  <c r="HY276" i="93" s="1"/>
  <c r="KD36" i="93"/>
  <c r="MD36" i="93" s="1"/>
  <c r="ID36" i="93" s="1"/>
  <c r="KC76" i="93"/>
  <c r="MC76" i="93" s="1"/>
  <c r="KB116" i="93"/>
  <c r="MB116" i="93" s="1"/>
  <c r="JN236" i="93"/>
  <c r="LN236" i="93" s="1"/>
  <c r="JS96" i="93"/>
  <c r="LS96" i="93" s="1"/>
  <c r="HS96" i="93" s="1"/>
  <c r="KQ76" i="93"/>
  <c r="MQ76" i="93" s="1"/>
  <c r="KC236" i="93"/>
  <c r="MC236" i="93" s="1"/>
  <c r="KB276" i="93"/>
  <c r="MB276" i="93" s="1"/>
  <c r="JS256" i="93"/>
  <c r="LS256" i="93" s="1"/>
  <c r="HS256" i="93" s="1"/>
  <c r="KQ236" i="93"/>
  <c r="MQ236" i="93" s="1"/>
  <c r="KD216" i="93"/>
  <c r="MD216" i="93" s="1"/>
  <c r="KI76" i="93"/>
  <c r="MI76" i="93" s="1"/>
  <c r="KD76" i="93"/>
  <c r="MD76" i="93" s="1"/>
  <c r="ID76" i="93" s="1"/>
  <c r="JU156" i="93"/>
  <c r="LU156" i="93" s="1"/>
  <c r="JT196" i="93"/>
  <c r="LT196" i="93" s="1"/>
  <c r="JJ256" i="93"/>
  <c r="LJ256" i="93" s="1"/>
  <c r="JV116" i="93"/>
  <c r="LV116" i="93" s="1"/>
  <c r="JE36" i="93"/>
  <c r="LE36" i="93" s="1"/>
  <c r="KA56" i="93"/>
  <c r="MA56" i="93" s="1"/>
  <c r="JV176" i="93"/>
  <c r="LV176" i="93" s="1"/>
  <c r="JE76" i="93"/>
  <c r="LE76" i="93" s="1"/>
  <c r="KA36" i="93"/>
  <c r="MA36" i="93" s="1"/>
  <c r="JV56" i="93"/>
  <c r="LV56" i="93" s="1"/>
  <c r="KI176" i="93"/>
  <c r="MI176" i="93" s="1"/>
  <c r="II176" i="93" s="1"/>
  <c r="KM136" i="93"/>
  <c r="MM136" i="93" s="1"/>
  <c r="KC36" i="93"/>
  <c r="MC36" i="93" s="1"/>
  <c r="KB96" i="93"/>
  <c r="MB96" i="93" s="1"/>
  <c r="JN216" i="93"/>
  <c r="LN216" i="93" s="1"/>
  <c r="JS36" i="93"/>
  <c r="LS36" i="93" s="1"/>
  <c r="HS36" i="93" s="1"/>
  <c r="KQ36" i="93"/>
  <c r="MQ36" i="93" s="1"/>
  <c r="KH236" i="93"/>
  <c r="MH236" i="93" s="1"/>
  <c r="JW136" i="93"/>
  <c r="LW136" i="93" s="1"/>
  <c r="KH116" i="93"/>
  <c r="MH116" i="93" s="1"/>
  <c r="JY196" i="93"/>
  <c r="LY196" i="93" s="1"/>
  <c r="KF216" i="93"/>
  <c r="MF216" i="93" s="1"/>
  <c r="JW156" i="93"/>
  <c r="LW156" i="93" s="1"/>
  <c r="KE36" i="93"/>
  <c r="ME36" i="93" s="1"/>
  <c r="IE36" i="93" s="1"/>
  <c r="JZ96" i="93"/>
  <c r="LZ96" i="93" s="1"/>
  <c r="KG56" i="93"/>
  <c r="MG56" i="93" s="1"/>
  <c r="KF276" i="93"/>
  <c r="MF276" i="93" s="1"/>
  <c r="IF276" i="93" s="1"/>
  <c r="KE256" i="93"/>
  <c r="ME256" i="93" s="1"/>
  <c r="IE256" i="93" s="1"/>
  <c r="JZ276" i="93"/>
  <c r="LZ276" i="93" s="1"/>
  <c r="JW76" i="93"/>
  <c r="LW76" i="93" s="1"/>
  <c r="JU136" i="93"/>
  <c r="LU136" i="93" s="1"/>
  <c r="JT176" i="93"/>
  <c r="LT176" i="93" s="1"/>
  <c r="HT176" i="93" s="1"/>
  <c r="KM176" i="93"/>
  <c r="MM176" i="93" s="1"/>
  <c r="KD276" i="93"/>
  <c r="MD276" i="93" s="1"/>
  <c r="KD256" i="93"/>
  <c r="MD256" i="93" s="1"/>
  <c r="KM116" i="93"/>
  <c r="MM116" i="93" s="1"/>
  <c r="JJ56" i="93"/>
  <c r="LJ56" i="93" s="1"/>
  <c r="JV96" i="93"/>
  <c r="LV96" i="93" s="1"/>
  <c r="KI256" i="93"/>
  <c r="M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HE236" i="93" s="1"/>
  <c r="KA216" i="93"/>
  <c r="MA216" i="93" s="1"/>
  <c r="JV196" i="93"/>
  <c r="LV196" i="93" s="1"/>
  <c r="JE96" i="93"/>
  <c r="LE96" i="93" s="1"/>
  <c r="KA96" i="93"/>
  <c r="MA96" i="93" s="1"/>
  <c r="IA96" i="93" s="1"/>
  <c r="KM256" i="93"/>
  <c r="MM256" i="93" s="1"/>
  <c r="JU76" i="93"/>
  <c r="LU76" i="93" s="1"/>
  <c r="JT116" i="93"/>
  <c r="LT116" i="93" s="1"/>
  <c r="JJ156" i="93"/>
  <c r="LJ156" i="93" s="1"/>
  <c r="HJ156" i="93" s="1"/>
  <c r="KC216" i="93"/>
  <c r="MC216" i="93" s="1"/>
  <c r="KB236" i="93"/>
  <c r="MB236" i="93" s="1"/>
  <c r="JS196" i="93"/>
  <c r="LS196" i="93" s="1"/>
  <c r="HS196" i="93" s="1"/>
  <c r="KQ216" i="93"/>
  <c r="MQ216" i="93" s="1"/>
  <c r="IQ216" i="93" s="1"/>
  <c r="JZ136" i="93"/>
  <c r="LZ136" i="93" s="1"/>
  <c r="JR76" i="93"/>
  <c r="LR76" i="93" s="1"/>
  <c r="JW276" i="93"/>
  <c r="LW276" i="93" s="1"/>
  <c r="KH276" i="93"/>
  <c r="MH276" i="93" s="1"/>
  <c r="KG136" i="93"/>
  <c r="MG136" i="93" s="1"/>
  <c r="JX136" i="93"/>
  <c r="LX136" i="93" s="1"/>
  <c r="JR156" i="93"/>
  <c r="LR156" i="93" s="1"/>
  <c r="KF76" i="93"/>
  <c r="MF76" i="93" s="1"/>
  <c r="IF76" i="93" s="1"/>
  <c r="KE216" i="93"/>
  <c r="ME216" i="93" s="1"/>
  <c r="JZ256" i="93"/>
  <c r="LZ256" i="93" s="1"/>
  <c r="JW56" i="93"/>
  <c r="LW56" i="93" s="1"/>
  <c r="KG176" i="93"/>
  <c r="MG176" i="93" s="1"/>
  <c r="JX196" i="93"/>
  <c r="LX196" i="93" s="1"/>
  <c r="JR56" i="93"/>
  <c r="LR56" i="93" s="1"/>
  <c r="JW236" i="93"/>
  <c r="LW236" i="93" s="1"/>
  <c r="JY236" i="93"/>
  <c r="LY236" i="93" s="1"/>
  <c r="HY236" i="93" s="1"/>
  <c r="JN56" i="93"/>
  <c r="LN56" i="93" s="1"/>
  <c r="JY156" i="93"/>
  <c r="LY156" i="93" s="1"/>
  <c r="JZ156" i="93"/>
  <c r="L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KK196" i="93"/>
  <c r="MK196" i="93" s="1"/>
  <c r="JR216" i="93"/>
  <c r="LR216" i="93" s="1"/>
  <c r="JZ116" i="93"/>
  <c r="LZ116" i="93" s="1"/>
  <c r="KL156" i="93"/>
  <c r="ML156" i="93" s="1"/>
  <c r="JR136" i="93"/>
  <c r="LR136" i="93" s="1"/>
  <c r="HR136" i="93" s="1"/>
  <c r="JZ216" i="93"/>
  <c r="LZ216" i="93" s="1"/>
  <c r="KE96" i="93"/>
  <c r="ME96" i="93" s="1"/>
  <c r="KE176" i="93"/>
  <c r="ME176" i="93" s="1"/>
  <c r="KH96" i="93"/>
  <c r="MH96" i="93" s="1"/>
  <c r="IH96" i="93" s="1"/>
  <c r="JX256" i="93"/>
  <c r="LX256" i="93" s="1"/>
  <c r="KH156" i="93"/>
  <c r="M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LB22"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LG22" i="93"/>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LI22" i="93"/>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LI14" i="93"/>
  <c r="JK15" i="93"/>
  <c r="LK15" i="93" s="1"/>
  <c r="LK22" i="93"/>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P76" i="93"/>
  <c r="IN176" i="93"/>
  <c r="IO236" i="93"/>
  <c r="IO36" i="93"/>
  <c r="HB24"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P176" i="93"/>
  <c r="IO216" i="93"/>
  <c r="IP236" i="93"/>
  <c r="IN56" i="93"/>
  <c r="IP276" i="93"/>
  <c r="IN256" i="93"/>
  <c r="IP256" i="93"/>
  <c r="IO156" i="93"/>
  <c r="IO176" i="93"/>
  <c r="IO276" i="93"/>
  <c r="IN236" i="93"/>
  <c r="IN96" i="93"/>
  <c r="IO56" i="93"/>
  <c r="IP196" i="93"/>
  <c r="IN136" i="93"/>
  <c r="IO25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36" i="93"/>
  <c r="IJ156" i="93"/>
  <c r="IJ76" i="93"/>
  <c r="IJ236" i="93"/>
  <c r="IJ116" i="93"/>
  <c r="IJ276" i="93"/>
  <c r="II136" i="93"/>
  <c r="IQ96" i="93"/>
  <c r="IQ156" i="93"/>
  <c r="II196" i="93"/>
  <c r="IQ196" i="93"/>
  <c r="II76" i="93"/>
  <c r="II216" i="93"/>
  <c r="II256" i="93"/>
  <c r="IQ56" i="93"/>
  <c r="II116" i="93"/>
  <c r="IQ176" i="93"/>
  <c r="II276" i="93"/>
  <c r="IQ116" i="93"/>
  <c r="II56" i="93"/>
  <c r="IQ76" i="93"/>
  <c r="IQ256" i="93"/>
  <c r="IQ36" i="93"/>
  <c r="IQ236" i="93"/>
  <c r="IQ1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196" i="93"/>
  <c r="HH56" i="93"/>
  <c r="HH176" i="93"/>
  <c r="HL96" i="93"/>
  <c r="HL76" i="93"/>
  <c r="HH236" i="93"/>
  <c r="HH116" i="93"/>
  <c r="HH256" i="93"/>
  <c r="HL176" i="93"/>
  <c r="HH136" i="93"/>
  <c r="HH276" i="93"/>
  <c r="HL216" i="93"/>
  <c r="HL276" i="93"/>
  <c r="HH196" i="93"/>
  <c r="HH156" i="93"/>
  <c r="HH96" i="93"/>
  <c r="HL256" i="93"/>
  <c r="HL23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V56" i="93"/>
  <c r="HJ236" i="93"/>
  <c r="ID176" i="93"/>
  <c r="HU196" i="93"/>
  <c r="HJ276" i="93"/>
  <c r="HN56" i="93"/>
  <c r="IA276" i="93"/>
  <c r="ID136" i="93"/>
  <c r="HU116" i="93"/>
  <c r="HJ216" i="93"/>
  <c r="ID96" i="93"/>
  <c r="HU136" i="93"/>
  <c r="HJ196" i="93"/>
  <c r="HV196" i="93"/>
  <c r="HV136" i="93"/>
  <c r="IG116" i="93"/>
  <c r="IC36" i="93"/>
  <c r="HN216" i="93"/>
  <c r="IB236" i="93"/>
  <c r="HV176" i="93"/>
  <c r="IA196" i="93"/>
  <c r="IH116" i="93"/>
  <c r="HU96" i="93"/>
  <c r="HT136" i="93"/>
  <c r="HN76" i="93"/>
  <c r="IC256" i="93"/>
  <c r="HS276" i="93"/>
  <c r="HS136" i="93"/>
  <c r="IC156" i="93"/>
  <c r="HS156" i="93"/>
  <c r="HZ176" i="93"/>
  <c r="II36" i="93"/>
  <c r="IC76" i="93"/>
  <c r="IB116" i="93"/>
  <c r="HN236" i="93"/>
  <c r="IC96" i="93"/>
  <c r="IB136" i="93"/>
  <c r="HS76" i="93"/>
  <c r="HV156" i="93"/>
  <c r="IC236" i="93"/>
  <c r="HS236" i="93"/>
  <c r="ID156" i="93"/>
  <c r="HU156" i="93"/>
  <c r="HT196" i="93"/>
  <c r="HJ256" i="93"/>
  <c r="HT36" i="93"/>
  <c r="HJ76" i="93"/>
  <c r="HT76" i="93"/>
  <c r="HJ116" i="93"/>
  <c r="HR116" i="93"/>
  <c r="HU276" i="93"/>
  <c r="ID196" i="93"/>
  <c r="HV96" i="93"/>
  <c r="HR56" i="93"/>
  <c r="IG96" i="93"/>
  <c r="IH76" i="93"/>
  <c r="IE216" i="93"/>
  <c r="IF216" i="93"/>
  <c r="IE76" i="93"/>
  <c r="IH156" i="93"/>
  <c r="HR216" i="93"/>
  <c r="IA156" i="93"/>
  <c r="IC116" i="93"/>
  <c r="IH276" i="93"/>
  <c r="HY196" i="93"/>
  <c r="HV76" i="93"/>
  <c r="HV276" i="93"/>
  <c r="HR196" i="93"/>
  <c r="IE56" i="93"/>
  <c r="IH256" i="93"/>
  <c r="HX136" i="93"/>
  <c r="IE236" i="93"/>
  <c r="IF96" i="93"/>
  <c r="HZ96" i="93"/>
  <c r="IG56" i="93"/>
  <c r="HV216" i="93"/>
  <c r="HE96" i="93"/>
  <c r="HN136" i="93"/>
  <c r="IG36" i="93"/>
  <c r="HY156" i="93"/>
  <c r="HZ156" i="93"/>
  <c r="HY36" i="93"/>
  <c r="IF256" i="93"/>
  <c r="HZ256" i="93"/>
  <c r="IG176" i="93"/>
  <c r="IF116" i="93"/>
  <c r="IA136" i="93"/>
  <c r="HS116" i="93"/>
  <c r="HE256" i="93"/>
  <c r="IC56" i="93"/>
  <c r="HS56" i="93"/>
  <c r="IG216" i="93"/>
  <c r="IF156" i="93"/>
  <c r="IH236" i="93"/>
  <c r="HX236" i="93"/>
  <c r="IH136" i="93"/>
  <c r="HX156" i="93"/>
  <c r="IH36" i="93"/>
  <c r="IA176" i="93"/>
  <c r="HN156" i="93"/>
  <c r="IA36" i="93"/>
  <c r="HN176" i="93"/>
  <c r="IC196" i="93"/>
  <c r="IH56" i="93"/>
  <c r="IE156" i="93"/>
  <c r="HZ136" i="93"/>
  <c r="HR76" i="93"/>
  <c r="HZ56" i="93"/>
  <c r="HR176" i="93"/>
  <c r="HE156" i="93"/>
  <c r="HJ96" i="93"/>
  <c r="IA56" i="93"/>
  <c r="IC176" i="93"/>
  <c r="HS176" i="93"/>
  <c r="IH216" i="93"/>
  <c r="HR256" i="93"/>
  <c r="IG136" i="93"/>
  <c r="HZ216" i="93"/>
  <c r="ID256" i="93"/>
  <c r="HE176" i="93"/>
  <c r="HE76" i="93"/>
  <c r="HU76" i="93"/>
  <c r="HT116" i="93"/>
  <c r="HZ116" i="93"/>
  <c r="IG76" i="93"/>
  <c r="IF36" i="93"/>
  <c r="HY56" i="93"/>
  <c r="IF236" i="93"/>
  <c r="HW156" i="93"/>
  <c r="IG196" i="93"/>
  <c r="IF136" i="93"/>
  <c r="HW36" i="93"/>
  <c r="HE196" i="93"/>
  <c r="HE36" i="93"/>
  <c r="HJ136" i="93"/>
  <c r="HZ276" i="93"/>
  <c r="ID56" i="93"/>
  <c r="HT276" i="93"/>
  <c r="ID216" i="93"/>
  <c r="HU216" i="93"/>
  <c r="HR236" i="93"/>
  <c r="IH176" i="93"/>
  <c r="HY176" i="93"/>
  <c r="HR156" i="93"/>
  <c r="HY9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HI16" i="93"/>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HK16" i="93"/>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HG22" i="93"/>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HC25" i="93"/>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HD25" i="93"/>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HP24" i="93"/>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HI28" i="93"/>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HO16" i="93"/>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HA16" i="93"/>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K21" i="93"/>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D15" i="93"/>
  <c r="HT16" i="93"/>
  <c r="HZ16" i="93"/>
  <c r="HV16" i="93"/>
  <c r="HY16" i="93"/>
  <c r="IH16" i="93"/>
  <c r="IC16" i="93"/>
  <c r="IG16" i="93"/>
  <c r="HS16" i="93"/>
  <c r="HW16" i="93"/>
  <c r="HR16" i="93"/>
  <c r="IA16" i="93"/>
  <c r="IE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HC16"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BS336" i="93" s="1"/>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BS345" i="93" s="1"/>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BS358" i="93" s="1"/>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20" i="93" l="1"/>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27" i="93"/>
  <c r="BB212"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R273"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BR228" i="93" s="1"/>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DI270" i="93"/>
  <c r="DI271" i="93" s="1"/>
  <c r="IM270"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BR17" i="93" s="1"/>
  <c r="FO12" i="93"/>
  <c r="FQ11" i="93"/>
  <c r="FQ12" i="93"/>
  <c r="FP11" i="93"/>
  <c r="FP12" i="93"/>
  <c r="FO11" i="93"/>
  <c r="HQ27" i="93"/>
  <c r="BR27" i="93" s="1"/>
  <c r="HQ316" i="93"/>
  <c r="BZ316" i="93"/>
  <c r="BY316" i="93"/>
  <c r="HP316" i="93"/>
  <c r="HO317" i="93"/>
  <c r="CB316" i="93"/>
  <c r="HQ317" i="93"/>
  <c r="HP317" i="93"/>
  <c r="HO140" i="93"/>
  <c r="BM316" i="93"/>
  <c r="BL316" i="93"/>
  <c r="BN316" i="93"/>
  <c r="BS28" i="93"/>
  <c r="BS285" i="93"/>
  <c r="BS227" i="93"/>
  <c r="BS241" i="93"/>
  <c r="AQ231" i="93" s="1"/>
  <c r="BS81" i="93"/>
  <c r="AQ71" i="93" s="1"/>
  <c r="FR71" i="93" l="1"/>
  <c r="BR168" i="93"/>
  <c r="BG317" i="93"/>
  <c r="BI317" i="93" s="1"/>
  <c r="BR208" i="93"/>
  <c r="MM191" i="93"/>
  <c r="ME91" i="93"/>
  <c r="MM192" i="93"/>
  <c r="MM151" i="93"/>
  <c r="MM152" i="93"/>
  <c r="BR204" i="93"/>
  <c r="AX192" i="93" s="1"/>
  <c r="MM51" i="93"/>
  <c r="BS87" i="93"/>
  <c r="BR87" i="93"/>
  <c r="BB72" i="93" s="1"/>
  <c r="BR146" i="93"/>
  <c r="BB131" i="93" s="1"/>
  <c r="HX114" i="93"/>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47" i="74"/>
  <c r="N258" i="93" l="1"/>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<sst xmlns="http://schemas.openxmlformats.org/spreadsheetml/2006/main" count="4373" uniqueCount="2720">
  <si>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</si>
  <si>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</si>
  <si>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</si>
  <si>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</si>
  <si>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</si>
  <si>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</si>
  <si>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</si>
  <si>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</si>
  <si>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</si>
  <si>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</si>
  <si>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</si>
  <si>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</si>
  <si>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</si>
  <si>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</si>
  <si>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</si>
  <si>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</si>
  <si>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</si>
  <si>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</si>
  <si>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</si>
  <si>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</si>
  <si>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</si>
  <si>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</si>
  <si>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</si>
  <si>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</si>
  <si>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</si>
  <si>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</si>
  <si>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</si>
  <si>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</si>
  <si>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</si>
  <si>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</si>
  <si>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</si>
  <si>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</si>
  <si>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</si>
  <si>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</si>
  <si>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</si>
  <si>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</si>
  <si>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</si>
  <si>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</si>
  <si>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</si>
  <si>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</si>
  <si>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</si>
  <si>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</si>
  <si>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</si>
  <si>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</si>
  <si>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</si>
  <si>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</si>
  <si>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</si>
  <si>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</si>
  <si>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</si>
  <si>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</si>
  <si>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</si>
  <si>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</si>
  <si>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</si>
  <si>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</si>
  <si>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</si>
  <si>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</si>
  <si>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</si>
  <si>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</si>
  <si>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</si>
  <si>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</si>
  <si>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</si>
  <si>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</si>
  <si>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</si>
  <si>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</si>
  <si>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</si>
  <si>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</si>
  <si>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</si>
  <si>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</si>
  <si>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</si>
  <si>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</si>
  <si>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</si>
  <si>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</si>
  <si>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</si>
  <si>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</si>
  <si>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</si>
  <si>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</si>
  <si>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</si>
  <si>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</si>
  <si>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</si>
  <si>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</si>
  <si>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</si>
  <si>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</si>
  <si>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</si>
  <si>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</si>
  <si>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</si>
  <si>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</si>
  <si>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</si>
  <si>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</si>
  <si>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</si>
  <si>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</si>
  <si>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</si>
  <si>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</si>
  <si>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</si>
  <si>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</si>
  <si>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</si>
  <si>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</si>
  <si>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</si>
  <si>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</si>
  <si>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</si>
  <si>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</si>
  <si>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</si>
  <si>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</si>
  <si>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</si>
  <si>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</si>
  <si>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</si>
  <si>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</si>
  <si>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</si>
  <si>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</si>
  <si>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</si>
  <si>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</si>
  <si>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</si>
  <si>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</si>
  <si>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</si>
  <si>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</si>
  <si>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</si>
  <si>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</si>
  <si>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</si>
  <si>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</si>
  <si>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</si>
  <si>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</si>
  <si>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</si>
  <si>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</si>
  <si>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</si>
  <si>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</si>
  <si>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</si>
  <si>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</si>
  <si>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</si>
  <si>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</si>
  <si>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</si>
  <si>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</si>
  <si>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</si>
  <si>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</si>
  <si>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</si>
  <si>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</si>
  <si>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</si>
  <si>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</si>
  <si>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</si>
  <si>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</si>
  <si>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</si>
  <si>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</si>
  <si>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</si>
  <si>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</si>
  <si>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</si>
  <si>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</si>
  <si>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</si>
  <si>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</si>
  <si>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</si>
  <si>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</si>
  <si>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</si>
  <si>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</si>
  <si>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</si>
  <si>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</si>
  <si>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</si>
  <si>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</si>
  <si>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</si>
  <si>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</si>
  <si>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</si>
  <si>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</si>
  <si>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</si>
  <si>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</si>
  <si>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</si>
  <si>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</si>
  <si>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</si>
  <si>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</si>
  <si>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</si>
  <si>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</si>
  <si>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</si>
  <si>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</si>
  <si>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</si>
  <si>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</si>
  <si>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</si>
  <si>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</si>
  <si>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</si>
  <si>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</si>
  <si>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</si>
  <si>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</si>
  <si>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</si>
  <si>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</si>
  <si>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</si>
  <si>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</si>
  <si>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</si>
  <si>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</si>
  <si>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</si>
  <si>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</si>
  <si>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</si>
  <si>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</si>
  <si>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</si>
  <si>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</si>
  <si>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</si>
  <si>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</si>
  <si>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</si>
  <si>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</si>
  <si>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</si>
  <si>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</si>
  <si>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</si>
  <si>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</si>
  <si>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</si>
  <si>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</si>
  <si>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</si>
  <si>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</si>
  <si>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</si>
  <si>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</si>
  <si>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</si>
  <si>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</si>
  <si>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</si>
  <si>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</si>
  <si>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</si>
  <si>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</si>
  <si>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</si>
  <si>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</si>
  <si>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</si>
  <si>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</si>
  <si>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</si>
  <si>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</si>
  <si>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</si>
  <si>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</si>
  <si>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</si>
  <si>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</si>
  <si>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</si>
  <si>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</si>
  <si>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</si>
  <si>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</si>
  <si>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</si>
  <si>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</si>
  <si>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</si>
  <si>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</si>
  <si>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</si>
  <si>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</si>
  <si>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</si>
  <si>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</si>
  <si>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</si>
  <si>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</si>
  <si>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</si>
  <si>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</si>
  <si>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</si>
  <si>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</si>
  <si>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</si>
  <si>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</si>
  <si>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</si>
  <si>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</si>
  <si>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</si>
  <si>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</si>
  <si>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</si>
  <si>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</si>
  <si>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</si>
  <si>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</si>
  <si>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</si>
  <si>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</si>
  <si>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</si>
  <si>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</si>
  <si>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</si>
  <si>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</si>
  <si>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</si>
  <si>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</si>
  <si>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</si>
  <si>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</si>
  <si>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</si>
  <si>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</si>
  <si>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</si>
  <si>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</si>
  <si>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</si>
  <si>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</si>
  <si>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</si>
  <si>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</si>
  <si>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</si>
  <si>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</si>
  <si>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</si>
  <si>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</si>
  <si>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</si>
  <si>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</si>
  <si>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</si>
  <si>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</si>
  <si>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</si>
  <si>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</si>
  <si>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</si>
  <si>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</si>
  <si>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</si>
  <si>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</si>
  <si>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</si>
  <si>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</si>
  <si>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</si>
  <si>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</si>
  <si>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</si>
  <si>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</si>
  <si>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</si>
  <si>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</si>
  <si>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</si>
  <si>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</si>
  <si>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</si>
  <si>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</si>
  <si>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</si>
  <si>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</si>
  <si>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</si>
  <si>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</si>
  <si>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</si>
  <si>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</si>
  <si>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</si>
  <si>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</si>
  <si>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</si>
  <si>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</si>
  <si>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</si>
  <si>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</si>
  <si>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</si>
  <si>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</si>
  <si>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</si>
  <si>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</si>
  <si>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</si>
  <si>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</si>
  <si>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</si>
  <si>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</si>
  <si>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</si>
  <si>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</si>
  <si>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</si>
  <si>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</si>
  <si>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</si>
  <si>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</si>
  <si>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</si>
  <si>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</si>
  <si>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</si>
  <si>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</si>
  <si>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</si>
  <si>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</si>
  <si>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</si>
  <si>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</si>
  <si>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</si>
  <si>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</si>
  <si>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</si>
  <si>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</si>
  <si>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</si>
  <si>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</si>
  <si>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</si>
  <si>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</si>
  <si>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</si>
  <si>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</si>
  <si>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</si>
  <si>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</si>
  <si>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</si>
  <si>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</si>
  <si>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</si>
  <si>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</si>
  <si>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</si>
  <si>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</si>
  <si>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</si>
  <si>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</si>
  <si>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</si>
  <si>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</si>
  <si>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</si>
  <si>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</si>
  <si>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</si>
  <si>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</si>
  <si>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</si>
  <si>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</si>
  <si>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</si>
  <si>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</si>
  <si>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</si>
  <si>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</si>
  <si>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</si>
  <si>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</si>
  <si>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</si>
  <si>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</si>
  <si>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</si>
  <si>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</si>
  <si>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</si>
  <si>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</si>
  <si>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</si>
  <si>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</si>
  <si>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</si>
  <si>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</si>
  <si>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</si>
  <si>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</si>
  <si>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</si>
  <si>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</si>
  <si>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</si>
  <si>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</si>
  <si>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</si>
  <si>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</si>
  <si>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</si>
  <si>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</si>
  <si>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</si>
  <si>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</si>
  <si>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</si>
  <si>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</si>
  <si>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</si>
  <si>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</si>
  <si>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</si>
  <si>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</si>
  <si>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</si>
  <si>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</si>
  <si>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</si>
  <si>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</si>
  <si>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</si>
  <si>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</si>
  <si>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</si>
  <si>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</si>
  <si>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</si>
  <si>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</si>
  <si>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</si>
  <si>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</si>
  <si>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</si>
  <si>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</si>
  <si>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</si>
  <si>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</si>
  <si>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</si>
  <si>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</si>
  <si>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</si>
  <si>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</si>
  <si>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</si>
  <si>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</si>
  <si>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</si>
  <si>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</si>
  <si>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</si>
  <si>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</si>
  <si>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</si>
  <si>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</si>
  <si>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</si>
  <si>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</si>
  <si>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</si>
  <si>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</si>
  <si>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</si>
  <si>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</si>
  <si>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</si>
  <si>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</si>
  <si>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</si>
  <si>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</si>
  <si>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</si>
  <si>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</si>
  <si>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</si>
  <si>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</si>
  <si>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</si>
  <si>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</si>
  <si>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</si>
  <si>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</si>
  <si>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</si>
  <si>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</si>
  <si>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</si>
  <si>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</si>
  <si>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</si>
  <si>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</si>
  <si>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</si>
  <si>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</si>
  <si>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</si>
  <si>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</si>
  <si>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</si>
  <si>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</si>
  <si>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</si>
  <si>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</si>
  <si>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</si>
  <si>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</si>
  <si>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</si>
  <si>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</si>
  <si>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</si>
  <si>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</si>
  <si>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</si>
  <si>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</si>
  <si>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</si>
  <si>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</si>
  <si>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</si>
  <si>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</si>
  <si>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</si>
  <si>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</si>
  <si>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</si>
  <si>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</si>
  <si>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</si>
  <si>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</si>
  <si>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</si>
  <si>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</si>
  <si>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</si>
  <si>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</si>
  <si>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</si>
  <si>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</si>
  <si>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</si>
  <si>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</si>
  <si>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</si>
  <si>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</si>
  <si>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</si>
  <si>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</si>
  <si>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</si>
  <si>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</si>
  <si>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</si>
  <si>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</si>
  <si>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</si>
  <si>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</si>
  <si>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</si>
  <si>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</si>
  <si>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</si>
  <si>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</si>
  <si>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</si>
  <si>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</si>
  <si>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</si>
  <si>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</si>
  <si>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</si>
  <si>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</si>
  <si>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</si>
  <si>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</si>
  <si>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</si>
  <si>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</si>
  <si>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</si>
  <si>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</si>
  <si>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</si>
  <si>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</si>
  <si>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</si>
  <si>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</si>
  <si>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</si>
  <si>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</si>
  <si>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</si>
  <si>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</si>
  <si>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</si>
  <si>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</si>
  <si>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</si>
  <si>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</si>
  <si>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</si>
  <si>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</si>
  <si>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</si>
  <si>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</si>
  <si>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</si>
  <si>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</si>
  <si>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</si>
  <si>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</si>
  <si>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</si>
  <si>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</si>
  <si>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</si>
  <si>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</si>
  <si>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</si>
  <si>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</si>
  <si>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</si>
  <si>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</si>
  <si>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</si>
  <si>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</si>
  <si>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</si>
  <si>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</si>
  <si>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</si>
  <si>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</si>
  <si>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</si>
  <si>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</si>
  <si>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</si>
  <si>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</si>
  <si>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</si>
  <si>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</si>
  <si>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</si>
  <si>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</si>
  <si>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</si>
  <si>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</si>
  <si>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</si>
  <si>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</si>
  <si>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</si>
  <si>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</si>
  <si>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</si>
  <si>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</si>
  <si>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</si>
  <si>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</si>
  <si>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</si>
  <si>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</si>
  <si>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</si>
  <si>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</si>
  <si>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</si>
  <si>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</si>
  <si>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</si>
  <si>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</si>
  <si>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</si>
  <si>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</si>
  <si>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</si>
  <si>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</si>
  <si>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</si>
  <si>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</si>
  <si>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</si>
  <si>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</si>
  <si>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</si>
  <si>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</si>
  <si>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</si>
  <si>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</si>
  <si>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</si>
  <si>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</si>
  <si>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</si>
  <si>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</si>
  <si>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</si>
  <si>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</si>
  <si>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</si>
  <si>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</si>
  <si>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</si>
  <si>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</si>
  <si>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</si>
  <si>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</si>
  <si>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</si>
  <si>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</si>
  <si>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</si>
  <si>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</si>
  <si>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</si>
  <si>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</si>
  <si>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</si>
  <si>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</si>
  <si>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</si>
  <si>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</si>
  <si>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</si>
  <si>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</si>
  <si>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</si>
  <si>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</si>
  <si>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</si>
  <si>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</si>
  <si>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</si>
  <si>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</si>
  <si>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</si>
  <si>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</si>
  <si>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</si>
  <si>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</si>
  <si>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</si>
  <si>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</si>
  <si>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</si>
  <si>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</si>
  <si>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</si>
  <si>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</si>
  <si>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</si>
  <si>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</si>
  <si>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</si>
  <si>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</si>
  <si>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</si>
  <si>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</si>
  <si>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</si>
  <si>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</si>
  <si>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</si>
  <si>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</si>
  <si>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</si>
  <si>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</si>
  <si>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</si>
  <si>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</si>
  <si>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</si>
  <si>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</si>
  <si>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</si>
  <si>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</si>
  <si>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</si>
  <si>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</si>
  <si>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</si>
  <si>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</si>
  <si>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</si>
  <si>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</si>
  <si>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</si>
  <si>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</si>
  <si>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</si>
  <si>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</si>
  <si>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</si>
  <si>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</si>
  <si>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</si>
  <si>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</si>
  <si>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</si>
  <si>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</si>
  <si>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</si>
  <si>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</si>
  <si>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</si>
  <si>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</si>
  <si>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</si>
  <si>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</si>
  <si>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</si>
  <si>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</si>
  <si>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</si>
  <si>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</si>
  <si>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</si>
  <si>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</si>
  <si>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</si>
  <si>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</si>
  <si>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</si>
  <si>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</si>
  <si>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</si>
  <si>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</si>
  <si>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</si>
  <si>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</si>
  <si>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</si>
  <si>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</si>
  <si>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</si>
  <si>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</si>
  <si>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</si>
  <si>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</si>
  <si>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</si>
  <si>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</si>
  <si>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</si>
  <si>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</si>
  <si>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</si>
  <si>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</si>
  <si>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</si>
  <si>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</si>
  <si>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</si>
  <si>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</si>
  <si>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</si>
  <si>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</si>
  <si>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</si>
  <si>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</si>
  <si>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</si>
  <si>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</si>
  <si>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</si>
  <si>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</si>
  <si>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</si>
  <si>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</si>
  <si>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</si>
  <si>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</si>
  <si>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</si>
  <si>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</si>
  <si>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</si>
  <si>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</si>
  <si>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</si>
  <si>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</si>
  <si>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</si>
  <si>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</si>
  <si>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</si>
  <si>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</si>
  <si>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</si>
  <si>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</si>
  <si>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</si>
  <si>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</si>
  <si>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</si>
  <si>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</si>
  <si>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</si>
  <si>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</si>
  <si>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</si>
  <si>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</si>
  <si>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</si>
  <si>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</si>
  <si>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</si>
  <si>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</si>
  <si>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</si>
  <si>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</si>
  <si>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</si>
  <si>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</si>
  <si>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</si>
  <si>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</si>
  <si>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</si>
  <si>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</si>
  <si>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</si>
  <si>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</si>
  <si>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</si>
  <si>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</si>
  <si>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</si>
  <si>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</si>
  <si>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</si>
  <si>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</si>
  <si>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</si>
  <si>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</si>
  <si>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</si>
  <si>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</si>
  <si>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</si>
  <si>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</si>
  <si>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</si>
  <si>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</si>
  <si>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</si>
  <si>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</si>
  <si>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</si>
  <si>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</si>
  <si>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</si>
  <si>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</si>
  <si>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</si>
  <si>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</si>
  <si>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</si>
  <si>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</si>
  <si>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</si>
  <si>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</si>
  <si>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</si>
  <si>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</si>
  <si>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</si>
  <si>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</si>
  <si>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</si>
  <si>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</si>
  <si>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</si>
  <si>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</si>
  <si>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</si>
  <si>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</si>
  <si>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</si>
  <si>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</si>
  <si>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</si>
  <si>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</si>
  <si>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</si>
  <si>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</si>
  <si>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</si>
  <si>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</si>
  <si>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</si>
  <si>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</si>
  <si>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</si>
  <si>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</si>
  <si>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</si>
  <si>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</si>
  <si>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</si>
  <si>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</si>
  <si>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</si>
  <si>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</si>
  <si>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</si>
  <si>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</si>
  <si>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</si>
  <si>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</si>
  <si>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</si>
  <si>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</si>
  <si>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</si>
  <si>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</si>
  <si>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</si>
  <si>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</si>
  <si>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</si>
  <si>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</si>
  <si>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</si>
  <si>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</si>
  <si>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</si>
  <si>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</si>
  <si>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</si>
  <si>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</si>
  <si>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</si>
  <si>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</si>
  <si>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</si>
  <si>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</si>
  <si>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</si>
  <si>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</si>
  <si>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</si>
  <si>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</si>
  <si>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</si>
  <si>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</si>
  <si>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</si>
  <si>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</si>
  <si>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</si>
  <si>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</si>
  <si>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</si>
  <si>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</si>
  <si>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</si>
  <si>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</si>
  <si>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</si>
  <si>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</si>
  <si>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</si>
  <si>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</si>
  <si>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</si>
  <si>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</si>
  <si>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</si>
  <si>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</si>
  <si>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</si>
  <si>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</si>
  <si>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</si>
  <si>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</si>
  <si>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</si>
  <si>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</si>
  <si>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</si>
  <si>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</si>
  <si>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</si>
  <si>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</si>
  <si>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</si>
  <si>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</si>
  <si>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</si>
  <si>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</si>
  <si>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</si>
  <si>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</si>
  <si>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</si>
  <si>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</si>
  <si>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</si>
  <si>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</si>
  <si>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</si>
  <si>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</si>
  <si>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</si>
  <si>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</si>
  <si>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</si>
  <si>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</si>
  <si>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</si>
  <si>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</si>
  <si>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</si>
  <si>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</si>
  <si>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</si>
  <si>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</si>
  <si>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</si>
  <si>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</si>
  <si>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</si>
  <si>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</si>
  <si>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</si>
  <si>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</si>
  <si>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</si>
  <si>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</si>
  <si>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</si>
  <si>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</si>
  <si>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</si>
  <si>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</si>
  <si>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</si>
  <si>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</si>
  <si>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</si>
  <si>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</si>
  <si>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</si>
  <si>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</si>
  <si>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</si>
  <si>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</si>
  <si>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</si>
  <si>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</si>
  <si>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</si>
  <si>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</si>
  <si>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</si>
  <si>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</si>
  <si>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</si>
  <si>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</si>
  <si>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</si>
  <si>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</si>
  <si>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</si>
  <si>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</si>
  <si>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</si>
  <si>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</si>
  <si>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</si>
  <si>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</si>
  <si>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</si>
  <si>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</si>
  <si>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</si>
  <si>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</si>
  <si>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</si>
  <si>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</si>
  <si>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</si>
  <si>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</si>
  <si>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</si>
  <si>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</si>
  <si>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</si>
  <si>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</si>
  <si>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</si>
  <si>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</si>
  <si>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</si>
  <si>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</si>
  <si>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</si>
  <si>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</si>
  <si>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</si>
  <si>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</si>
  <si>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</si>
  <si>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</si>
  <si>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</si>
  <si>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</si>
  <si>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</si>
  <si>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</si>
  <si>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</si>
  <si>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</si>
  <si>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</si>
  <si>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</si>
  <si>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</si>
  <si>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</si>
  <si>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</si>
  <si>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</si>
  <si>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</si>
  <si>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</si>
  <si>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</si>
  <si>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</si>
  <si>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</si>
  <si>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</si>
  <si>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</si>
  <si>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</si>
  <si>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</si>
  <si>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</si>
  <si>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</si>
  <si>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</si>
  <si>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</si>
  <si>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</si>
  <si>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</si>
  <si>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</si>
  <si>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</si>
  <si>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</si>
  <si>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</si>
  <si>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</si>
  <si>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</si>
  <si>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</si>
  <si>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</si>
  <si>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</si>
  <si>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</si>
  <si>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</si>
  <si>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</si>
  <si>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</si>
  <si>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</si>
  <si>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</si>
  <si>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</si>
  <si>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</si>
  <si>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</si>
  <si>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</si>
  <si>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</si>
  <si>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</si>
  <si>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</si>
  <si>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</si>
  <si>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</si>
  <si>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</si>
  <si>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</si>
  <si>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</si>
  <si>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</si>
  <si>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</si>
  <si>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</si>
  <si>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</si>
  <si>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</si>
  <si>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</si>
  <si>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</si>
  <si>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</si>
  <si>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</si>
  <si>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</si>
  <si>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</si>
  <si>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</si>
  <si>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</si>
  <si>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</si>
  <si>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</si>
  <si>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</si>
  <si>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</si>
  <si>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</si>
  <si>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</si>
  <si>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</si>
  <si>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</si>
  <si>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</si>
  <si>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</si>
  <si>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</si>
  <si>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</si>
  <si>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</si>
  <si>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</si>
  <si>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</si>
  <si>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</si>
  <si>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</si>
  <si>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</si>
  <si>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</si>
  <si>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</si>
  <si>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</si>
  <si>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</si>
  <si>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</si>
  <si>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</si>
  <si>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</si>
  <si>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</si>
  <si>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</si>
  <si>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</si>
  <si>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</si>
  <si>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</si>
  <si>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</si>
  <si>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</si>
  <si>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</si>
  <si>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</si>
  <si>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</si>
  <si>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</si>
  <si>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</si>
  <si>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</si>
  <si>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</si>
  <si>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</si>
  <si>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</si>
  <si>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</si>
  <si>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</si>
  <si>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</si>
  <si>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</si>
  <si>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</si>
  <si>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</si>
  <si>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</si>
  <si>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</si>
  <si>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</si>
  <si>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</si>
  <si>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</si>
  <si>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</si>
  <si>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</si>
  <si>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</si>
  <si>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</si>
  <si>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</si>
  <si>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</si>
  <si>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</si>
  <si>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</si>
  <si>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</si>
  <si>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</si>
  <si>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</si>
  <si>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</si>
  <si>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</si>
  <si>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</si>
  <si>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</si>
  <si>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</si>
  <si>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</si>
  <si>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</si>
  <si>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</si>
  <si>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</si>
  <si>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</si>
  <si>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</si>
  <si>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</si>
  <si>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</si>
  <si>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</si>
  <si>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</si>
  <si>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</si>
  <si>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</si>
  <si>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</si>
  <si>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</si>
  <si>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</si>
  <si>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</si>
  <si>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</si>
  <si>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</si>
  <si>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</si>
  <si>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</si>
  <si>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</si>
  <si>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</si>
  <si>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</si>
  <si>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</si>
  <si>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</si>
  <si>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</si>
  <si>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</si>
  <si>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</si>
  <si>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</si>
  <si>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</si>
  <si>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</si>
  <si>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</si>
  <si>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</si>
  <si>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</si>
  <si>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</si>
  <si>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</si>
  <si>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</si>
  <si>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</si>
  <si>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</si>
  <si>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</si>
  <si>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</si>
  <si>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</si>
  <si>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</si>
  <si>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</si>
  <si>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</si>
  <si>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</si>
  <si>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</si>
  <si>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</si>
  <si>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</si>
  <si>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</si>
  <si>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</si>
  <si>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</si>
  <si>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</si>
  <si>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</si>
  <si>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</si>
  <si>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</si>
  <si>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</si>
  <si>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</si>
  <si>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</si>
  <si>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</si>
  <si>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</si>
  <si>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</si>
  <si>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</si>
  <si>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</si>
  <si>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</si>
  <si>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</si>
  <si>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</si>
  <si>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</si>
  <si>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</si>
  <si>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</si>
  <si>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</si>
  <si>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</si>
  <si>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</si>
  <si>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</si>
  <si>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</si>
  <si>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</si>
  <si>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</si>
  <si>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</si>
  <si>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</si>
  <si>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</si>
  <si>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</si>
  <si>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</si>
  <si>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</si>
  <si>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</si>
  <si>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</si>
  <si>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</si>
  <si>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</si>
  <si>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</si>
  <si>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</si>
  <si>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</si>
  <si>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</si>
  <si>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</si>
  <si>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</si>
  <si>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</si>
  <si>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</si>
  <si>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</si>
  <si>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</si>
  <si>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</si>
  <si>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</si>
  <si>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</si>
  <si>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</si>
  <si>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</si>
  <si>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</si>
  <si>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</si>
  <si>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</si>
  <si>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</si>
  <si>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</si>
  <si>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</si>
  <si>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</si>
  <si>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</si>
  <si>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</si>
  <si>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</si>
  <si>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</si>
  <si>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</si>
  <si>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</si>
  <si>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</si>
  <si>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</si>
  <si>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</si>
  <si>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</si>
  <si>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</si>
  <si>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</si>
  <si>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</si>
  <si>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</si>
  <si>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</si>
  <si>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</si>
  <si>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</si>
  <si>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</si>
  <si>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</si>
  <si>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</si>
  <si>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</si>
  <si>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</si>
  <si>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</si>
  <si>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</si>
  <si>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</si>
  <si>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</si>
  <si>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</si>
  <si>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</si>
  <si>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</si>
  <si>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</si>
  <si>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</si>
  <si>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</si>
  <si>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</si>
  <si>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</si>
  <si>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</si>
  <si>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</si>
  <si>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</si>
  <si>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</si>
  <si>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</si>
  <si>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</si>
  <si>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</si>
  <si>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</si>
  <si>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</si>
  <si>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</si>
  <si>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</si>
  <si>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</si>
  <si>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</si>
  <si>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</si>
  <si>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</si>
  <si>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</si>
  <si>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</si>
  <si>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</si>
  <si>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</si>
  <si>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</si>
  <si>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</si>
  <si>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</si>
  <si>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</si>
  <si>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</si>
  <si>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</si>
  <si>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</si>
  <si>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</si>
  <si>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</si>
  <si>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</si>
  <si>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</si>
  <si>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</si>
  <si>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</si>
  <si>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</si>
  <si>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</si>
  <si>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</si>
  <si>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</si>
  <si>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</si>
  <si>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</si>
  <si>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</si>
  <si>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</si>
  <si>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</si>
  <si>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</si>
  <si>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</si>
  <si>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</si>
  <si>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</si>
  <si>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</si>
  <si>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</si>
  <si>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</si>
  <si>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</si>
  <si>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</si>
  <si>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</si>
  <si>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</si>
  <si>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</si>
  <si>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</si>
  <si>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</si>
  <si>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</si>
  <si>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</si>
  <si>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</si>
  <si>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</si>
  <si>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</si>
  <si>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</si>
  <si>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</si>
  <si>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</si>
  <si>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</si>
  <si>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</si>
  <si>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</si>
  <si>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</si>
  <si>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</si>
  <si>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</si>
  <si>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</si>
  <si>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</si>
  <si>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</si>
  <si>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</si>
  <si>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</si>
  <si>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</si>
  <si>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</si>
  <si>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</si>
  <si>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</si>
  <si>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</si>
  <si>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</si>
  <si>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</si>
  <si>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</si>
  <si>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</si>
  <si>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</si>
  <si>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</si>
  <si>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</si>
  <si>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</si>
  <si>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</si>
  <si>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</si>
  <si>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</si>
  <si>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</si>
  <si>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</si>
  <si>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</si>
  <si>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</si>
  <si>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</si>
  <si>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</si>
  <si>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</si>
  <si>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</si>
  <si>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</si>
  <si>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</si>
  <si>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</si>
  <si>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</si>
  <si>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</si>
  <si>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</si>
  <si>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</si>
  <si>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</si>
  <si>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</si>
  <si>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</si>
  <si>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</si>
  <si>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</si>
  <si>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</si>
  <si>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</si>
  <si>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</si>
  <si>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</si>
  <si>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</si>
  <si>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</si>
  <si>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</si>
  <si>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</si>
  <si>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</si>
  <si>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</si>
  <si>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</si>
  <si>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</si>
  <si>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</si>
  <si>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</si>
  <si>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</si>
  <si>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</si>
  <si>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</si>
  <si>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</si>
  <si>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</si>
  <si>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</si>
  <si>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</si>
  <si>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</si>
  <si>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</si>
  <si>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</si>
  <si>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</si>
  <si>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</si>
  <si>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</si>
  <si>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</si>
  <si>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</si>
  <si>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</si>
  <si>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</si>
  <si>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</si>
  <si>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</si>
  <si>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</si>
  <si>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</si>
  <si>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</si>
  <si>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</si>
  <si>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</si>
  <si>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</si>
  <si>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</si>
  <si>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</si>
  <si>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</si>
  <si>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</si>
  <si>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</si>
  <si>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</si>
  <si>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</si>
  <si>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</si>
  <si>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</si>
  <si>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</si>
  <si>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</si>
  <si>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</si>
  <si>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</si>
  <si>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</si>
  <si>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</si>
  <si>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</si>
  <si>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</si>
  <si>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</si>
  <si>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</si>
  <si>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</si>
  <si>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</si>
  <si>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</si>
  <si>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</si>
  <si>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</si>
  <si>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</si>
  <si>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</si>
  <si>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</si>
  <si>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</si>
  <si>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</si>
  <si>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</si>
  <si>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</si>
  <si>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</si>
  <si>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</si>
  <si>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</si>
  <si>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</si>
  <si>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</si>
  <si>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</si>
  <si>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</si>
  <si>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</si>
  <si>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</si>
  <si>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</si>
  <si>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</si>
  <si>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</si>
  <si>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</si>
  <si>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</si>
  <si>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</si>
  <si>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</si>
  <si>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</si>
  <si>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</si>
  <si>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</si>
  <si>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</si>
  <si>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</si>
  <si>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</si>
  <si>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</si>
  <si>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</si>
  <si>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</si>
  <si>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</si>
  <si>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</si>
  <si>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</si>
  <si>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</si>
  <si>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</si>
  <si>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</si>
  <si>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</si>
  <si>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</si>
  <si>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</si>
  <si>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</si>
  <si>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</si>
  <si>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</si>
  <si>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</si>
  <si>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</si>
  <si>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</si>
  <si>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</si>
  <si>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</si>
  <si>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</si>
  <si>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</si>
  <si>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</si>
  <si>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</si>
  <si>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</si>
  <si>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</si>
  <si>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</si>
  <si>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</si>
  <si>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</si>
  <si>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</si>
  <si>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</si>
  <si>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</si>
  <si>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</si>
  <si>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</si>
  <si>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</si>
  <si>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</si>
  <si>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</si>
  <si>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</si>
  <si>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</si>
  <si>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</si>
  <si>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</si>
  <si>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</si>
  <si>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</si>
  <si>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</si>
  <si>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</si>
  <si>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</si>
  <si>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</si>
  <si>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</si>
  <si>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</si>
  <si>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</si>
  <si>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</si>
  <si>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</si>
  <si>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</si>
  <si>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</si>
  <si>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</si>
  <si>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</si>
  <si>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</si>
  <si>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</si>
  <si>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</si>
  <si>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</si>
  <si>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</si>
  <si>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</si>
  <si>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</si>
  <si>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</si>
  <si>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</si>
  <si>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</si>
  <si>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</si>
  <si>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</si>
  <si>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</si>
  <si>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</si>
  <si>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</si>
  <si>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</si>
  <si>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</si>
  <si>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</si>
  <si>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</si>
  <si>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</si>
  <si>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</si>
  <si>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</si>
  <si>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</si>
  <si>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</si>
  <si>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</si>
  <si>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</si>
  <si>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</si>
  <si>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</si>
  <si>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</si>
  <si>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</si>
  <si>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</si>
  <si>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</si>
  <si>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</si>
  <si>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</si>
  <si>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</si>
  <si>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</si>
  <si>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</si>
  <si>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</si>
  <si>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</si>
  <si>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</si>
  <si>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</si>
  <si>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</si>
  <si>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</si>
  <si>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</si>
  <si>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</si>
  <si>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</si>
  <si>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</si>
  <si>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</si>
  <si>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</si>
  <si>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</si>
  <si>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</si>
  <si>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</si>
  <si>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</si>
  <si>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</si>
  <si>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</si>
  <si>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</si>
  <si>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</si>
  <si>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</si>
  <si>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</si>
  <si>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</si>
  <si>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</si>
  <si>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</si>
  <si>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</si>
  <si>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</si>
  <si>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</si>
  <si>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</si>
  <si>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</si>
  <si>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</si>
  <si>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</si>
  <si>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</si>
  <si>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</si>
  <si>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</si>
  <si>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</si>
  <si>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</si>
  <si>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</si>
  <si>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</si>
  <si>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</si>
  <si>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</si>
  <si>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</si>
  <si>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</si>
  <si>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</si>
  <si>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</si>
  <si>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</si>
  <si>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</si>
  <si>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</si>
  <si>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</si>
  <si>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</si>
  <si>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</si>
  <si>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</si>
  <si>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</si>
  <si>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</si>
  <si>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</si>
  <si>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</si>
  <si>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</si>
  <si>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</si>
  <si>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</si>
  <si>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</si>
  <si>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</si>
  <si>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</si>
  <si>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</si>
  <si>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</si>
  <si>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</si>
  <si>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</si>
  <si>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</si>
  <si>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</si>
  <si>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</si>
  <si>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</si>
  <si>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</si>
  <si>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</si>
  <si>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</si>
  <si>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</si>
  <si>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</si>
  <si>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</si>
  <si>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</si>
  <si>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</si>
  <si>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</si>
  <si>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</si>
  <si>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</si>
  <si>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</si>
  <si>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</si>
  <si>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</si>
  <si>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</si>
  <si>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</si>
  <si>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</si>
  <si>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</si>
  <si>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</si>
  <si>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</si>
  <si>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</si>
  <si>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</si>
  <si>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</si>
  <si>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</si>
  <si>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</si>
  <si>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</si>
  <si>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</si>
  <si>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</si>
  <si>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</si>
  <si>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</si>
  <si>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</si>
  <si>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</si>
  <si>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</si>
  <si>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</si>
  <si>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</si>
  <si>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</si>
  <si>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</si>
  <si>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</si>
  <si>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</si>
  <si>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</si>
  <si>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</si>
  <si>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</si>
  <si>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</si>
  <si>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</si>
  <si>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</si>
  <si>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</si>
  <si>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</si>
  <si>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</si>
  <si>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</si>
  <si>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</si>
  <si>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</si>
  <si>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</si>
  <si>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</si>
  <si>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</si>
  <si>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</si>
  <si>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</si>
  <si>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</si>
  <si>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</si>
  <si>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</si>
  <si>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</si>
  <si>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</si>
  <si>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</si>
  <si>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</si>
  <si>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</si>
  <si>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</si>
  <si>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</si>
  <si>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</si>
  <si>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</si>
  <si>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</si>
  <si>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</si>
  <si>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</si>
  <si>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</si>
  <si>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</si>
  <si>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</si>
  <si>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</si>
  <si>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</si>
  <si>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</si>
  <si>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</si>
  <si>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</si>
  <si>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</si>
  <si>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</si>
  <si>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</si>
  <si>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</si>
  <si>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</si>
  <si>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</si>
  <si>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</si>
  <si>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</si>
  <si>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</si>
  <si>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</si>
  <si>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</si>
  <si>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</si>
  <si>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</si>
  <si>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</si>
  <si>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</si>
  <si>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</si>
  <si>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</si>
  <si>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</si>
  <si>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</si>
  <si>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</si>
  <si>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</si>
  <si>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</si>
  <si>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</si>
  <si>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</si>
  <si>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</si>
  <si>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</si>
  <si>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</si>
  <si>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</si>
  <si>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</si>
  <si>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</si>
  <si>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</si>
  <si>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</si>
  <si>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</si>
  <si>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</si>
  <si>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</si>
  <si>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</si>
  <si>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</si>
  <si>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</si>
  <si>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</si>
  <si>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</si>
  <si>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</si>
  <si>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</si>
  <si>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</si>
  <si>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</si>
  <si>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</si>
  <si>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</si>
  <si>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</si>
  <si>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</si>
  <si>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</si>
  <si>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</si>
  <si>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</si>
  <si>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</si>
  <si>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</si>
  <si>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</si>
  <si>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</si>
  <si>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</si>
  <si>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</si>
  <si>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</si>
  <si>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</si>
  <si>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</si>
  <si>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</si>
  <si>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</si>
  <si>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</si>
  <si>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</si>
  <si>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</si>
  <si>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</si>
  <si>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</si>
  <si>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</si>
  <si>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</si>
  <si>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</si>
  <si>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</si>
  <si>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</si>
  <si>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</si>
  <si>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</si>
  <si>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</si>
  <si>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</si>
  <si>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</si>
  <si>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</si>
  <si>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</si>
  <si>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</si>
  <si>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</si>
  <si>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</si>
  <si>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</si>
  <si>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</si>
  <si>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</si>
  <si>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</si>
  <si>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</si>
  <si>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</si>
  <si>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</si>
  <si>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</si>
  <si>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</si>
  <si>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</si>
  <si>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</si>
  <si>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</si>
  <si>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</si>
  <si>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</si>
  <si>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</si>
  <si>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</si>
  <si>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</si>
  <si>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</si>
  <si>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</si>
  <si>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</si>
  <si>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</si>
  <si>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</si>
  <si>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</si>
  <si>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</si>
  <si>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</si>
  <si>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</si>
  <si>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</si>
  <si>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</si>
  <si>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</si>
  <si>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</si>
  <si>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</si>
  <si>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</si>
  <si>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</si>
  <si>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</si>
  <si>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</si>
  <si>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</si>
  <si>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</si>
  <si>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</si>
  <si>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</si>
  <si>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</si>
  <si>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</si>
  <si>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</si>
  <si>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</si>
  <si>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</si>
  <si>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</si>
  <si>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</si>
  <si>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</si>
  <si>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</si>
  <si>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</si>
  <si>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</si>
  <si>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</si>
  <si>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</si>
  <si>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</si>
  <si>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</si>
  <si>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</si>
  <si>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</si>
  <si>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</si>
  <si>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</si>
  <si>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</si>
  <si>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</si>
  <si>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</si>
  <si>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</si>
  <si>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</si>
  <si>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</si>
  <si>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</si>
  <si>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</si>
  <si>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</si>
  <si>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</si>
  <si>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</si>
  <si>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</si>
  <si>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</si>
  <si>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</si>
  <si>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</si>
  <si>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</si>
  <si>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</si>
  <si>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</si>
  <si>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</si>
  <si>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</si>
  <si>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</si>
  <si>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</si>
  <si>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</si>
  <si>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</si>
  <si>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</si>
  <si>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</si>
  <si>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</si>
  <si>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</si>
  <si>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</si>
  <si>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</si>
  <si>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</si>
  <si>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</si>
  <si>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</si>
  <si>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</si>
  <si>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</si>
  <si>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</si>
  <si>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</si>
  <si>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</si>
  <si>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</si>
  <si>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</si>
  <si>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</si>
  <si>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</si>
  <si>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</si>
  <si>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</si>
  <si>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</si>
  <si>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</si>
  <si>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</si>
  <si>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</si>
  <si>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</si>
  <si>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</si>
  <si>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</si>
  <si>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</si>
  <si>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</si>
  <si>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</si>
  <si>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</si>
  <si>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</si>
  <si>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</si>
  <si>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</si>
  <si>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</si>
  <si>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</si>
  <si>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</si>
  <si>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</si>
  <si>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</si>
  <si>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</si>
  <si>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</si>
  <si>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</si>
  <si>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</si>
  <si>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</si>
  <si>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</si>
  <si>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</si>
  <si>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</si>
  <si>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</si>
  <si>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</si>
  <si>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</si>
  <si>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</si>
  <si>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</si>
  <si>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</si>
  <si>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</si>
  <si>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</si>
  <si>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</si>
  <si>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</si>
  <si>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</si>
  <si>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</si>
  <si>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</si>
  <si>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</si>
  <si>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</si>
  <si>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</si>
  <si>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</si>
  <si>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</si>
  <si>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</si>
  <si>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</si>
  <si>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</si>
  <si>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</si>
  <si>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</si>
  <si>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</si>
  <si>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</si>
  <si>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</si>
  <si>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</si>
  <si>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</si>
  <si>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</si>
  <si>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</si>
  <si>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</si>
  <si>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</si>
  <si>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</si>
  <si>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</si>
  <si>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</si>
  <si>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</si>
  <si>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</si>
  <si>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</si>
  <si>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</si>
  <si>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</si>
  <si>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</si>
  <si>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</si>
  <si>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</si>
  <si>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</si>
  <si>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</si>
  <si>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</si>
  <si>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</si>
  <si>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</si>
  <si>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</si>
  <si>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</si>
  <si>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</si>
  <si>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</si>
  <si>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</si>
  <si>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</si>
  <si>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</si>
  <si>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</si>
  <si>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</si>
  <si>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</si>
  <si>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</si>
  <si>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</si>
  <si>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</si>
  <si>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</si>
  <si>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</si>
  <si>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</si>
  <si>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</si>
  <si>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</si>
  <si>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</si>
  <si>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</si>
  <si>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</si>
  <si>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</si>
  <si>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</si>
  <si>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</si>
  <si>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</si>
  <si>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</si>
  <si>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</si>
  <si>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</si>
  <si>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</si>
  <si>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</si>
  <si>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</si>
  <si>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</si>
  <si>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</si>
  <si>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</si>
  <si>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</si>
  <si>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</si>
  <si>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</si>
  <si>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</si>
  <si>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</si>
  <si>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</si>
  <si>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</si>
  <si>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</si>
  <si>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</si>
  <si>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</si>
  <si>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</si>
  <si>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</si>
  <si>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</si>
  <si>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</si>
  <si>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</si>
  <si>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</si>
  <si>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</si>
  <si>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</si>
  <si>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</si>
  <si>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</si>
  <si>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</si>
  <si>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</si>
  <si>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</si>
  <si>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</si>
  <si>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</si>
  <si>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</si>
  <si>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</si>
  <si>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</si>
  <si>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</si>
  <si>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</si>
  <si>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</si>
  <si>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</si>
  <si>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</si>
  <si>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</si>
  <si>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</si>
  <si>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</si>
  <si>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</si>
  <si>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</si>
  <si>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</si>
  <si>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</si>
  <si>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</si>
  <si>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</si>
  <si>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</si>
  <si>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</si>
  <si>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</si>
  <si>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</si>
  <si>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</si>
  <si>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</si>
  <si>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</si>
  <si>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</si>
  <si>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</si>
  <si>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</si>
  <si>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</si>
  <si>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</si>
  <si>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</si>
  <si>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</si>
  <si>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</si>
  <si>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</si>
  <si>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</si>
  <si>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</si>
  <si>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</si>
  <si>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</si>
  <si>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</si>
  <si>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</si>
  <si>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</si>
  <si>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</si>
  <si>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</si>
  <si>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</si>
  <si>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</si>
  <si>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</si>
  <si>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</si>
  <si>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</si>
  <si>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</si>
  <si>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</si>
  <si>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</si>
  <si>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</si>
  <si>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</si>
  <si>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</si>
  <si>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</si>
  <si>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</si>
  <si>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</si>
  <si>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</si>
  <si>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</si>
  <si>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</si>
  <si>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</si>
  <si>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</si>
  <si>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</si>
  <si>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</si>
  <si>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</si>
  <si>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</si>
  <si>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</si>
  <si>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</si>
  <si>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</si>
  <si>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</si>
  <si>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</si>
  <si>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</si>
  <si>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</si>
  <si>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</si>
  <si>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</si>
  <si>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</si>
  <si>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</si>
  <si>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</si>
  <si>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</si>
  <si>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</si>
  <si>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</si>
  <si>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</si>
  <si>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</si>
  <si>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</si>
  <si>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</si>
  <si>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</si>
  <si>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</si>
  <si>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</si>
  <si>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</si>
  <si>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</si>
  <si>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</si>
  <si>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</si>
  <si>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</si>
  <si>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</si>
  <si>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</si>
  <si>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</si>
  <si>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</si>
  <si>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</si>
  <si>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</si>
  <si>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</si>
  <si>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</si>
  <si>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</si>
  <si>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</si>
  <si>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</si>
  <si>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</si>
  <si>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</si>
  <si>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</si>
  <si>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</si>
  <si>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</si>
  <si>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</si>
  <si>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</si>
  <si>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</si>
  <si>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</si>
  <si>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</si>
  <si>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</si>
  <si>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</si>
  <si>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</si>
  <si>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</si>
  <si>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</si>
  <si>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</si>
  <si>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</si>
  <si>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</si>
  <si>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</si>
  <si>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</si>
  <si>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</si>
  <si>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</si>
  <si>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</si>
  <si>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</si>
  <si>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</si>
  <si>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</si>
  <si>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</si>
  <si>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</si>
  <si>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</si>
  <si>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</si>
  <si>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</si>
  <si>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</si>
  <si>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</si>
  <si>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</si>
  <si>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</si>
  <si>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</si>
  <si>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</si>
  <si>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</si>
  <si>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</si>
  <si>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</si>
  <si>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</si>
  <si>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</si>
  <si>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</si>
  <si>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</si>
  <si>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</si>
  <si>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</si>
  <si>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</si>
  <si>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</si>
  <si>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</si>
  <si>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</si>
  <si>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</si>
  <si>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</si>
  <si>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</si>
  <si>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</si>
  <si>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</si>
  <si>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</si>
  <si>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</si>
  <si>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</si>
  <si>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</si>
  <si>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</si>
  <si>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</si>
  <si>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</si>
  <si>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</si>
  <si>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</si>
  <si>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</si>
  <si>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</si>
  <si>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</si>
  <si>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</si>
  <si>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</si>
  <si>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</si>
  <si>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</si>
  <si>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</si>
  <si>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</si>
  <si>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</si>
  <si>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</si>
  <si>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</si>
  <si>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</si>
  <si>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</si>
  <si>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</si>
  <si>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</si>
  <si>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</si>
  <si>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</si>
  <si>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</si>
  <si>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</si>
  <si>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</si>
  <si>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</si>
  <si>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</si>
  <si>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</si>
  <si>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</si>
  <si>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</si>
  <si>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</si>
  <si>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</si>
  <si>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</si>
  <si>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</si>
  <si>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</si>
  <si>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</si>
  <si>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</si>
  <si>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</si>
  <si>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</si>
  <si>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</si>
  <si>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</si>
  <si>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</si>
  <si>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</si>
  <si>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</si>
  <si>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</si>
  <si>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</si>
  <si>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</si>
  <si>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</si>
  <si>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</si>
  <si>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</si>
  <si>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</si>
  <si>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</si>
  <si>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</si>
  <si>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</si>
  <si>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</si>
  <si>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</si>
  <si>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</si>
  <si>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</si>
  <si>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</si>
  <si>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</si>
  <si>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</si>
  <si>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</si>
  <si>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</si>
  <si>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</si>
  <si>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</si>
  <si>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</si>
  <si>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</si>
  <si>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</si>
  <si>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</si>
  <si>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</si>
  <si>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</si>
  <si>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</si>
  <si>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</si>
  <si>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</si>
  <si>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</si>
  <si>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</si>
  <si>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</si>
  <si>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</si>
  <si>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</si>
  <si>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</si>
  <si>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</si>
  <si>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</si>
  <si>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</si>
  <si>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</si>
  <si>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</si>
  <si>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</si>
  <si>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</si>
  <si>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</si>
  <si>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</si>
  <si>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</si>
  <si>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</si>
  <si>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</si>
  <si>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</si>
  <si>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</si>
  <si>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</si>
  <si>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</si>
  <si>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</si>
  <si>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</si>
  <si>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</si>
  <si>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</si>
  <si>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</si>
  <si>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</si>
  <si>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</si>
  <si>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</si>
  <si>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</si>
  <si>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</si>
  <si>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</si>
  <si>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</si>
  <si>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</si>
  <si>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</si>
  <si>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</si>
  <si>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</si>
  <si>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</si>
  <si>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</si>
  <si>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</si>
  <si>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</si>
  <si>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</si>
  <si>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</si>
  <si>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</si>
  <si>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</si>
  <si>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</si>
  <si>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</si>
  <si>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</si>
  <si>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</si>
  <si>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</si>
  <si>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</si>
  <si>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</si>
  <si>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</si>
  <si>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</si>
  <si>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</si>
  <si>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</si>
  <si>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</si>
  <si>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</si>
  <si>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</si>
  <si>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</si>
  <si>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</si>
  <si>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</si>
  <si>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</si>
  <si>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</si>
  <si>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</si>
  <si>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</si>
  <si>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</si>
  <si>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</si>
  <si>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</si>
  <si>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</si>
  <si>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</si>
  <si>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</si>
  <si>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</si>
  <si>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</si>
  <si>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</si>
  <si>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</si>
  <si>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</si>
  <si>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</si>
  <si>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</si>
  <si>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</si>
  <si>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</si>
  <si>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</si>
  <si>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</si>
  <si>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</si>
  <si>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</si>
  <si>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</si>
  <si>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</si>
  <si>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</si>
  <si>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</si>
  <si>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</si>
  <si>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</si>
  <si>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</si>
  <si>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</si>
  <si>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</si>
  <si>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</si>
  <si>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</si>
  <si>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</si>
  <si>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</si>
  <si>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</si>
  <si>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</si>
  <si>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</si>
  <si>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</si>
  <si>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</si>
  <si>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</si>
  <si>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</si>
  <si>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</si>
  <si>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</si>
  <si>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</si>
  <si>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</si>
  <si>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</si>
  <si>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</si>
  <si>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</si>
  <si>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</si>
  <si>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</si>
  <si>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</si>
  <si>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</si>
  <si>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</si>
  <si>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</si>
  <si>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</si>
  <si>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</si>
  <si>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</si>
  <si>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</si>
  <si>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</si>
  <si>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</si>
  <si>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</si>
  <si>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</si>
  <si>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</si>
  <si>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</si>
  <si>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</si>
  <si>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</si>
  <si>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</si>
  <si>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</si>
  <si>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</si>
  <si>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</si>
  <si>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</si>
  <si>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</si>
  <si>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</si>
  <si>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</si>
  <si>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</si>
  <si>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</si>
  <si>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</si>
  <si>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</si>
  <si>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</si>
  <si>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</si>
  <si>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</si>
  <si>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</si>
  <si>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</si>
  <si>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</si>
  <si>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</si>
  <si>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</si>
  <si>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</si>
  <si>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</si>
  <si>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</si>
  <si>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</si>
  <si>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</si>
  <si>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</si>
  <si>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</si>
  <si>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</si>
  <si>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</si>
  <si>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</si>
  <si>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</si>
  <si>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</si>
  <si>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</si>
  <si>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</si>
  <si>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</si>
  <si>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</si>
  <si>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</si>
  <si>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</si>
  <si>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</si>
  <si>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</si>
  <si>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</si>
  <si>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</si>
  <si>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</si>
  <si>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</si>
  <si>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</si>
  <si>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</si>
  <si>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</si>
  <si>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</si>
  <si>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</si>
  <si>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</si>
  <si>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</si>
  <si>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</si>
  <si>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</si>
  <si>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</si>
  <si>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</si>
  <si>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</si>
  <si>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</si>
  <si>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</si>
  <si>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</si>
  <si>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</si>
  <si>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</si>
  <si>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</si>
  <si>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</si>
  <si>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</si>
  <si>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</si>
  <si>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</si>
  <si>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</si>
  <si>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</si>
  <si>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</si>
  <si>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</si>
  <si>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</si>
  <si>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</si>
  <si>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</si>
  <si>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</si>
  <si>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</si>
  <si>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</si>
  <si>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</si>
  <si>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</si>
  <si>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</si>
  <si>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</si>
  <si>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</si>
  <si>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</si>
  <si>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</si>
  <si>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</si>
  <si>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</si>
  <si>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</si>
  <si>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</si>
  <si>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</si>
  <si>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</si>
  <si>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</si>
  <si>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</si>
  <si>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</si>
  <si>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</si>
  <si>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</si>
  <si>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</si>
  <si>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</si>
  <si>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</si>
  <si>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</si>
  <si>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</si>
  <si>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</si>
  <si>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</si>
  <si>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</si>
  <si>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</si>
  <si>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</si>
  <si>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</si>
  <si>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</si>
  <si>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</si>
  <si>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</si>
  <si>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</si>
  <si>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</si>
  <si>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</si>
  <si>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</si>
  <si>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</si>
  <si>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</si>
  <si>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</si>
  <si>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</si>
  <si>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</si>
  <si>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</si>
  <si>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</si>
  <si>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</si>
  <si>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</si>
  <si>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</si>
  <si>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</si>
  <si>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</si>
  <si>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</si>
  <si>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</si>
  <si>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</si>
  <si>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</si>
  <si>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</si>
  <si>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</si>
  <si>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</si>
  <si>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</si>
  <si>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</si>
  <si>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</si>
  <si>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</si>
  <si>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</si>
  <si>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</si>
  <si>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</si>
  <si>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</si>
  <si>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</si>
  <si>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</si>
  <si>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</si>
  <si>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</si>
  <si>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</si>
  <si>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</si>
  <si>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</si>
  <si>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</si>
  <si>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</si>
  <si>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</si>
  <si>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</si>
  <si>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</si>
  <si>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</si>
  <si>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</si>
  <si>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</si>
  <si>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</si>
  <si>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</si>
  <si>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</si>
  <si>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</si>
  <si>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</si>
  <si>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</si>
  <si>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</si>
  <si>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</si>
  <si>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</si>
  <si>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</si>
  <si>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</si>
  <si>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</si>
  <si>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</si>
  <si>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</si>
  <si>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</si>
  <si>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</si>
  <si>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</si>
  <si>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</si>
  <si>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</si>
  <si>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</si>
  <si>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</si>
  <si>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</si>
  <si>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</si>
  <si>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</si>
  <si>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</si>
  <si>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</si>
  <si>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</si>
  <si>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</si>
  <si>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</si>
  <si>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</si>
  <si>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</si>
  <si>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</si>
  <si>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</si>
  <si>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</si>
  <si>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</si>
  <si>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</si>
  <si>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</si>
  <si>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</si>
  <si>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</si>
  <si>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</si>
  <si>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</si>
  <si>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</si>
  <si>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</si>
  <si>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</si>
  <si>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</si>
  <si>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</si>
  <si>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</si>
  <si>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</si>
  <si>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</si>
  <si>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</si>
  <si>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</si>
  <si>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</si>
  <si>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</si>
  <si>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</si>
  <si>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</si>
  <si>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</si>
  <si>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</si>
  <si>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</si>
  <si>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</si>
  <si>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</si>
  <si>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</si>
  <si>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</si>
  <si>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</si>
  <si>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</si>
  <si>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</si>
  <si>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</si>
  <si>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</si>
  <si>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</si>
  <si>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</si>
  <si>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</si>
  <si>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</si>
  <si>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</si>
  <si>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</si>
  <si>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</si>
  <si>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</si>
  <si>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</si>
  <si>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</si>
  <si>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</si>
  <si>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</si>
  <si>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</si>
  <si>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</si>
  <si>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</si>
  <si>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</si>
  <si>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</si>
  <si>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</si>
  <si>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</si>
  <si>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</si>
  <si>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</si>
  <si>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</si>
  <si>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</si>
  <si>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</si>
  <si>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</si>
  <si>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</si>
  <si>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</si>
  <si>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</si>
  <si>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</si>
  <si>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</si>
  <si>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</si>
  <si>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</si>
  <si>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</si>
  <si>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</si>
  <si>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</si>
  <si>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</si>
  <si>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</si>
  <si>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</si>
  <si>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</si>
  <si>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</si>
  <si>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</si>
  <si>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</si>
  <si>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</si>
  <si>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</si>
  <si>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</si>
  <si>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</si>
  <si>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</si>
  <si>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</si>
  <si>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</si>
  <si>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</si>
  <si>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</si>
  <si>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</si>
  <si>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</si>
  <si>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</si>
  <si>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</si>
  <si>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</si>
  <si>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</si>
  <si>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</si>
  <si>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</si>
  <si>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</si>
  <si>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</si>
  <si>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</si>
  <si>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</si>
  <si>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</si>
  <si>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</si>
  <si>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</si>
  <si>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</si>
  <si>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</si>
  <si>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</si>
  <si>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</si>
  <si>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</si>
  <si>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</si>
  <si>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</si>
  <si>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</si>
  <si>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</si>
  <si>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</si>
  <si>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</si>
  <si>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</si>
  <si>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</si>
  <si>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</si>
  <si>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</si>
  <si>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</si>
  <si>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</si>
  <si>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</si>
  <si>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</si>
  <si>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</si>
  <si>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</si>
  <si>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</si>
  <si>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</si>
  <si>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</si>
  <si>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</si>
  <si>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</si>
  <si>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</si>
  <si>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</si>
  <si>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</si>
  <si>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</si>
  <si>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</si>
  <si>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</si>
  <si>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</si>
  <si>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veg scrog?</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</si>
  <si>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</si>
  <si>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</si>
  <si>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</si>
  <si>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</si>
  <si>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</si>
  <si>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</si>
  <si>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</si>
  <si>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</si>
  <si>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</si>
  <si>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</si>
  <si>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</si>
  <si>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</si>
  <si>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</si>
  <si>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</si>
  <si>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</si>
  <si>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</si>
  <si>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</si>
  <si>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</si>
  <si>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</si>
  <si>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</si>
  <si>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</si>
  <si>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</si>
  <si>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</si>
  <si>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</si>
  <si>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</si>
  <si>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</si>
  <si>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</si>
  <si>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</si>
  <si>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</si>
  <si>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</si>
  <si>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</si>
  <si>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</si>
  <si>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</si>
  <si>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</si>
  <si>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</si>
  <si>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</si>
  <si>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</si>
  <si>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</si>
  <si>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</si>
  <si>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add cgfi plug and wiring</t>
  </si>
  <si>
    <t>fix center light</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</si>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</sst>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0">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JP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2.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jpeg"/><Relationship Id="rId3" Type="http://schemas.openxmlformats.org/officeDocument/2006/relationships/image" Target="../media/image21.PNG"/><Relationship Id="rId21" Type="http://schemas.openxmlformats.org/officeDocument/2006/relationships/image" Target="../media/image39.jp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jpg"/><Relationship Id="rId2" Type="http://schemas.openxmlformats.org/officeDocument/2006/relationships/image" Target="../media/image20.PNG"/><Relationship Id="rId16" Type="http://schemas.openxmlformats.org/officeDocument/2006/relationships/image" Target="../media/image34.jpg"/><Relationship Id="rId20" Type="http://schemas.openxmlformats.org/officeDocument/2006/relationships/image" Target="../media/image38.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24" Type="http://schemas.openxmlformats.org/officeDocument/2006/relationships/image" Target="../media/image42.jpg"/><Relationship Id="rId5" Type="http://schemas.openxmlformats.org/officeDocument/2006/relationships/image" Target="../media/image23.PNG"/><Relationship Id="rId15" Type="http://schemas.openxmlformats.org/officeDocument/2006/relationships/image" Target="../media/image33.PNG"/><Relationship Id="rId23" Type="http://schemas.openxmlformats.org/officeDocument/2006/relationships/image" Target="../media/image41.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 Id="rId22" Type="http://schemas.openxmlformats.org/officeDocument/2006/relationships/image" Target="../media/image40.jpg"/></Relationships>
</file>

<file path=xl/drawings/_rels/drawing9.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jpg"/><Relationship Id="rId1" Type="http://schemas.openxmlformats.org/officeDocument/2006/relationships/image" Target="../media/image45.jpg"/><Relationship Id="rId4"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jpg"/><Relationship Id="rId4" Type="http://schemas.openxmlformats.org/officeDocument/2006/relationships/image" Target="../media/image5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g"/><Relationship Id="rId1" Type="http://schemas.openxmlformats.org/officeDocument/2006/relationships/image" Target="../media/image53.PNG"/><Relationship Id="rId4" Type="http://schemas.openxmlformats.org/officeDocument/2006/relationships/image" Target="../media/image56.jpg"/></Relationships>
</file>

<file path=xl/drawings/_rels/drawing13.xml.rels><?xml version="1.0" encoding="UTF-8" standalone="yes"?>
<Relationships xmlns="http://schemas.openxmlformats.org/package/2006/relationships"><Relationship Id="rId3" Type="http://schemas.openxmlformats.org/officeDocument/2006/relationships/image" Target="../media/image59.jp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jpg"/></Relationships>
</file>

<file path=xl/drawings/_rels/drawing14.xml.rels><?xml version="1.0" encoding="UTF-8" standalone="yes"?>
<Relationships xmlns="http://schemas.openxmlformats.org/package/2006/relationships"><Relationship Id="rId3" Type="http://schemas.openxmlformats.org/officeDocument/2006/relationships/image" Target="../media/image63.jpg"/><Relationship Id="rId2" Type="http://schemas.openxmlformats.org/officeDocument/2006/relationships/image" Target="../media/image62.jpg"/><Relationship Id="rId1" Type="http://schemas.openxmlformats.org/officeDocument/2006/relationships/image" Target="../media/image61.jpg"/><Relationship Id="rId5" Type="http://schemas.openxmlformats.org/officeDocument/2006/relationships/image" Target="../media/image65.JPG"/><Relationship Id="rId4"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8.jpeg"/><Relationship Id="rId3" Type="http://schemas.openxmlformats.org/officeDocument/2006/relationships/image" Target="../media/image68.jpeg"/><Relationship Id="rId7" Type="http://schemas.openxmlformats.org/officeDocument/2006/relationships/image" Target="../media/image72.jpeg"/><Relationship Id="rId12" Type="http://schemas.openxmlformats.org/officeDocument/2006/relationships/image" Target="../media/image77.jpeg"/><Relationship Id="rId2" Type="http://schemas.openxmlformats.org/officeDocument/2006/relationships/image" Target="../media/image67.png"/><Relationship Id="rId1" Type="http://schemas.openxmlformats.org/officeDocument/2006/relationships/image" Target="../media/image66.jpeg"/><Relationship Id="rId6" Type="http://schemas.openxmlformats.org/officeDocument/2006/relationships/image" Target="../media/image71.jpeg"/><Relationship Id="rId11" Type="http://schemas.openxmlformats.org/officeDocument/2006/relationships/image" Target="../media/image76.jpeg"/><Relationship Id="rId5" Type="http://schemas.openxmlformats.org/officeDocument/2006/relationships/image" Target="../media/image70.jpeg"/><Relationship Id="rId10" Type="http://schemas.openxmlformats.org/officeDocument/2006/relationships/image" Target="../media/image75.jpeg"/><Relationship Id="rId4" Type="http://schemas.openxmlformats.org/officeDocument/2006/relationships/image" Target="../media/image69.jpeg"/><Relationship Id="rId9" Type="http://schemas.openxmlformats.org/officeDocument/2006/relationships/image" Target="../media/image74.jpeg"/><Relationship Id="rId14" Type="http://schemas.openxmlformats.org/officeDocument/2006/relationships/image" Target="../media/image79.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JPG"/><Relationship Id="rId1" Type="http://schemas.openxmlformats.org/officeDocument/2006/relationships/image" Target="../media/image80.JPG"/><Relationship Id="rId4" Type="http://schemas.openxmlformats.org/officeDocument/2006/relationships/image" Target="../media/image8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5.jpg"/></Relationships>
</file>

<file path=xl/drawings/_rels/drawing18.xml.rels><?xml version="1.0" encoding="UTF-8" standalone="yes"?>
<Relationships xmlns="http://schemas.openxmlformats.org/package/2006/relationships"><Relationship Id="rId8" Type="http://schemas.openxmlformats.org/officeDocument/2006/relationships/image" Target="../media/image91.jpeg"/><Relationship Id="rId3" Type="http://schemas.openxmlformats.org/officeDocument/2006/relationships/image" Target="../media/image86.png"/><Relationship Id="rId7" Type="http://schemas.openxmlformats.org/officeDocument/2006/relationships/image" Target="../media/image90.jpeg"/><Relationship Id="rId12" Type="http://schemas.openxmlformats.org/officeDocument/2006/relationships/image" Target="../media/image95.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jpeg"/><Relationship Id="rId11" Type="http://schemas.openxmlformats.org/officeDocument/2006/relationships/image" Target="../media/image94.png"/><Relationship Id="rId5" Type="http://schemas.openxmlformats.org/officeDocument/2006/relationships/image" Target="../media/image88.PNG"/><Relationship Id="rId10" Type="http://schemas.openxmlformats.org/officeDocument/2006/relationships/image" Target="../media/image93.jpg"/><Relationship Id="rId4" Type="http://schemas.openxmlformats.org/officeDocument/2006/relationships/image" Target="../media/image87.PNG"/><Relationship Id="rId9" Type="http://schemas.openxmlformats.org/officeDocument/2006/relationships/image" Target="../media/image9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743950"/>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743950"/>
          <a:ext cx="3409950" cy="3368238"/>
        </a:xfrm>
        <a:prstGeom prst="rect">
          <a:avLst/>
        </a:prstGeom>
      </xdr:spPr>
    </xdr:pic>
    <xdr:clientData/>
  </xdr:oneCellAnchor>
  <xdr:oneCellAnchor>
    <xdr:from>
      <xdr:col>50</xdr:col>
      <xdr:colOff>19050</xdr:colOff>
      <xdr:row>43</xdr:row>
      <xdr:rowOff>38100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6600" y="8743950"/>
          <a:ext cx="3409950" cy="3368238"/>
        </a:xfrm>
        <a:prstGeom prst="rect">
          <a:avLst/>
        </a:prstGeom>
      </xdr:spPr>
    </xdr:pic>
    <xdr:clientData/>
  </xdr:oneCellAnchor>
  <xdr:oneCellAnchor>
    <xdr:from>
      <xdr:col>26</xdr:col>
      <xdr:colOff>9525</xdr:colOff>
      <xdr:row>43</xdr:row>
      <xdr:rowOff>66675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772525"/>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95900"/>
          <a:ext cx="3409950" cy="3368238"/>
        </a:xfrm>
        <a:prstGeom prst="rect">
          <a:avLst/>
        </a:prstGeom>
      </xdr:spPr>
    </xdr:pic>
    <xdr:clientData/>
  </xdr:oneCellAnchor>
  <xdr:twoCellAnchor editAs="oneCell">
    <xdr:from>
      <xdr:col>7</xdr:col>
      <xdr:colOff>228600</xdr:colOff>
      <xdr:row>2</xdr:row>
      <xdr:rowOff>238125</xdr:rowOff>
    </xdr:from>
    <xdr:to>
      <xdr:col>11</xdr:col>
      <xdr:colOff>266552</xdr:colOff>
      <xdr:row>10</xdr:row>
      <xdr:rowOff>256887</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571750" y="752475"/>
          <a:ext cx="1180952" cy="2304762"/>
        </a:xfrm>
        <a:prstGeom prst="rect">
          <a:avLst/>
        </a:prstGeom>
      </xdr:spPr>
    </xdr:pic>
    <xdr:clientData/>
  </xdr:twoCellAnchor>
  <xdr:twoCellAnchor>
    <xdr:from>
      <xdr:col>1</xdr:col>
      <xdr:colOff>48683</xdr:colOff>
      <xdr:row>2</xdr:row>
      <xdr:rowOff>64559</xdr:rowOff>
    </xdr:from>
    <xdr:to>
      <xdr:col>3</xdr:col>
      <xdr:colOff>29633</xdr:colOff>
      <xdr:row>4</xdr:row>
      <xdr:rowOff>64559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56092</xdr:colOff>
      <xdr:row>4</xdr:row>
      <xdr:rowOff>158750</xdr:rowOff>
    </xdr:from>
    <xdr:to>
      <xdr:col>3</xdr:col>
      <xdr:colOff>56092</xdr:colOff>
      <xdr:row>6</xdr:row>
      <xdr:rowOff>158750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84742" y="12446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19051</xdr:colOff>
      <xdr:row>6</xdr:row>
      <xdr:rowOff>256115</xdr:rowOff>
    </xdr:from>
    <xdr:to>
      <xdr:col>2</xdr:col>
      <xdr:colOff>171451</xdr:colOff>
      <xdr:row>9</xdr:row>
      <xdr:rowOff>256115</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5400000">
          <a:off x="15601951" y="18467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155599</xdr:colOff>
      <xdr:row>2</xdr:row>
      <xdr:rowOff>97534</xdr:rowOff>
    </xdr:from>
    <xdr:to>
      <xdr:col>7</xdr:col>
      <xdr:colOff>165124</xdr:colOff>
      <xdr:row>3</xdr:row>
      <xdr:rowOff>91184</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17384737" y="32772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161925</xdr:colOff>
      <xdr:row>2</xdr:row>
      <xdr:rowOff>47624</xdr:rowOff>
    </xdr:from>
    <xdr:to>
      <xdr:col>5</xdr:col>
      <xdr:colOff>161925</xdr:colOff>
      <xdr:row>4</xdr:row>
      <xdr:rowOff>28575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3620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xdr:col>
      <xdr:colOff>28588</xdr:colOff>
      <xdr:row>2</xdr:row>
      <xdr:rowOff>155636</xdr:rowOff>
    </xdr:from>
    <xdr:to>
      <xdr:col>5</xdr:col>
      <xdr:colOff>38113</xdr:colOff>
      <xdr:row>3</xdr:row>
      <xdr:rowOff>200027</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5400000" flipH="1">
          <a:off x="1497055" y="6874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66675</xdr:colOff>
      <xdr:row>13</xdr:row>
      <xdr:rowOff>85725</xdr:rowOff>
    </xdr:from>
    <xdr:to>
      <xdr:col>9</xdr:col>
      <xdr:colOff>142875</xdr:colOff>
      <xdr:row>14</xdr:row>
      <xdr:rowOff>238125</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17859375" y="3467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283337</xdr:rowOff>
    </xdr:from>
    <xdr:to>
      <xdr:col>5</xdr:col>
      <xdr:colOff>13401</xdr:colOff>
      <xdr:row>14</xdr:row>
      <xdr:rowOff>245237</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15696314" y="2659824"/>
          <a:ext cx="1390650" cy="11144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xdr:col>
      <xdr:colOff>66676</xdr:colOff>
      <xdr:row>17</xdr:row>
      <xdr:rowOff>209550</xdr:rowOff>
    </xdr:from>
    <xdr:to>
      <xdr:col>8</xdr:col>
      <xdr:colOff>57153</xdr:colOff>
      <xdr:row>19</xdr:row>
      <xdr:rowOff>47625</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0800000">
          <a:off x="1838326" y="50196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104775</xdr:colOff>
      <xdr:row>10</xdr:row>
      <xdr:rowOff>57152</xdr:rowOff>
    </xdr:from>
    <xdr:to>
      <xdr:col>5</xdr:col>
      <xdr:colOff>114300</xdr:colOff>
      <xdr:row>11</xdr:row>
      <xdr:rowOff>50802</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1598613" y="28495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twoCellAnchor>
    <xdr:from>
      <xdr:col>35</xdr:col>
      <xdr:colOff>114300</xdr:colOff>
      <xdr:row>49</xdr:row>
      <xdr:rowOff>57154</xdr:rowOff>
    </xdr:from>
    <xdr:to>
      <xdr:col>43</xdr:col>
      <xdr:colOff>28575</xdr:colOff>
      <xdr:row>62</xdr:row>
      <xdr:rowOff>4</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rot="10800000">
          <a:off x="8848725" y="9572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76203</xdr:rowOff>
    </xdr:from>
    <xdr:to>
      <xdr:col>42</xdr:col>
      <xdr:colOff>123825</xdr:colOff>
      <xdr:row>37</xdr:row>
      <xdr:rowOff>19053</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rot="10800000">
          <a:off x="8801100" y="60198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47626</xdr:colOff>
      <xdr:row>61</xdr:row>
      <xdr:rowOff>76203</xdr:rowOff>
    </xdr:from>
    <xdr:to>
      <xdr:col>43</xdr:col>
      <xdr:colOff>114301</xdr:colOff>
      <xdr:row>63</xdr:row>
      <xdr:rowOff>95253</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782176" y="113538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57149</xdr:colOff>
      <xdr:row>63</xdr:row>
      <xdr:rowOff>3</xdr:rowOff>
    </xdr:from>
    <xdr:to>
      <xdr:col>70</xdr:col>
      <xdr:colOff>28574</xdr:colOff>
      <xdr:row>63</xdr:row>
      <xdr:rowOff>95254</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872786" y="87677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30</xdr:row>
      <xdr:rowOff>104776</xdr:rowOff>
    </xdr:from>
    <xdr:to>
      <xdr:col>65</xdr:col>
      <xdr:colOff>85725</xdr:colOff>
      <xdr:row>53</xdr:row>
      <xdr:rowOff>123825</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a:off x="13001625" y="6905626"/>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66675</xdr:colOff>
      <xdr:row>30</xdr:row>
      <xdr:rowOff>133350</xdr:rowOff>
    </xdr:from>
    <xdr:to>
      <xdr:col>35</xdr:col>
      <xdr:colOff>28575</xdr:colOff>
      <xdr:row>54</xdr:row>
      <xdr:rowOff>28575</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a:off x="8658225" y="6934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47630</xdr:colOff>
      <xdr:row>24</xdr:row>
      <xdr:rowOff>47630</xdr:rowOff>
    </xdr:from>
    <xdr:to>
      <xdr:col>64</xdr:col>
      <xdr:colOff>104780</xdr:colOff>
      <xdr:row>36</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rot="10800000">
          <a:off x="11925305" y="599123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89296</xdr:colOff>
      <xdr:row>30</xdr:row>
      <xdr:rowOff>91677</xdr:rowOff>
    </xdr:from>
    <xdr:to>
      <xdr:col>44</xdr:col>
      <xdr:colOff>19049</xdr:colOff>
      <xdr:row>53</xdr:row>
      <xdr:rowOff>139302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9966721" y="68925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rot="5400000">
          <a:off x="17322402" y="100619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123825</xdr:colOff>
      <xdr:row>23</xdr:row>
      <xdr:rowOff>47624</xdr:rowOff>
    </xdr:from>
    <xdr:to>
      <xdr:col>43</xdr:col>
      <xdr:colOff>47625</xdr:colOff>
      <xdr:row>25</xdr:row>
      <xdr:rowOff>76199</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715500" y="58959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30957</xdr:colOff>
      <xdr:row>62</xdr:row>
      <xdr:rowOff>2384</xdr:rowOff>
    </xdr:from>
    <xdr:to>
      <xdr:col>58</xdr:col>
      <xdr:colOff>45243</xdr:colOff>
      <xdr:row>64</xdr:row>
      <xdr:rowOff>30959</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765757" y="114228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430" name="Rectangle 429">
          <a:extLst>
            <a:ext uri="{FF2B5EF4-FFF2-40B4-BE49-F238E27FC236}">
              <a16:creationId xmlns:a16="http://schemas.microsoft.com/office/drawing/2014/main" id="{AEFC22F7-8CA7-4CA2-8674-CE40775D5825}"/>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133350</xdr:colOff>
      <xdr:row>31</xdr:row>
      <xdr:rowOff>66675</xdr:rowOff>
    </xdr:from>
    <xdr:to>
      <xdr:col>72</xdr:col>
      <xdr:colOff>95250</xdr:colOff>
      <xdr:row>54</xdr:row>
      <xdr:rowOff>95250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3725525" y="70104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17454564" y="2700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17473612" y="2986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0</xdr:colOff>
      <xdr:row>49</xdr:row>
      <xdr:rowOff>57150</xdr:rowOff>
    </xdr:from>
    <xdr:to>
      <xdr:col>64</xdr:col>
      <xdr:colOff>57150</xdr:colOff>
      <xdr:row>62</xdr:row>
      <xdr:rowOff>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rot="10800000">
          <a:off x="11877675" y="95726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57150</xdr:colOff>
      <xdr:row>22</xdr:row>
      <xdr:rowOff>57150</xdr:rowOff>
    </xdr:from>
    <xdr:to>
      <xdr:col>70</xdr:col>
      <xdr:colOff>28575</xdr:colOff>
      <xdr:row>23</xdr:row>
      <xdr:rowOff>9526</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72787" y="29670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98823</xdr:colOff>
      <xdr:row>21</xdr:row>
      <xdr:rowOff>129777</xdr:rowOff>
    </xdr:from>
    <xdr:to>
      <xdr:col>62</xdr:col>
      <xdr:colOff>3573</xdr:colOff>
      <xdr:row>22</xdr:row>
      <xdr:rowOff>89298</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rot="16200000">
          <a:off x="10877550" y="40767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22623</xdr:colOff>
      <xdr:row>63</xdr:row>
      <xdr:rowOff>110727</xdr:rowOff>
    </xdr:from>
    <xdr:to>
      <xdr:col>62</xdr:col>
      <xdr:colOff>70248</xdr:colOff>
      <xdr:row>64</xdr:row>
      <xdr:rowOff>70248</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rot="5400000">
          <a:off x="10944225" y="10058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0</xdr:colOff>
      <xdr:row>31</xdr:row>
      <xdr:rowOff>19050</xdr:rowOff>
    </xdr:from>
    <xdr:to>
      <xdr:col>56</xdr:col>
      <xdr:colOff>102396</xdr:colOff>
      <xdr:row>54</xdr:row>
      <xdr:rowOff>66675</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11734800" y="696277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52387</xdr:colOff>
      <xdr:row>23</xdr:row>
      <xdr:rowOff>23813</xdr:rowOff>
    </xdr:from>
    <xdr:to>
      <xdr:col>65</xdr:col>
      <xdr:colOff>4763</xdr:colOff>
      <xdr:row>62</xdr:row>
      <xdr:rowOff>138113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2930187" y="58245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109537</xdr:colOff>
      <xdr:row>23</xdr:row>
      <xdr:rowOff>14288</xdr:rowOff>
    </xdr:from>
    <xdr:to>
      <xdr:col>35</xdr:col>
      <xdr:colOff>61913</xdr:colOff>
      <xdr:row>62</xdr:row>
      <xdr:rowOff>128588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7010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23</xdr:row>
      <xdr:rowOff>38100</xdr:rowOff>
    </xdr:from>
    <xdr:to>
      <xdr:col>57</xdr:col>
      <xdr:colOff>57151</xdr:colOff>
      <xdr:row>63</xdr:row>
      <xdr:rowOff>9525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83957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114300</xdr:colOff>
      <xdr:row>22</xdr:row>
      <xdr:rowOff>133350</xdr:rowOff>
    </xdr:from>
    <xdr:to>
      <xdr:col>43</xdr:col>
      <xdr:colOff>66676</xdr:colOff>
      <xdr:row>62</xdr:row>
      <xdr:rowOff>104775</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848850" y="57912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214405" y="5597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214407" y="114079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28581</xdr:colOff>
      <xdr:row>63</xdr:row>
      <xdr:rowOff>9531</xdr:rowOff>
    </xdr:from>
    <xdr:to>
      <xdr:col>66</xdr:col>
      <xdr:colOff>34535</xdr:colOff>
      <xdr:row>63</xdr:row>
      <xdr:rowOff>95257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937933" y="11398454"/>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95254</xdr:colOff>
      <xdr:row>22</xdr:row>
      <xdr:rowOff>57154</xdr:rowOff>
    </xdr:from>
    <xdr:to>
      <xdr:col>65</xdr:col>
      <xdr:colOff>101208</xdr:colOff>
      <xdr:row>23</xdr:row>
      <xdr:rowOff>5</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861731" y="5588202"/>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38104</xdr:colOff>
      <xdr:row>22</xdr:row>
      <xdr:rowOff>47629</xdr:rowOff>
    </xdr:from>
    <xdr:to>
      <xdr:col>37</xdr:col>
      <xdr:colOff>44058</xdr:colOff>
      <xdr:row>22</xdr:row>
      <xdr:rowOff>133355</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8804081" y="557867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9376829" y="558819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133355</xdr:colOff>
      <xdr:row>63</xdr:row>
      <xdr:rowOff>4</xdr:rowOff>
    </xdr:from>
    <xdr:to>
      <xdr:col>37</xdr:col>
      <xdr:colOff>139309</xdr:colOff>
      <xdr:row>63</xdr:row>
      <xdr:rowOff>85730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8899332" y="1138892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9519705" y="1140797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133349</xdr:colOff>
      <xdr:row>37</xdr:row>
      <xdr:rowOff>57149</xdr:rowOff>
    </xdr:from>
    <xdr:to>
      <xdr:col>121</xdr:col>
      <xdr:colOff>95249</xdr:colOff>
      <xdr:row>49</xdr:row>
      <xdr:rowOff>123824</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9583399" y="79057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087975" y="58293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5963900" y="58483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097500"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598295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8.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2:E33" totalsRowShown="0" headerRowDxfId="79" dataDxfId="77" headerRowBorderDxfId="78" tableBorderDxfId="76" totalsRowBorderDxfId="75">
  <autoFilter ref="B22:E33" xr:uid="{F3A871D7-A236-4285-964A-B1AC22FB267E}"/>
  <sortState xmlns:xlrd2="http://schemas.microsoft.com/office/spreadsheetml/2017/richdata2" ref="B23:E33">
    <sortCondition ref="B22:B33"/>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48:E88" totalsRowShown="0" headerRowDxfId="70" dataDxfId="68" headerRowBorderDxfId="69" tableBorderDxfId="67" totalsRowBorderDxfId="66">
  <autoFilter ref="B48:E88" xr:uid="{B62FB4A1-3EA6-4D2C-B52E-F58CD4005073}"/>
  <sortState xmlns:xlrd2="http://schemas.microsoft.com/office/spreadsheetml/2017/richdata2" ref="B49:E88">
    <sortCondition ref="B48:B88"/>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9.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9.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0.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1.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0.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1.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8.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tabSelected="1" zoomScaleNormal="100" workbookViewId="0">
      <pane ySplit="8" topLeftCell="A9" activePane="bottomLeft" state="frozen"/>
      <selection pane="bottomLeft" activeCell="U320" sqref="U320"/>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1818" t="s">
        <v>2694</v>
      </c>
      <c r="C1" s="1818"/>
      <c r="D1" s="1818"/>
      <c r="E1" s="1818"/>
      <c r="F1" s="1818"/>
      <c r="G1" s="1818"/>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1818"/>
      <c r="C2" s="1818"/>
      <c r="D2" s="1818"/>
      <c r="E2" s="1818"/>
      <c r="F2" s="1818"/>
      <c r="G2" s="1818"/>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1818"/>
      <c r="C3" s="1818"/>
      <c r="D3" s="1818"/>
      <c r="E3" s="1818"/>
      <c r="F3" s="1818"/>
      <c r="G3" s="1818"/>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1818"/>
      <c r="C4" s="1818"/>
      <c r="D4" s="1818"/>
      <c r="E4" s="1818"/>
      <c r="F4" s="1818"/>
      <c r="G4" s="1818"/>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837" t="s">
        <v>634</v>
      </c>
      <c r="C5" s="1838"/>
      <c r="D5" s="604" t="s">
        <v>4</v>
      </c>
      <c r="E5" s="605" t="s">
        <v>0</v>
      </c>
      <c r="F5" s="753"/>
      <c r="G5" s="1837" t="s">
        <v>635</v>
      </c>
      <c r="H5" s="1838"/>
      <c r="I5" s="604" t="s">
        <v>4</v>
      </c>
      <c r="J5" s="605" t="s">
        <v>0</v>
      </c>
      <c r="K5" s="753"/>
      <c r="L5" s="1971" t="str">
        <f>BV14</f>
        <v>Defense (Slica)</v>
      </c>
      <c r="M5" s="1972"/>
      <c r="N5" s="1973"/>
      <c r="O5" s="1533"/>
      <c r="P5" s="1974" t="str">
        <f>BV15</f>
        <v>Vigor</v>
      </c>
      <c r="Q5" s="1975"/>
      <c r="R5" s="1976"/>
      <c r="S5" s="1533"/>
      <c r="T5" s="1977" t="str">
        <f>BV16</f>
        <v>Micro</v>
      </c>
      <c r="U5" s="1978"/>
      <c r="V5" s="1978"/>
      <c r="W5" s="1558"/>
      <c r="X5" s="1979" t="str">
        <f>BV17</f>
        <v>Grow</v>
      </c>
      <c r="Y5" s="1978"/>
      <c r="Z5" s="1978"/>
      <c r="AA5" s="1555"/>
      <c r="AB5" s="2071" t="str">
        <f>BV18</f>
        <v>Bloom</v>
      </c>
      <c r="AC5" s="2072"/>
      <c r="AD5" s="2073"/>
      <c r="AE5" s="1533"/>
      <c r="AF5" s="2074" t="str">
        <f>BV19</f>
        <v>Weight</v>
      </c>
      <c r="AG5" s="1978"/>
      <c r="AH5" s="2075"/>
      <c r="AI5" s="1533"/>
      <c r="AJ5" s="2076" t="str">
        <f>BV20</f>
        <v>Aroma</v>
      </c>
      <c r="AK5" s="2077"/>
      <c r="AL5" s="2078"/>
      <c r="AM5" s="1533"/>
      <c r="AN5" s="2060" t="str">
        <f>BV21</f>
        <v>Flavor</v>
      </c>
      <c r="AO5" s="2072"/>
      <c r="AP5" s="2073"/>
      <c r="AQ5" s="1533"/>
      <c r="AR5" s="2057">
        <f>BV22</f>
        <v>0</v>
      </c>
      <c r="AS5" s="2058"/>
      <c r="AT5" s="2059"/>
      <c r="AU5" s="1533"/>
      <c r="AV5" s="2060" t="str">
        <f>BV23</f>
        <v>Booster</v>
      </c>
      <c r="AW5" s="2061"/>
      <c r="AX5" s="2062"/>
      <c r="AY5" s="1533"/>
      <c r="AZ5" s="2063" t="str">
        <f>BV25</f>
        <v>Additives</v>
      </c>
      <c r="BA5" s="2064"/>
      <c r="BB5" s="2065"/>
      <c r="BC5" s="649"/>
      <c r="BD5" s="2066" t="s">
        <v>969</v>
      </c>
      <c r="BE5" s="2067"/>
      <c r="BF5" s="319"/>
      <c r="BG5" s="2026" t="s">
        <v>2398</v>
      </c>
      <c r="BH5" s="1846"/>
      <c r="BI5" s="2080" t="s">
        <v>972</v>
      </c>
      <c r="BJ5" s="2081"/>
      <c r="BK5" s="2081"/>
      <c r="BL5" s="2081"/>
      <c r="BM5" s="2082"/>
      <c r="BN5" s="1312" t="s">
        <v>1420</v>
      </c>
      <c r="BO5" s="2079" t="s">
        <v>1644</v>
      </c>
      <c r="BP5" s="1846"/>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1827" t="s">
        <v>1924</v>
      </c>
      <c r="DA5" s="1828"/>
      <c r="DB5" s="1828"/>
      <c r="DC5" s="1828"/>
      <c r="DD5" s="1828"/>
      <c r="DE5" s="1829"/>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80">
        <f>D310</f>
        <v>44226</v>
      </c>
      <c r="C6" s="1981"/>
      <c r="D6" s="754">
        <f>SUM(C7,D30,D50,D70,D90,D110,D130,D150,D170,D190,D210,D230,D250,D270,D290)</f>
        <v>122</v>
      </c>
      <c r="E6" s="722">
        <f ca="1">D7/D6</f>
        <v>0.94262295081967218</v>
      </c>
      <c r="F6" s="755">
        <f ca="1">TODAY()</f>
        <v>44341</v>
      </c>
      <c r="G6" s="1980">
        <f>I310</f>
        <v>44289</v>
      </c>
      <c r="H6" s="1981"/>
      <c r="I6" s="754">
        <f>SUM(H7,I30,I50,I70,I90,I110,I130,I150,I170,I190,I210,I230,I250,I270,I290)</f>
        <v>130</v>
      </c>
      <c r="J6" s="722">
        <f ca="1">I7/I6</f>
        <v>0.4</v>
      </c>
      <c r="K6" s="319"/>
      <c r="L6" s="1982" t="str">
        <f>BU14</f>
        <v>Grotek Gro-Silic</v>
      </c>
      <c r="M6" s="1983"/>
      <c r="N6" s="1984"/>
      <c r="O6" s="1093"/>
      <c r="P6" s="1982" t="str">
        <f>BU15</f>
        <v>GH CALiMAGic</v>
      </c>
      <c r="Q6" s="1985"/>
      <c r="R6" s="1986"/>
      <c r="S6" s="1093"/>
      <c r="T6" s="1982" t="str">
        <f>BU16</f>
        <v>GH FloraMicro</v>
      </c>
      <c r="U6" s="1983"/>
      <c r="V6" s="1984"/>
      <c r="W6" s="1093"/>
      <c r="X6" s="1982" t="str">
        <f>BU17</f>
        <v>GH Flora Gro</v>
      </c>
      <c r="Y6" s="1983"/>
      <c r="Z6" s="1984"/>
      <c r="AA6" s="1093"/>
      <c r="AB6" s="2006" t="str">
        <f>BU18</f>
        <v>GH Flora Bloom</v>
      </c>
      <c r="AC6" s="2007"/>
      <c r="AD6" s="2008"/>
      <c r="AE6" s="1093"/>
      <c r="AF6" s="2009" t="str">
        <f>BU19</f>
        <v>GH KoolBloom</v>
      </c>
      <c r="AG6" s="2010"/>
      <c r="AH6" s="2011"/>
      <c r="AI6" s="1093"/>
      <c r="AJ6" s="2012" t="str">
        <f>BU20</f>
        <v>GH Floralicious+</v>
      </c>
      <c r="AK6" s="2013"/>
      <c r="AL6" s="2014"/>
      <c r="AM6" s="1093"/>
      <c r="AN6" s="2015" t="str">
        <f>BU21</f>
        <v>GH Diamond Nectar</v>
      </c>
      <c r="AO6" s="2016"/>
      <c r="AP6" s="2017"/>
      <c r="AQ6" s="1093"/>
      <c r="AR6" s="2018">
        <f>BU22</f>
        <v>0</v>
      </c>
      <c r="AS6" s="2019"/>
      <c r="AT6" s="2020"/>
      <c r="AU6" s="1093"/>
      <c r="AV6" s="1995" t="str">
        <f>BU23</f>
        <v>GH Ripen</v>
      </c>
      <c r="AW6" s="1996"/>
      <c r="AX6" s="1997"/>
      <c r="AY6" s="1093"/>
      <c r="AZ6" s="2001" t="str">
        <f>BU25</f>
        <v>Epsom Salt</v>
      </c>
      <c r="BA6" s="2002"/>
      <c r="BB6" s="2003"/>
      <c r="BC6" s="757"/>
      <c r="BD6" s="2004" t="s">
        <v>828</v>
      </c>
      <c r="BE6" s="2005"/>
      <c r="BF6" s="756"/>
      <c r="BG6" s="1397">
        <f>BH6/500</f>
        <v>1.0876496697490091E-2</v>
      </c>
      <c r="BH6" s="758">
        <f>IF($BI$6="ON",BR28,IF($BI$6="OFF",BS28))</f>
        <v>5.4382483487450459</v>
      </c>
      <c r="BI6" s="1321" t="s">
        <v>1420</v>
      </c>
      <c r="BJ6" s="1998" t="s">
        <v>2457</v>
      </c>
      <c r="BK6" s="1999"/>
      <c r="BL6" s="1999"/>
      <c r="BM6" s="2000"/>
      <c r="BN6" s="737" t="s">
        <v>1857</v>
      </c>
      <c r="BO6" s="2026" t="s">
        <v>1932</v>
      </c>
      <c r="BP6" s="1846"/>
      <c r="BQ6" s="1481"/>
      <c r="BR6" s="1315"/>
      <c r="BS6" s="1316"/>
      <c r="BT6" s="936"/>
      <c r="BU6" s="1311"/>
      <c r="BV6" s="1311"/>
      <c r="BW6" s="1277"/>
      <c r="BX6" s="1277"/>
      <c r="BY6" s="1277"/>
      <c r="BZ6" s="1277"/>
      <c r="CA6" s="1277"/>
      <c r="CB6" s="1277"/>
      <c r="CC6" s="1277"/>
      <c r="CD6" s="1330"/>
      <c r="CE6" s="1277"/>
      <c r="CF6" s="1277"/>
      <c r="CG6" s="1277"/>
      <c r="CH6" s="1330"/>
      <c r="CI6" s="1277"/>
      <c r="CJ6" s="1277"/>
      <c r="CK6" s="2068"/>
      <c r="CL6" s="2069"/>
      <c r="CM6" s="2069"/>
      <c r="CN6" s="1278"/>
      <c r="CO6" s="1278"/>
      <c r="CP6" s="1278"/>
      <c r="CQ6" s="1278"/>
      <c r="CR6" s="1278"/>
      <c r="CS6" s="1282">
        <v>10</v>
      </c>
      <c r="CT6" s="1282">
        <v>5</v>
      </c>
      <c r="CU6" s="1282">
        <v>0.05</v>
      </c>
      <c r="CV6" s="1282">
        <v>1</v>
      </c>
      <c r="CW6" s="1282">
        <v>5</v>
      </c>
      <c r="CX6" s="1282">
        <v>0.5</v>
      </c>
      <c r="CY6" s="1282">
        <v>5</v>
      </c>
      <c r="CZ6" s="1830" t="s">
        <v>1925</v>
      </c>
      <c r="DA6" s="1831"/>
      <c r="DB6" s="1831"/>
      <c r="DC6" s="1831"/>
      <c r="DD6" s="1831"/>
      <c r="DE6" s="1832"/>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115</v>
      </c>
      <c r="E7" s="724">
        <f ca="1">D6-D7</f>
        <v>7</v>
      </c>
      <c r="F7" s="319"/>
      <c r="G7" s="1392" t="s">
        <v>852</v>
      </c>
      <c r="H7" s="776">
        <v>14</v>
      </c>
      <c r="I7" s="723">
        <f ca="1">$F6-G6</f>
        <v>52</v>
      </c>
      <c r="J7" s="724">
        <f ca="1">I6-I7</f>
        <v>78</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2027" t="str">
        <f>BU24</f>
        <v>KoolBloom (Dry)</v>
      </c>
      <c r="AW7" s="2002"/>
      <c r="AX7" s="2003"/>
      <c r="AY7" s="1035"/>
      <c r="AZ7" s="2028" t="str">
        <f>BU26</f>
        <v>Z9 (2 Part)</v>
      </c>
      <c r="BA7" s="2029"/>
      <c r="BB7" s="2030"/>
      <c r="BC7" s="725"/>
      <c r="BD7" s="2004" t="s">
        <v>830</v>
      </c>
      <c r="BE7" s="2005"/>
      <c r="BF7" s="726"/>
      <c r="BG7" s="1390" t="s">
        <v>2397</v>
      </c>
      <c r="BH7" s="1396" t="s">
        <v>2394</v>
      </c>
      <c r="BI7" s="609" t="s">
        <v>2396</v>
      </c>
      <c r="BJ7" s="609" t="s">
        <v>971</v>
      </c>
      <c r="BK7" s="609" t="s">
        <v>968</v>
      </c>
      <c r="BL7" s="2026" t="s">
        <v>1329</v>
      </c>
      <c r="BM7" s="2022"/>
      <c r="BN7" s="2022"/>
      <c r="BO7" s="1851"/>
      <c r="BP7" s="1846"/>
      <c r="BQ7" s="1482"/>
      <c r="BR7" s="1315"/>
      <c r="BS7" s="1317"/>
      <c r="BT7" s="1318"/>
      <c r="BU7" s="1311"/>
      <c r="BV7" s="1311"/>
      <c r="BW7" s="2039" t="s">
        <v>1386</v>
      </c>
      <c r="BX7" s="2040"/>
      <c r="BY7" s="2040"/>
      <c r="BZ7" s="2040"/>
      <c r="CA7" s="2040"/>
      <c r="CB7" s="2041"/>
      <c r="CC7" s="2047" t="s">
        <v>1387</v>
      </c>
      <c r="CD7" s="2048"/>
      <c r="CE7" s="2048"/>
      <c r="CF7" s="2048"/>
      <c r="CG7" s="2048"/>
      <c r="CH7" s="2048"/>
      <c r="CI7" s="2070"/>
      <c r="CJ7" s="1187"/>
      <c r="CK7" s="2045" t="s">
        <v>1865</v>
      </c>
      <c r="CL7" s="2046"/>
      <c r="CM7" s="2046"/>
      <c r="CN7" s="1924"/>
      <c r="CO7" s="1924"/>
      <c r="CP7" s="1924"/>
      <c r="CQ7" s="2032"/>
      <c r="CR7" s="2042" t="s">
        <v>1385</v>
      </c>
      <c r="CS7" s="2043"/>
      <c r="CT7" s="2043"/>
      <c r="CU7" s="2043"/>
      <c r="CV7" s="2043"/>
      <c r="CW7" s="2043"/>
      <c r="CX7" s="2043"/>
      <c r="CY7" s="2044"/>
      <c r="CZ7" s="2056" t="s">
        <v>1250</v>
      </c>
      <c r="DA7" s="1924"/>
      <c r="DB7" s="1924"/>
      <c r="DC7" s="1924"/>
      <c r="DD7" s="1924"/>
      <c r="DE7" s="1924"/>
      <c r="DF7" s="2032"/>
      <c r="DG7" s="1992" t="s">
        <v>1871</v>
      </c>
      <c r="DH7" s="1993"/>
      <c r="DI7" s="1993"/>
      <c r="DJ7" s="1993"/>
      <c r="DK7" s="1993"/>
      <c r="DL7" s="1993"/>
      <c r="DM7" s="1994"/>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87" t="s">
        <v>200</v>
      </c>
      <c r="C8" s="1988"/>
      <c r="D8" s="1404" t="s">
        <v>191</v>
      </c>
      <c r="E8" s="610" t="s">
        <v>1</v>
      </c>
      <c r="F8" s="319"/>
      <c r="G8" s="1987" t="s">
        <v>200</v>
      </c>
      <c r="H8" s="1988"/>
      <c r="I8" s="604" t="s">
        <v>191</v>
      </c>
      <c r="J8" s="611" t="s">
        <v>848</v>
      </c>
      <c r="K8" s="319"/>
      <c r="L8" s="1018" t="s">
        <v>956</v>
      </c>
      <c r="M8" s="1018" t="s">
        <v>4</v>
      </c>
      <c r="N8" s="612" t="s">
        <v>6</v>
      </c>
      <c r="O8" s="1534"/>
      <c r="P8" s="1989" t="s">
        <v>1319</v>
      </c>
      <c r="Q8" s="1990"/>
      <c r="R8" s="1991"/>
      <c r="S8" s="1534"/>
      <c r="T8" s="1989" t="s">
        <v>982</v>
      </c>
      <c r="U8" s="1990"/>
      <c r="V8" s="1991"/>
      <c r="W8" s="1534"/>
      <c r="X8" s="1989" t="s">
        <v>983</v>
      </c>
      <c r="Y8" s="1990"/>
      <c r="Z8" s="1991"/>
      <c r="AA8" s="1534"/>
      <c r="AB8" s="2023" t="s">
        <v>849</v>
      </c>
      <c r="AC8" s="2024"/>
      <c r="AD8" s="2025"/>
      <c r="AE8" s="1534"/>
      <c r="AF8" s="2021" t="s">
        <v>1353</v>
      </c>
      <c r="AG8" s="2022"/>
      <c r="AH8" s="1849"/>
      <c r="AI8" s="1534"/>
      <c r="AJ8" s="2023" t="s">
        <v>974</v>
      </c>
      <c r="AK8" s="2024"/>
      <c r="AL8" s="2025"/>
      <c r="AM8" s="1534"/>
      <c r="AN8" s="2023" t="s">
        <v>643</v>
      </c>
      <c r="AO8" s="2024"/>
      <c r="AP8" s="2025"/>
      <c r="AQ8" s="1534"/>
      <c r="AR8" s="2023" t="s">
        <v>1669</v>
      </c>
      <c r="AS8" s="2024"/>
      <c r="AT8" s="2025"/>
      <c r="AU8" s="1534"/>
      <c r="AV8" s="1989" t="s">
        <v>850</v>
      </c>
      <c r="AW8" s="1990"/>
      <c r="AX8" s="1991"/>
      <c r="AY8" s="1534"/>
      <c r="AZ8" s="2028" t="str">
        <f>BU27</f>
        <v>AG F Fungacide</v>
      </c>
      <c r="BA8" s="2029"/>
      <c r="BB8" s="2030"/>
      <c r="BC8" s="649"/>
      <c r="BD8" s="2021" t="s">
        <v>973</v>
      </c>
      <c r="BE8" s="2031"/>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39" t="s">
        <v>1873</v>
      </c>
      <c r="FP10" s="1840"/>
      <c r="FQ10" s="1840"/>
      <c r="FR10" s="1840"/>
      <c r="FS10" s="1840"/>
      <c r="FT10" s="1840"/>
      <c r="FU10" s="1840"/>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09" t="s">
        <v>962</v>
      </c>
      <c r="C11" s="1910"/>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11" t="s">
        <v>963</v>
      </c>
      <c r="C12" s="1912"/>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13" t="s">
        <v>964</v>
      </c>
      <c r="C13" s="1914"/>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15" t="s">
        <v>961</v>
      </c>
      <c r="C14" s="1916"/>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17" t="s">
        <v>960</v>
      </c>
      <c r="C15" s="1918"/>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19" t="s">
        <v>957</v>
      </c>
      <c r="C16" s="1920"/>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00" t="s">
        <v>958</v>
      </c>
      <c r="C17" s="1901"/>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02" t="s">
        <v>959</v>
      </c>
      <c r="C18" s="1903"/>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02" t="s">
        <v>1254</v>
      </c>
      <c r="C19" s="1903"/>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04" t="s">
        <v>2</v>
      </c>
      <c r="C30" s="1905"/>
      <c r="D30" s="776">
        <v>7</v>
      </c>
      <c r="E30" s="645">
        <v>20</v>
      </c>
      <c r="F30" s="319"/>
      <c r="G30" s="1904" t="s">
        <v>1342</v>
      </c>
      <c r="H30" s="1905"/>
      <c r="I30" s="776">
        <v>7</v>
      </c>
      <c r="J30" s="646">
        <v>1</v>
      </c>
      <c r="K30" s="319"/>
      <c r="L30" s="1938" t="s">
        <v>1318</v>
      </c>
      <c r="M30" s="1939"/>
      <c r="N30" s="1940"/>
      <c r="O30" s="1536">
        <f>SUM($BH$6,$N31)</f>
        <v>18.996702774108325</v>
      </c>
      <c r="P30" s="647">
        <v>10000</v>
      </c>
      <c r="Q30" s="623" t="s">
        <v>825</v>
      </c>
      <c r="R30" s="777">
        <f>(P30/69.5388)</f>
        <v>143.80460980057177</v>
      </c>
      <c r="S30" s="1536">
        <f>SUM($O30,$R31)</f>
        <v>60.245531408308878</v>
      </c>
      <c r="T30" s="1847" t="str">
        <f>IF($BN$5="ON","82F                28c",IF($BN$5="OFF","80F                27c"))</f>
        <v>82F                28c</v>
      </c>
      <c r="U30" s="1848"/>
      <c r="V30" s="1849"/>
      <c r="W30" s="1536">
        <f>SUM($S30,$V31)</f>
        <v>149.00178059467862</v>
      </c>
      <c r="X30" s="1847" t="str">
        <f>IF($BN$5="ON","70F                21c",IF($BN$5="OFF","70F                21c"))</f>
        <v>70F                21c</v>
      </c>
      <c r="Y30" s="1848"/>
      <c r="Z30" s="1849"/>
      <c r="AA30" s="1536">
        <f>SUM($W30,$Z31)</f>
        <v>192.25004871834693</v>
      </c>
      <c r="AB30" s="1847" t="str">
        <f>IF($BN$5="ON","75%                60%",IF($BN$5="OFF","75%                60%"))</f>
        <v>75%                60%</v>
      </c>
      <c r="AC30" s="1848"/>
      <c r="AD30" s="1849"/>
      <c r="AE30" s="1536">
        <f>SUM($AA30,$AD31)</f>
        <v>262.79529725381246</v>
      </c>
      <c r="AF30" s="1965" t="s">
        <v>1355</v>
      </c>
      <c r="AG30" s="1966"/>
      <c r="AH30" s="1849"/>
      <c r="AI30" s="1536">
        <f>SUM($AE30,$AH31)</f>
        <v>262.79529725381246</v>
      </c>
      <c r="AJ30" s="1965" t="s">
        <v>3</v>
      </c>
      <c r="AK30" s="1966"/>
      <c r="AL30" s="1849"/>
      <c r="AM30" s="1536">
        <f>SUM($AI30,$AL31)</f>
        <v>262.79529725381246</v>
      </c>
      <c r="AN30" s="1965" t="s">
        <v>976</v>
      </c>
      <c r="AO30" s="1966"/>
      <c r="AP30" s="1849"/>
      <c r="AQ30" s="1536">
        <f>SUM($AM30,$AP31)</f>
        <v>269.82701705438797</v>
      </c>
      <c r="AR30" s="1847" t="str">
        <f>IF($BN$5="ON","68F                20c",IF($BN$5="OFF","68F                20c"))</f>
        <v>68F                20c</v>
      </c>
      <c r="AS30" s="1848"/>
      <c r="AT30" s="1849"/>
      <c r="AU30" s="1536">
        <f>SUM($AQ30,$AT31)</f>
        <v>269.82701705438797</v>
      </c>
      <c r="AV30" s="1847" t="str">
        <f>IF($BN$5="ON","1000 PPM co2",IF($BN$5="OFF","1000 PPM co2"))</f>
        <v>1000 PPM co2</v>
      </c>
      <c r="AW30" s="1848"/>
      <c r="AX30" s="1849"/>
      <c r="AY30" s="1536">
        <f>SUM($AU30,$AX31,$AX32)</f>
        <v>269.82701705438797</v>
      </c>
      <c r="AZ30" s="745">
        <f>DX$331</f>
        <v>0.5</v>
      </c>
      <c r="BA30" s="728">
        <f>(E30*AZ30)*(J30)</f>
        <v>10</v>
      </c>
      <c r="BB30" s="729">
        <f>IF($BI$6="ON",$BR45,IF($BI$6="OFF",$BS45))</f>
        <v>29.98678996036988</v>
      </c>
      <c r="BC30" s="894">
        <f>SUM($AY30,$BB30,$BB31,$BB32)</f>
        <v>299.81380701475786</v>
      </c>
      <c r="BD30" s="1967">
        <v>6.3</v>
      </c>
      <c r="BE30" s="1968"/>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39" t="s">
        <v>1873</v>
      </c>
      <c r="FP30" s="1840"/>
      <c r="FQ30" s="1840"/>
      <c r="FR30" s="1840"/>
      <c r="FS30" s="1840"/>
      <c r="FT30" s="1840"/>
      <c r="FU30" s="1840"/>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885" t="s">
        <v>5</v>
      </c>
      <c r="C31" s="1886"/>
      <c r="D31" s="1887">
        <f>SUM(B6+C7)</f>
        <v>44240</v>
      </c>
      <c r="E31" s="1888"/>
      <c r="F31" s="319"/>
      <c r="G31" s="1885" t="s">
        <v>5</v>
      </c>
      <c r="H31" s="1886"/>
      <c r="I31" s="1887">
        <f>SUM(G6+H7)</f>
        <v>44303</v>
      </c>
      <c r="J31" s="1888"/>
      <c r="K31" s="753"/>
      <c r="L31" s="1740">
        <f>DX$320</f>
        <v>0.5</v>
      </c>
      <c r="M31" s="1741">
        <f>(E30*L31)*(J30)</f>
        <v>10</v>
      </c>
      <c r="N31" s="1742">
        <f>IF($BI$6="ON",$BR34,IF($BI$6="OFF",$BS34))</f>
        <v>13.558454425363278</v>
      </c>
      <c r="O31" s="1536">
        <f>$BS34</f>
        <v>27.116908850726553</v>
      </c>
      <c r="P31" s="1743">
        <f>DX$321</f>
        <v>0.5</v>
      </c>
      <c r="Q31" s="1741">
        <f>(E30*P31)*(J30)</f>
        <v>10</v>
      </c>
      <c r="R31" s="1742">
        <f>IF($BI$6="ON",$BR35,IF($BI$6="OFF",$BS35))</f>
        <v>41.248828634200557</v>
      </c>
      <c r="S31" s="1536">
        <f>$BS35</f>
        <v>12.440122921425568</v>
      </c>
      <c r="T31" s="1744">
        <f>DX$322</f>
        <v>1.7</v>
      </c>
      <c r="U31" s="1741">
        <f>(E30*T31)*(J30)</f>
        <v>34</v>
      </c>
      <c r="V31" s="1742">
        <f>IF($BI$6="ON",$BR36,IF($BI$6="OFF",$BS36))</f>
        <v>88.756249186369757</v>
      </c>
      <c r="W31" s="1536">
        <f>$BS36</f>
        <v>61.04832194105564</v>
      </c>
      <c r="X31" s="1745">
        <f>DX$323</f>
        <v>1.3</v>
      </c>
      <c r="Y31" s="1741">
        <f>(E30*X31)*(J30)</f>
        <v>26</v>
      </c>
      <c r="Z31" s="1742">
        <f>IF($BI$6="ON",$BR37,IF($BI$6="OFF",$BS37))</f>
        <v>43.248268123668311</v>
      </c>
      <c r="AA31" s="1536">
        <f>$BS37</f>
        <v>30.891620088334506</v>
      </c>
      <c r="AB31" s="1746">
        <f>DX$324</f>
        <v>1.7</v>
      </c>
      <c r="AC31" s="1741">
        <f>(E30*AB31)*(J30)</f>
        <v>34</v>
      </c>
      <c r="AD31" s="1742">
        <f>IF($BI$6="ON",$BR38,IF($BI$6="OFF",$BS38))</f>
        <v>70.545248535465532</v>
      </c>
      <c r="AE31" s="1536">
        <f>$BS38</f>
        <v>41.497205020862083</v>
      </c>
      <c r="AF31" s="1747">
        <f>DX$325</f>
        <v>0</v>
      </c>
      <c r="AG31" s="1741">
        <f>(E30*AF31)*(J30)</f>
        <v>0</v>
      </c>
      <c r="AH31" s="1742">
        <f>IF($BI$6="ON",$BR39,IF($BI$6="OFF",$BS39))</f>
        <v>0</v>
      </c>
      <c r="AI31" s="1536">
        <f>$BS39</f>
        <v>0</v>
      </c>
      <c r="AJ31" s="1748">
        <f>DX$326</f>
        <v>0</v>
      </c>
      <c r="AK31" s="1741">
        <f>(E30*AJ31)*(J30)</f>
        <v>0</v>
      </c>
      <c r="AL31" s="1742">
        <f>IF($BI$6="ON",$BR40,IF($BI$6="OFF",$BS40))</f>
        <v>0</v>
      </c>
      <c r="AM31" s="1536">
        <f>$BS40</f>
        <v>0</v>
      </c>
      <c r="AN31" s="1749">
        <f>DX$327</f>
        <v>2</v>
      </c>
      <c r="AO31" s="1741">
        <f>(E30*AN31)*(J30)</f>
        <v>40</v>
      </c>
      <c r="AP31" s="1742">
        <f>IF($BI$6="ON",$BR41,IF($BI$6="OFF",$BS41))</f>
        <v>7.0317198005755177</v>
      </c>
      <c r="AQ31" s="1536">
        <f>$BS41</f>
        <v>7.0317198005755177</v>
      </c>
      <c r="AR31" s="1750">
        <f>DX$328</f>
        <v>0</v>
      </c>
      <c r="AS31" s="1741">
        <f>(E30*AR31)*(J30)</f>
        <v>0</v>
      </c>
      <c r="AT31" s="1742">
        <f>IF($BI$6="ON",$BR42,IF($BI$6="OFF",$BS42))</f>
        <v>0</v>
      </c>
      <c r="AU31" s="1536">
        <f>$BS42</f>
        <v>0</v>
      </c>
      <c r="AV31" s="1749">
        <f>DX$329</f>
        <v>0</v>
      </c>
      <c r="AW31" s="1741">
        <f>(E30*AV31)*(J30)</f>
        <v>0</v>
      </c>
      <c r="AX31" s="1742">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56" t="s">
        <v>636</v>
      </c>
      <c r="C32" s="1957"/>
      <c r="D32" s="601">
        <f>SUM(C7)</f>
        <v>14</v>
      </c>
      <c r="E32" s="602">
        <f>(D32/7)</f>
        <v>2</v>
      </c>
      <c r="F32" s="753"/>
      <c r="G32" s="1956" t="s">
        <v>636</v>
      </c>
      <c r="H32" s="1957"/>
      <c r="I32" s="601">
        <f>SUM(H7)</f>
        <v>14</v>
      </c>
      <c r="J32" s="707">
        <f>(I32/7)</f>
        <v>2</v>
      </c>
      <c r="K32" s="753"/>
      <c r="L32" s="1841" t="s">
        <v>1681</v>
      </c>
      <c r="M32" s="1842"/>
      <c r="N32" s="1842"/>
      <c r="O32" s="1842"/>
      <c r="P32" s="1842"/>
      <c r="Q32" s="1842"/>
      <c r="R32" s="1842"/>
      <c r="S32" s="1842"/>
      <c r="T32" s="1842"/>
      <c r="U32" s="1842"/>
      <c r="V32" s="1842"/>
      <c r="W32" s="1842"/>
      <c r="X32" s="1842"/>
      <c r="Y32" s="1842"/>
      <c r="Z32" s="1842"/>
      <c r="AA32" s="1842"/>
      <c r="AB32" s="1842"/>
      <c r="AC32" s="1842"/>
      <c r="AD32" s="1842"/>
      <c r="AE32" s="1842"/>
      <c r="AF32" s="1842"/>
      <c r="AG32" s="1842"/>
      <c r="AH32" s="1842"/>
      <c r="AI32" s="1842"/>
      <c r="AJ32" s="1842"/>
      <c r="AK32" s="1842"/>
      <c r="AL32" s="1842"/>
      <c r="AM32" s="1842"/>
      <c r="AN32" s="1842"/>
      <c r="AO32" s="1842"/>
      <c r="AP32" s="1842"/>
      <c r="AQ32" s="1842"/>
      <c r="AR32" s="1842"/>
      <c r="AS32" s="1842"/>
      <c r="AT32" s="1842"/>
      <c r="AU32" s="1843"/>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33" t="s">
        <v>1345</v>
      </c>
      <c r="C33" s="1934"/>
      <c r="D33" s="652">
        <v>1</v>
      </c>
      <c r="E33" s="781"/>
      <c r="F33" s="753"/>
      <c r="G33" s="1921"/>
      <c r="H33" s="1922"/>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7">
        <f>(BH33*640)</f>
        <v>283.25782222965222</v>
      </c>
      <c r="BK33" s="786">
        <f t="shared" ref="BK33:BK38" si="358">(BH33*700)</f>
        <v>309.81324306368214</v>
      </c>
      <c r="BL33" s="1946" t="s">
        <v>1373</v>
      </c>
      <c r="BM33" s="1947"/>
      <c r="BN33" s="1948"/>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26" t="s">
        <v>1346</v>
      </c>
      <c r="C34" s="1922"/>
      <c r="D34" s="653">
        <v>1</v>
      </c>
      <c r="E34" s="788"/>
      <c r="F34" s="319"/>
      <c r="G34" s="1926"/>
      <c r="H34" s="1922"/>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7">
        <f t="shared" ref="BJ34:BJ39" si="371">(BH34*640)</f>
        <v>315.76333568180024</v>
      </c>
      <c r="BK34" s="786">
        <f t="shared" si="358"/>
        <v>345.36614840196904</v>
      </c>
      <c r="BL34" s="1941" t="s">
        <v>1381</v>
      </c>
      <c r="BM34" s="1828"/>
      <c r="BN34" s="1942"/>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21" t="s">
        <v>1347</v>
      </c>
      <c r="C35" s="1922"/>
      <c r="D35" s="653">
        <v>1</v>
      </c>
      <c r="E35" s="794"/>
      <c r="F35" s="319"/>
      <c r="G35" s="1921"/>
      <c r="H35" s="1922"/>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7">
        <f t="shared" si="371"/>
        <v>413.27987603824448</v>
      </c>
      <c r="BK35" s="786">
        <f t="shared" si="358"/>
        <v>452.02486441682987</v>
      </c>
      <c r="BL35" s="1941" t="s">
        <v>1365</v>
      </c>
      <c r="BM35" s="1828"/>
      <c r="BN35" s="1942"/>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26" t="s">
        <v>1382</v>
      </c>
      <c r="C36" s="1922"/>
      <c r="D36" s="653">
        <v>1</v>
      </c>
      <c r="E36" s="788"/>
      <c r="F36" s="319"/>
      <c r="G36" s="1926"/>
      <c r="H36" s="1922"/>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7">
        <f t="shared" si="371"/>
        <v>283.25782222965222</v>
      </c>
      <c r="BK36" s="786">
        <f t="shared" si="358"/>
        <v>309.81324306368214</v>
      </c>
      <c r="BL36" s="1943" t="s">
        <v>1373</v>
      </c>
      <c r="BM36" s="1944"/>
      <c r="BN36" s="1945"/>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21" t="s">
        <v>1383</v>
      </c>
      <c r="C37" s="1922"/>
      <c r="D37" s="653">
        <v>1</v>
      </c>
      <c r="E37" s="794"/>
      <c r="F37" s="319"/>
      <c r="G37" s="1921"/>
      <c r="H37" s="1922"/>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7">
        <f t="shared" si="371"/>
        <v>315.76333568180024</v>
      </c>
      <c r="BK37" s="786">
        <f t="shared" si="358"/>
        <v>345.36614840196904</v>
      </c>
      <c r="BL37" s="1946" t="s">
        <v>1373</v>
      </c>
      <c r="BM37" s="1947"/>
      <c r="BN37" s="1948"/>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1969" t="s">
        <v>2693</v>
      </c>
      <c r="C38" s="1970"/>
      <c r="D38" s="654">
        <v>1</v>
      </c>
      <c r="E38" s="796"/>
      <c r="F38" s="319"/>
      <c r="G38" s="1969"/>
      <c r="H38" s="1970"/>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7">
        <f t="shared" si="371"/>
        <v>218.24679532535609</v>
      </c>
      <c r="BK38" s="786">
        <f t="shared" si="358"/>
        <v>238.70743238710821</v>
      </c>
      <c r="BL38" s="1941" t="s">
        <v>1381</v>
      </c>
      <c r="BM38" s="1828"/>
      <c r="BN38" s="1942"/>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7">
        <f t="shared" si="371"/>
        <v>1391.4495941656646</v>
      </c>
      <c r="BK39" s="1334">
        <f>(BH39*700)</f>
        <v>1521.8979936186956</v>
      </c>
      <c r="BL39" s="1943"/>
      <c r="BM39" s="1944"/>
      <c r="BN39" s="1945"/>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09" t="s">
        <v>962</v>
      </c>
      <c r="C40" s="1910"/>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11" t="s">
        <v>963</v>
      </c>
      <c r="C41" s="1912"/>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13" t="s">
        <v>964</v>
      </c>
      <c r="C42" s="1914"/>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15" t="s">
        <v>961</v>
      </c>
      <c r="C43" s="1916"/>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17" t="s">
        <v>960</v>
      </c>
      <c r="C44" s="1918"/>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19" t="s">
        <v>957</v>
      </c>
      <c r="C45" s="1920"/>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00" t="s">
        <v>958</v>
      </c>
      <c r="C46" s="1901"/>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02" t="s">
        <v>959</v>
      </c>
      <c r="C47" s="1903"/>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02" t="s">
        <v>1254</v>
      </c>
      <c r="C48" s="1903"/>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04" t="s">
        <v>1343</v>
      </c>
      <c r="C50" s="1905"/>
      <c r="D50" s="776">
        <v>10</v>
      </c>
      <c r="E50" s="661">
        <v>20</v>
      </c>
      <c r="F50" s="319"/>
      <c r="G50" s="1904" t="s">
        <v>1343</v>
      </c>
      <c r="H50" s="1905"/>
      <c r="I50" s="776">
        <v>10</v>
      </c>
      <c r="J50" s="646">
        <v>1</v>
      </c>
      <c r="K50" s="319"/>
      <c r="L50" s="1938" t="s">
        <v>1317</v>
      </c>
      <c r="M50" s="1939"/>
      <c r="N50" s="1940"/>
      <c r="O50" s="1536">
        <f>SUM($BH$6,$N51)</f>
        <v>18.996702774108325</v>
      </c>
      <c r="P50" s="647">
        <v>15000</v>
      </c>
      <c r="Q50" s="623" t="s">
        <v>825</v>
      </c>
      <c r="R50" s="777">
        <f>(P50/69.5388)</f>
        <v>215.70691470085768</v>
      </c>
      <c r="S50" s="1536">
        <f>SUM($O50,$R51)</f>
        <v>101.49436004250944</v>
      </c>
      <c r="T50" s="1847" t="str">
        <f>IF($BN$5="ON","82F                28c",IF($BN$5="OFF","80F                27c"))</f>
        <v>82F                28c</v>
      </c>
      <c r="U50" s="1848"/>
      <c r="V50" s="1849"/>
      <c r="W50" s="1536">
        <f>SUM($S50,$V51)</f>
        <v>247.68112340829489</v>
      </c>
      <c r="X50" s="1847" t="str">
        <f>IF($BN$5="ON","70F                21c",IF($BN$5="OFF","70F                21c"))</f>
        <v>70F                21c</v>
      </c>
      <c r="Y50" s="1848"/>
      <c r="Z50" s="1849"/>
      <c r="AA50" s="1536">
        <f>SUM($W50,$Z51)</f>
        <v>347.4848190782987</v>
      </c>
      <c r="AB50" s="1847" t="str">
        <f>IF($BN$5="ON","70%                55%",IF($BN$5="OFF","70%                55%"))</f>
        <v>70%                55%</v>
      </c>
      <c r="AC50" s="1848"/>
      <c r="AD50" s="1849"/>
      <c r="AE50" s="1536">
        <f>SUM($AA50,$AD51)</f>
        <v>426.32950861793665</v>
      </c>
      <c r="AF50" s="1965" t="s">
        <v>1354</v>
      </c>
      <c r="AG50" s="1966"/>
      <c r="AH50" s="1849"/>
      <c r="AI50" s="1536">
        <f>SUM($AE50,$AH51)</f>
        <v>426.32950861793665</v>
      </c>
      <c r="AJ50" s="1965" t="s">
        <v>3</v>
      </c>
      <c r="AK50" s="1966"/>
      <c r="AL50" s="1849"/>
      <c r="AM50" s="1536">
        <f>SUM($AI50,$AL51)</f>
        <v>426.32950861793665</v>
      </c>
      <c r="AN50" s="1965" t="s">
        <v>977</v>
      </c>
      <c r="AO50" s="1966"/>
      <c r="AP50" s="1849"/>
      <c r="AQ50" s="1536">
        <f>SUM($AM50,$AP51)</f>
        <v>436.87708831879991</v>
      </c>
      <c r="AR50" s="1847" t="str">
        <f>IF($BN$5="ON","68F                20c",IF($BN$5="OFF","68F                20c"))</f>
        <v>68F                20c</v>
      </c>
      <c r="AS50" s="1848"/>
      <c r="AT50" s="1849"/>
      <c r="AU50" s="1536">
        <f>SUM($AQ50,$AT51)</f>
        <v>436.87708831879991</v>
      </c>
      <c r="AV50" s="1847" t="str">
        <f>IF($BN$5="ON","1500 PPM co2",IF($BN$5="OFF","1500 PPM co2"))</f>
        <v>1500 PPM co2</v>
      </c>
      <c r="AW50" s="1848"/>
      <c r="AX50" s="1849"/>
      <c r="AY50" s="1536">
        <f>SUM($AU50,$AX51,$AX52)</f>
        <v>436.87708831879991</v>
      </c>
      <c r="AZ50" s="745">
        <f>DY$331</f>
        <v>0.5</v>
      </c>
      <c r="BA50" s="728">
        <f>(E50*AZ50)*(J50)</f>
        <v>10</v>
      </c>
      <c r="BB50" s="729">
        <f>IF($BI$6="ON",$BR65,IF($BI$6="OFF",$BS65))</f>
        <v>29.98678996036988</v>
      </c>
      <c r="BC50" s="894">
        <f>SUM($AY50,$BB50,$BB51,$BB52)</f>
        <v>466.8638782791698</v>
      </c>
      <c r="BD50" s="1967">
        <v>6.2</v>
      </c>
      <c r="BE50" s="1968"/>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39" t="s">
        <v>1873</v>
      </c>
      <c r="FP50" s="1840"/>
      <c r="FQ50" s="1840"/>
      <c r="FR50" s="1840"/>
      <c r="FS50" s="1840"/>
      <c r="FT50" s="1840"/>
      <c r="FU50" s="1840"/>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885" t="s">
        <v>7</v>
      </c>
      <c r="C51" s="1886"/>
      <c r="D51" s="1887">
        <f>SUM(D31,D30)</f>
        <v>44247</v>
      </c>
      <c r="E51" s="1888"/>
      <c r="F51" s="319"/>
      <c r="G51" s="1885" t="s">
        <v>7</v>
      </c>
      <c r="H51" s="1886"/>
      <c r="I51" s="1887">
        <f>SUM(I31,I30)</f>
        <v>44310</v>
      </c>
      <c r="J51" s="1888"/>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5">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56" t="s">
        <v>636</v>
      </c>
      <c r="C52" s="1957"/>
      <c r="D52" s="601">
        <f>SUM(C7,D30)</f>
        <v>21</v>
      </c>
      <c r="E52" s="706">
        <f>(D52/7)</f>
        <v>3</v>
      </c>
      <c r="F52" s="753"/>
      <c r="G52" s="1956" t="s">
        <v>636</v>
      </c>
      <c r="H52" s="1957"/>
      <c r="I52" s="601">
        <f>SUM(H7,I30)</f>
        <v>21</v>
      </c>
      <c r="J52" s="706">
        <f>(I52/7)</f>
        <v>3</v>
      </c>
      <c r="K52" s="753"/>
      <c r="L52" s="1841" t="s">
        <v>664</v>
      </c>
      <c r="M52" s="1842"/>
      <c r="N52" s="1842"/>
      <c r="O52" s="1842"/>
      <c r="P52" s="1842"/>
      <c r="Q52" s="1842"/>
      <c r="R52" s="1842"/>
      <c r="S52" s="1842"/>
      <c r="T52" s="1842"/>
      <c r="U52" s="1842"/>
      <c r="V52" s="1842"/>
      <c r="W52" s="1842"/>
      <c r="X52" s="1842"/>
      <c r="Y52" s="1842"/>
      <c r="Z52" s="1842"/>
      <c r="AA52" s="1842"/>
      <c r="AB52" s="1842"/>
      <c r="AC52" s="1842"/>
      <c r="AD52" s="1842"/>
      <c r="AE52" s="1842"/>
      <c r="AF52" s="1842"/>
      <c r="AG52" s="1842"/>
      <c r="AH52" s="1842"/>
      <c r="AI52" s="1842"/>
      <c r="AJ52" s="1842"/>
      <c r="AK52" s="1842"/>
      <c r="AL52" s="1842"/>
      <c r="AM52" s="1842"/>
      <c r="AN52" s="1842"/>
      <c r="AO52" s="1842"/>
      <c r="AP52" s="1842"/>
      <c r="AQ52" s="1842"/>
      <c r="AR52" s="1842"/>
      <c r="AS52" s="1842"/>
      <c r="AT52" s="1842"/>
      <c r="AU52" s="1843"/>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33" t="str">
        <f>$B$33</f>
        <v>Expert Light</v>
      </c>
      <c r="C53" s="1934"/>
      <c r="D53" s="652">
        <v>1</v>
      </c>
      <c r="E53" s="831"/>
      <c r="F53" s="753"/>
      <c r="G53" s="1921"/>
      <c r="H53" s="1922"/>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46" t="s">
        <v>1374</v>
      </c>
      <c r="BM53" s="1947"/>
      <c r="BN53" s="1948"/>
      <c r="BO53" s="1579"/>
      <c r="BP53" s="1579"/>
      <c r="BQ53" s="1484"/>
      <c r="BR53" s="873" t="s">
        <v>1350</v>
      </c>
      <c r="BS53" s="691" t="s">
        <v>6</v>
      </c>
      <c r="BT53" s="691" t="s">
        <v>928</v>
      </c>
      <c r="BU53" s="1958" t="s">
        <v>1328</v>
      </c>
      <c r="BV53" s="1959"/>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26" t="str">
        <f>$B$34</f>
        <v>Expert Medium</v>
      </c>
      <c r="C54" s="1922"/>
      <c r="D54" s="653">
        <v>1</v>
      </c>
      <c r="E54" s="836"/>
      <c r="F54" s="319"/>
      <c r="G54" s="1926"/>
      <c r="H54" s="1922"/>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41" t="s">
        <v>1380</v>
      </c>
      <c r="BM54" s="1828"/>
      <c r="BN54" s="1942"/>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21" t="str">
        <f>$B$35</f>
        <v>Expert Heavy</v>
      </c>
      <c r="C55" s="1922"/>
      <c r="D55" s="653">
        <v>1</v>
      </c>
      <c r="E55" s="841"/>
      <c r="F55" s="319"/>
      <c r="G55" s="1921"/>
      <c r="H55" s="1922"/>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41" t="s">
        <v>1372</v>
      </c>
      <c r="BM55" s="1828"/>
      <c r="BN55" s="1942"/>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26" t="str">
        <f>$B$36</f>
        <v>Full Light</v>
      </c>
      <c r="C56" s="1922"/>
      <c r="D56" s="653">
        <v>1</v>
      </c>
      <c r="E56" s="836"/>
      <c r="F56" s="319"/>
      <c r="G56" s="1926"/>
      <c r="H56" s="1922"/>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41" t="s">
        <v>1374</v>
      </c>
      <c r="BM56" s="1828"/>
      <c r="BN56" s="1942"/>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21" t="str">
        <f>$B$37</f>
        <v>Full Medium</v>
      </c>
      <c r="C57" s="1922"/>
      <c r="D57" s="653">
        <v>1</v>
      </c>
      <c r="E57" s="841"/>
      <c r="F57" s="319"/>
      <c r="G57" s="1921"/>
      <c r="H57" s="1922"/>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41" t="s">
        <v>1380</v>
      </c>
      <c r="BM57" s="1828"/>
      <c r="BN57" s="1942"/>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26" t="str">
        <f>$B$38</f>
        <v>Testing</v>
      </c>
      <c r="C58" s="1922"/>
      <c r="D58" s="653">
        <v>1</v>
      </c>
      <c r="E58" s="836"/>
      <c r="F58" s="319"/>
      <c r="G58" s="1926"/>
      <c r="H58" s="1922"/>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1943"/>
      <c r="BM58" s="1944"/>
      <c r="BN58" s="1945"/>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09" t="s">
        <v>962</v>
      </c>
      <c r="C60" s="1910"/>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11" t="s">
        <v>963</v>
      </c>
      <c r="C61" s="1912"/>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13" t="s">
        <v>964</v>
      </c>
      <c r="C62" s="1914"/>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15" t="s">
        <v>961</v>
      </c>
      <c r="C63" s="1916"/>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17" t="s">
        <v>960</v>
      </c>
      <c r="C64" s="1918"/>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19" t="s">
        <v>957</v>
      </c>
      <c r="C65" s="1920"/>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00" t="s">
        <v>958</v>
      </c>
      <c r="C66" s="1901"/>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02" t="s">
        <v>959</v>
      </c>
      <c r="C67" s="1903"/>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02" t="s">
        <v>1254</v>
      </c>
      <c r="C68" s="1903"/>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1963" t="s">
        <v>1343</v>
      </c>
      <c r="C70" s="1964"/>
      <c r="D70" s="776">
        <v>7</v>
      </c>
      <c r="E70" s="661">
        <v>20</v>
      </c>
      <c r="F70" s="319"/>
      <c r="G70" s="1949" t="s">
        <v>1344</v>
      </c>
      <c r="H70" s="1950"/>
      <c r="I70" s="776">
        <v>10</v>
      </c>
      <c r="J70" s="646">
        <v>1</v>
      </c>
      <c r="K70" s="319"/>
      <c r="L70" s="1938" t="s">
        <v>1317</v>
      </c>
      <c r="M70" s="1939"/>
      <c r="N70" s="1940"/>
      <c r="O70" s="1536">
        <f>SUM($BH$6,$N71)</f>
        <v>18.996702774108325</v>
      </c>
      <c r="P70" s="647">
        <v>20000</v>
      </c>
      <c r="Q70" s="623" t="s">
        <v>825</v>
      </c>
      <c r="R70" s="777">
        <f>(P70/69.5388)</f>
        <v>287.60921960114354</v>
      </c>
      <c r="S70" s="1536">
        <f>SUM($O70,$R71)</f>
        <v>101.49436004250944</v>
      </c>
      <c r="T70" s="1847" t="str">
        <f>IF($BN$5="ON","82F                28c",IF($BN$5="OFF","80F                27c"))</f>
        <v>82F                28c</v>
      </c>
      <c r="U70" s="1848"/>
      <c r="V70" s="1849"/>
      <c r="W70" s="1536">
        <f>SUM($S70,$V71)</f>
        <v>320.77450509118762</v>
      </c>
      <c r="X70" s="1847" t="str">
        <f>IF($BN$5="ON","70F                21c",IF($BN$5="OFF","70F                21c"))</f>
        <v>70F                21c</v>
      </c>
      <c r="Y70" s="1848"/>
      <c r="Z70" s="1849"/>
      <c r="AA70" s="1536">
        <f>SUM($W70,$Z71)</f>
        <v>487.11399787452729</v>
      </c>
      <c r="AB70" s="1847" t="str">
        <f>IF($BN$5="ON","70%                55%",IF($BN$5="OFF","70%                55%"))</f>
        <v>70%                55%</v>
      </c>
      <c r="AC70" s="1848"/>
      <c r="AD70" s="1849"/>
      <c r="AE70" s="1536">
        <f>SUM($AA70,$AD71)</f>
        <v>603.30617193294108</v>
      </c>
      <c r="AF70" s="1937" t="s">
        <v>1356</v>
      </c>
      <c r="AG70" s="1848"/>
      <c r="AH70" s="1849"/>
      <c r="AI70" s="1536">
        <f>SUM($AE70,$AH71)</f>
        <v>603.30617193294108</v>
      </c>
      <c r="AJ70" s="1937" t="s">
        <v>3</v>
      </c>
      <c r="AK70" s="1848"/>
      <c r="AL70" s="1849"/>
      <c r="AM70" s="1536">
        <f>SUM($AI70,$AL71)</f>
        <v>614.74078502841178</v>
      </c>
      <c r="AN70" s="1937" t="s">
        <v>853</v>
      </c>
      <c r="AO70" s="1848"/>
      <c r="AP70" s="1849"/>
      <c r="AQ70" s="1536">
        <f>SUM($AM70,$AP71)</f>
        <v>628.80422462956278</v>
      </c>
      <c r="AR70" s="1847" t="str">
        <f>IF($BN$5="ON","68F                20c",IF($BN$5="OFF","68F                20c"))</f>
        <v>68F                20c</v>
      </c>
      <c r="AS70" s="1848"/>
      <c r="AT70" s="1849"/>
      <c r="AU70" s="1536">
        <f>SUM($AQ70,$AT71)</f>
        <v>628.80422462956278</v>
      </c>
      <c r="AV70" s="1847" t="str">
        <f>IF($BN$5="ON","1500 PPM co2",IF($BN$5="OFF","1500 PPM co2"))</f>
        <v>1500 PPM co2</v>
      </c>
      <c r="AW70" s="1848"/>
      <c r="AX70" s="1849"/>
      <c r="AY70" s="1536">
        <f>SUM($AU70,$AX71,$AX72)</f>
        <v>628.80422462956278</v>
      </c>
      <c r="AZ70" s="745">
        <f>DZ$331</f>
        <v>0.5</v>
      </c>
      <c r="BA70" s="728">
        <f>(E70*AZ70)*(J70)</f>
        <v>10</v>
      </c>
      <c r="BB70" s="729">
        <f>IF($BI$6="ON",$BR85,IF($BI$6="OFF",$BS85))</f>
        <v>29.98678996036988</v>
      </c>
      <c r="BC70" s="894">
        <f>SUM($AY70,$BB70,$BB71,$BB72)</f>
        <v>658.79101458993262</v>
      </c>
      <c r="BD70" s="1935">
        <v>6.2</v>
      </c>
      <c r="BE70" s="1936"/>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39" t="s">
        <v>1873</v>
      </c>
      <c r="FP70" s="1840"/>
      <c r="FQ70" s="1840"/>
      <c r="FR70" s="1840"/>
      <c r="FS70" s="1840"/>
      <c r="FT70" s="1840"/>
      <c r="FU70" s="1840"/>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885" t="s">
        <v>7</v>
      </c>
      <c r="C71" s="1886"/>
      <c r="D71" s="1887">
        <f>SUM(D51,D50)</f>
        <v>44257</v>
      </c>
      <c r="E71" s="1888"/>
      <c r="F71" s="319"/>
      <c r="G71" s="1885" t="s">
        <v>7</v>
      </c>
      <c r="H71" s="1886"/>
      <c r="I71" s="1887">
        <f>SUM(I51,I50)</f>
        <v>44320</v>
      </c>
      <c r="J71" s="1888"/>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5">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56" t="s">
        <v>636</v>
      </c>
      <c r="C72" s="1957"/>
      <c r="D72" s="601">
        <f>SUM(C7,D30,D50)</f>
        <v>31</v>
      </c>
      <c r="E72" s="706">
        <f>(D72/7)</f>
        <v>4.4285714285714288</v>
      </c>
      <c r="F72" s="753"/>
      <c r="G72" s="1956" t="s">
        <v>636</v>
      </c>
      <c r="H72" s="1957"/>
      <c r="I72" s="601">
        <f>SUM(H7,I30,I50)</f>
        <v>31</v>
      </c>
      <c r="J72" s="706">
        <f>(I72/7)</f>
        <v>4.4285714285714288</v>
      </c>
      <c r="K72" s="753"/>
      <c r="L72" s="1960" t="s">
        <v>663</v>
      </c>
      <c r="M72" s="1961"/>
      <c r="N72" s="1961"/>
      <c r="O72" s="1961"/>
      <c r="P72" s="1961"/>
      <c r="Q72" s="1961"/>
      <c r="R72" s="1961"/>
      <c r="S72" s="1961"/>
      <c r="T72" s="1961"/>
      <c r="U72" s="1961"/>
      <c r="V72" s="1961"/>
      <c r="W72" s="1961"/>
      <c r="X72" s="1961"/>
      <c r="Y72" s="1961"/>
      <c r="Z72" s="1961"/>
      <c r="AA72" s="1961"/>
      <c r="AB72" s="1961"/>
      <c r="AC72" s="1961"/>
      <c r="AD72" s="1961"/>
      <c r="AE72" s="1961"/>
      <c r="AF72" s="1961"/>
      <c r="AG72" s="1961"/>
      <c r="AH72" s="1961"/>
      <c r="AI72" s="1961"/>
      <c r="AJ72" s="1961"/>
      <c r="AK72" s="1961"/>
      <c r="AL72" s="1961"/>
      <c r="AM72" s="1961"/>
      <c r="AN72" s="1961"/>
      <c r="AO72" s="1961"/>
      <c r="AP72" s="1961"/>
      <c r="AQ72" s="1961"/>
      <c r="AR72" s="1961"/>
      <c r="AS72" s="1961"/>
      <c r="AT72" s="1961"/>
      <c r="AU72" s="1962"/>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33" t="str">
        <f>$B$33</f>
        <v>Expert Light</v>
      </c>
      <c r="C73" s="1934"/>
      <c r="D73" s="652">
        <v>1</v>
      </c>
      <c r="E73" s="831"/>
      <c r="F73" s="753"/>
      <c r="G73" s="1921"/>
      <c r="H73" s="1922"/>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46" t="s">
        <v>1361</v>
      </c>
      <c r="BM73" s="1947"/>
      <c r="BN73" s="1948"/>
      <c r="BO73" s="1579"/>
      <c r="BP73" s="1579"/>
      <c r="BQ73" s="1484"/>
      <c r="BR73" s="873" t="s">
        <v>1350</v>
      </c>
      <c r="BS73" s="691" t="s">
        <v>6</v>
      </c>
      <c r="BT73" s="691" t="s">
        <v>928</v>
      </c>
      <c r="BU73" s="1958" t="s">
        <v>1328</v>
      </c>
      <c r="BV73" s="1959"/>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26" t="str">
        <f>$B$34</f>
        <v>Expert Medium</v>
      </c>
      <c r="C74" s="1922"/>
      <c r="D74" s="653">
        <v>1</v>
      </c>
      <c r="E74" s="836"/>
      <c r="F74" s="319"/>
      <c r="G74" s="1926"/>
      <c r="H74" s="1922"/>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41" t="s">
        <v>1379</v>
      </c>
      <c r="BM74" s="1828"/>
      <c r="BN74" s="1942"/>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21" t="str">
        <f>$B$35</f>
        <v>Expert Heavy</v>
      </c>
      <c r="C75" s="1922"/>
      <c r="D75" s="653">
        <v>1</v>
      </c>
      <c r="E75" s="841"/>
      <c r="F75" s="319"/>
      <c r="G75" s="1921"/>
      <c r="H75" s="1922"/>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41" t="s">
        <v>1371</v>
      </c>
      <c r="BM75" s="1828"/>
      <c r="BN75" s="1942"/>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26" t="str">
        <f>$B$36</f>
        <v>Full Light</v>
      </c>
      <c r="C76" s="1922"/>
      <c r="D76" s="653">
        <v>1</v>
      </c>
      <c r="E76" s="836"/>
      <c r="F76" s="319"/>
      <c r="G76" s="1926"/>
      <c r="H76" s="1922"/>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41" t="s">
        <v>1361</v>
      </c>
      <c r="BM76" s="1828"/>
      <c r="BN76" s="1942"/>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21" t="str">
        <f>$B$37</f>
        <v>Full Medium</v>
      </c>
      <c r="C77" s="1922"/>
      <c r="D77" s="653">
        <v>1</v>
      </c>
      <c r="E77" s="841"/>
      <c r="F77" s="319"/>
      <c r="G77" s="1921"/>
      <c r="H77" s="1922"/>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41" t="s">
        <v>1379</v>
      </c>
      <c r="BM77" s="1828"/>
      <c r="BN77" s="1942"/>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26" t="str">
        <f>$B$38</f>
        <v>Testing</v>
      </c>
      <c r="C78" s="1922"/>
      <c r="D78" s="653">
        <v>1</v>
      </c>
      <c r="E78" s="836"/>
      <c r="F78" s="319"/>
      <c r="G78" s="1926"/>
      <c r="H78" s="1922"/>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1943"/>
      <c r="BM78" s="1944"/>
      <c r="BN78" s="1945"/>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09" t="s">
        <v>962</v>
      </c>
      <c r="C80" s="1910"/>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11" t="s">
        <v>963</v>
      </c>
      <c r="C81" s="1912"/>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13" t="s">
        <v>964</v>
      </c>
      <c r="C82" s="1914"/>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15" t="s">
        <v>961</v>
      </c>
      <c r="C83" s="1916"/>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17" t="s">
        <v>960</v>
      </c>
      <c r="C84" s="1918"/>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19" t="s">
        <v>957</v>
      </c>
      <c r="C85" s="1920"/>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00" t="s">
        <v>958</v>
      </c>
      <c r="C86" s="1901"/>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02" t="s">
        <v>959</v>
      </c>
      <c r="C87" s="1903"/>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02" t="s">
        <v>1254</v>
      </c>
      <c r="C88" s="1903"/>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04" t="s">
        <v>8</v>
      </c>
      <c r="C90" s="1905"/>
      <c r="D90" s="776">
        <v>8</v>
      </c>
      <c r="E90" s="661">
        <v>20</v>
      </c>
      <c r="F90" s="319"/>
      <c r="G90" s="1904" t="s">
        <v>8</v>
      </c>
      <c r="H90" s="1905"/>
      <c r="I90" s="776">
        <v>10</v>
      </c>
      <c r="J90" s="646">
        <v>1</v>
      </c>
      <c r="K90" s="319"/>
      <c r="L90" s="1938" t="s">
        <v>1317</v>
      </c>
      <c r="M90" s="1939"/>
      <c r="N90" s="1940"/>
      <c r="O90" s="1536">
        <f>SUM($BH$6,$N91)</f>
        <v>18.996702774108325</v>
      </c>
      <c r="P90" s="647">
        <v>20000</v>
      </c>
      <c r="Q90" s="623" t="s">
        <v>825</v>
      </c>
      <c r="R90" s="777">
        <f>(P90/69.5388)</f>
        <v>287.60921960114354</v>
      </c>
      <c r="S90" s="1536">
        <f>SUM($O90,$R91)</f>
        <v>101.49436004250944</v>
      </c>
      <c r="T90" s="1847" t="str">
        <f>IF($BN$5="ON","80F                27c",IF($BN$5="OFF","80F                27c"))</f>
        <v>80F                27c</v>
      </c>
      <c r="U90" s="1848"/>
      <c r="V90" s="1849"/>
      <c r="W90" s="1536">
        <f>SUM($S90,$V91)</f>
        <v>346.87928426364931</v>
      </c>
      <c r="X90" s="1847" t="str">
        <f>IF($BN$5="ON","70F                21c",IF($BN$5="OFF","70F                21c"))</f>
        <v>70F                21c</v>
      </c>
      <c r="Y90" s="1848"/>
      <c r="Z90" s="1849"/>
      <c r="AA90" s="1536">
        <f>SUM($W90,$Z91)</f>
        <v>536.5063060366565</v>
      </c>
      <c r="AB90" s="1847" t="str">
        <f>IF($BN$5="ON","60%                45%",IF($BN$5="OFF","60%                45%"))</f>
        <v>60%                45%</v>
      </c>
      <c r="AC90" s="1848"/>
      <c r="AD90" s="1849"/>
      <c r="AE90" s="1536">
        <f>SUM($AA90,$AD91)</f>
        <v>694.19568511593241</v>
      </c>
      <c r="AF90" s="1937" t="s">
        <v>1357</v>
      </c>
      <c r="AG90" s="1848"/>
      <c r="AH90" s="1849"/>
      <c r="AI90" s="1536">
        <f>SUM($AE90,$AH91)</f>
        <v>694.19568511593241</v>
      </c>
      <c r="AJ90" s="1937" t="s">
        <v>3</v>
      </c>
      <c r="AK90" s="1848"/>
      <c r="AL90" s="1849"/>
      <c r="AM90" s="1536">
        <f>SUM($AI90,$AL91)</f>
        <v>711.34760475913845</v>
      </c>
      <c r="AN90" s="1937" t="s">
        <v>853</v>
      </c>
      <c r="AO90" s="1848"/>
      <c r="AP90" s="1849"/>
      <c r="AQ90" s="1536">
        <f>SUM($AM90,$AP91)</f>
        <v>725.41104436028945</v>
      </c>
      <c r="AR90" s="1847" t="str">
        <f>IF($BN$5="ON","68F                20c",IF($BN$5="OFF","68F                20c"))</f>
        <v>68F                20c</v>
      </c>
      <c r="AS90" s="1848"/>
      <c r="AT90" s="1849"/>
      <c r="AU90" s="1536">
        <f>SUM($AQ90,$AT91)</f>
        <v>725.41104436028945</v>
      </c>
      <c r="AV90" s="1847" t="str">
        <f>IF($BN$5="ON","1500 PPM co2",IF($BN$5="OFF","1500 PPM co2"))</f>
        <v>1500 PPM co2</v>
      </c>
      <c r="AW90" s="1848"/>
      <c r="AX90" s="1849"/>
      <c r="AY90" s="1536">
        <f>SUM($AU90,$AX91,$AX92)</f>
        <v>725.41104436028945</v>
      </c>
      <c r="AZ90" s="745">
        <f>EA$331</f>
        <v>0.5</v>
      </c>
      <c r="BA90" s="728">
        <f>(E90*AZ90)*(J90)</f>
        <v>10</v>
      </c>
      <c r="BB90" s="729">
        <f>IF($BI$6="ON",$BR105,IF($BI$6="OFF",$BS105))</f>
        <v>29.98678996036988</v>
      </c>
      <c r="BC90" s="894">
        <f>SUM($AY90,$BB90,$BB91,$BB92)</f>
        <v>755.39783432065929</v>
      </c>
      <c r="BD90" s="1935">
        <v>6.1</v>
      </c>
      <c r="BE90" s="1936"/>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39" t="s">
        <v>1873</v>
      </c>
      <c r="FP90" s="1840"/>
      <c r="FQ90" s="1840"/>
      <c r="FR90" s="1840"/>
      <c r="FS90" s="1840"/>
      <c r="FT90" s="1840"/>
      <c r="FU90" s="1840"/>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885" t="s">
        <v>9</v>
      </c>
      <c r="C91" s="1886"/>
      <c r="D91" s="1887">
        <f>SUM(D71,D70)</f>
        <v>44264</v>
      </c>
      <c r="E91" s="1888"/>
      <c r="F91" s="319"/>
      <c r="G91" s="1885" t="s">
        <v>9</v>
      </c>
      <c r="H91" s="1886"/>
      <c r="I91" s="1887">
        <f>SUM(I71,I70)</f>
        <v>44330</v>
      </c>
      <c r="J91" s="1888"/>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6">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56" t="s">
        <v>636</v>
      </c>
      <c r="C92" s="1957"/>
      <c r="D92" s="601">
        <f>SUM(C7,D30,D50,D70)</f>
        <v>38</v>
      </c>
      <c r="E92" s="706">
        <f>(D92/7)</f>
        <v>5.4285714285714288</v>
      </c>
      <c r="F92" s="753"/>
      <c r="G92" s="1956" t="s">
        <v>636</v>
      </c>
      <c r="H92" s="1957"/>
      <c r="I92" s="601">
        <f>SUM(H7,I30,I50,I70)</f>
        <v>41</v>
      </c>
      <c r="J92" s="706">
        <f>(I92/7)</f>
        <v>5.8571428571428568</v>
      </c>
      <c r="K92" s="753"/>
      <c r="L92" s="1841"/>
      <c r="M92" s="1842"/>
      <c r="N92" s="1842"/>
      <c r="O92" s="1842"/>
      <c r="P92" s="1842"/>
      <c r="Q92" s="1842"/>
      <c r="R92" s="1842"/>
      <c r="S92" s="1842"/>
      <c r="T92" s="1842"/>
      <c r="U92" s="1842"/>
      <c r="V92" s="1842"/>
      <c r="W92" s="1842"/>
      <c r="X92" s="1842"/>
      <c r="Y92" s="1842"/>
      <c r="Z92" s="1842"/>
      <c r="AA92" s="1842"/>
      <c r="AB92" s="1842"/>
      <c r="AC92" s="1842"/>
      <c r="AD92" s="1842"/>
      <c r="AE92" s="1842"/>
      <c r="AF92" s="1842"/>
      <c r="AG92" s="1842"/>
      <c r="AH92" s="1842"/>
      <c r="AI92" s="1842"/>
      <c r="AJ92" s="1842"/>
      <c r="AK92" s="1842"/>
      <c r="AL92" s="1842"/>
      <c r="AM92" s="1842"/>
      <c r="AN92" s="1842"/>
      <c r="AO92" s="1842"/>
      <c r="AP92" s="1842"/>
      <c r="AQ92" s="1842"/>
      <c r="AR92" s="1842"/>
      <c r="AS92" s="1842"/>
      <c r="AT92" s="1842"/>
      <c r="AU92" s="1843"/>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33" t="str">
        <f>$B$33</f>
        <v>Expert Light</v>
      </c>
      <c r="C93" s="1934"/>
      <c r="D93" s="652">
        <v>1</v>
      </c>
      <c r="E93" s="831"/>
      <c r="F93" s="753"/>
      <c r="G93" s="1921"/>
      <c r="H93" s="1922"/>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46" t="s">
        <v>1362</v>
      </c>
      <c r="BM93" s="1947"/>
      <c r="BN93" s="1948"/>
      <c r="BO93" s="1579"/>
      <c r="BP93" s="1579"/>
      <c r="BQ93" s="1484"/>
      <c r="BR93" s="873" t="s">
        <v>1350</v>
      </c>
      <c r="BS93" s="691" t="s">
        <v>6</v>
      </c>
      <c r="BT93" s="691" t="s">
        <v>928</v>
      </c>
      <c r="BU93" s="1958" t="s">
        <v>1328</v>
      </c>
      <c r="BV93" s="1959"/>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26" t="str">
        <f>$B$34</f>
        <v>Expert Medium</v>
      </c>
      <c r="C94" s="1922"/>
      <c r="D94" s="653">
        <v>1</v>
      </c>
      <c r="E94" s="836"/>
      <c r="F94" s="319"/>
      <c r="G94" s="1926"/>
      <c r="H94" s="1922"/>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41" t="s">
        <v>1378</v>
      </c>
      <c r="BM94" s="1828"/>
      <c r="BN94" s="1942"/>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21" t="str">
        <f>$B$35</f>
        <v>Expert Heavy</v>
      </c>
      <c r="C95" s="1922"/>
      <c r="D95" s="653">
        <v>1</v>
      </c>
      <c r="E95" s="841"/>
      <c r="F95" s="319"/>
      <c r="G95" s="1921"/>
      <c r="H95" s="1922"/>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41" t="s">
        <v>1370</v>
      </c>
      <c r="BM95" s="1828"/>
      <c r="BN95" s="1942"/>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26" t="str">
        <f>$B$36</f>
        <v>Full Light</v>
      </c>
      <c r="C96" s="1922"/>
      <c r="D96" s="653">
        <v>1</v>
      </c>
      <c r="E96" s="836"/>
      <c r="F96" s="319"/>
      <c r="G96" s="1926"/>
      <c r="H96" s="1922"/>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46" t="s">
        <v>1362</v>
      </c>
      <c r="BM96" s="1947"/>
      <c r="BN96" s="1948"/>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21" t="str">
        <f>$B$37</f>
        <v>Full Medium</v>
      </c>
      <c r="C97" s="1922"/>
      <c r="D97" s="653">
        <v>1</v>
      </c>
      <c r="E97" s="841"/>
      <c r="F97" s="319"/>
      <c r="G97" s="1921"/>
      <c r="H97" s="1922"/>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41" t="s">
        <v>1378</v>
      </c>
      <c r="BM97" s="1828"/>
      <c r="BN97" s="1942"/>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26" t="str">
        <f>$B$38</f>
        <v>Testing</v>
      </c>
      <c r="C98" s="1922"/>
      <c r="D98" s="653">
        <v>1</v>
      </c>
      <c r="E98" s="836"/>
      <c r="F98" s="319"/>
      <c r="G98" s="1926"/>
      <c r="H98" s="1922"/>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1943"/>
      <c r="BM98" s="1944"/>
      <c r="BN98" s="1945"/>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09" t="s">
        <v>962</v>
      </c>
      <c r="C100" s="1910"/>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11" t="s">
        <v>963</v>
      </c>
      <c r="C101" s="1912"/>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13" t="s">
        <v>964</v>
      </c>
      <c r="C102" s="1914"/>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15" t="s">
        <v>961</v>
      </c>
      <c r="C103" s="1916"/>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17" t="s">
        <v>960</v>
      </c>
      <c r="C104" s="1918"/>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19" t="s">
        <v>957</v>
      </c>
      <c r="C105" s="1920"/>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00" t="s">
        <v>958</v>
      </c>
      <c r="C106" s="1901"/>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02" t="s">
        <v>959</v>
      </c>
      <c r="C107" s="1903"/>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02" t="s">
        <v>1254</v>
      </c>
      <c r="C108" s="1903"/>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1949" t="s">
        <v>1348</v>
      </c>
      <c r="C110" s="1950"/>
      <c r="D110" s="776">
        <v>6</v>
      </c>
      <c r="E110" s="661">
        <v>20</v>
      </c>
      <c r="F110" s="319"/>
      <c r="G110" s="1949" t="s">
        <v>1348</v>
      </c>
      <c r="H110" s="1950"/>
      <c r="I110" s="776">
        <v>10</v>
      </c>
      <c r="J110" s="646">
        <v>1</v>
      </c>
      <c r="K110" s="319"/>
      <c r="L110" s="1938" t="s">
        <v>1317</v>
      </c>
      <c r="M110" s="1939"/>
      <c r="N110" s="1940"/>
      <c r="O110" s="1536">
        <f>SUM($BH$6,$N111)</f>
        <v>18.996702774108325</v>
      </c>
      <c r="P110" s="647">
        <v>20000</v>
      </c>
      <c r="Q110" s="623" t="s">
        <v>825</v>
      </c>
      <c r="R110" s="777">
        <f>(P110/69.5388)</f>
        <v>287.60921960114354</v>
      </c>
      <c r="S110" s="1536">
        <f>SUM($O110,$R111)</f>
        <v>101.49436004250944</v>
      </c>
      <c r="T110" s="1847" t="str">
        <f>IF($BN$5="ON","80F                27c",IF($BN$5="OFF","80F                27c"))</f>
        <v>80F                27c</v>
      </c>
      <c r="U110" s="1848"/>
      <c r="V110" s="1849"/>
      <c r="W110" s="1536">
        <f>SUM($S110,$V111)</f>
        <v>346.87928426364931</v>
      </c>
      <c r="X110" s="1847" t="str">
        <f>IF($BN$5="ON","70F                21c",IF($BN$5="OFF","70F                21c"))</f>
        <v>70F                21c</v>
      </c>
      <c r="Y110" s="1848"/>
      <c r="Z110" s="1849"/>
      <c r="AA110" s="1536">
        <f>SUM($W110,$Z111)</f>
        <v>536.5063060366565</v>
      </c>
      <c r="AB110" s="1847" t="str">
        <f>IF($BN$5="ON","60%                45%",IF($BN$5="OFF","60%                45%"))</f>
        <v>60%                45%</v>
      </c>
      <c r="AC110" s="1848"/>
      <c r="AD110" s="1849"/>
      <c r="AE110" s="1536">
        <f>SUM($AA110,$AD111)</f>
        <v>694.19568511593241</v>
      </c>
      <c r="AF110" s="1937" t="s">
        <v>1357</v>
      </c>
      <c r="AG110" s="1848"/>
      <c r="AH110" s="1849"/>
      <c r="AI110" s="1536">
        <f>SUM($AE110,$AH111)</f>
        <v>694.19568511593241</v>
      </c>
      <c r="AJ110" s="1937" t="s">
        <v>3</v>
      </c>
      <c r="AK110" s="1848"/>
      <c r="AL110" s="1849"/>
      <c r="AM110" s="1536">
        <f>SUM($AI110,$AL111)</f>
        <v>711.34760475913845</v>
      </c>
      <c r="AN110" s="1937" t="s">
        <v>854</v>
      </c>
      <c r="AO110" s="1848"/>
      <c r="AP110" s="1849"/>
      <c r="AQ110" s="1536">
        <f>SUM($AM110,$AP111)</f>
        <v>725.41104436028945</v>
      </c>
      <c r="AR110" s="1847" t="str">
        <f>IF($BN$5="ON","68F                20c",IF($BN$5="OFF","68F                20c"))</f>
        <v>68F                20c</v>
      </c>
      <c r="AS110" s="1848"/>
      <c r="AT110" s="1849"/>
      <c r="AU110" s="1536">
        <f>SUM($AQ110,$AT111)</f>
        <v>725.41104436028945</v>
      </c>
      <c r="AV110" s="1847" t="str">
        <f>IF($BN$5="ON","1500 PPM co2",IF($BN$5="OFF","1500 PPM co2"))</f>
        <v>1500 PPM co2</v>
      </c>
      <c r="AW110" s="1848"/>
      <c r="AX110" s="1849"/>
      <c r="AY110" s="1536">
        <f>SUM($AU110,$AX111,$AX112)</f>
        <v>725.41104436028945</v>
      </c>
      <c r="AZ110" s="745">
        <f>EB$331</f>
        <v>0.5</v>
      </c>
      <c r="BA110" s="728">
        <f>(E110*AZ110)*(J110)</f>
        <v>10</v>
      </c>
      <c r="BB110" s="729">
        <f>IF($BI$6="ON",$BR125,IF($BI$6="OFF",$BS125))</f>
        <v>29.98678996036988</v>
      </c>
      <c r="BC110" s="894">
        <f>SUM($AY110,$BB110,$BB111,$BB112)</f>
        <v>755.39783432065929</v>
      </c>
      <c r="BD110" s="1935">
        <v>6.1</v>
      </c>
      <c r="BE110" s="1936"/>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39" t="s">
        <v>1873</v>
      </c>
      <c r="FP110" s="1840"/>
      <c r="FQ110" s="1840"/>
      <c r="FR110" s="1840"/>
      <c r="FS110" s="1840"/>
      <c r="FT110" s="1840"/>
      <c r="FU110" s="1840"/>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885" t="s">
        <v>9</v>
      </c>
      <c r="C111" s="1886"/>
      <c r="D111" s="1887">
        <f>SUM(D91,D90)</f>
        <v>44272</v>
      </c>
      <c r="E111" s="1888"/>
      <c r="F111" s="319"/>
      <c r="G111" s="1885" t="s">
        <v>9</v>
      </c>
      <c r="H111" s="1886"/>
      <c r="I111" s="1887">
        <f>SUM(I91,I90)</f>
        <v>44340</v>
      </c>
      <c r="J111" s="1888"/>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6">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56" t="s">
        <v>636</v>
      </c>
      <c r="C112" s="1957"/>
      <c r="D112" s="601">
        <f>SUM(C7,D30,D50,D70,D90)</f>
        <v>46</v>
      </c>
      <c r="E112" s="706">
        <f>(D112/7)</f>
        <v>6.5714285714285712</v>
      </c>
      <c r="F112" s="753"/>
      <c r="G112" s="1956" t="s">
        <v>636</v>
      </c>
      <c r="H112" s="1957"/>
      <c r="I112" s="601">
        <f>SUM(H7,I30,I50,I70,I90)</f>
        <v>51</v>
      </c>
      <c r="J112" s="706">
        <f>(I112/7)</f>
        <v>7.2857142857142856</v>
      </c>
      <c r="K112" s="753"/>
      <c r="L112" s="1841" t="s">
        <v>662</v>
      </c>
      <c r="M112" s="1842"/>
      <c r="N112" s="1842"/>
      <c r="O112" s="1842"/>
      <c r="P112" s="1842"/>
      <c r="Q112" s="1842"/>
      <c r="R112" s="1842"/>
      <c r="S112" s="1842"/>
      <c r="T112" s="1842"/>
      <c r="U112" s="1842"/>
      <c r="V112" s="1842"/>
      <c r="W112" s="1842"/>
      <c r="X112" s="1842"/>
      <c r="Y112" s="1842"/>
      <c r="Z112" s="1842"/>
      <c r="AA112" s="1842"/>
      <c r="AB112" s="1842"/>
      <c r="AC112" s="1842"/>
      <c r="AD112" s="1842"/>
      <c r="AE112" s="1842"/>
      <c r="AF112" s="1842"/>
      <c r="AG112" s="1842"/>
      <c r="AH112" s="1842"/>
      <c r="AI112" s="1842"/>
      <c r="AJ112" s="1842"/>
      <c r="AK112" s="1842"/>
      <c r="AL112" s="1842"/>
      <c r="AM112" s="1842"/>
      <c r="AN112" s="1842"/>
      <c r="AO112" s="1842"/>
      <c r="AP112" s="1842"/>
      <c r="AQ112" s="1842"/>
      <c r="AR112" s="1842"/>
      <c r="AS112" s="1842"/>
      <c r="AT112" s="1842"/>
      <c r="AU112" s="1843"/>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33" t="str">
        <f>$B$33</f>
        <v>Expert Light</v>
      </c>
      <c r="C113" s="1934"/>
      <c r="D113" s="652">
        <v>1</v>
      </c>
      <c r="E113" s="831"/>
      <c r="F113" s="753"/>
      <c r="G113" s="1921"/>
      <c r="H113" s="1922"/>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46" t="s">
        <v>1362</v>
      </c>
      <c r="BM113" s="1947"/>
      <c r="BN113" s="1948"/>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26" t="str">
        <f>$B$34</f>
        <v>Expert Medium</v>
      </c>
      <c r="C114" s="1922"/>
      <c r="D114" s="653">
        <v>1</v>
      </c>
      <c r="E114" s="836"/>
      <c r="F114" s="319"/>
      <c r="G114" s="1926"/>
      <c r="H114" s="1922"/>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41" t="s">
        <v>1378</v>
      </c>
      <c r="BM114" s="1828"/>
      <c r="BN114" s="1942"/>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21" t="str">
        <f>$B$35</f>
        <v>Expert Heavy</v>
      </c>
      <c r="C115" s="1922"/>
      <c r="D115" s="653">
        <v>1</v>
      </c>
      <c r="E115" s="841"/>
      <c r="F115" s="319"/>
      <c r="G115" s="1921"/>
      <c r="H115" s="1922"/>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41" t="s">
        <v>1370</v>
      </c>
      <c r="BM115" s="1828"/>
      <c r="BN115" s="1942"/>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26" t="str">
        <f>$B$36</f>
        <v>Full Light</v>
      </c>
      <c r="C116" s="1922"/>
      <c r="D116" s="653">
        <v>1</v>
      </c>
      <c r="E116" s="836"/>
      <c r="F116" s="319"/>
      <c r="G116" s="1926"/>
      <c r="H116" s="1922"/>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46" t="s">
        <v>1362</v>
      </c>
      <c r="BM116" s="1947"/>
      <c r="BN116" s="1948"/>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21" t="str">
        <f>$B$37</f>
        <v>Full Medium</v>
      </c>
      <c r="C117" s="1922"/>
      <c r="D117" s="653">
        <v>1</v>
      </c>
      <c r="E117" s="841"/>
      <c r="F117" s="319"/>
      <c r="G117" s="1921"/>
      <c r="H117" s="1922"/>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41" t="s">
        <v>1378</v>
      </c>
      <c r="BM117" s="1828"/>
      <c r="BN117" s="1942"/>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26" t="str">
        <f>$B$38</f>
        <v>Testing</v>
      </c>
      <c r="C118" s="1922"/>
      <c r="D118" s="653">
        <v>1</v>
      </c>
      <c r="E118" s="836"/>
      <c r="F118" s="319"/>
      <c r="G118" s="1926"/>
      <c r="H118" s="1922"/>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1943"/>
      <c r="BM118" s="1944"/>
      <c r="BN118" s="1945"/>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09" t="s">
        <v>962</v>
      </c>
      <c r="C120" s="1910"/>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11" t="s">
        <v>963</v>
      </c>
      <c r="C121" s="1912"/>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13" t="s">
        <v>964</v>
      </c>
      <c r="C122" s="1914"/>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15" t="s">
        <v>961</v>
      </c>
      <c r="C123" s="1916"/>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17" t="s">
        <v>960</v>
      </c>
      <c r="C124" s="1918"/>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19" t="s">
        <v>957</v>
      </c>
      <c r="C125" s="1920"/>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00" t="s">
        <v>958</v>
      </c>
      <c r="C126" s="1901"/>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02" t="s">
        <v>959</v>
      </c>
      <c r="C127" s="1903"/>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02" t="s">
        <v>1254</v>
      </c>
      <c r="C128" s="1903"/>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04" t="s">
        <v>10</v>
      </c>
      <c r="C130" s="1905"/>
      <c r="D130" s="776">
        <v>7</v>
      </c>
      <c r="E130" s="661">
        <v>30</v>
      </c>
      <c r="F130" s="848"/>
      <c r="G130" s="1904" t="s">
        <v>10</v>
      </c>
      <c r="H130" s="1905"/>
      <c r="I130" s="776">
        <v>7</v>
      </c>
      <c r="J130" s="646">
        <v>1</v>
      </c>
      <c r="K130" s="319"/>
      <c r="L130" s="1938" t="s">
        <v>1316</v>
      </c>
      <c r="M130" s="1939"/>
      <c r="N130" s="1940"/>
      <c r="O130" s="1536">
        <f>SUM($BH$6,$N131)</f>
        <v>18.996702774108325</v>
      </c>
      <c r="P130" s="647">
        <v>40000</v>
      </c>
      <c r="Q130" s="623" t="s">
        <v>825</v>
      </c>
      <c r="R130" s="777">
        <f>(P130/64.55337)</f>
        <v>619.64232076497319</v>
      </c>
      <c r="S130" s="1536">
        <f>SUM($O130,$R131)</f>
        <v>142.74318867671002</v>
      </c>
      <c r="T130" s="1847" t="str">
        <f>IF($BN$5="ON","80F                27c",IF($BN$5="OFF","80F                27c"))</f>
        <v>80F                27c</v>
      </c>
      <c r="U130" s="1848"/>
      <c r="V130" s="1849"/>
      <c r="W130" s="1536">
        <f>SUM($S130,$V131)</f>
        <v>341.13951038741885</v>
      </c>
      <c r="X130" s="1847" t="str">
        <f>IF($BN$5="ON","68F                20c",IF($BN$5="OFF","68F                20c"))</f>
        <v>68F                20c</v>
      </c>
      <c r="Y130" s="1848"/>
      <c r="Z130" s="1849"/>
      <c r="AA130" s="1536">
        <f>SUM($W130,$Z131)</f>
        <v>497.49863360375809</v>
      </c>
      <c r="AB130" s="1847" t="str">
        <f>IF($BN$5="ON","60%                45%",IF($BN$5="OFF","60%                45%"))</f>
        <v>60%                45%</v>
      </c>
      <c r="AC130" s="1848"/>
      <c r="AD130" s="1849"/>
      <c r="AE130" s="1536">
        <f>SUM($AA130,$AD131)</f>
        <v>692.5354972018099</v>
      </c>
      <c r="AF130" s="1937" t="s">
        <v>1358</v>
      </c>
      <c r="AG130" s="1848"/>
      <c r="AH130" s="1849"/>
      <c r="AI130" s="1536">
        <f>SUM($AE130,$AH131)</f>
        <v>692.5354972018099</v>
      </c>
      <c r="AJ130" s="1937" t="s">
        <v>11</v>
      </c>
      <c r="AK130" s="1848"/>
      <c r="AL130" s="1849"/>
      <c r="AM130" s="1536">
        <f>SUM($AI130,$AL131)</f>
        <v>709.68741684501595</v>
      </c>
      <c r="AN130" s="1937" t="s">
        <v>978</v>
      </c>
      <c r="AO130" s="1848"/>
      <c r="AP130" s="1849"/>
      <c r="AQ130" s="1536">
        <f>SUM($AM130,$AP131)</f>
        <v>720.2349965458792</v>
      </c>
      <c r="AR130" s="1847" t="str">
        <f>IF($BN$5="ON","68F                20c",IF($BN$5="OFF","68F                20c"))</f>
        <v>68F                20c</v>
      </c>
      <c r="AS130" s="1848"/>
      <c r="AT130" s="1849"/>
      <c r="AU130" s="1536">
        <f>SUM($AQ130,$AT131)</f>
        <v>720.2349965458792</v>
      </c>
      <c r="AV130" s="1847" t="str">
        <f>IF($BN$5="ON","1400 PPM co2",IF($BN$5="OFF","1400 PPM co2"))</f>
        <v>1400 PPM co2</v>
      </c>
      <c r="AW130" s="1848"/>
      <c r="AX130" s="1849"/>
      <c r="AY130" s="1536">
        <f>SUM($AU130,$AX131,$AX132)</f>
        <v>720.2349965458792</v>
      </c>
      <c r="AZ130" s="745">
        <f>EC$331</f>
        <v>0.5</v>
      </c>
      <c r="BA130" s="728">
        <f>(E130*AZ130)*(J130)</f>
        <v>15</v>
      </c>
      <c r="BB130" s="729">
        <f>IF($BI$6="ON",$BR145,IF($BI$6="OFF",$BS145))</f>
        <v>29.98678996036988</v>
      </c>
      <c r="BC130" s="894">
        <f>SUM($AY130,$BB130,$BB131,$BB132)</f>
        <v>750.22178650624903</v>
      </c>
      <c r="BD130" s="1935">
        <v>6</v>
      </c>
      <c r="BE130" s="1936"/>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39" t="s">
        <v>1873</v>
      </c>
      <c r="FP130" s="1840"/>
      <c r="FQ130" s="1840"/>
      <c r="FR130" s="1840"/>
      <c r="FS130" s="1840"/>
      <c r="FT130" s="1840"/>
      <c r="FU130" s="1840"/>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1955" t="s">
        <v>12</v>
      </c>
      <c r="C131" s="1922"/>
      <c r="D131" s="1887">
        <f>SUM(D111,D110)</f>
        <v>44278</v>
      </c>
      <c r="E131" s="1888"/>
      <c r="F131" s="319"/>
      <c r="G131" s="1955" t="s">
        <v>12</v>
      </c>
      <c r="H131" s="1922"/>
      <c r="I131" s="1887">
        <f>SUM(I111,I110)</f>
        <v>44350</v>
      </c>
      <c r="J131" s="1888"/>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6">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1953" t="s">
        <v>216</v>
      </c>
      <c r="C132" s="1954"/>
      <c r="D132" s="601">
        <f>SUM(C7,D30,D50,D70,D90,D110)</f>
        <v>52</v>
      </c>
      <c r="E132" s="706">
        <f>(D132/7)</f>
        <v>7.4285714285714288</v>
      </c>
      <c r="F132" s="753"/>
      <c r="G132" s="1953" t="s">
        <v>216</v>
      </c>
      <c r="H132" s="1954"/>
      <c r="I132" s="601">
        <f>SUM(H7,I30,I50,I70,I90,I110)</f>
        <v>61</v>
      </c>
      <c r="J132" s="706">
        <f>(I132/7)</f>
        <v>8.7142857142857135</v>
      </c>
      <c r="K132" s="848"/>
      <c r="L132" s="1844" t="s">
        <v>1671</v>
      </c>
      <c r="M132" s="1842"/>
      <c r="N132" s="1842"/>
      <c r="O132" s="1842"/>
      <c r="P132" s="1842"/>
      <c r="Q132" s="1842"/>
      <c r="R132" s="1842"/>
      <c r="S132" s="1842"/>
      <c r="T132" s="1842"/>
      <c r="U132" s="1842"/>
      <c r="V132" s="1842"/>
      <c r="W132" s="1842"/>
      <c r="X132" s="1842"/>
      <c r="Y132" s="1842"/>
      <c r="Z132" s="1842"/>
      <c r="AA132" s="1842"/>
      <c r="AB132" s="1842"/>
      <c r="AC132" s="1842"/>
      <c r="AD132" s="1842"/>
      <c r="AE132" s="1842"/>
      <c r="AF132" s="1842"/>
      <c r="AG132" s="1842"/>
      <c r="AH132" s="1842"/>
      <c r="AI132" s="1842"/>
      <c r="AJ132" s="1842"/>
      <c r="AK132" s="1842"/>
      <c r="AL132" s="1842"/>
      <c r="AM132" s="1842"/>
      <c r="AN132" s="1842"/>
      <c r="AO132" s="1842"/>
      <c r="AP132" s="1842"/>
      <c r="AQ132" s="1842"/>
      <c r="AR132" s="1842"/>
      <c r="AS132" s="1842"/>
      <c r="AT132" s="1842"/>
      <c r="AU132" s="1843"/>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33" t="str">
        <f>$B$33</f>
        <v>Expert Light</v>
      </c>
      <c r="C133" s="1934"/>
      <c r="D133" s="652">
        <v>1</v>
      </c>
      <c r="E133" s="831"/>
      <c r="F133" s="848"/>
      <c r="G133" s="1921"/>
      <c r="H133" s="1922"/>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46" t="s">
        <v>1362</v>
      </c>
      <c r="BM133" s="1947"/>
      <c r="BN133" s="1948"/>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26" t="str">
        <f>$B$34</f>
        <v>Expert Medium</v>
      </c>
      <c r="C134" s="1922"/>
      <c r="D134" s="653">
        <v>1</v>
      </c>
      <c r="E134" s="836"/>
      <c r="F134" s="319"/>
      <c r="G134" s="1926"/>
      <c r="H134" s="1922"/>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41" t="s">
        <v>1377</v>
      </c>
      <c r="BM134" s="1828"/>
      <c r="BN134" s="1942"/>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21" t="str">
        <f>$B$35</f>
        <v>Expert Heavy</v>
      </c>
      <c r="C135" s="1922"/>
      <c r="D135" s="653">
        <v>1</v>
      </c>
      <c r="E135" s="841"/>
      <c r="F135" s="319"/>
      <c r="G135" s="1921"/>
      <c r="H135" s="1922"/>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41" t="s">
        <v>1369</v>
      </c>
      <c r="BM135" s="1828"/>
      <c r="BN135" s="1942"/>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26" t="str">
        <f>$B$36</f>
        <v>Full Light</v>
      </c>
      <c r="C136" s="1922"/>
      <c r="D136" s="653">
        <v>1</v>
      </c>
      <c r="E136" s="836"/>
      <c r="F136" s="319"/>
      <c r="G136" s="1926"/>
      <c r="H136" s="1922"/>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46" t="s">
        <v>1362</v>
      </c>
      <c r="BM136" s="1947"/>
      <c r="BN136" s="1948"/>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21" t="str">
        <f>$B$37</f>
        <v>Full Medium</v>
      </c>
      <c r="C137" s="1922"/>
      <c r="D137" s="653">
        <v>1</v>
      </c>
      <c r="E137" s="841"/>
      <c r="F137" s="319"/>
      <c r="G137" s="1921"/>
      <c r="H137" s="1922"/>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41" t="s">
        <v>1377</v>
      </c>
      <c r="BM137" s="1828"/>
      <c r="BN137" s="1942"/>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26" t="str">
        <f>$B$38</f>
        <v>Testing</v>
      </c>
      <c r="C138" s="1922"/>
      <c r="D138" s="653">
        <v>1</v>
      </c>
      <c r="E138" s="836"/>
      <c r="F138" s="319"/>
      <c r="G138" s="1926"/>
      <c r="H138" s="1922"/>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1943"/>
      <c r="BM138" s="1944"/>
      <c r="BN138" s="1945"/>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09" t="s">
        <v>962</v>
      </c>
      <c r="C140" s="1910"/>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11" t="s">
        <v>963</v>
      </c>
      <c r="C141" s="1912"/>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13" t="s">
        <v>964</v>
      </c>
      <c r="C142" s="1914"/>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15" t="s">
        <v>961</v>
      </c>
      <c r="C143" s="1916"/>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17" t="s">
        <v>960</v>
      </c>
      <c r="C144" s="1918"/>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19" t="s">
        <v>957</v>
      </c>
      <c r="C145" s="1920"/>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00" t="s">
        <v>958</v>
      </c>
      <c r="C146" s="1901"/>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02" t="s">
        <v>959</v>
      </c>
      <c r="C147" s="1903"/>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02" t="s">
        <v>1254</v>
      </c>
      <c r="C148" s="1903"/>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1951" t="s">
        <v>14</v>
      </c>
      <c r="C150" s="1952"/>
      <c r="D150" s="776">
        <v>8</v>
      </c>
      <c r="E150" s="661">
        <v>30</v>
      </c>
      <c r="F150" s="319"/>
      <c r="G150" s="1951" t="s">
        <v>1010</v>
      </c>
      <c r="H150" s="1952"/>
      <c r="I150" s="776">
        <v>8</v>
      </c>
      <c r="J150" s="646">
        <v>1</v>
      </c>
      <c r="K150" s="319"/>
      <c r="L150" s="1938" t="s">
        <v>1316</v>
      </c>
      <c r="M150" s="1939"/>
      <c r="N150" s="1940"/>
      <c r="O150" s="1536">
        <f>SUM($BH$6,$N151)</f>
        <v>18.996702774108325</v>
      </c>
      <c r="P150" s="647">
        <v>50000</v>
      </c>
      <c r="Q150" s="623" t="s">
        <v>825</v>
      </c>
      <c r="R150" s="777">
        <f>(P150/64.55337)</f>
        <v>774.55290095621649</v>
      </c>
      <c r="S150" s="1536">
        <f>SUM($O150,$R151)</f>
        <v>142.74318867671002</v>
      </c>
      <c r="T150" s="1847" t="str">
        <f>IF($BN$5="ON","78F                26c",IF($BN$5="OFF","78F                26c"))</f>
        <v>78F                26c</v>
      </c>
      <c r="U150" s="1848"/>
      <c r="V150" s="1849"/>
      <c r="W150" s="1536">
        <f>SUM($S150,$V151)</f>
        <v>341.13951038741885</v>
      </c>
      <c r="X150" s="1847" t="str">
        <f>IF($BN$5="ON","66F                19c",IF($BN$5="OFF","66F                19c"))</f>
        <v>66F                19c</v>
      </c>
      <c r="Y150" s="1848"/>
      <c r="Z150" s="1849"/>
      <c r="AA150" s="1536">
        <f>SUM($W150,$Z151)</f>
        <v>467.557524902757</v>
      </c>
      <c r="AB150" s="1847" t="str">
        <f>IF($BN$5="ON","60%                45%",IF($BN$5="OFF","60%                45%"))</f>
        <v>60%                45%</v>
      </c>
      <c r="AC150" s="1848"/>
      <c r="AD150" s="1849"/>
      <c r="AE150" s="1536">
        <f>SUM($AA150,$AD151)</f>
        <v>704.09159352167092</v>
      </c>
      <c r="AF150" s="1937" t="s">
        <v>1359</v>
      </c>
      <c r="AG150" s="1848"/>
      <c r="AH150" s="1849"/>
      <c r="AI150" s="1536">
        <f>SUM($AE150,$AH151)</f>
        <v>739.89533805311589</v>
      </c>
      <c r="AJ150" s="1937" t="s">
        <v>11</v>
      </c>
      <c r="AK150" s="1848"/>
      <c r="AL150" s="1849"/>
      <c r="AM150" s="1536">
        <f>SUM($AI150,$AL151)</f>
        <v>757.04725769632194</v>
      </c>
      <c r="AN150" s="1937" t="s">
        <v>978</v>
      </c>
      <c r="AO150" s="1848"/>
      <c r="AP150" s="1849"/>
      <c r="AQ150" s="1536">
        <f>SUM($AM150,$AP151)</f>
        <v>757.04725769632194</v>
      </c>
      <c r="AR150" s="1847" t="str">
        <f>IF($BN$5="ON","68F                20c",IF($BN$5="OFF","68F                20c"))</f>
        <v>68F                20c</v>
      </c>
      <c r="AS150" s="1848"/>
      <c r="AT150" s="1849"/>
      <c r="AU150" s="1536">
        <f>SUM($AQ150,$AT151)</f>
        <v>757.04725769632194</v>
      </c>
      <c r="AV150" s="1847" t="str">
        <f>IF($BN$5="ON","1300 PPM co2",IF($BN$5="OFF","1300 PPM co2"))</f>
        <v>1300 PPM co2</v>
      </c>
      <c r="AW150" s="1848"/>
      <c r="AX150" s="1849"/>
      <c r="AY150" s="1536">
        <f>SUM($AU150,$AX151,$AX152)</f>
        <v>757.04725769632194</v>
      </c>
      <c r="AZ150" s="745">
        <f>ED$331</f>
        <v>0.5</v>
      </c>
      <c r="BA150" s="728">
        <f>(E150*AZ150)*(J150)</f>
        <v>15</v>
      </c>
      <c r="BB150" s="729">
        <f>IF($BI$6="ON",$BR165,IF($BI$6="OFF",$BS165))</f>
        <v>29.98678996036988</v>
      </c>
      <c r="BC150" s="894">
        <f>SUM($AY150,$BB150,$BB151,$BB152)</f>
        <v>787.03404765669177</v>
      </c>
      <c r="BD150" s="1935">
        <v>6</v>
      </c>
      <c r="BE150" s="1936"/>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39" t="s">
        <v>1873</v>
      </c>
      <c r="FP150" s="1840"/>
      <c r="FQ150" s="1840"/>
      <c r="FR150" s="1840"/>
      <c r="FS150" s="1840"/>
      <c r="FT150" s="1840"/>
      <c r="FU150" s="1840"/>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885" t="s">
        <v>13</v>
      </c>
      <c r="C151" s="1886"/>
      <c r="D151" s="1887">
        <f>SUM(D131,D130)</f>
        <v>44285</v>
      </c>
      <c r="E151" s="1888"/>
      <c r="F151" s="319"/>
      <c r="G151" s="1885" t="s">
        <v>13</v>
      </c>
      <c r="H151" s="1886"/>
      <c r="I151" s="1887">
        <f>SUM(I131,I130)</f>
        <v>44357</v>
      </c>
      <c r="J151" s="1888"/>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6">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68</v>
      </c>
      <c r="J152" s="706">
        <f>(I152/7)</f>
        <v>9.7142857142857135</v>
      </c>
      <c r="K152" s="753"/>
      <c r="L152" s="1841" t="s">
        <v>1419</v>
      </c>
      <c r="M152" s="1842"/>
      <c r="N152" s="1842"/>
      <c r="O152" s="1842"/>
      <c r="P152" s="1842"/>
      <c r="Q152" s="1842"/>
      <c r="R152" s="1842"/>
      <c r="S152" s="1842"/>
      <c r="T152" s="1842"/>
      <c r="U152" s="1842"/>
      <c r="V152" s="1842"/>
      <c r="W152" s="1842"/>
      <c r="X152" s="1842"/>
      <c r="Y152" s="1842"/>
      <c r="Z152" s="1842"/>
      <c r="AA152" s="1842"/>
      <c r="AB152" s="1842"/>
      <c r="AC152" s="1842"/>
      <c r="AD152" s="1842"/>
      <c r="AE152" s="1842"/>
      <c r="AF152" s="1842"/>
      <c r="AG152" s="1842"/>
      <c r="AH152" s="1842"/>
      <c r="AI152" s="1842"/>
      <c r="AJ152" s="1842"/>
      <c r="AK152" s="1842"/>
      <c r="AL152" s="1842"/>
      <c r="AM152" s="1842"/>
      <c r="AN152" s="1842"/>
      <c r="AO152" s="1842"/>
      <c r="AP152" s="1842"/>
      <c r="AQ152" s="1842"/>
      <c r="AR152" s="1842"/>
      <c r="AS152" s="1842"/>
      <c r="AT152" s="1842"/>
      <c r="AU152" s="1843"/>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33" t="str">
        <f>$B$33</f>
        <v>Expert Light</v>
      </c>
      <c r="C153" s="1934"/>
      <c r="D153" s="652">
        <v>1</v>
      </c>
      <c r="E153" s="831"/>
      <c r="F153" s="753"/>
      <c r="G153" s="1921"/>
      <c r="H153" s="1922"/>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46" t="s">
        <v>1363</v>
      </c>
      <c r="BM153" s="1947"/>
      <c r="BN153" s="1948"/>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26" t="str">
        <f>$B$34</f>
        <v>Expert Medium</v>
      </c>
      <c r="C154" s="1922"/>
      <c r="D154" s="653">
        <v>1</v>
      </c>
      <c r="E154" s="836"/>
      <c r="F154" s="319"/>
      <c r="G154" s="1926"/>
      <c r="H154" s="1922"/>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41" t="s">
        <v>1377</v>
      </c>
      <c r="BM154" s="1828"/>
      <c r="BN154" s="1942"/>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21" t="str">
        <f>$B$35</f>
        <v>Expert Heavy</v>
      </c>
      <c r="C155" s="1922"/>
      <c r="D155" s="653">
        <v>1</v>
      </c>
      <c r="E155" s="841"/>
      <c r="F155" s="319"/>
      <c r="G155" s="1921"/>
      <c r="H155" s="1922"/>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41" t="s">
        <v>1369</v>
      </c>
      <c r="BM155" s="1828"/>
      <c r="BN155" s="1942"/>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26" t="str">
        <f>$B$36</f>
        <v>Full Light</v>
      </c>
      <c r="C156" s="1922"/>
      <c r="D156" s="653">
        <v>1</v>
      </c>
      <c r="E156" s="836"/>
      <c r="F156" s="319"/>
      <c r="G156" s="1926"/>
      <c r="H156" s="1922"/>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46" t="s">
        <v>1363</v>
      </c>
      <c r="BM156" s="1947"/>
      <c r="BN156" s="1948"/>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21" t="str">
        <f>$B$37</f>
        <v>Full Medium</v>
      </c>
      <c r="C157" s="1922"/>
      <c r="D157" s="653">
        <v>1</v>
      </c>
      <c r="E157" s="841"/>
      <c r="F157" s="319"/>
      <c r="G157" s="1921"/>
      <c r="H157" s="1922"/>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41" t="s">
        <v>1377</v>
      </c>
      <c r="BM157" s="1828"/>
      <c r="BN157" s="1942"/>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26" t="str">
        <f>$B$38</f>
        <v>Testing</v>
      </c>
      <c r="C158" s="1922"/>
      <c r="D158" s="653">
        <v>1</v>
      </c>
      <c r="E158" s="836"/>
      <c r="F158" s="319"/>
      <c r="G158" s="1926"/>
      <c r="H158" s="1922"/>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1943"/>
      <c r="BM158" s="1944"/>
      <c r="BN158" s="1945"/>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09" t="s">
        <v>962</v>
      </c>
      <c r="C160" s="1910"/>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11" t="s">
        <v>963</v>
      </c>
      <c r="C161" s="1912"/>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13" t="s">
        <v>964</v>
      </c>
      <c r="C162" s="1914"/>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15" t="s">
        <v>961</v>
      </c>
      <c r="C163" s="1916"/>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17" t="s">
        <v>960</v>
      </c>
      <c r="C164" s="1918"/>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19" t="s">
        <v>957</v>
      </c>
      <c r="C165" s="1920"/>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00" t="s">
        <v>958</v>
      </c>
      <c r="C166" s="1901"/>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02" t="s">
        <v>959</v>
      </c>
      <c r="C167" s="1903"/>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02" t="s">
        <v>1254</v>
      </c>
      <c r="C168" s="1903"/>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04" t="s">
        <v>16</v>
      </c>
      <c r="C170" s="1905"/>
      <c r="D170" s="776">
        <v>8</v>
      </c>
      <c r="E170" s="661">
        <v>30</v>
      </c>
      <c r="F170" s="319"/>
      <c r="G170" s="1904" t="s">
        <v>1010</v>
      </c>
      <c r="H170" s="1905"/>
      <c r="I170" s="776">
        <v>8</v>
      </c>
      <c r="J170" s="646">
        <v>1</v>
      </c>
      <c r="K170" s="319"/>
      <c r="L170" s="1938" t="s">
        <v>1316</v>
      </c>
      <c r="M170" s="1939"/>
      <c r="N170" s="1940"/>
      <c r="O170" s="1536">
        <f>SUM($BH$6,$N171)</f>
        <v>18.996702774108325</v>
      </c>
      <c r="P170" s="647">
        <v>50000</v>
      </c>
      <c r="Q170" s="623" t="s">
        <v>825</v>
      </c>
      <c r="R170" s="762">
        <f>(P170/64.55337)</f>
        <v>774.55290095621649</v>
      </c>
      <c r="S170" s="1536">
        <f>SUM($O170,$R171)</f>
        <v>167.49248585723035</v>
      </c>
      <c r="T170" s="1847" t="str">
        <f>IF($BN$5="ON","76F                25c",IF($BN$5="OFF","76F                25c"))</f>
        <v>76F                25c</v>
      </c>
      <c r="U170" s="1848"/>
      <c r="V170" s="1849"/>
      <c r="W170" s="1536">
        <f>SUM($S170,$V171)</f>
        <v>365.88880756793918</v>
      </c>
      <c r="X170" s="1847" t="str">
        <f>IF($BN$5="ON","64F                18c",IF($BN$5="OFF","64F                18c"))</f>
        <v>64F                18c</v>
      </c>
      <c r="Y170" s="1848"/>
      <c r="Z170" s="1849"/>
      <c r="AA170" s="1536">
        <f>SUM($W170,$Z171)</f>
        <v>459.03892352660938</v>
      </c>
      <c r="AB170" s="1847" t="str">
        <f>IF($BN$5="ON","55%                40%",IF($BN$5="OFF","55%                40%"))</f>
        <v>55%                40%</v>
      </c>
      <c r="AC170" s="1848"/>
      <c r="AD170" s="1849"/>
      <c r="AE170" s="1536">
        <f>SUM($AA170,$AD171)</f>
        <v>741.21991766847145</v>
      </c>
      <c r="AF170" s="1937" t="s">
        <v>1359</v>
      </c>
      <c r="AG170" s="1848"/>
      <c r="AH170" s="1849"/>
      <c r="AI170" s="1536">
        <f>SUM($AE170,$AH171)</f>
        <v>812.82740673136141</v>
      </c>
      <c r="AJ170" s="1937" t="s">
        <v>11</v>
      </c>
      <c r="AK170" s="1848"/>
      <c r="AL170" s="1849"/>
      <c r="AM170" s="1536">
        <f>SUM($AI170,$AL171)</f>
        <v>829.97932637456745</v>
      </c>
      <c r="AN170" s="1937" t="s">
        <v>979</v>
      </c>
      <c r="AO170" s="1848"/>
      <c r="AP170" s="1849"/>
      <c r="AQ170" s="1536">
        <f>SUM($AM170,$AP171)</f>
        <v>829.97932637456745</v>
      </c>
      <c r="AR170" s="1847" t="str">
        <f>IF($BN$5="ON","68F                20c",IF($BN$5="OFF","68F                20c"))</f>
        <v>68F                20c</v>
      </c>
      <c r="AS170" s="1848"/>
      <c r="AT170" s="1849"/>
      <c r="AU170" s="1536">
        <f>SUM($AQ170,$AT171)</f>
        <v>829.97932637456745</v>
      </c>
      <c r="AV170" s="1847" t="str">
        <f>IF($BN$5="ON","1200 PPM co2",IF($BN$5="OFF","1200 PPM co2"))</f>
        <v>1200 PPM co2</v>
      </c>
      <c r="AW170" s="1848"/>
      <c r="AX170" s="1849"/>
      <c r="AY170" s="1536">
        <f>SUM($AU170,$AX171,$AX172)</f>
        <v>829.97932637456745</v>
      </c>
      <c r="AZ170" s="745">
        <f>EE$331</f>
        <v>0.5</v>
      </c>
      <c r="BA170" s="728">
        <f>(E170*AZ170)*(J170)</f>
        <v>15</v>
      </c>
      <c r="BB170" s="729">
        <f>IF($BI$6="ON",$BR185,IF($BI$6="OFF",$BS185))</f>
        <v>29.98678996036988</v>
      </c>
      <c r="BC170" s="894">
        <f>SUM($AY170,$BB170,$BB171,$BB172)</f>
        <v>859.96611633493728</v>
      </c>
      <c r="BD170" s="1935">
        <v>5.9</v>
      </c>
      <c r="BE170" s="1936"/>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39" t="s">
        <v>1873</v>
      </c>
      <c r="FP170" s="1840"/>
      <c r="FQ170" s="1840"/>
      <c r="FR170" s="1840"/>
      <c r="FS170" s="1840"/>
      <c r="FT170" s="1840"/>
      <c r="FU170" s="1840"/>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885" t="s">
        <v>15</v>
      </c>
      <c r="C171" s="1886"/>
      <c r="D171" s="1887">
        <f>SUM(D151,D150)</f>
        <v>44293</v>
      </c>
      <c r="E171" s="1888"/>
      <c r="F171" s="319"/>
      <c r="G171" s="1885" t="s">
        <v>15</v>
      </c>
      <c r="H171" s="1886"/>
      <c r="I171" s="1887">
        <f>SUM(I151,I150)</f>
        <v>44365</v>
      </c>
      <c r="J171" s="1888"/>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6">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76</v>
      </c>
      <c r="J172" s="706">
        <f>(I172/7)</f>
        <v>10.857142857142858</v>
      </c>
      <c r="K172" s="753"/>
      <c r="L172" s="1841" t="s">
        <v>1664</v>
      </c>
      <c r="M172" s="1842"/>
      <c r="N172" s="1842"/>
      <c r="O172" s="1842"/>
      <c r="P172" s="1842"/>
      <c r="Q172" s="1842"/>
      <c r="R172" s="1842"/>
      <c r="S172" s="1842"/>
      <c r="T172" s="1842"/>
      <c r="U172" s="1842"/>
      <c r="V172" s="1842"/>
      <c r="W172" s="1842"/>
      <c r="X172" s="1842"/>
      <c r="Y172" s="1842"/>
      <c r="Z172" s="1842"/>
      <c r="AA172" s="1842"/>
      <c r="AB172" s="1842"/>
      <c r="AC172" s="1842"/>
      <c r="AD172" s="1842"/>
      <c r="AE172" s="1842"/>
      <c r="AF172" s="1842"/>
      <c r="AG172" s="1842"/>
      <c r="AH172" s="1842"/>
      <c r="AI172" s="1842"/>
      <c r="AJ172" s="1842"/>
      <c r="AK172" s="1842"/>
      <c r="AL172" s="1842"/>
      <c r="AM172" s="1842"/>
      <c r="AN172" s="1842"/>
      <c r="AO172" s="1842"/>
      <c r="AP172" s="1842"/>
      <c r="AQ172" s="1842"/>
      <c r="AR172" s="1842"/>
      <c r="AS172" s="1842"/>
      <c r="AT172" s="1842"/>
      <c r="AU172" s="1843"/>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33" t="str">
        <f>$B$33</f>
        <v>Expert Light</v>
      </c>
      <c r="C173" s="1934"/>
      <c r="D173" s="652">
        <v>1</v>
      </c>
      <c r="E173" s="831"/>
      <c r="F173" s="753"/>
      <c r="G173" s="1921"/>
      <c r="H173" s="1922"/>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46" t="s">
        <v>1362</v>
      </c>
      <c r="BM173" s="1947"/>
      <c r="BN173" s="1948"/>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26" t="str">
        <f>$B$34</f>
        <v>Expert Medium</v>
      </c>
      <c r="C174" s="1922"/>
      <c r="D174" s="653">
        <v>1</v>
      </c>
      <c r="E174" s="836"/>
      <c r="F174" s="319"/>
      <c r="G174" s="1926"/>
      <c r="H174" s="1922"/>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41" t="s">
        <v>1377</v>
      </c>
      <c r="BM174" s="1828"/>
      <c r="BN174" s="1942"/>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21" t="str">
        <f>$B$35</f>
        <v>Expert Heavy</v>
      </c>
      <c r="C175" s="1922"/>
      <c r="D175" s="653">
        <v>1</v>
      </c>
      <c r="E175" s="841"/>
      <c r="F175" s="319"/>
      <c r="G175" s="1921"/>
      <c r="H175" s="1922"/>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41" t="s">
        <v>1368</v>
      </c>
      <c r="BM175" s="1828"/>
      <c r="BN175" s="1942"/>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26" t="str">
        <f>$B$36</f>
        <v>Full Light</v>
      </c>
      <c r="C176" s="1922"/>
      <c r="D176" s="653">
        <v>1</v>
      </c>
      <c r="E176" s="836"/>
      <c r="F176" s="319"/>
      <c r="G176" s="1926"/>
      <c r="H176" s="1922"/>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46" t="s">
        <v>1362</v>
      </c>
      <c r="BM176" s="1947"/>
      <c r="BN176" s="1948"/>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21" t="str">
        <f>$B$37</f>
        <v>Full Medium</v>
      </c>
      <c r="C177" s="1922"/>
      <c r="D177" s="653">
        <v>1</v>
      </c>
      <c r="E177" s="841"/>
      <c r="F177" s="319"/>
      <c r="G177" s="1921"/>
      <c r="H177" s="1922"/>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41" t="s">
        <v>1377</v>
      </c>
      <c r="BM177" s="1828"/>
      <c r="BN177" s="1942"/>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26" t="str">
        <f>$B$38</f>
        <v>Testing</v>
      </c>
      <c r="C178" s="1922"/>
      <c r="D178" s="653">
        <v>1</v>
      </c>
      <c r="E178" s="836"/>
      <c r="F178" s="319"/>
      <c r="G178" s="1926"/>
      <c r="H178" s="1922"/>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1943"/>
      <c r="BM178" s="1944"/>
      <c r="BN178" s="1945"/>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09" t="s">
        <v>962</v>
      </c>
      <c r="C180" s="1910"/>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11" t="s">
        <v>963</v>
      </c>
      <c r="C181" s="1912"/>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13" t="s">
        <v>964</v>
      </c>
      <c r="C182" s="1914"/>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15" t="s">
        <v>961</v>
      </c>
      <c r="C183" s="1916"/>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17" t="s">
        <v>960</v>
      </c>
      <c r="C184" s="1918"/>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19" t="s">
        <v>957</v>
      </c>
      <c r="C185" s="1920"/>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00" t="s">
        <v>958</v>
      </c>
      <c r="C186" s="1901"/>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02" t="s">
        <v>959</v>
      </c>
      <c r="C187" s="1903"/>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02" t="s">
        <v>1254</v>
      </c>
      <c r="C188" s="1903"/>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04" t="s">
        <v>16</v>
      </c>
      <c r="C190" s="1905"/>
      <c r="D190" s="776">
        <v>8</v>
      </c>
      <c r="E190" s="661">
        <v>30</v>
      </c>
      <c r="F190" s="319"/>
      <c r="G190" s="1904" t="s">
        <v>16</v>
      </c>
      <c r="H190" s="1905"/>
      <c r="I190" s="776">
        <v>8</v>
      </c>
      <c r="J190" s="646">
        <v>1</v>
      </c>
      <c r="K190" s="319"/>
      <c r="L190" s="1938" t="s">
        <v>1316</v>
      </c>
      <c r="M190" s="1939"/>
      <c r="N190" s="1940"/>
      <c r="O190" s="1536">
        <f>SUM($BH$6,$N191)</f>
        <v>18.996702774108325</v>
      </c>
      <c r="P190" s="647">
        <v>50000</v>
      </c>
      <c r="Q190" s="623" t="s">
        <v>825</v>
      </c>
      <c r="R190" s="777">
        <f>(P190/64.55337)</f>
        <v>774.55290095621649</v>
      </c>
      <c r="S190" s="1536">
        <f>SUM($O190,$R191)</f>
        <v>167.49248585723035</v>
      </c>
      <c r="T190" s="1847" t="str">
        <f>IF($BN$5="ON","76F                25c",IF($BN$5="OFF","76F                25c"))</f>
        <v>76F                25c</v>
      </c>
      <c r="U190" s="1848"/>
      <c r="V190" s="1849"/>
      <c r="W190" s="1536">
        <f>SUM($S190,$V191)</f>
        <v>365.88880756793918</v>
      </c>
      <c r="X190" s="1847" t="str">
        <f>IF($BN$5="ON","64F                18c",IF($BN$5="OFF","64F                18c"))</f>
        <v>64F                18c</v>
      </c>
      <c r="Y190" s="1848"/>
      <c r="Z190" s="1849"/>
      <c r="AA190" s="1536">
        <f>SUM($W190,$Z191)</f>
        <v>459.03892352660938</v>
      </c>
      <c r="AB190" s="1847" t="str">
        <f>IF($BN$5="ON","55%                40%",IF($BN$5="OFF","55%                40%"))</f>
        <v>55%                40%</v>
      </c>
      <c r="AC190" s="1848"/>
      <c r="AD190" s="1849"/>
      <c r="AE190" s="1536">
        <f>SUM($AA190,$AD191)</f>
        <v>741.21991766847145</v>
      </c>
      <c r="AF190" s="1937" t="s">
        <v>1359</v>
      </c>
      <c r="AG190" s="1848"/>
      <c r="AH190" s="1849"/>
      <c r="AI190" s="1536">
        <f>SUM($AE190,$AH191)</f>
        <v>812.82740673136141</v>
      </c>
      <c r="AJ190" s="1937" t="s">
        <v>11</v>
      </c>
      <c r="AK190" s="1848"/>
      <c r="AL190" s="1849"/>
      <c r="AM190" s="1536">
        <f>SUM($AI190,$AL191)</f>
        <v>829.97932637456745</v>
      </c>
      <c r="AN190" s="1937" t="s">
        <v>979</v>
      </c>
      <c r="AO190" s="1848"/>
      <c r="AP190" s="1849"/>
      <c r="AQ190" s="1536">
        <f>SUM($AM190,$AP191)</f>
        <v>829.97932637456745</v>
      </c>
      <c r="AR190" s="1847" t="str">
        <f>IF($BN$5="ON","68F                20c",IF($BN$5="OFF","68F                20c"))</f>
        <v>68F                20c</v>
      </c>
      <c r="AS190" s="1848"/>
      <c r="AT190" s="1849"/>
      <c r="AU190" s="1536">
        <f>SUM($AQ190,$AT191)</f>
        <v>829.97932637456745</v>
      </c>
      <c r="AV190" s="1847" t="str">
        <f>IF($BN$5="ON","1100 PPM co2",IF($BN$5="OFF","1100 PPM co2"))</f>
        <v>1100 PPM co2</v>
      </c>
      <c r="AW190" s="1848"/>
      <c r="AX190" s="1849"/>
      <c r="AY190" s="1536">
        <f>SUM($AU190,$AX191,$AX192)</f>
        <v>829.97932637456745</v>
      </c>
      <c r="AZ190" s="745">
        <f>EF$331</f>
        <v>0.5</v>
      </c>
      <c r="BA190" s="728">
        <f>(E190*AZ190)*(J190)</f>
        <v>15</v>
      </c>
      <c r="BB190" s="729">
        <f>IF($BI$6="ON",$BR205,IF($BI$6="OFF",$BS205))</f>
        <v>29.98678996036988</v>
      </c>
      <c r="BC190" s="894">
        <f>SUM($AY190,$BB190,$BB191,$BB192)</f>
        <v>859.96611633493728</v>
      </c>
      <c r="BD190" s="1935">
        <v>5.8</v>
      </c>
      <c r="BE190" s="1936"/>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39" t="s">
        <v>1873</v>
      </c>
      <c r="FP190" s="1840"/>
      <c r="FQ190" s="1840"/>
      <c r="FR190" s="1840"/>
      <c r="FS190" s="1840"/>
      <c r="FT190" s="1840"/>
      <c r="FU190" s="1840"/>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885" t="s">
        <v>17</v>
      </c>
      <c r="C191" s="1886"/>
      <c r="D191" s="1887">
        <f>SUM(D171,D170)</f>
        <v>44301</v>
      </c>
      <c r="E191" s="1888"/>
      <c r="F191" s="319"/>
      <c r="G191" s="1885" t="s">
        <v>17</v>
      </c>
      <c r="H191" s="1886"/>
      <c r="I191" s="1887">
        <f>SUM(I171,I170)</f>
        <v>44373</v>
      </c>
      <c r="J191" s="1888"/>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6">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84</v>
      </c>
      <c r="J192" s="706">
        <f>(I192/7)</f>
        <v>12</v>
      </c>
      <c r="K192" s="753"/>
      <c r="L192" s="1841" t="s">
        <v>1680</v>
      </c>
      <c r="M192" s="1842"/>
      <c r="N192" s="1842"/>
      <c r="O192" s="1842"/>
      <c r="P192" s="1842"/>
      <c r="Q192" s="1842"/>
      <c r="R192" s="1842"/>
      <c r="S192" s="1842"/>
      <c r="T192" s="1842"/>
      <c r="U192" s="1842"/>
      <c r="V192" s="1842"/>
      <c r="W192" s="1842"/>
      <c r="X192" s="1842"/>
      <c r="Y192" s="1842"/>
      <c r="Z192" s="1842"/>
      <c r="AA192" s="1842"/>
      <c r="AB192" s="1842"/>
      <c r="AC192" s="1842"/>
      <c r="AD192" s="1842"/>
      <c r="AE192" s="1842"/>
      <c r="AF192" s="1842"/>
      <c r="AG192" s="1842"/>
      <c r="AH192" s="1842"/>
      <c r="AI192" s="1842"/>
      <c r="AJ192" s="1842"/>
      <c r="AK192" s="1842"/>
      <c r="AL192" s="1842"/>
      <c r="AM192" s="1842"/>
      <c r="AN192" s="1842"/>
      <c r="AO192" s="1842"/>
      <c r="AP192" s="1842"/>
      <c r="AQ192" s="1842"/>
      <c r="AR192" s="1842"/>
      <c r="AS192" s="1842"/>
      <c r="AT192" s="1842"/>
      <c r="AU192" s="1843"/>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33" t="str">
        <f>$B$33</f>
        <v>Expert Light</v>
      </c>
      <c r="C193" s="1934"/>
      <c r="D193" s="652">
        <v>1</v>
      </c>
      <c r="E193" s="831"/>
      <c r="F193" s="753"/>
      <c r="G193" s="1921"/>
      <c r="H193" s="1922"/>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46" t="s">
        <v>1362</v>
      </c>
      <c r="BM193" s="1947"/>
      <c r="BN193" s="1948"/>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26" t="str">
        <f>$B$34</f>
        <v>Expert Medium</v>
      </c>
      <c r="C194" s="1922"/>
      <c r="D194" s="653">
        <v>1</v>
      </c>
      <c r="E194" s="836"/>
      <c r="F194" s="319"/>
      <c r="G194" s="1926"/>
      <c r="H194" s="1922"/>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41" t="s">
        <v>1377</v>
      </c>
      <c r="BM194" s="1828"/>
      <c r="BN194" s="1942"/>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21" t="str">
        <f>$B$35</f>
        <v>Expert Heavy</v>
      </c>
      <c r="C195" s="1922"/>
      <c r="D195" s="653">
        <v>1</v>
      </c>
      <c r="E195" s="841"/>
      <c r="F195" s="319"/>
      <c r="G195" s="1921"/>
      <c r="H195" s="1922"/>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41" t="s">
        <v>1368</v>
      </c>
      <c r="BM195" s="1828"/>
      <c r="BN195" s="1942"/>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26" t="str">
        <f>$B$36</f>
        <v>Full Light</v>
      </c>
      <c r="C196" s="1922"/>
      <c r="D196" s="653">
        <v>1</v>
      </c>
      <c r="E196" s="836"/>
      <c r="F196" s="319"/>
      <c r="G196" s="1926"/>
      <c r="H196" s="1922"/>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46" t="s">
        <v>1362</v>
      </c>
      <c r="BM196" s="1947"/>
      <c r="BN196" s="1948"/>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21" t="str">
        <f>$B$37</f>
        <v>Full Medium</v>
      </c>
      <c r="C197" s="1922"/>
      <c r="D197" s="653">
        <v>1</v>
      </c>
      <c r="E197" s="841"/>
      <c r="F197" s="319"/>
      <c r="G197" s="1921"/>
      <c r="H197" s="1922"/>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41" t="s">
        <v>1377</v>
      </c>
      <c r="BM197" s="1828"/>
      <c r="BN197" s="1942"/>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26" t="str">
        <f>$B$38</f>
        <v>Testing</v>
      </c>
      <c r="C198" s="1922"/>
      <c r="D198" s="653">
        <v>1</v>
      </c>
      <c r="E198" s="836"/>
      <c r="F198" s="319"/>
      <c r="G198" s="1926"/>
      <c r="H198" s="1922"/>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1943"/>
      <c r="BM198" s="1944"/>
      <c r="BN198" s="1945"/>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09" t="s">
        <v>962</v>
      </c>
      <c r="C200" s="1910"/>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11" t="s">
        <v>963</v>
      </c>
      <c r="C201" s="1912"/>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13" t="s">
        <v>964</v>
      </c>
      <c r="C202" s="1914"/>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15" t="s">
        <v>961</v>
      </c>
      <c r="C203" s="1916"/>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17" t="s">
        <v>960</v>
      </c>
      <c r="C204" s="1918"/>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19" t="s">
        <v>957</v>
      </c>
      <c r="C205" s="1920"/>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00" t="s">
        <v>958</v>
      </c>
      <c r="C206" s="1901"/>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02" t="s">
        <v>959</v>
      </c>
      <c r="C207" s="1903"/>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02" t="s">
        <v>1254</v>
      </c>
      <c r="C208" s="1903"/>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04" t="s">
        <v>16</v>
      </c>
      <c r="C210" s="1905"/>
      <c r="D210" s="776">
        <v>8</v>
      </c>
      <c r="E210" s="661">
        <v>30</v>
      </c>
      <c r="F210" s="319"/>
      <c r="G210" s="1904" t="s">
        <v>16</v>
      </c>
      <c r="H210" s="1905"/>
      <c r="I210" s="776">
        <v>8</v>
      </c>
      <c r="J210" s="646">
        <v>1</v>
      </c>
      <c r="K210" s="319"/>
      <c r="L210" s="1938" t="s">
        <v>1316</v>
      </c>
      <c r="M210" s="1939"/>
      <c r="N210" s="1940"/>
      <c r="O210" s="1536">
        <f>SUM($BH$6,$N211)</f>
        <v>18.996702774108325</v>
      </c>
      <c r="P210" s="647">
        <v>50000</v>
      </c>
      <c r="Q210" s="623" t="s">
        <v>825</v>
      </c>
      <c r="R210" s="777">
        <f>(P210/64.55337)</f>
        <v>774.55290095621649</v>
      </c>
      <c r="S210" s="1536">
        <f>SUM($O210,$R211)</f>
        <v>167.49248585723035</v>
      </c>
      <c r="T210" s="1847" t="str">
        <f>IF($BN$5="ON","76F                25c",IF($BN$5="OFF","76F                25c"))</f>
        <v>76F                25c</v>
      </c>
      <c r="U210" s="1848"/>
      <c r="V210" s="1849"/>
      <c r="W210" s="1536">
        <f>SUM($S210,$V211)</f>
        <v>365.88880756793918</v>
      </c>
      <c r="X210" s="1847" t="str">
        <f>IF($BN$5="ON","64F                18c",IF($BN$5="OFF","64F                18c"))</f>
        <v>64F                18c</v>
      </c>
      <c r="Y210" s="1848"/>
      <c r="Z210" s="1849"/>
      <c r="AA210" s="1536">
        <f>SUM($W210,$Z211)</f>
        <v>459.03892352660938</v>
      </c>
      <c r="AB210" s="1847" t="str">
        <f>IF($BN$5="ON","55%                40%",IF($BN$5="OFF","55%                40%"))</f>
        <v>55%                40%</v>
      </c>
      <c r="AC210" s="1848"/>
      <c r="AD210" s="1849"/>
      <c r="AE210" s="1536">
        <f>SUM($AA210,$AD211)</f>
        <v>741.21991766847145</v>
      </c>
      <c r="AF210" s="1937" t="s">
        <v>1359</v>
      </c>
      <c r="AG210" s="1848"/>
      <c r="AH210" s="1849"/>
      <c r="AI210" s="1536">
        <f>SUM($AE210,$AH211)</f>
        <v>812.82740673136141</v>
      </c>
      <c r="AJ210" s="1937" t="s">
        <v>11</v>
      </c>
      <c r="AK210" s="1848"/>
      <c r="AL210" s="1849"/>
      <c r="AM210" s="1536">
        <f>SUM($AI210,$AL211)</f>
        <v>829.97932637456745</v>
      </c>
      <c r="AN210" s="1937" t="s">
        <v>980</v>
      </c>
      <c r="AO210" s="1848"/>
      <c r="AP210" s="1849"/>
      <c r="AQ210" s="1536">
        <f>SUM($AM210,$AP211)</f>
        <v>829.97932637456745</v>
      </c>
      <c r="AR210" s="1847" t="str">
        <f>IF($BN$5="ON","68F                20c",IF($BN$5="OFF","68F                20c"))</f>
        <v>68F                20c</v>
      </c>
      <c r="AS210" s="1848"/>
      <c r="AT210" s="1849"/>
      <c r="AU210" s="1536">
        <f>SUM($AQ210,$AT211)</f>
        <v>829.97932637456745</v>
      </c>
      <c r="AV210" s="1847" t="str">
        <f>IF($BN$5="ON","1100 PPM co2",IF($BN$5="OFF","1100 PPM co2"))</f>
        <v>1100 PPM co2</v>
      </c>
      <c r="AW210" s="1848"/>
      <c r="AX210" s="1849"/>
      <c r="AY210" s="1536">
        <f>SUM($AU210,$AX211,$AX212)</f>
        <v>892.57087194920416</v>
      </c>
      <c r="AZ210" s="745">
        <f>EG$331</f>
        <v>0.5</v>
      </c>
      <c r="BA210" s="728">
        <f>(E210*AZ210)*(J210)</f>
        <v>15</v>
      </c>
      <c r="BB210" s="729">
        <f>IF($BI$6="ON",$BR225,IF($BI$6="OFF",$BS225))</f>
        <v>29.98678996036988</v>
      </c>
      <c r="BC210" s="894">
        <f>SUM($AY210,$BB210,$BB211,$BB212)</f>
        <v>922.55766190957399</v>
      </c>
      <c r="BD210" s="1935">
        <v>5.7</v>
      </c>
      <c r="BE210" s="1936"/>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39" t="s">
        <v>1873</v>
      </c>
      <c r="FP210" s="1840"/>
      <c r="FQ210" s="1840"/>
      <c r="FR210" s="1840"/>
      <c r="FS210" s="1840"/>
      <c r="FT210" s="1840"/>
      <c r="FU210" s="1840"/>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885" t="s">
        <v>17</v>
      </c>
      <c r="C211" s="1886"/>
      <c r="D211" s="1887">
        <f>SUM(D191,D190)</f>
        <v>44309</v>
      </c>
      <c r="E211" s="1888"/>
      <c r="F211" s="319"/>
      <c r="G211" s="1885" t="s">
        <v>17</v>
      </c>
      <c r="H211" s="1886"/>
      <c r="I211" s="1887">
        <f>SUM(I191,I190)</f>
        <v>44381</v>
      </c>
      <c r="J211" s="1888"/>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6">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92</v>
      </c>
      <c r="J212" s="706">
        <f>(I212/7)</f>
        <v>13.142857142857142</v>
      </c>
      <c r="K212" s="753"/>
      <c r="L212" s="1841" t="s">
        <v>1674</v>
      </c>
      <c r="M212" s="1842"/>
      <c r="N212" s="1842"/>
      <c r="O212" s="1842"/>
      <c r="P212" s="1842"/>
      <c r="Q212" s="1842"/>
      <c r="R212" s="1842"/>
      <c r="S212" s="1842"/>
      <c r="T212" s="1842"/>
      <c r="U212" s="1842"/>
      <c r="V212" s="1842"/>
      <c r="W212" s="1842"/>
      <c r="X212" s="1842"/>
      <c r="Y212" s="1842"/>
      <c r="Z212" s="1842"/>
      <c r="AA212" s="1842"/>
      <c r="AB212" s="1842"/>
      <c r="AC212" s="1842"/>
      <c r="AD212" s="1842"/>
      <c r="AE212" s="1842"/>
      <c r="AF212" s="1842"/>
      <c r="AG212" s="1842"/>
      <c r="AH212" s="1842"/>
      <c r="AI212" s="1842"/>
      <c r="AJ212" s="1842"/>
      <c r="AK212" s="1842"/>
      <c r="AL212" s="1842"/>
      <c r="AM212" s="1842"/>
      <c r="AN212" s="1842"/>
      <c r="AO212" s="1842"/>
      <c r="AP212" s="1842"/>
      <c r="AQ212" s="1842"/>
      <c r="AR212" s="1842"/>
      <c r="AS212" s="1842"/>
      <c r="AT212" s="1842"/>
      <c r="AU212" s="1843"/>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33" t="str">
        <f>$B$33</f>
        <v>Expert Light</v>
      </c>
      <c r="C213" s="1934"/>
      <c r="D213" s="652">
        <v>1</v>
      </c>
      <c r="E213" s="831"/>
      <c r="F213" s="753"/>
      <c r="G213" s="1921"/>
      <c r="H213" s="1922"/>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46" t="s">
        <v>1362</v>
      </c>
      <c r="BM213" s="1947"/>
      <c r="BN213" s="1948"/>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26" t="str">
        <f>$B$34</f>
        <v>Expert Medium</v>
      </c>
      <c r="C214" s="1922"/>
      <c r="D214" s="653">
        <v>1</v>
      </c>
      <c r="E214" s="836"/>
      <c r="F214" s="319"/>
      <c r="G214" s="1926"/>
      <c r="H214" s="1922"/>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41" t="s">
        <v>1377</v>
      </c>
      <c r="BM214" s="1828"/>
      <c r="BN214" s="1942"/>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21" t="str">
        <f>$B$35</f>
        <v>Expert Heavy</v>
      </c>
      <c r="C215" s="1922"/>
      <c r="D215" s="653">
        <v>1</v>
      </c>
      <c r="E215" s="841"/>
      <c r="F215" s="319"/>
      <c r="G215" s="1921"/>
      <c r="H215" s="1922"/>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41" t="s">
        <v>1368</v>
      </c>
      <c r="BM215" s="1828"/>
      <c r="BN215" s="1942"/>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26" t="str">
        <f>$B$36</f>
        <v>Full Light</v>
      </c>
      <c r="C216" s="1922"/>
      <c r="D216" s="653">
        <v>1</v>
      </c>
      <c r="E216" s="836"/>
      <c r="F216" s="319"/>
      <c r="G216" s="1926"/>
      <c r="H216" s="1922"/>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46" t="s">
        <v>1384</v>
      </c>
      <c r="BM216" s="1947"/>
      <c r="BN216" s="1948"/>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21" t="str">
        <f>$B$37</f>
        <v>Full Medium</v>
      </c>
      <c r="C217" s="1922"/>
      <c r="D217" s="653">
        <v>1</v>
      </c>
      <c r="E217" s="841"/>
      <c r="F217" s="319"/>
      <c r="G217" s="1921"/>
      <c r="H217" s="1922"/>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41" t="s">
        <v>1377</v>
      </c>
      <c r="BM217" s="1828"/>
      <c r="BN217" s="1942"/>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26" t="str">
        <f>$B$38</f>
        <v>Testing</v>
      </c>
      <c r="C218" s="1922"/>
      <c r="D218" s="653">
        <v>1</v>
      </c>
      <c r="E218" s="836"/>
      <c r="F218" s="319"/>
      <c r="G218" s="1926"/>
      <c r="H218" s="1922"/>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1943"/>
      <c r="BM218" s="1944"/>
      <c r="BN218" s="1945"/>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09" t="s">
        <v>962</v>
      </c>
      <c r="C220" s="1910"/>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11" t="s">
        <v>963</v>
      </c>
      <c r="C221" s="1912"/>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13" t="s">
        <v>964</v>
      </c>
      <c r="C222" s="1914"/>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15" t="s">
        <v>961</v>
      </c>
      <c r="C223" s="1916"/>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17" t="s">
        <v>960</v>
      </c>
      <c r="C224" s="1918"/>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19" t="s">
        <v>957</v>
      </c>
      <c r="C225" s="1920"/>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00" t="s">
        <v>958</v>
      </c>
      <c r="C226" s="1901"/>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02" t="s">
        <v>959</v>
      </c>
      <c r="C227" s="1903"/>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02" t="s">
        <v>1254</v>
      </c>
      <c r="C228" s="1903"/>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04" t="s">
        <v>18</v>
      </c>
      <c r="C230" s="1905"/>
      <c r="D230" s="776">
        <v>8</v>
      </c>
      <c r="E230" s="661">
        <v>25</v>
      </c>
      <c r="F230" s="319"/>
      <c r="G230" s="1949" t="s">
        <v>18</v>
      </c>
      <c r="H230" s="1950"/>
      <c r="I230" s="776">
        <v>8</v>
      </c>
      <c r="J230" s="646">
        <v>1</v>
      </c>
      <c r="K230" s="319"/>
      <c r="L230" s="1938" t="s">
        <v>1316</v>
      </c>
      <c r="M230" s="1939"/>
      <c r="N230" s="1940"/>
      <c r="O230" s="1536">
        <f>SUM($BH$6,$N231)</f>
        <v>18.996702774108325</v>
      </c>
      <c r="P230" s="647">
        <v>50000</v>
      </c>
      <c r="Q230" s="623" t="s">
        <v>825</v>
      </c>
      <c r="R230" s="777">
        <f>(P230/64.55337)</f>
        <v>774.55290095621649</v>
      </c>
      <c r="S230" s="1536">
        <f>SUM($O230,$R231)</f>
        <v>101.49436004250944</v>
      </c>
      <c r="T230" s="1847" t="str">
        <f>IF($BN$5="ON","76F                25c",IF($BN$5="OFF","76F                25c"))</f>
        <v>76F                25c</v>
      </c>
      <c r="U230" s="1848"/>
      <c r="V230" s="1849"/>
      <c r="W230" s="1536">
        <f>SUM($S230,$V231)</f>
        <v>247.68112340829489</v>
      </c>
      <c r="X230" s="1847" t="str">
        <f>IF($BN$5="ON","64F                18c",IF($BN$5="OFF","64F                18c"))</f>
        <v>64F                18c</v>
      </c>
      <c r="Y230" s="1848"/>
      <c r="Z230" s="1849"/>
      <c r="AA230" s="1536">
        <f>SUM($W230,$Z231)</f>
        <v>340.83123936696506</v>
      </c>
      <c r="AB230" s="1847" t="str">
        <f>IF($BN$5="ON","55%                40%",IF($BN$5="OFF","55%                40%"))</f>
        <v>55%                40%</v>
      </c>
      <c r="AC230" s="1848"/>
      <c r="AD230" s="1849"/>
      <c r="AE230" s="1536">
        <f>SUM($AA230,$AD231)</f>
        <v>465.32285442955128</v>
      </c>
      <c r="AF230" s="1937" t="s">
        <v>1359</v>
      </c>
      <c r="AG230" s="1848"/>
      <c r="AH230" s="1849"/>
      <c r="AI230" s="1536">
        <f>SUM($AE230,$AH231)</f>
        <v>465.32285442955128</v>
      </c>
      <c r="AJ230" s="1937" t="s">
        <v>11</v>
      </c>
      <c r="AK230" s="1848"/>
      <c r="AL230" s="1849"/>
      <c r="AM230" s="1536">
        <f>SUM($AI230,$AL231)</f>
        <v>482.47477407275738</v>
      </c>
      <c r="AN230" s="1937" t="s">
        <v>980</v>
      </c>
      <c r="AO230" s="1848"/>
      <c r="AP230" s="1849"/>
      <c r="AQ230" s="1536">
        <f>SUM($AM230,$AP231)</f>
        <v>482.47477407275738</v>
      </c>
      <c r="AR230" s="1847" t="str">
        <f>IF($BN$5="ON","68F                20c",IF($BN$5="OFF","68F                20c"))</f>
        <v>68F                20c</v>
      </c>
      <c r="AS230" s="1848"/>
      <c r="AT230" s="1849"/>
      <c r="AU230" s="1536">
        <f>SUM($AQ230,$AT231)</f>
        <v>482.47477407275738</v>
      </c>
      <c r="AV230" s="1847" t="str">
        <f>IF($BN$5="ON","1100 PPM co2",IF($BN$5="OFF","1100 PPM co2"))</f>
        <v>1100 PPM co2</v>
      </c>
      <c r="AW230" s="1848"/>
      <c r="AX230" s="1849"/>
      <c r="AY230" s="1536">
        <f>SUM($AU230,$AX231,$AX232)</f>
        <v>670.24941079666758</v>
      </c>
      <c r="AZ230" s="745">
        <f>EH$331</f>
        <v>0.6</v>
      </c>
      <c r="BA230" s="728">
        <f>(E230*AZ230)*(J230)</f>
        <v>15</v>
      </c>
      <c r="BB230" s="729">
        <f>IF($BI$6="ON",$BR245,IF($BI$6="OFF",$BS245))</f>
        <v>35.984147952443855</v>
      </c>
      <c r="BC230" s="894">
        <f>SUM($AY230,$BB230,$BB231,$BB232)</f>
        <v>706.23355874911147</v>
      </c>
      <c r="BD230" s="1935">
        <v>5.7</v>
      </c>
      <c r="BE230" s="1936"/>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39" t="s">
        <v>1873</v>
      </c>
      <c r="FP230" s="1840"/>
      <c r="FQ230" s="1840"/>
      <c r="FR230" s="1840"/>
      <c r="FS230" s="1840"/>
      <c r="FT230" s="1840"/>
      <c r="FU230" s="1840"/>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885" t="s">
        <v>17</v>
      </c>
      <c r="C231" s="1886"/>
      <c r="D231" s="1887">
        <f>SUM(D211,D210)</f>
        <v>44317</v>
      </c>
      <c r="E231" s="1888"/>
      <c r="F231" s="319"/>
      <c r="G231" s="1885" t="s">
        <v>17</v>
      </c>
      <c r="H231" s="1886"/>
      <c r="I231" s="1887">
        <f>SUM(I211,I210)</f>
        <v>44389</v>
      </c>
      <c r="J231" s="1888"/>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6">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100</v>
      </c>
      <c r="J232" s="706">
        <f>(I232/7)</f>
        <v>14.285714285714286</v>
      </c>
      <c r="K232" s="753"/>
      <c r="L232" s="1841" t="s">
        <v>1660</v>
      </c>
      <c r="M232" s="1842"/>
      <c r="N232" s="1842"/>
      <c r="O232" s="1842"/>
      <c r="P232" s="1842"/>
      <c r="Q232" s="1842"/>
      <c r="R232" s="1842"/>
      <c r="S232" s="1842"/>
      <c r="T232" s="1842"/>
      <c r="U232" s="1842"/>
      <c r="V232" s="1842"/>
      <c r="W232" s="1842"/>
      <c r="X232" s="1842"/>
      <c r="Y232" s="1842"/>
      <c r="Z232" s="1842"/>
      <c r="AA232" s="1842"/>
      <c r="AB232" s="1842"/>
      <c r="AC232" s="1842"/>
      <c r="AD232" s="1842"/>
      <c r="AE232" s="1842"/>
      <c r="AF232" s="1842"/>
      <c r="AG232" s="1842"/>
      <c r="AH232" s="1842"/>
      <c r="AI232" s="1842"/>
      <c r="AJ232" s="1842"/>
      <c r="AK232" s="1842"/>
      <c r="AL232" s="1842"/>
      <c r="AM232" s="1842"/>
      <c r="AN232" s="1842"/>
      <c r="AO232" s="1842"/>
      <c r="AP232" s="1842"/>
      <c r="AQ232" s="1842"/>
      <c r="AR232" s="1842"/>
      <c r="AS232" s="1842"/>
      <c r="AT232" s="1842"/>
      <c r="AU232" s="1843"/>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33" t="str">
        <f>$B$33</f>
        <v>Expert Light</v>
      </c>
      <c r="C233" s="1934"/>
      <c r="D233" s="652">
        <v>1</v>
      </c>
      <c r="E233" s="831"/>
      <c r="F233" s="753"/>
      <c r="G233" s="1921"/>
      <c r="H233" s="1922"/>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46" t="s">
        <v>1364</v>
      </c>
      <c r="BM233" s="1947"/>
      <c r="BN233" s="1948"/>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26" t="str">
        <f>$B$34</f>
        <v>Expert Medium</v>
      </c>
      <c r="C234" s="1922"/>
      <c r="D234" s="653">
        <v>1</v>
      </c>
      <c r="E234" s="836"/>
      <c r="F234" s="319"/>
      <c r="G234" s="1926"/>
      <c r="H234" s="1922"/>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41" t="s">
        <v>1376</v>
      </c>
      <c r="BM234" s="1828"/>
      <c r="BN234" s="1942"/>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21" t="str">
        <f>$B$35</f>
        <v>Expert Heavy</v>
      </c>
      <c r="C235" s="1922"/>
      <c r="D235" s="653">
        <v>1</v>
      </c>
      <c r="E235" s="841"/>
      <c r="F235" s="319"/>
      <c r="G235" s="1921"/>
      <c r="H235" s="1922"/>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41" t="s">
        <v>1367</v>
      </c>
      <c r="BM235" s="1828"/>
      <c r="BN235" s="1942"/>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26" t="str">
        <f>$B$36</f>
        <v>Full Light</v>
      </c>
      <c r="C236" s="1922"/>
      <c r="D236" s="653">
        <v>1</v>
      </c>
      <c r="E236" s="836"/>
      <c r="F236" s="319"/>
      <c r="G236" s="1926"/>
      <c r="H236" s="1922"/>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46" t="s">
        <v>1364</v>
      </c>
      <c r="BM236" s="1947"/>
      <c r="BN236" s="1948"/>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21" t="str">
        <f>$B$37</f>
        <v>Full Medium</v>
      </c>
      <c r="C237" s="1922"/>
      <c r="D237" s="653">
        <v>1</v>
      </c>
      <c r="E237" s="841"/>
      <c r="F237" s="319"/>
      <c r="G237" s="1921"/>
      <c r="H237" s="1922"/>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41" t="s">
        <v>1376</v>
      </c>
      <c r="BM237" s="1828"/>
      <c r="BN237" s="1942"/>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26" t="str">
        <f>$B$38</f>
        <v>Testing</v>
      </c>
      <c r="C238" s="1922"/>
      <c r="D238" s="653">
        <v>1</v>
      </c>
      <c r="E238" s="836"/>
      <c r="F238" s="319"/>
      <c r="G238" s="1926"/>
      <c r="H238" s="1922"/>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1943"/>
      <c r="BM238" s="1944"/>
      <c r="BN238" s="1945"/>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09" t="s">
        <v>962</v>
      </c>
      <c r="C240" s="1910"/>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11" t="s">
        <v>963</v>
      </c>
      <c r="C241" s="1912"/>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13" t="s">
        <v>964</v>
      </c>
      <c r="C242" s="1914"/>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15" t="s">
        <v>961</v>
      </c>
      <c r="C243" s="1916"/>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17" t="s">
        <v>960</v>
      </c>
      <c r="C244" s="1918"/>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19" t="s">
        <v>957</v>
      </c>
      <c r="C245" s="1920"/>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00" t="s">
        <v>958</v>
      </c>
      <c r="C246" s="1901"/>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02" t="s">
        <v>959</v>
      </c>
      <c r="C247" s="1903"/>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02" t="s">
        <v>1254</v>
      </c>
      <c r="C248" s="1903"/>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04" t="s">
        <v>18</v>
      </c>
      <c r="C250" s="1905"/>
      <c r="D250" s="776">
        <v>9</v>
      </c>
      <c r="E250" s="661">
        <v>25</v>
      </c>
      <c r="F250" s="319"/>
      <c r="G250" s="1904" t="s">
        <v>18</v>
      </c>
      <c r="H250" s="1905"/>
      <c r="I250" s="776">
        <v>8</v>
      </c>
      <c r="J250" s="646">
        <v>1</v>
      </c>
      <c r="K250" s="319"/>
      <c r="L250" s="1938" t="s">
        <v>1316</v>
      </c>
      <c r="M250" s="1939"/>
      <c r="N250" s="1940"/>
      <c r="O250" s="1536">
        <f>SUM($BH$6,$N251)</f>
        <v>5.4382483487450459</v>
      </c>
      <c r="P250" s="647">
        <v>60000</v>
      </c>
      <c r="Q250" s="623" t="s">
        <v>825</v>
      </c>
      <c r="R250" s="777">
        <f>(P250/64.55337)</f>
        <v>929.46348114745979</v>
      </c>
      <c r="S250" s="1536">
        <f>SUM($O250,$R251)</f>
        <v>87.935905617146162</v>
      </c>
      <c r="T250" s="1847" t="str">
        <f>IF($BN$5="ON","72F                22c",IF($BN$5="OFF","72F                22c"))</f>
        <v>72F                22c</v>
      </c>
      <c r="U250" s="1848"/>
      <c r="V250" s="1849"/>
      <c r="W250" s="1536">
        <f>SUM($S250,$V251)</f>
        <v>228.90171314843934</v>
      </c>
      <c r="X250" s="1847" t="str">
        <f>IF($BN$5="ON","60F                16c",IF($BN$5="OFF","60F                16c"))</f>
        <v>60F                16c</v>
      </c>
      <c r="Y250" s="1848"/>
      <c r="Z250" s="1849"/>
      <c r="AA250" s="1536">
        <f>SUM($W250,$Z251)</f>
        <v>305.4178798287756</v>
      </c>
      <c r="AB250" s="1847" t="str">
        <f>IF($BN$5="ON","45%                30%",IF($BN$5="OFF","45%                30%"))</f>
        <v>45%                30%</v>
      </c>
      <c r="AC250" s="1848"/>
      <c r="AD250" s="1849"/>
      <c r="AE250" s="1536">
        <f>SUM($AA250,$AD251)</f>
        <v>417.46033338510324</v>
      </c>
      <c r="AF250" s="1937" t="s">
        <v>1360</v>
      </c>
      <c r="AG250" s="1848"/>
      <c r="AH250" s="1849"/>
      <c r="AI250" s="1536">
        <f>SUM($AE250,$AH251)</f>
        <v>417.46033338510324</v>
      </c>
      <c r="AJ250" s="1937" t="s">
        <v>19</v>
      </c>
      <c r="AK250" s="1848"/>
      <c r="AL250" s="1849"/>
      <c r="AM250" s="1536">
        <f>SUM($AI250,$AL251)</f>
        <v>428.89494648057399</v>
      </c>
      <c r="AN250" s="1937" t="s">
        <v>980</v>
      </c>
      <c r="AO250" s="1848"/>
      <c r="AP250" s="1849"/>
      <c r="AQ250" s="1536">
        <f>SUM($AM250,$AP251)</f>
        <v>428.89494648057399</v>
      </c>
      <c r="AR250" s="1847" t="str">
        <f>IF($BN$5="ON","67F                19c",IF($BN$5="OFF","67F                19c"))</f>
        <v>67F                19c</v>
      </c>
      <c r="AS250" s="1848"/>
      <c r="AT250" s="1849"/>
      <c r="AU250" s="1536">
        <f>SUM($AQ250,$AT251)</f>
        <v>428.89494648057399</v>
      </c>
      <c r="AV250" s="1847" t="str">
        <f>IF($BN$5="ON","700 PPM co2",IF($BN$5="OFF","700 PPM co2"))</f>
        <v>700 PPM co2</v>
      </c>
      <c r="AW250" s="1848"/>
      <c r="AX250" s="1849"/>
      <c r="AY250" s="1536">
        <f>SUM($AU250,$AX251,$AX252)</f>
        <v>587.01277388987023</v>
      </c>
      <c r="AZ250" s="745">
        <f>EI$331</f>
        <v>0.6</v>
      </c>
      <c r="BA250" s="728">
        <f>(E250*AZ250)*(J250)</f>
        <v>15</v>
      </c>
      <c r="BB250" s="729">
        <f>IF($BI$6="ON",$BR265,IF($BI$6="OFF",$BS265))</f>
        <v>35.984147952443855</v>
      </c>
      <c r="BC250" s="894">
        <f>SUM($AY250,$BB250,$BB251,$BB252)</f>
        <v>622.99692184231412</v>
      </c>
      <c r="BD250" s="1935">
        <v>5.6</v>
      </c>
      <c r="BE250" s="1936"/>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39" t="s">
        <v>1873</v>
      </c>
      <c r="FP250" s="1840"/>
      <c r="FQ250" s="1840"/>
      <c r="FR250" s="1840"/>
      <c r="FS250" s="1840"/>
      <c r="FT250" s="1840"/>
      <c r="FU250" s="1840"/>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885" t="s">
        <v>20</v>
      </c>
      <c r="C251" s="1886"/>
      <c r="D251" s="1887">
        <f>SUM(D231,D230)</f>
        <v>44325</v>
      </c>
      <c r="E251" s="1888"/>
      <c r="F251" s="319"/>
      <c r="G251" s="1885" t="s">
        <v>20</v>
      </c>
      <c r="H251" s="1886"/>
      <c r="I251" s="1887">
        <f>SUM(I231,I230)</f>
        <v>44397</v>
      </c>
      <c r="J251" s="1888"/>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6">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108</v>
      </c>
      <c r="J252" s="706">
        <f>(I252/7)</f>
        <v>15.428571428571429</v>
      </c>
      <c r="K252" s="753"/>
      <c r="L252" s="1841" t="s">
        <v>1661</v>
      </c>
      <c r="M252" s="1842"/>
      <c r="N252" s="1842"/>
      <c r="O252" s="1842"/>
      <c r="P252" s="1842"/>
      <c r="Q252" s="1842"/>
      <c r="R252" s="1842"/>
      <c r="S252" s="1842"/>
      <c r="T252" s="1842"/>
      <c r="U252" s="1842"/>
      <c r="V252" s="1842"/>
      <c r="W252" s="1842"/>
      <c r="X252" s="1842"/>
      <c r="Y252" s="1842"/>
      <c r="Z252" s="1842"/>
      <c r="AA252" s="1842"/>
      <c r="AB252" s="1842"/>
      <c r="AC252" s="1842"/>
      <c r="AD252" s="1842"/>
      <c r="AE252" s="1842"/>
      <c r="AF252" s="1842"/>
      <c r="AG252" s="1842"/>
      <c r="AH252" s="1842"/>
      <c r="AI252" s="1842"/>
      <c r="AJ252" s="1842"/>
      <c r="AK252" s="1842"/>
      <c r="AL252" s="1842"/>
      <c r="AM252" s="1842"/>
      <c r="AN252" s="1842"/>
      <c r="AO252" s="1842"/>
      <c r="AP252" s="1842"/>
      <c r="AQ252" s="1842"/>
      <c r="AR252" s="1842"/>
      <c r="AS252" s="1842"/>
      <c r="AT252" s="1842"/>
      <c r="AU252" s="1843"/>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33" t="str">
        <f>$B$33</f>
        <v>Expert Light</v>
      </c>
      <c r="C253" s="1934"/>
      <c r="D253" s="652">
        <v>1</v>
      </c>
      <c r="E253" s="831"/>
      <c r="F253" s="753"/>
      <c r="G253" s="1921"/>
      <c r="H253" s="1922"/>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46" t="s">
        <v>1364</v>
      </c>
      <c r="BM253" s="1947"/>
      <c r="BN253" s="1948"/>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26" t="str">
        <f>$B$34</f>
        <v>Expert Medium</v>
      </c>
      <c r="C254" s="1922"/>
      <c r="D254" s="653">
        <v>1</v>
      </c>
      <c r="E254" s="836"/>
      <c r="F254" s="319"/>
      <c r="G254" s="1926"/>
      <c r="H254" s="1922"/>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41" t="s">
        <v>1376</v>
      </c>
      <c r="BM254" s="1828"/>
      <c r="BN254" s="1942"/>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21" t="str">
        <f>$B$35</f>
        <v>Expert Heavy</v>
      </c>
      <c r="C255" s="1922"/>
      <c r="D255" s="653">
        <v>1</v>
      </c>
      <c r="E255" s="841"/>
      <c r="F255" s="319"/>
      <c r="G255" s="1921"/>
      <c r="H255" s="1922"/>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41" t="s">
        <v>1367</v>
      </c>
      <c r="BM255" s="1828"/>
      <c r="BN255" s="1942"/>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26" t="str">
        <f>$B$36</f>
        <v>Full Light</v>
      </c>
      <c r="C256" s="1922"/>
      <c r="D256" s="653">
        <v>1</v>
      </c>
      <c r="E256" s="836"/>
      <c r="F256" s="319"/>
      <c r="G256" s="1926"/>
      <c r="H256" s="1922"/>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46" t="s">
        <v>1364</v>
      </c>
      <c r="BM256" s="1947"/>
      <c r="BN256" s="1948"/>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21" t="str">
        <f>$B$37</f>
        <v>Full Medium</v>
      </c>
      <c r="C257" s="1922"/>
      <c r="D257" s="653">
        <v>1</v>
      </c>
      <c r="E257" s="841"/>
      <c r="F257" s="319"/>
      <c r="G257" s="1921"/>
      <c r="H257" s="1922"/>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41" t="s">
        <v>1376</v>
      </c>
      <c r="BM257" s="1828"/>
      <c r="BN257" s="1942"/>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26" t="str">
        <f>$B$38</f>
        <v>Testing</v>
      </c>
      <c r="C258" s="1922"/>
      <c r="D258" s="653">
        <v>1</v>
      </c>
      <c r="E258" s="836"/>
      <c r="F258" s="319"/>
      <c r="G258" s="1926"/>
      <c r="H258" s="1922"/>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1943"/>
      <c r="BM258" s="1944"/>
      <c r="BN258" s="1945"/>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09" t="s">
        <v>962</v>
      </c>
      <c r="C260" s="1910"/>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11" t="s">
        <v>963</v>
      </c>
      <c r="C261" s="1912"/>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13" t="s">
        <v>964</v>
      </c>
      <c r="C262" s="1914"/>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15" t="s">
        <v>961</v>
      </c>
      <c r="C263" s="1916"/>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17" t="s">
        <v>960</v>
      </c>
      <c r="C264" s="1918"/>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19" t="s">
        <v>957</v>
      </c>
      <c r="C265" s="1920"/>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00" t="s">
        <v>958</v>
      </c>
      <c r="C266" s="1901"/>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02" t="s">
        <v>959</v>
      </c>
      <c r="C267" s="1903"/>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02" t="s">
        <v>1254</v>
      </c>
      <c r="C268" s="1903"/>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04" t="s">
        <v>21</v>
      </c>
      <c r="C270" s="1905"/>
      <c r="D270" s="776">
        <v>10</v>
      </c>
      <c r="E270" s="661">
        <v>25</v>
      </c>
      <c r="F270" s="319"/>
      <c r="G270" s="1904" t="s">
        <v>21</v>
      </c>
      <c r="H270" s="1905"/>
      <c r="I270" s="776">
        <v>10</v>
      </c>
      <c r="J270" s="646">
        <v>1</v>
      </c>
      <c r="K270" s="319"/>
      <c r="L270" s="1938" t="s">
        <v>2512</v>
      </c>
      <c r="M270" s="1939"/>
      <c r="N270" s="1940"/>
      <c r="O270" s="1536">
        <f>SUM($BH$6,$N271)</f>
        <v>5.4382483487450459</v>
      </c>
      <c r="P270" s="647">
        <v>60000</v>
      </c>
      <c r="Q270" s="623" t="s">
        <v>825</v>
      </c>
      <c r="R270" s="777">
        <f>(P270/64.55337)</f>
        <v>929.46348114745979</v>
      </c>
      <c r="S270" s="1536">
        <f>SUM($O270,$R271)</f>
        <v>5.4382483487450459</v>
      </c>
      <c r="T270" s="1847" t="str">
        <f>IF($BN$5="ON","70F                21c",IF($BN$5="OFF","70F                21c"))</f>
        <v>70F                21c</v>
      </c>
      <c r="U270" s="1848"/>
      <c r="V270" s="1849"/>
      <c r="W270" s="1536">
        <f>SUM($S270,$V271)</f>
        <v>83.752585866130119</v>
      </c>
      <c r="X270" s="1847" t="str">
        <f>IF($BN$5="ON","60F                16c",IF($BN$5="OFF","60F                16c"))</f>
        <v>60F                16c</v>
      </c>
      <c r="Y270" s="1848"/>
      <c r="Z270" s="1849"/>
      <c r="AA270" s="1536">
        <f>SUM($W270,$Z271)</f>
        <v>133.65443370113201</v>
      </c>
      <c r="AB270" s="1847" t="str">
        <f>IF($BN$5="ON","45%                30%",IF($BN$5="OFF","45%                30%"))</f>
        <v>45%                30%</v>
      </c>
      <c r="AC270" s="1848"/>
      <c r="AD270" s="1849"/>
      <c r="AE270" s="1536">
        <f>SUM($AA270,$AD271)</f>
        <v>216.64884374285617</v>
      </c>
      <c r="AF270" s="1937" t="s">
        <v>1360</v>
      </c>
      <c r="AG270" s="1848"/>
      <c r="AH270" s="1849"/>
      <c r="AI270" s="1536">
        <f>SUM($AE270,$AH271)</f>
        <v>216.64884374285617</v>
      </c>
      <c r="AJ270" s="1937" t="s">
        <v>19</v>
      </c>
      <c r="AK270" s="1848"/>
      <c r="AL270" s="1849"/>
      <c r="AM270" s="1536">
        <f>SUM($AI270,$AL271)</f>
        <v>216.64884374285617</v>
      </c>
      <c r="AN270" s="1937" t="s">
        <v>981</v>
      </c>
      <c r="AO270" s="1848"/>
      <c r="AP270" s="1849"/>
      <c r="AQ270" s="1536">
        <f>SUM($AM270,$AP271)</f>
        <v>216.64884374285617</v>
      </c>
      <c r="AR270" s="1847" t="str">
        <f>IF($BN$5="ON","66F                19c",IF($BN$5="OFF","66F                19c"))</f>
        <v>66F                19c</v>
      </c>
      <c r="AS270" s="1848"/>
      <c r="AT270" s="1849"/>
      <c r="AU270" s="1536">
        <f>SUM($AQ270,$AT271)</f>
        <v>216.64884374285617</v>
      </c>
      <c r="AV270" s="1847" t="str">
        <f>IF($BN$5="ON","450 PPM co2",IF($BN$5="OFF","450 PPM co2"))</f>
        <v>450 PPM co2</v>
      </c>
      <c r="AW270" s="1848"/>
      <c r="AX270" s="1849"/>
      <c r="AY270" s="1536">
        <f>SUM($AU270,$AX271,$AX272)</f>
        <v>381.3225250429698</v>
      </c>
      <c r="AZ270" s="745">
        <f>EJ$331</f>
        <v>0.6</v>
      </c>
      <c r="BA270" s="728">
        <f>(E270*AZ270)*(J270)</f>
        <v>15</v>
      </c>
      <c r="BB270" s="729">
        <f>IF($BI$6="ON",$BR285,IF($BI$6="OFF",$BS285))</f>
        <v>35.984147952443855</v>
      </c>
      <c r="BC270" s="894">
        <f>SUM($AY270,$BB270,$BB271,$BB272)</f>
        <v>417.30667299541363</v>
      </c>
      <c r="BD270" s="1935">
        <v>5.5</v>
      </c>
      <c r="BE270" s="1936"/>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39" t="s">
        <v>1873</v>
      </c>
      <c r="FP270" s="1840"/>
      <c r="FQ270" s="1840"/>
      <c r="FR270" s="1840"/>
      <c r="FS270" s="1840"/>
      <c r="FT270" s="1840"/>
      <c r="FU270" s="1840"/>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885" t="s">
        <v>22</v>
      </c>
      <c r="C271" s="1886"/>
      <c r="D271" s="1887">
        <f>SUM(D251,D250)</f>
        <v>44334</v>
      </c>
      <c r="E271" s="1888"/>
      <c r="F271" s="319"/>
      <c r="G271" s="1885" t="s">
        <v>22</v>
      </c>
      <c r="H271" s="1886"/>
      <c r="I271" s="1887">
        <f>SUM(I251,I250)</f>
        <v>44405</v>
      </c>
      <c r="J271" s="1888"/>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6">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116</v>
      </c>
      <c r="J272" s="706">
        <f>(I272/7)</f>
        <v>16.571428571428573</v>
      </c>
      <c r="K272" s="753"/>
      <c r="L272" s="1841" t="s">
        <v>1672</v>
      </c>
      <c r="M272" s="1842"/>
      <c r="N272" s="1842"/>
      <c r="O272" s="1842"/>
      <c r="P272" s="1842"/>
      <c r="Q272" s="1842"/>
      <c r="R272" s="1842"/>
      <c r="S272" s="1842"/>
      <c r="T272" s="1842"/>
      <c r="U272" s="1842"/>
      <c r="V272" s="1842"/>
      <c r="W272" s="1842"/>
      <c r="X272" s="1842"/>
      <c r="Y272" s="1842"/>
      <c r="Z272" s="1842"/>
      <c r="AA272" s="1842"/>
      <c r="AB272" s="1842"/>
      <c r="AC272" s="1842"/>
      <c r="AD272" s="1842"/>
      <c r="AE272" s="1842"/>
      <c r="AF272" s="1842"/>
      <c r="AG272" s="1842"/>
      <c r="AH272" s="1842"/>
      <c r="AI272" s="1842"/>
      <c r="AJ272" s="1842"/>
      <c r="AK272" s="1842"/>
      <c r="AL272" s="1842"/>
      <c r="AM272" s="1842"/>
      <c r="AN272" s="1842"/>
      <c r="AO272" s="1842"/>
      <c r="AP272" s="1842"/>
      <c r="AQ272" s="1842"/>
      <c r="AR272" s="1842"/>
      <c r="AS272" s="1842"/>
      <c r="AT272" s="1842"/>
      <c r="AU272" s="1843"/>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33" t="str">
        <f>$B$33</f>
        <v>Expert Light</v>
      </c>
      <c r="C273" s="1934"/>
      <c r="D273" s="652">
        <v>1</v>
      </c>
      <c r="E273" s="831"/>
      <c r="F273" s="753"/>
      <c r="G273" s="1921"/>
      <c r="H273" s="1922"/>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1930" t="s">
        <v>1365</v>
      </c>
      <c r="BM273" s="1931"/>
      <c r="BN273" s="1932"/>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26" t="str">
        <f>$B$34</f>
        <v>Expert Medium</v>
      </c>
      <c r="C274" s="1922"/>
      <c r="D274" s="653">
        <v>1</v>
      </c>
      <c r="E274" s="836"/>
      <c r="F274" s="319"/>
      <c r="G274" s="1926"/>
      <c r="H274" s="1922"/>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1923" t="s">
        <v>1375</v>
      </c>
      <c r="BM274" s="1924"/>
      <c r="BN274" s="1925"/>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21" t="str">
        <f>$B$35</f>
        <v>Expert Heavy</v>
      </c>
      <c r="C275" s="1922"/>
      <c r="D275" s="653">
        <v>1</v>
      </c>
      <c r="E275" s="841"/>
      <c r="F275" s="319"/>
      <c r="G275" s="1921"/>
      <c r="H275" s="1922"/>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1923" t="s">
        <v>1366</v>
      </c>
      <c r="BM275" s="1924"/>
      <c r="BN275" s="1925"/>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26" t="str">
        <f>$B$36</f>
        <v>Full Light</v>
      </c>
      <c r="C276" s="1922"/>
      <c r="D276" s="653">
        <v>1</v>
      </c>
      <c r="E276" s="836"/>
      <c r="F276" s="319"/>
      <c r="G276" s="1926"/>
      <c r="H276" s="1922"/>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1930" t="s">
        <v>1365</v>
      </c>
      <c r="BM276" s="1931"/>
      <c r="BN276" s="1932"/>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21" t="str">
        <f>$B$37</f>
        <v>Full Medium</v>
      </c>
      <c r="C277" s="1922"/>
      <c r="D277" s="653">
        <v>1</v>
      </c>
      <c r="E277" s="841"/>
      <c r="F277" s="319"/>
      <c r="G277" s="1921"/>
      <c r="H277" s="1922"/>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1923" t="s">
        <v>1375</v>
      </c>
      <c r="BM277" s="1924"/>
      <c r="BN277" s="1925"/>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26" t="str">
        <f>$B$38</f>
        <v>Testing</v>
      </c>
      <c r="C278" s="1922"/>
      <c r="D278" s="653">
        <v>1</v>
      </c>
      <c r="E278" s="836"/>
      <c r="F278" s="319"/>
      <c r="G278" s="1926"/>
      <c r="H278" s="1922"/>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1927"/>
      <c r="BM278" s="1928"/>
      <c r="BN278" s="1929"/>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09" t="s">
        <v>962</v>
      </c>
      <c r="C280" s="1910"/>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11" t="s">
        <v>963</v>
      </c>
      <c r="C281" s="1912"/>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13" t="s">
        <v>964</v>
      </c>
      <c r="C282" s="1914"/>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15" t="s">
        <v>961</v>
      </c>
      <c r="C283" s="1916"/>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17" t="s">
        <v>960</v>
      </c>
      <c r="C284" s="1918"/>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19" t="s">
        <v>957</v>
      </c>
      <c r="C285" s="1920"/>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00" t="s">
        <v>958</v>
      </c>
      <c r="C286" s="1901"/>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02" t="s">
        <v>959</v>
      </c>
      <c r="C287" s="1903"/>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02" t="s">
        <v>1254</v>
      </c>
      <c r="C288" s="1903"/>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04" t="s">
        <v>23</v>
      </c>
      <c r="C290" s="1905"/>
      <c r="D290" s="776">
        <v>4</v>
      </c>
      <c r="E290" s="661">
        <v>25</v>
      </c>
      <c r="F290" s="319"/>
      <c r="G290" s="1904" t="s">
        <v>23</v>
      </c>
      <c r="H290" s="1905"/>
      <c r="I290" s="776">
        <v>4</v>
      </c>
      <c r="J290" s="646"/>
      <c r="K290" s="319"/>
      <c r="L290" s="1906" t="s">
        <v>829</v>
      </c>
      <c r="M290" s="1907"/>
      <c r="N290" s="1908"/>
      <c r="O290" s="1541"/>
      <c r="P290" s="647">
        <v>60000</v>
      </c>
      <c r="Q290" s="623" t="s">
        <v>825</v>
      </c>
      <c r="R290" s="727">
        <f>(P290/64.55337)</f>
        <v>929.46348114745979</v>
      </c>
      <c r="S290" s="1541"/>
      <c r="T290" s="1847" t="str">
        <f>IF($BN$5="ON","64F                18c",IF($BN$5="OFF","64F                18c"))</f>
        <v>64F                18c</v>
      </c>
      <c r="U290" s="1848"/>
      <c r="V290" s="1849"/>
      <c r="W290" s="1541"/>
      <c r="X290" s="1847" t="str">
        <f>IF($BN$5="ON","60F                16c",IF($BN$5="OFF","60F                16c"))</f>
        <v>60F                16c</v>
      </c>
      <c r="Y290" s="1848"/>
      <c r="Z290" s="1849"/>
      <c r="AA290" s="1534"/>
      <c r="AB290" s="1847" t="str">
        <f>IF($BN$5="ON","40%                25%",IF($BN$5="OFF","40%                25%"))</f>
        <v>40%                25%</v>
      </c>
      <c r="AC290" s="1848"/>
      <c r="AD290" s="1849"/>
      <c r="AE290" s="1534"/>
      <c r="AF290" s="2051" t="s">
        <v>1360</v>
      </c>
      <c r="AG290" s="2052"/>
      <c r="AH290" s="2053"/>
      <c r="AI290" s="1541"/>
      <c r="AJ290" s="2051" t="s">
        <v>19</v>
      </c>
      <c r="AK290" s="2052"/>
      <c r="AL290" s="2053"/>
      <c r="AM290" s="1541"/>
      <c r="AN290" s="1937" t="s">
        <v>981</v>
      </c>
      <c r="AO290" s="1848"/>
      <c r="AP290" s="1849"/>
      <c r="AQ290" s="1541"/>
      <c r="AR290" s="1847" t="str">
        <f>IF($BN$5="ON","65F                18c",IF($BN$5="OFF","65F                18c"))</f>
        <v>65F                18c</v>
      </c>
      <c r="AS290" s="1848"/>
      <c r="AT290" s="1849"/>
      <c r="AU290" s="1541"/>
      <c r="AV290" s="1847" t="str">
        <f>IF($BN$5="ON","350 PPM co2",IF($BN$5="OFF","3450 PPM co2"))</f>
        <v>350 PPM co2</v>
      </c>
      <c r="AW290" s="1848"/>
      <c r="AX290" s="1849"/>
      <c r="AY290" s="1541"/>
      <c r="AZ290" s="2051"/>
      <c r="BA290" s="2052"/>
      <c r="BB290" s="2053"/>
      <c r="BC290" s="649"/>
      <c r="BD290" s="1935">
        <v>5.7</v>
      </c>
      <c r="BE290" s="1936"/>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885" t="s">
        <v>851</v>
      </c>
      <c r="C291" s="1886"/>
      <c r="D291" s="1887">
        <f>SUM(D271,D270)</f>
        <v>44344</v>
      </c>
      <c r="E291" s="1888"/>
      <c r="F291" s="319"/>
      <c r="G291" s="1885" t="s">
        <v>851</v>
      </c>
      <c r="H291" s="1886"/>
      <c r="I291" s="1887">
        <f>SUM(I271,I270)</f>
        <v>44415</v>
      </c>
      <c r="J291" s="1888"/>
      <c r="K291" s="753"/>
      <c r="L291" s="1889" t="s">
        <v>1822</v>
      </c>
      <c r="M291" s="1890"/>
      <c r="N291" s="1891"/>
      <c r="O291" s="1541"/>
      <c r="P291" s="1880" t="s">
        <v>985</v>
      </c>
      <c r="Q291" s="1881"/>
      <c r="R291" s="860">
        <f>SUM(Electricity!AL4*U291)</f>
        <v>239.52860239999998</v>
      </c>
      <c r="S291" s="1093"/>
      <c r="T291" s="708">
        <f>(D293/7)</f>
        <v>17.428571428571427</v>
      </c>
      <c r="U291" s="861">
        <f>SUM(C7,D30,D50,D70,D90,D110,D130,D150,D170,D190,D210,D230,D250,D270,D290)</f>
        <v>122</v>
      </c>
      <c r="V291" s="709">
        <f ca="1">D7/D6</f>
        <v>0.94262295081967218</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1882">
        <f>SUM(D291,D290)</f>
        <v>44348</v>
      </c>
      <c r="AG291" s="1883"/>
      <c r="AH291" s="1883"/>
      <c r="AI291" s="1883"/>
      <c r="AJ291" s="1883"/>
      <c r="AK291" s="1883"/>
      <c r="AL291" s="1884"/>
      <c r="AM291" s="1093"/>
      <c r="AN291" s="1850">
        <f>SUM(D291,D290)</f>
        <v>44348</v>
      </c>
      <c r="AO291" s="1851"/>
      <c r="AP291" s="1846"/>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2049" t="s">
        <v>1012</v>
      </c>
      <c r="BM291" s="2050"/>
      <c r="BN291" s="2050"/>
      <c r="BO291" s="1851"/>
      <c r="BP291" s="1846"/>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126</v>
      </c>
      <c r="J292" s="707">
        <f>(I292/7)</f>
        <v>18</v>
      </c>
      <c r="K292" s="753"/>
      <c r="L292" s="864">
        <v>10</v>
      </c>
      <c r="M292" s="733">
        <f>(E290*L292)</f>
        <v>250</v>
      </c>
      <c r="N292" s="683">
        <v>0.1</v>
      </c>
      <c r="O292" s="1559"/>
      <c r="P292" s="1895" t="s">
        <v>986</v>
      </c>
      <c r="Q292" s="1896"/>
      <c r="R292" s="865">
        <f>SUM(Electricity!AL4*U292)</f>
        <v>255.23539599999998</v>
      </c>
      <c r="S292" s="1552"/>
      <c r="T292" s="716">
        <f>(I293/7)</f>
        <v>18.571428571428573</v>
      </c>
      <c r="U292" s="866">
        <f>SUM(H7,I30,I50,I70,I90,I110,I130,I150,I170,I190,I210,I230,I250,I270,I290)</f>
        <v>130</v>
      </c>
      <c r="V292" s="717">
        <f ca="1">I7/I6</f>
        <v>0.4</v>
      </c>
      <c r="W292" s="1552"/>
      <c r="X292" s="718" t="s">
        <v>987</v>
      </c>
      <c r="Y292" s="867">
        <f>(I132/7)</f>
        <v>8.7142857142857135</v>
      </c>
      <c r="Z292" s="868">
        <f>SUM(H7,I30,I50,I70,I90,I110)</f>
        <v>61</v>
      </c>
      <c r="AA292" s="1557"/>
      <c r="AB292" s="719" t="s">
        <v>942</v>
      </c>
      <c r="AC292" s="720">
        <f>(G293/7)</f>
        <v>9.8571428571428577</v>
      </c>
      <c r="AD292" s="721">
        <f>SUM(I130,I150,I170,I190,I210,I230,I250,I270,I290)</f>
        <v>69</v>
      </c>
      <c r="AE292" s="1554"/>
      <c r="AF292" s="1897">
        <f>SUM(I291,I290)</f>
        <v>44419</v>
      </c>
      <c r="AG292" s="1898"/>
      <c r="AH292" s="1898"/>
      <c r="AI292" s="1898"/>
      <c r="AJ292" s="1898"/>
      <c r="AK292" s="1898"/>
      <c r="AL292" s="1899"/>
      <c r="AM292" s="1552"/>
      <c r="AN292" s="1850">
        <f>SUM(I291,I290)</f>
        <v>44419</v>
      </c>
      <c r="AO292" s="1851"/>
      <c r="AP292" s="1846"/>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130</v>
      </c>
      <c r="J293" s="287">
        <f>(I293/7)</f>
        <v>18.571428571428573</v>
      </c>
      <c r="K293" s="217"/>
      <c r="L293" s="1892" t="s">
        <v>665</v>
      </c>
      <c r="M293" s="1893"/>
      <c r="N293" s="1893"/>
      <c r="O293" s="1893"/>
      <c r="P293" s="1893"/>
      <c r="Q293" s="1893"/>
      <c r="R293" s="1893"/>
      <c r="S293" s="1893"/>
      <c r="T293" s="1893"/>
      <c r="U293" s="1893"/>
      <c r="V293" s="1893"/>
      <c r="W293" s="1893"/>
      <c r="X293" s="1893"/>
      <c r="Y293" s="1893"/>
      <c r="Z293" s="1893"/>
      <c r="AA293" s="1893"/>
      <c r="AB293" s="1893"/>
      <c r="AC293" s="1893"/>
      <c r="AD293" s="1893"/>
      <c r="AE293" s="1893"/>
      <c r="AF293" s="1893"/>
      <c r="AG293" s="1893"/>
      <c r="AH293" s="1893"/>
      <c r="AI293" s="1893"/>
      <c r="AJ293" s="1893"/>
      <c r="AK293" s="1894"/>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1870" t="s">
        <v>962</v>
      </c>
      <c r="C295" s="1871"/>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1872" t="s">
        <v>963</v>
      </c>
      <c r="C296" s="1873"/>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1874" t="s">
        <v>964</v>
      </c>
      <c r="C297" s="1875"/>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1876" t="s">
        <v>961</v>
      </c>
      <c r="C298" s="1877"/>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1878" t="s">
        <v>960</v>
      </c>
      <c r="C299" s="1879"/>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1861" t="s">
        <v>957</v>
      </c>
      <c r="C300" s="1862"/>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1863" t="s">
        <v>958</v>
      </c>
      <c r="C301" s="1864"/>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1865" t="s">
        <v>959</v>
      </c>
      <c r="C302" s="1866"/>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1865" t="s">
        <v>1254</v>
      </c>
      <c r="C303" s="1866"/>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1867" t="s">
        <v>24</v>
      </c>
      <c r="C305" s="1868"/>
      <c r="D305" s="391">
        <f>SUM(L305,P305,T305,X305,AB305,AF305,AJ305,AN305,AR305,AV305,AZ305,BD305)</f>
        <v>229.1</v>
      </c>
      <c r="E305" s="392">
        <f>SUM(M305,Q305,U305,Y305,AC305,AG305,AK305,AO305,AS305,AW305,BA305,BE305)</f>
        <v>6061.5</v>
      </c>
      <c r="F305" s="299"/>
      <c r="G305" s="1867" t="s">
        <v>2419</v>
      </c>
      <c r="H305" s="1868"/>
      <c r="I305" s="1868"/>
      <c r="J305" s="1869"/>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1852" t="str">
        <f>$B$33</f>
        <v>Expert Light</v>
      </c>
      <c r="C306" s="1853"/>
      <c r="D306" s="393">
        <f>SUM(L306,P306,T306,X306,AB306,AF306,AJ306,AN306,AR306,AV306,AZ306,BD306)</f>
        <v>170.8</v>
      </c>
      <c r="E306" s="222">
        <f>SUM(M306,Q306,U306,Y306,AC306,AG306,AK306,AN306,AS306,AW306,BA306,BE306)</f>
        <v>4635</v>
      </c>
      <c r="F306" s="137"/>
      <c r="G306" s="1852"/>
      <c r="H306" s="1853"/>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1854" t="str">
        <f>$B$34</f>
        <v>Expert Medium</v>
      </c>
      <c r="C307" s="1855"/>
      <c r="D307" s="138">
        <f>SUM(L307,P307,T307,X307,AB307,AF307,AJ307,AN307,AR307,AV307,AZ307,BD307)</f>
        <v>191.19999999999996</v>
      </c>
      <c r="E307" s="223">
        <f>SUM(M307,Q307,U307,Y307,AC307,AG307,AK307,AN307,AS307,AW307,BA307,BE307)</f>
        <v>5204</v>
      </c>
      <c r="F307" s="224"/>
      <c r="G307" s="1854"/>
      <c r="H307" s="1855"/>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1856" t="s">
        <v>1668</v>
      </c>
      <c r="C308" s="1857"/>
      <c r="D308" s="1858"/>
      <c r="E308" s="1009">
        <f>SUM(M308,Q308,U308,Y308,AC308,AG308,AK308,AO308,AS308,AW308,BA308)</f>
        <v>107.15357793151639</v>
      </c>
      <c r="F308" s="137"/>
      <c r="G308" s="1856"/>
      <c r="H308" s="1857"/>
      <c r="I308" s="1859"/>
      <c r="J308" s="1860"/>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3" t="s">
        <v>1676</v>
      </c>
      <c r="C310" s="1824"/>
      <c r="D310" s="1833">
        <v>44226</v>
      </c>
      <c r="E310" s="1834"/>
      <c r="F310" s="1561"/>
      <c r="G310" s="1823" t="s">
        <v>1677</v>
      </c>
      <c r="H310" s="1824"/>
      <c r="I310" s="2083">
        <v>44289</v>
      </c>
      <c r="J310" s="2084"/>
      <c r="L310" s="1845" t="s">
        <v>1824</v>
      </c>
      <c r="M310" s="1846"/>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2033"/>
      <c r="BH310" s="2034"/>
      <c r="BI310" s="1562"/>
      <c r="BJ310" s="1562"/>
      <c r="BK310" s="1562"/>
      <c r="BL310" s="1562"/>
      <c r="BM310" s="1562"/>
      <c r="BN310" s="1562"/>
      <c r="BQ310" s="1479"/>
      <c r="BR310" s="1289" t="s">
        <v>1880</v>
      </c>
      <c r="BS310" s="1290"/>
      <c r="BT310" s="1291"/>
      <c r="BU310" s="2035" t="s">
        <v>1391</v>
      </c>
      <c r="BV310" s="2036"/>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61</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2037" t="s">
        <v>1390</v>
      </c>
      <c r="BV311" s="2038"/>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2054" t="s">
        <v>2708</v>
      </c>
      <c r="CS311" s="2055"/>
      <c r="CT311" s="2055"/>
      <c r="CU311" s="2055"/>
      <c r="CV311" s="2055"/>
      <c r="CW311" s="2055"/>
      <c r="CX311" s="2055"/>
      <c r="CY311" s="2055"/>
      <c r="CZ311" s="2055"/>
      <c r="DA311" s="2055"/>
      <c r="DB311" s="2055"/>
      <c r="DC311" s="2055"/>
      <c r="DD311" s="2055"/>
      <c r="DE311" s="1924"/>
      <c r="DF311" s="1924"/>
      <c r="DG311" s="1924"/>
      <c r="DH311" s="1924"/>
      <c r="DI311" s="1924"/>
      <c r="DJ311" s="1924"/>
      <c r="DK311" s="1924"/>
      <c r="DL311" s="1924"/>
      <c r="DM311" s="2032"/>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2085" t="str">
        <f ca="1">"Day "&amp;D7&amp;" of "&amp;D6</f>
        <v>Day 115 of 122</v>
      </c>
      <c r="C312" s="2086"/>
      <c r="D312" s="2087"/>
      <c r="E312" s="722">
        <f ca="1">D7/D6</f>
        <v>0.94262295081967218</v>
      </c>
      <c r="F312" s="1561"/>
      <c r="G312" s="2085" t="str">
        <f ca="1">"Day "&amp;I7&amp;" of "&amp;I6</f>
        <v>Day 52 of 130</v>
      </c>
      <c r="H312" s="2086"/>
      <c r="I312" s="2087"/>
      <c r="J312" s="722">
        <f ca="1">I7/I6</f>
        <v>0.4</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2039" t="s">
        <v>1863</v>
      </c>
      <c r="BX312" s="2040"/>
      <c r="BY312" s="2040"/>
      <c r="BZ312" s="2040"/>
      <c r="CA312" s="2040"/>
      <c r="CB312" s="2041"/>
      <c r="CC312" s="2047" t="s">
        <v>1864</v>
      </c>
      <c r="CD312" s="2048"/>
      <c r="CE312" s="2048"/>
      <c r="CF312" s="2048"/>
      <c r="CG312" s="2048"/>
      <c r="CH312" s="2048"/>
      <c r="CI312" s="2048"/>
      <c r="CJ312" s="2032"/>
      <c r="CK312" s="2045" t="s">
        <v>1865</v>
      </c>
      <c r="CL312" s="2046"/>
      <c r="CM312" s="2046"/>
      <c r="CN312" s="1924"/>
      <c r="CO312" s="1924"/>
      <c r="CP312" s="1924"/>
      <c r="CQ312" s="2032"/>
      <c r="CR312" s="2042" t="s">
        <v>1385</v>
      </c>
      <c r="CS312" s="2043"/>
      <c r="CT312" s="2043"/>
      <c r="CU312" s="2043"/>
      <c r="CV312" s="2043"/>
      <c r="CW312" s="2043"/>
      <c r="CX312" s="2043"/>
      <c r="CY312" s="2044"/>
      <c r="CZ312" s="2056" t="s">
        <v>1250</v>
      </c>
      <c r="DA312" s="1924"/>
      <c r="DB312" s="1924"/>
      <c r="DC312" s="1924"/>
      <c r="DD312" s="1924"/>
      <c r="DE312" s="1924"/>
      <c r="DF312" s="2032"/>
      <c r="DG312" s="1992" t="s">
        <v>1871</v>
      </c>
      <c r="DH312" s="1924"/>
      <c r="DI312" s="1924"/>
      <c r="DJ312" s="1924"/>
      <c r="DK312" s="1924"/>
      <c r="DL312" s="1924"/>
      <c r="DM312" s="2032"/>
      <c r="DO312" s="1188" t="s">
        <v>2711</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5" t="s">
        <v>1679</v>
      </c>
      <c r="C313" s="1836"/>
      <c r="D313" s="1833">
        <f>SUM(D291,D290)</f>
        <v>44348</v>
      </c>
      <c r="E313" s="1834"/>
      <c r="F313" s="1561"/>
      <c r="G313" s="1835" t="s">
        <v>1679</v>
      </c>
      <c r="H313" s="1836"/>
      <c r="I313" s="2083">
        <f>SUM(I291,I290)</f>
        <v>44419</v>
      </c>
      <c r="J313" s="2084"/>
      <c r="L313" s="1006">
        <f>U291</f>
        <v>122</v>
      </c>
      <c r="M313" s="1298">
        <f>SUM($M311*$L313)</f>
        <v>239.52860239999998</v>
      </c>
      <c r="N313" s="1169">
        <f>E308</f>
        <v>107.15357793151639</v>
      </c>
      <c r="O313" s="1532"/>
      <c r="P313" s="1299">
        <f>SUM(M313+N313)</f>
        <v>346.68218033151641</v>
      </c>
      <c r="Q313" s="1299">
        <f>SUM($N311*$U292+M311*$U292)</f>
        <v>369.41543805817321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3" t="s">
        <v>2519</v>
      </c>
      <c r="C315" s="1824"/>
      <c r="D315" s="1833">
        <v>44306</v>
      </c>
      <c r="E315" s="1834"/>
      <c r="F315" s="1612"/>
      <c r="G315" s="1837" t="s">
        <v>1675</v>
      </c>
      <c r="H315" s="1838"/>
      <c r="I315" s="1821">
        <v>44226</v>
      </c>
      <c r="J315" s="1822"/>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39" t="s">
        <v>1873</v>
      </c>
      <c r="FP315" s="1840"/>
      <c r="FQ315" s="1840"/>
      <c r="FR315" s="1840"/>
      <c r="FS315" s="1840"/>
      <c r="FT315" s="1840"/>
      <c r="FU315" s="1840"/>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2686</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4" t="s">
        <v>2710</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2709</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1819" t="s">
        <v>2520</v>
      </c>
      <c r="C317" s="1820"/>
      <c r="D317" s="1833">
        <v>44418</v>
      </c>
      <c r="E317" s="1834"/>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5" t="s">
        <v>1679</v>
      </c>
      <c r="C318" s="1836"/>
      <c r="D318" s="1833">
        <f>D317+70</f>
        <v>44488</v>
      </c>
      <c r="E318" s="1834"/>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2692</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4"/>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4"/>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4"/>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1825">
        <f>SUM(I322/1000)</f>
        <v>2.6420079260237703E-3</v>
      </c>
      <c r="K322" s="1826"/>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4"/>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1825">
        <f>SUM(I323/1000)</f>
        <v>3.1704095112285243E-3</v>
      </c>
      <c r="K323" s="1826"/>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4"/>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1825">
        <f>SUM(I324/1000)</f>
        <v>1.1529722589167732E-3</v>
      </c>
      <c r="K324" s="1826"/>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4"/>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1825">
        <f>SUM(I325/1000)</f>
        <v>8.6129458388374915E-4</v>
      </c>
      <c r="K325" s="1826"/>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6"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4"/>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1825">
        <f t="shared" ref="J326:J348" si="3354">SUM(I326/1000)</f>
        <v>2.1931307793923317E-3</v>
      </c>
      <c r="K326" s="1826"/>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5"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4"/>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1825">
        <f t="shared" si="3354"/>
        <v>2.1690885072655152E-3</v>
      </c>
      <c r="K327" s="1826"/>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7"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4"/>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1825">
        <f t="shared" si="3354"/>
        <v>5.9709379128137206E-4</v>
      </c>
      <c r="K328" s="1826"/>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4"/>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1825">
        <v>1</v>
      </c>
      <c r="K329" s="1826"/>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4"/>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1825">
        <f t="shared" si="3354"/>
        <v>1.8863936591809718E-3</v>
      </c>
      <c r="K330" s="1826"/>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4"/>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1825">
        <f t="shared" si="3354"/>
        <v>1.0568031704095079E-3</v>
      </c>
      <c r="K331" s="1826"/>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4"/>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1825">
        <f t="shared" si="3354"/>
        <v>1.2349537648612908E-3</v>
      </c>
      <c r="K332" s="1826"/>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4">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1825">
        <f t="shared" si="3354"/>
        <v>1.2349537648612908E-3</v>
      </c>
      <c r="K333" s="1826"/>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4">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1825">
        <f t="shared" si="3354"/>
        <v>1.5931307793923333E-3</v>
      </c>
      <c r="K334" s="1826"/>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4"/>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1825">
        <f t="shared" si="3354"/>
        <v>8.7978863936591552E-3</v>
      </c>
      <c r="K335" s="1826"/>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4"/>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1825">
        <f t="shared" si="3354"/>
        <v>1.0568031704095079E-3</v>
      </c>
      <c r="K336" s="1826"/>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2687</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4"/>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1825">
        <f t="shared" si="3354"/>
        <v>2.3772787318361885E-3</v>
      </c>
      <c r="K337" s="1826"/>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2688</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4"/>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1825">
        <f t="shared" si="3354"/>
        <v>1.847820343461025E-3</v>
      </c>
      <c r="K338" s="1826"/>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2685</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4"/>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1825">
        <f t="shared" si="3354"/>
        <v>1.9117569352708002E-3</v>
      </c>
      <c r="K339" s="1826"/>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2691</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4"/>
      <c r="EL339" s="1342" t="s">
        <v>2690</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1825">
        <f t="shared" si="3354"/>
        <v>2.0536327608982764E-3</v>
      </c>
      <c r="K340" s="1826"/>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2695</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4"/>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1825">
        <f t="shared" si="3354"/>
        <v>2.04623513870541E-3</v>
      </c>
      <c r="K341" s="1826"/>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4"/>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1825">
        <f t="shared" si="3354"/>
        <v>2.3664464993394911E-3</v>
      </c>
      <c r="K342" s="1826"/>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4"/>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1825">
        <f t="shared" si="3354"/>
        <v>1.9601056803170351E-3</v>
      </c>
      <c r="K343" s="1826"/>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4"/>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1825">
        <f t="shared" si="3354"/>
        <v>1.8076618229854635E-3</v>
      </c>
      <c r="K344" s="1826"/>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4"/>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1825">
        <f t="shared" si="3354"/>
        <v>7.6192866578599506E-4</v>
      </c>
      <c r="K345" s="1826"/>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4"/>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1825">
        <f t="shared" si="3354"/>
        <v>2.6420079260237703E-3</v>
      </c>
      <c r="K346" s="1826"/>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4"/>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1825">
        <f t="shared" si="3354"/>
        <v>2.6420079260237703E-3</v>
      </c>
      <c r="K347" s="1826"/>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4">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1825">
        <f t="shared" si="3354"/>
        <v>2.6420079260237703E-3</v>
      </c>
      <c r="K348" s="1826"/>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2689</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4">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3" t="str">
        <f>IF(User1!A2&lt;&gt;0,User1!A2,0)</f>
        <v>1**Water Hamilton</v>
      </c>
      <c r="BV349" s="1773" t="str">
        <f>IF(User1!B2&lt;&gt;0,User1!B2,0)</f>
        <v>H2O</v>
      </c>
      <c r="BW349" s="1774">
        <f>IF(User1!C2&lt;&gt;0,User1!C2,0)</f>
        <v>0</v>
      </c>
      <c r="BX349" s="1774">
        <f>IF(User1!D2&lt;&gt;0,User1!D2,0)</f>
        <v>0</v>
      </c>
      <c r="BY349" s="1774">
        <f>IF(User1!E2&lt;&gt;0,User1!E2,0)</f>
        <v>0</v>
      </c>
      <c r="BZ349" s="1774">
        <f>IF(User1!F2&lt;&gt;0,User1!F2,0)</f>
        <v>0</v>
      </c>
      <c r="CA349" s="1774">
        <f>IF(User1!G2&lt;&gt;0,User1!G2,0)</f>
        <v>0</v>
      </c>
      <c r="CB349" s="1774">
        <f>IF(User1!H2&lt;&gt;0,User1!H2,0)</f>
        <v>0</v>
      </c>
      <c r="CC349" s="1774">
        <f>IF(User1!I2&lt;&gt;0,User1!I2,0)</f>
        <v>0</v>
      </c>
      <c r="CD349" s="1774">
        <f>IF(User1!J2&lt;&gt;0,User1!J2,0)</f>
        <v>0</v>
      </c>
      <c r="CE349" s="1774">
        <f>IF(User1!K2&lt;&gt;0,User1!K2,0)</f>
        <v>0</v>
      </c>
      <c r="CF349" s="1774">
        <f>IF(User1!L2&lt;&gt;0,User1!L2,0)</f>
        <v>0</v>
      </c>
      <c r="CG349" s="1774">
        <f>IF(User1!M2&lt;&gt;0,User1!M2,0)</f>
        <v>0</v>
      </c>
      <c r="CH349" s="1774">
        <f>IF(User1!N2&lt;&gt;0,User1!N2,0)</f>
        <v>0</v>
      </c>
      <c r="CI349" s="1774">
        <f>IF(User1!O2&lt;&gt;0,User1!O2,0)</f>
        <v>0</v>
      </c>
      <c r="CJ349" s="1774">
        <f>IF(User1!P2&lt;&gt;0,User1!P2,0)</f>
        <v>0</v>
      </c>
      <c r="CK349" s="1774">
        <f>IF(User1!Q2&lt;&gt;0,User1!Q2,0)</f>
        <v>0</v>
      </c>
      <c r="CL349" s="1774">
        <f>IF(User1!R2&lt;&gt;0,User1!R2,0)</f>
        <v>0</v>
      </c>
      <c r="CM349" s="1774">
        <f>IF(User1!S2&lt;&gt;0,User1!S2,0)</f>
        <v>0</v>
      </c>
      <c r="CN349" s="1774">
        <f>IF(User1!T2&lt;&gt;0,User1!T2,0)</f>
        <v>3.78E-2</v>
      </c>
      <c r="CO349" s="1774">
        <f>IF(User1!U2&lt;&gt;0,User1!U2,0)</f>
        <v>0.12870000000000001</v>
      </c>
      <c r="CP349" s="1774">
        <f>IF(User1!V2&lt;&gt;0,User1!V2,0)</f>
        <v>0.100276</v>
      </c>
      <c r="CQ349" s="1774">
        <f>IF(User1!W2&lt;&gt;0,User1!W2,0)</f>
        <v>0</v>
      </c>
      <c r="CR349" s="1775">
        <f>IF(User1!X2&lt;&gt;0,User1!X2,0)</f>
        <v>0</v>
      </c>
      <c r="CS349" s="1775">
        <f>IF(User1!Y2&lt;&gt;0,User1!Y2,0)</f>
        <v>0</v>
      </c>
      <c r="CT349" s="1775">
        <f>IF(User1!Z2&lt;&gt;0,User1!Z2,0)</f>
        <v>0</v>
      </c>
      <c r="CU349" s="1775">
        <f>IF(User1!AA2&lt;&gt;0,User1!AA2,0)</f>
        <v>0</v>
      </c>
      <c r="CV349" s="1775">
        <f>IF(User1!AB2&lt;&gt;0,User1!AB2,0)</f>
        <v>0</v>
      </c>
      <c r="CW349" s="1775">
        <f>IF(User1!AC2&lt;&gt;0,User1!AC2,0)</f>
        <v>0</v>
      </c>
      <c r="CX349" s="1775">
        <f>IF(User1!AD2&lt;&gt;0,User1!AD2,0)</f>
        <v>0</v>
      </c>
      <c r="CY349" s="1775">
        <f>IF(User1!AE2&lt;&gt;0,User1!AE2,0)</f>
        <v>0.13619999999999999</v>
      </c>
      <c r="CZ349" s="1775">
        <f>IF(User1!AF2&lt;&gt;0,User1!AF2,0)</f>
        <v>6.0499999999999998E-2</v>
      </c>
      <c r="DA349" s="1775">
        <f>IF(User1!AG2&lt;&gt;0,User1!AG2,0)</f>
        <v>0</v>
      </c>
      <c r="DB349" s="1775">
        <f>IF(User1!AH2&lt;&gt;0,User1!AH2,0)</f>
        <v>0</v>
      </c>
      <c r="DC349" s="1775">
        <f>IF(User1!AI2&lt;&gt;0,User1!AI2,0)</f>
        <v>0</v>
      </c>
      <c r="DD349" s="1775">
        <f>IF(User1!AJ2&lt;&gt;0,User1!AJ2,0)</f>
        <v>0</v>
      </c>
      <c r="DE349" s="1775">
        <f>IF(User1!AK2&lt;&gt;0,User1!AK2,0)</f>
        <v>0</v>
      </c>
      <c r="DF349" s="1775">
        <f>IF(User1!AL2&lt;&gt;0,User1!AL2,0)</f>
        <v>0</v>
      </c>
      <c r="DG349" s="1775">
        <f>IF(User1!AM2&lt;&gt;0,User1!AM2,0)</f>
        <v>0</v>
      </c>
      <c r="DH349" s="1775">
        <f>IF(User1!AN2&lt;&gt;0,User1!AN2,0)</f>
        <v>0</v>
      </c>
      <c r="DI349" s="1775">
        <f>IF(User1!AO2&lt;&gt;0,User1!AO2,0)</f>
        <v>0</v>
      </c>
      <c r="DJ349" s="1775">
        <f>IF(User1!AP2&lt;&gt;0,User1!AP2,0)</f>
        <v>0</v>
      </c>
      <c r="DK349" s="1775">
        <f>IF(User1!AQ2&lt;&gt;0,User1!AQ2,0)</f>
        <v>0</v>
      </c>
      <c r="DL349" s="1775">
        <f>IF(User1!AR2&lt;&gt;0,User1!AR2,0)</f>
        <v>0</v>
      </c>
      <c r="DM349" s="1775">
        <f>IF(User1!AS2&lt;&gt;0,User1!AS2,0)</f>
        <v>0</v>
      </c>
      <c r="DN349" s="1776">
        <f>IF(User1!AT2&lt;&gt;0,User1!AT2,0)</f>
        <v>1</v>
      </c>
      <c r="DO349" s="1777">
        <f>IF(User1!AU2&lt;&gt;0,User1!AU2,0)</f>
        <v>1</v>
      </c>
      <c r="DP349" s="1773">
        <f>IF(User1!AV2&lt;&gt;0,User1!AV2,0)</f>
        <v>1000</v>
      </c>
      <c r="DQ349" s="1778">
        <f t="shared" si="3305"/>
        <v>1</v>
      </c>
      <c r="DR349" s="1779">
        <f>IF(User1!AX2&lt;&gt;0,User1!AX2,0)</f>
        <v>0.01</v>
      </c>
      <c r="DS349" s="1779">
        <f>IF(User1!AY2&lt;&gt;0,User1!AY2,0)</f>
        <v>1.0000000000000001E-5</v>
      </c>
      <c r="DT349" s="1773">
        <f>IF(User1!AZ2&lt;&gt;0,User1!AZ2,0)</f>
        <v>1001</v>
      </c>
      <c r="DU349" s="1802" t="str">
        <f>IF(User1!BA2&lt;&gt;0,User1!BA2,0)</f>
        <v>User1</v>
      </c>
      <c r="DV349" s="1808" t="str">
        <f>IF(User1!BB2&lt;&gt;0,User1!BB2,0)</f>
        <v>5/17/20101</v>
      </c>
      <c r="DW349" s="1809">
        <f>IF(User1!BC2&lt;&gt;0,User1!BC2,0)</f>
        <v>0</v>
      </c>
      <c r="DX349" s="1773">
        <f>IF(User1!BD2&lt;&gt;0,User1!BD2,0)</f>
        <v>0</v>
      </c>
      <c r="DY349" s="1773">
        <f>IF(User1!BE2&lt;&gt;0,User1!BE2,0)</f>
        <v>0</v>
      </c>
      <c r="DZ349" s="1773">
        <f>IF(User1!BF2&lt;&gt;0,User1!BF2,0)</f>
        <v>0</v>
      </c>
      <c r="EA349" s="1773">
        <f>IF(User1!BG2&lt;&gt;0,User1!BG2,0)</f>
        <v>0</v>
      </c>
      <c r="EB349" s="1773">
        <f>IF(User1!BH2&lt;&gt;0,User1!BH2,0)</f>
        <v>0</v>
      </c>
      <c r="EC349" s="1773">
        <f>IF(User1!BI2&lt;&gt;0,User1!BI2,0)</f>
        <v>0</v>
      </c>
      <c r="ED349" s="1773">
        <f>IF(User1!BJ2&lt;&gt;0,User1!BJ2,0)</f>
        <v>0</v>
      </c>
      <c r="EE349" s="1773">
        <f>IF(User1!BK2&lt;&gt;0,User1!BK2,0)</f>
        <v>0</v>
      </c>
      <c r="EF349" s="1773">
        <f>IF(User1!BL2&lt;&gt;0,User1!BL2,0)</f>
        <v>0</v>
      </c>
      <c r="EG349" s="1773">
        <f>IF(User1!BM2&lt;&gt;0,User1!BM2,0)</f>
        <v>0</v>
      </c>
      <c r="EH349" s="1773">
        <f>IF(User1!BN2&lt;&gt;0,User1!BN2,0)</f>
        <v>0</v>
      </c>
      <c r="EI349" s="1773">
        <f>IF(User1!BO2&lt;&gt;0,User1!BO2,0)</f>
        <v>0</v>
      </c>
      <c r="EJ349" s="1773">
        <f>IF(User1!BP2&lt;&gt;0,User1!BP2,0)</f>
        <v>0</v>
      </c>
      <c r="EK349" s="1773">
        <f>IF(User1!BQ2&lt;&gt;0,User1!BQ2,0)</f>
        <v>0</v>
      </c>
      <c r="EL349" s="1773"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3" t="str">
        <f>IF(User1!A3&lt;&gt;0,User1!A3,0)</f>
        <v>Grotek Gro-Silic</v>
      </c>
      <c r="BV350" s="1773" t="str">
        <f>IF(User1!B3&lt;&gt;0,User1!B3,0)</f>
        <v>Defense (Slica)</v>
      </c>
      <c r="BW350" s="1774">
        <f>IF(User1!C3&lt;&gt;0,User1!C3,0)</f>
        <v>0</v>
      </c>
      <c r="BX350" s="1774">
        <f>IF(User1!D3&lt;&gt;0,User1!D3,0)</f>
        <v>0</v>
      </c>
      <c r="BY350" s="1774">
        <f>IF(User1!E3&lt;&gt;0,User1!E3,0)</f>
        <v>0</v>
      </c>
      <c r="BZ350" s="1774">
        <f>IF(User1!F3&lt;&gt;0,User1!F3,0)</f>
        <v>0</v>
      </c>
      <c r="CA350" s="1774">
        <f>IF(User1!G3&lt;&gt;0,User1!G3,0)</f>
        <v>0</v>
      </c>
      <c r="CB350" s="1774">
        <f>IF(User1!H3&lt;&gt;0,User1!H3,0)</f>
        <v>0</v>
      </c>
      <c r="CC350" s="1774">
        <f>IF(User1!I3&lt;&gt;0,User1!I3,0)</f>
        <v>0</v>
      </c>
      <c r="CD350" s="1774">
        <f>IF(User1!J3&lt;&gt;0,User1!J3,0)</f>
        <v>0</v>
      </c>
      <c r="CE350" s="1774">
        <f>IF(User1!K3&lt;&gt;0,User1!K3,0)</f>
        <v>0</v>
      </c>
      <c r="CF350" s="1774">
        <f>IF(User1!L3&lt;&gt;0,User1!L3,0)</f>
        <v>0</v>
      </c>
      <c r="CG350" s="1774">
        <f>IF(User1!M3&lt;&gt;0,User1!M3,0)</f>
        <v>0</v>
      </c>
      <c r="CH350" s="1774">
        <f>IF(User1!N3&lt;&gt;0,User1!N3,0)</f>
        <v>0</v>
      </c>
      <c r="CI350" s="1774">
        <f>IF(User1!O3&lt;&gt;0,User1!O3,0)</f>
        <v>0</v>
      </c>
      <c r="CJ350" s="1774">
        <f>IF(User1!P3&lt;&gt;0,User1!P3,0)</f>
        <v>0.44</v>
      </c>
      <c r="CK350" s="1774">
        <f>IF(User1!Q3&lt;&gt;0,User1!Q3,0)</f>
        <v>0</v>
      </c>
      <c r="CL350" s="1774">
        <f>IF(User1!R3&lt;&gt;0,User1!R3,0)</f>
        <v>0</v>
      </c>
      <c r="CM350" s="1774">
        <f>IF(User1!S3&lt;&gt;0,User1!S3,0)</f>
        <v>0</v>
      </c>
      <c r="CN350" s="1774">
        <f>IF(User1!T3&lt;&gt;0,User1!T3,0)</f>
        <v>0</v>
      </c>
      <c r="CO350" s="1774">
        <f>IF(User1!U3&lt;&gt;0,User1!U3,0)</f>
        <v>0</v>
      </c>
      <c r="CP350" s="1774">
        <f>IF(User1!V3&lt;&gt;0,User1!V3,0)</f>
        <v>0</v>
      </c>
      <c r="CQ350" s="1774">
        <f>IF(User1!W3&lt;&gt;0,User1!W3,0)</f>
        <v>0</v>
      </c>
      <c r="CR350" s="1775">
        <f>IF(User1!X3&lt;&gt;0,User1!X3,0)</f>
        <v>0</v>
      </c>
      <c r="CS350" s="1775">
        <f>IF(User1!Y3&lt;&gt;0,User1!Y3,0)</f>
        <v>0</v>
      </c>
      <c r="CT350" s="1775">
        <f>IF(User1!Z3&lt;&gt;0,User1!Z3,0)</f>
        <v>0</v>
      </c>
      <c r="CU350" s="1775">
        <f>IF(User1!AA3&lt;&gt;0,User1!AA3,0)</f>
        <v>1.5E-5</v>
      </c>
      <c r="CV350" s="1775">
        <f>IF(User1!AB3&lt;&gt;0,User1!AB3,0)</f>
        <v>0</v>
      </c>
      <c r="CW350" s="1775">
        <f>IF(User1!AC3&lt;&gt;0,User1!AC3,0)</f>
        <v>9.0000000000000006E-5</v>
      </c>
      <c r="CX350" s="1775">
        <f>IF(User1!AD3&lt;&gt;0,User1!AD3,0)</f>
        <v>0</v>
      </c>
      <c r="CY350" s="1775">
        <f>IF(User1!AE3&lt;&gt;0,User1!AE3,0)</f>
        <v>0</v>
      </c>
      <c r="CZ350" s="1775">
        <f>IF(User1!AF3&lt;&gt;0,User1!AF3,0)</f>
        <v>0</v>
      </c>
      <c r="DA350" s="1775">
        <f>IF(User1!AG3&lt;&gt;0,User1!AG3,0)</f>
        <v>0</v>
      </c>
      <c r="DB350" s="1775">
        <f>IF(User1!AH3&lt;&gt;0,User1!AH3,0)</f>
        <v>0</v>
      </c>
      <c r="DC350" s="1775">
        <f>IF(User1!AI3&lt;&gt;0,User1!AI3,0)</f>
        <v>0</v>
      </c>
      <c r="DD350" s="1775">
        <f>IF(User1!AJ3&lt;&gt;0,User1!AJ3,0)</f>
        <v>0</v>
      </c>
      <c r="DE350" s="1775">
        <f>IF(User1!AK3&lt;&gt;0,User1!AK3,0)</f>
        <v>0</v>
      </c>
      <c r="DF350" s="1775">
        <f>IF(User1!AL3&lt;&gt;0,User1!AL3,0)</f>
        <v>0</v>
      </c>
      <c r="DG350" s="1775">
        <f>IF(User1!AM3&lt;&gt;0,User1!AM3,0)</f>
        <v>0</v>
      </c>
      <c r="DH350" s="1775">
        <f>IF(User1!AN3&lt;&gt;0,User1!AN3,0)</f>
        <v>0</v>
      </c>
      <c r="DI350" s="1775">
        <f>IF(User1!AO3&lt;&gt;0,User1!AO3,0)</f>
        <v>0</v>
      </c>
      <c r="DJ350" s="1775">
        <f>IF(User1!AP3&lt;&gt;0,User1!AP3,0)</f>
        <v>0</v>
      </c>
      <c r="DK350" s="1775">
        <f>IF(User1!AQ3&lt;&gt;0,User1!AQ3,0)</f>
        <v>0</v>
      </c>
      <c r="DL350" s="1775">
        <f>IF(User1!AR3&lt;&gt;0,User1!AR3,0)</f>
        <v>0</v>
      </c>
      <c r="DM350" s="1775">
        <f>IF(User1!AS3&lt;&gt;0,User1!AS3,0)</f>
        <v>0</v>
      </c>
      <c r="DN350" s="1776">
        <f>IF(User1!AT3&lt;&gt;0,User1!AT3,0)</f>
        <v>1</v>
      </c>
      <c r="DO350" s="1777">
        <f>IF(User1!AU3&lt;&gt;0,User1!AU3,0)</f>
        <v>0.5</v>
      </c>
      <c r="DP350" s="1773">
        <f>IF(User1!AV3&lt;&gt;0,User1!AV3,0)</f>
        <v>700</v>
      </c>
      <c r="DQ350" s="1778">
        <f t="shared" si="3305"/>
        <v>1.4</v>
      </c>
      <c r="DR350" s="1779">
        <f>IF(User1!AX3&lt;&gt;0,User1!AX3,0)</f>
        <v>0.01</v>
      </c>
      <c r="DS350" s="1779">
        <f>IF(User1!AY3&lt;&gt;0,User1!AY3,0)</f>
        <v>2.0000000000000002E-5</v>
      </c>
      <c r="DT350" s="1773">
        <f>IF(User1!AZ3&lt;&gt;0,User1!AZ3,0)</f>
        <v>1002</v>
      </c>
      <c r="DU350" s="1802" t="str">
        <f>IF(User1!BA3&lt;&gt;0,User1!BA3,0)</f>
        <v>User1</v>
      </c>
      <c r="DV350" s="1808" t="str">
        <f>IF(User1!BB3&lt;&gt;0,User1!BB3,0)</f>
        <v>5/17/20101</v>
      </c>
      <c r="DW350" s="1809">
        <f>IF(User1!BC3&lt;&gt;0,User1!BC3,0)</f>
        <v>0</v>
      </c>
      <c r="DX350" s="1773">
        <f>IF(User1!BD3&lt;&gt;0,User1!BD3,0)</f>
        <v>0.5</v>
      </c>
      <c r="DY350" s="1773">
        <f>IF(User1!BE3&lt;&gt;0,User1!BE3,0)</f>
        <v>0.5</v>
      </c>
      <c r="DZ350" s="1773">
        <f>IF(User1!BF3&lt;&gt;0,User1!BF3,0)</f>
        <v>0.5</v>
      </c>
      <c r="EA350" s="1773">
        <f>IF(User1!BG3&lt;&gt;0,User1!BG3,0)</f>
        <v>0.5</v>
      </c>
      <c r="EB350" s="1773">
        <f>IF(User1!BH3&lt;&gt;0,User1!BH3,0)</f>
        <v>0.5</v>
      </c>
      <c r="EC350" s="1773">
        <f>IF(User1!BI3&lt;&gt;0,User1!BI3,0)</f>
        <v>0.5</v>
      </c>
      <c r="ED350" s="1773">
        <f>IF(User1!BJ3&lt;&gt;0,User1!BJ3,0)</f>
        <v>0.5</v>
      </c>
      <c r="EE350" s="1773">
        <f>IF(User1!BK3&lt;&gt;0,User1!BK3,0)</f>
        <v>0.5</v>
      </c>
      <c r="EF350" s="1773">
        <f>IF(User1!BL3&lt;&gt;0,User1!BL3,0)</f>
        <v>0.5</v>
      </c>
      <c r="EG350" s="1773">
        <f>IF(User1!BM3&lt;&gt;0,User1!BM3,0)</f>
        <v>0.5</v>
      </c>
      <c r="EH350" s="1773">
        <f>IF(User1!BN3&lt;&gt;0,User1!BN3,0)</f>
        <v>0.5</v>
      </c>
      <c r="EI350" s="1773">
        <f>IF(User1!BO3&lt;&gt;0,User1!BO3,0)</f>
        <v>0</v>
      </c>
      <c r="EJ350" s="1773">
        <f>IF(User1!BP3&lt;&gt;0,User1!BP3,0)</f>
        <v>0</v>
      </c>
      <c r="EK350" s="1773">
        <f>IF(User1!BQ3&lt;&gt;0,User1!BQ3,0)</f>
        <v>0</v>
      </c>
      <c r="EL350" s="1773"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3" t="str">
        <f>IF(User1!A4&lt;&gt;0,User1!A4,0)</f>
        <v>Mega Crop B cal-nit</v>
      </c>
      <c r="BV351" s="1773" t="str">
        <f>IF(User1!B4&lt;&gt;0,User1!B4,0)</f>
        <v>Micro</v>
      </c>
      <c r="BW351" s="1774">
        <f>IF(User1!C4&lt;&gt;0,User1!C4,0)</f>
        <v>1.0999999999999999E-2</v>
      </c>
      <c r="BX351" s="1774">
        <f>IF(User1!D4&lt;&gt;0,User1!D4,0)</f>
        <v>0.14499999999999999</v>
      </c>
      <c r="BY351" s="1774">
        <f>IF(User1!E4&lt;&gt;0,User1!E4,0)</f>
        <v>0</v>
      </c>
      <c r="BZ351" s="1774">
        <f>IF(User1!F4&lt;&gt;0,User1!F4,0)</f>
        <v>0</v>
      </c>
      <c r="CA351" s="1774">
        <f>IF(User1!G4&lt;&gt;0,User1!G4,0)</f>
        <v>0</v>
      </c>
      <c r="CB351" s="1774">
        <f>IF(User1!H4&lt;&gt;0,User1!H4,0)</f>
        <v>0</v>
      </c>
      <c r="CC351" s="1774">
        <f>IF(User1!I4&lt;&gt;0,User1!I4,0)</f>
        <v>0</v>
      </c>
      <c r="CD351" s="1774">
        <f>IF(User1!J4&lt;&gt;0,User1!J4,0)</f>
        <v>0</v>
      </c>
      <c r="CE351" s="1774">
        <f>IF(User1!K4&lt;&gt;0,User1!K4,0)</f>
        <v>0</v>
      </c>
      <c r="CF351" s="1774">
        <f>IF(User1!L4&lt;&gt;0,User1!L4,0)</f>
        <v>0</v>
      </c>
      <c r="CG351" s="1774">
        <f>IF(User1!M4&lt;&gt;0,User1!M4,0)</f>
        <v>0</v>
      </c>
      <c r="CH351" s="1774">
        <f>IF(User1!N4&lt;&gt;0,User1!N4,0)</f>
        <v>0</v>
      </c>
      <c r="CI351" s="1774">
        <f>IF(User1!O4&lt;&gt;0,User1!O4,0)</f>
        <v>0</v>
      </c>
      <c r="CJ351" s="1774">
        <f>IF(User1!P4&lt;&gt;0,User1!P4,0)</f>
        <v>0</v>
      </c>
      <c r="CK351" s="1774">
        <f>IF(User1!Q4&lt;&gt;0,User1!Q4,0)</f>
        <v>0</v>
      </c>
      <c r="CL351" s="1774">
        <f>IF(User1!R4&lt;&gt;0,User1!R4,0)</f>
        <v>0</v>
      </c>
      <c r="CM351" s="1774">
        <f>IF(User1!S4&lt;&gt;0,User1!S4,0)</f>
        <v>0</v>
      </c>
      <c r="CN351" s="1774">
        <f>IF(User1!T4&lt;&gt;0,User1!T4,0)</f>
        <v>0</v>
      </c>
      <c r="CO351" s="1774">
        <f>IF(User1!U4&lt;&gt;0,User1!U4,0)</f>
        <v>0.19</v>
      </c>
      <c r="CP351" s="1774">
        <f>IF(User1!V4&lt;&gt;0,User1!V4,0)</f>
        <v>0</v>
      </c>
      <c r="CQ351" s="1774">
        <f>IF(User1!W4&lt;&gt;0,User1!W4,0)</f>
        <v>0</v>
      </c>
      <c r="CR351" s="1775">
        <f>IF(User1!X4&lt;&gt;0,User1!X4,0)</f>
        <v>0</v>
      </c>
      <c r="CS351" s="1775">
        <f>IF(User1!Y4&lt;&gt;0,User1!Y4,0)</f>
        <v>0</v>
      </c>
      <c r="CT351" s="1775">
        <f>IF(User1!Z4&lt;&gt;0,User1!Z4,0)</f>
        <v>0</v>
      </c>
      <c r="CU351" s="1775">
        <f>IF(User1!AA4&lt;&gt;0,User1!AA4,0)</f>
        <v>0</v>
      </c>
      <c r="CV351" s="1775">
        <f>IF(User1!AB4&lt;&gt;0,User1!AB4,0)</f>
        <v>0</v>
      </c>
      <c r="CW351" s="1775">
        <f>IF(User1!AC4&lt;&gt;0,User1!AC4,0)</f>
        <v>0</v>
      </c>
      <c r="CX351" s="1775">
        <f>IF(User1!AD4&lt;&gt;0,User1!AD4,0)</f>
        <v>0</v>
      </c>
      <c r="CY351" s="1775">
        <f>IF(User1!AE4&lt;&gt;0,User1!AE4,0)</f>
        <v>0</v>
      </c>
      <c r="CZ351" s="1775">
        <f>IF(User1!AF4&lt;&gt;0,User1!AF4,0)</f>
        <v>0</v>
      </c>
      <c r="DA351" s="1775">
        <f>IF(User1!AG4&lt;&gt;0,User1!AG4,0)</f>
        <v>0</v>
      </c>
      <c r="DB351" s="1775">
        <f>IF(User1!AH4&lt;&gt;0,User1!AH4,0)</f>
        <v>0</v>
      </c>
      <c r="DC351" s="1775">
        <f>IF(User1!AI4&lt;&gt;0,User1!AI4,0)</f>
        <v>0</v>
      </c>
      <c r="DD351" s="1775">
        <f>IF(User1!AJ4&lt;&gt;0,User1!AJ4,0)</f>
        <v>0</v>
      </c>
      <c r="DE351" s="1775">
        <f>IF(User1!AK4&lt;&gt;0,User1!AK4,0)</f>
        <v>0</v>
      </c>
      <c r="DF351" s="1775">
        <f>IF(User1!AL4&lt;&gt;0,User1!AL4,0)</f>
        <v>0</v>
      </c>
      <c r="DG351" s="1775">
        <f>IF(User1!AM4&lt;&gt;0,User1!AM4,0)</f>
        <v>0</v>
      </c>
      <c r="DH351" s="1775">
        <f>IF(User1!AN4&lt;&gt;0,User1!AN4,0)</f>
        <v>0</v>
      </c>
      <c r="DI351" s="1775">
        <f>IF(User1!AO4&lt;&gt;0,User1!AO4,0)</f>
        <v>0</v>
      </c>
      <c r="DJ351" s="1775">
        <f>IF(User1!AP4&lt;&gt;0,User1!AP4,0)</f>
        <v>0</v>
      </c>
      <c r="DK351" s="1775">
        <f>IF(User1!AQ4&lt;&gt;0,User1!AQ4,0)</f>
        <v>0</v>
      </c>
      <c r="DL351" s="1775">
        <f>IF(User1!AR4&lt;&gt;0,User1!AR4,0)</f>
        <v>0</v>
      </c>
      <c r="DM351" s="1775">
        <f>IF(User1!AS4&lt;&gt;0,User1!AS4,0)</f>
        <v>0</v>
      </c>
      <c r="DN351" s="1776">
        <f>IF(User1!AT4&lt;&gt;0,User1!AT4,0)</f>
        <v>1</v>
      </c>
      <c r="DO351" s="1777">
        <f>IF(User1!AU4&lt;&gt;0,User1!AU4,0)</f>
        <v>1</v>
      </c>
      <c r="DP351" s="1773">
        <f>IF(User1!AV4&lt;&gt;0,User1!AV4,0)</f>
        <v>1000</v>
      </c>
      <c r="DQ351" s="1778">
        <f t="shared" si="3305"/>
        <v>1</v>
      </c>
      <c r="DR351" s="1779">
        <f>IF(User1!AX4&lt;&gt;0,User1!AX4,0)</f>
        <v>0.01</v>
      </c>
      <c r="DS351" s="1779">
        <f>IF(User1!AY4&lt;&gt;0,User1!AY4,0)</f>
        <v>1.0000000000000001E-5</v>
      </c>
      <c r="DT351" s="1773">
        <f>IF(User1!AZ4&lt;&gt;0,User1!AZ4,0)</f>
        <v>1003</v>
      </c>
      <c r="DU351" s="1780" t="str">
        <f>IF(User1!BA4&lt;&gt;0,User1!BA4,0)</f>
        <v>User1</v>
      </c>
      <c r="DV351" s="1808" t="str">
        <f>IF(User1!BB4&lt;&gt;0,User1!BB4,0)</f>
        <v>5/17/20101</v>
      </c>
      <c r="DW351" s="1809">
        <f>IF(User1!BC4&lt;&gt;0,User1!BC4,0)</f>
        <v>0</v>
      </c>
      <c r="DX351" s="1773">
        <f>IF(User1!BD4&lt;&gt;0,User1!BD4,0)</f>
        <v>0</v>
      </c>
      <c r="DY351" s="1773">
        <f>IF(User1!BE4&lt;&gt;0,User1!BE4,0)</f>
        <v>2</v>
      </c>
      <c r="DZ351" s="1773">
        <f>IF(User1!BF4&lt;&gt;0,User1!BF4,0)</f>
        <v>2</v>
      </c>
      <c r="EA351" s="1773">
        <f>IF(User1!BG4&lt;&gt;0,User1!BG4,0)</f>
        <v>2</v>
      </c>
      <c r="EB351" s="1773">
        <f>IF(User1!BH4&lt;&gt;0,User1!BH4,0)</f>
        <v>2</v>
      </c>
      <c r="EC351" s="1773">
        <f>IF(User1!BI4&lt;&gt;0,User1!BI4,0)</f>
        <v>2</v>
      </c>
      <c r="ED351" s="1773">
        <f>IF(User1!BJ4&lt;&gt;0,User1!BJ4,0)</f>
        <v>2</v>
      </c>
      <c r="EE351" s="1773">
        <f>IF(User1!BK4&lt;&gt;0,User1!BK4,0)</f>
        <v>2</v>
      </c>
      <c r="EF351" s="1773">
        <f>IF(User1!BL4&lt;&gt;0,User1!BL4,0)</f>
        <v>2</v>
      </c>
      <c r="EG351" s="1773">
        <f>IF(User1!BM4&lt;&gt;0,User1!BM4,0)</f>
        <v>1</v>
      </c>
      <c r="EH351" s="1773">
        <f>IF(User1!BN4&lt;&gt;0,User1!BN4,0)</f>
        <v>1</v>
      </c>
      <c r="EI351" s="1773">
        <f>IF(User1!BO4&lt;&gt;0,User1!BO4,0)</f>
        <v>1</v>
      </c>
      <c r="EJ351" s="1773">
        <f>IF(User1!BP4&lt;&gt;0,User1!BP4,0)</f>
        <v>1</v>
      </c>
      <c r="EK351" s="1773">
        <f>IF(User1!BQ4&lt;&gt;0,User1!BQ4,0)</f>
        <v>0</v>
      </c>
      <c r="EL351" s="1773">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3" t="str">
        <f>IF(User1!A5&lt;&gt;0,User1!A5,0)</f>
        <v>Mega Crop A</v>
      </c>
      <c r="BV352" s="1773" t="str">
        <f>IF(User1!B5&lt;&gt;0,User1!B5,0)</f>
        <v>Grow</v>
      </c>
      <c r="BW352" s="1774">
        <f>IF(User1!C5&lt;&gt;0,User1!C5,0)</f>
        <v>0</v>
      </c>
      <c r="BX352" s="1774">
        <f>IF(User1!D5&lt;&gt;0,User1!D5,0)</f>
        <v>0.05</v>
      </c>
      <c r="BY352" s="1774">
        <f>IF(User1!E5&lt;&gt;0,User1!E5,0)</f>
        <v>0</v>
      </c>
      <c r="BZ352" s="1774">
        <f>IF(User1!F5&lt;&gt;0,User1!F5,0)</f>
        <v>0.12</v>
      </c>
      <c r="CA352" s="1774">
        <f>IF(User1!G5&lt;&gt;0,User1!G5,0)</f>
        <v>0</v>
      </c>
      <c r="CB352" s="1774">
        <f>IF(User1!H5&lt;&gt;0,User1!H5,0)</f>
        <v>0.26</v>
      </c>
      <c r="CC352" s="1774">
        <f>IF(User1!I5&lt;&gt;0,User1!I5,0)</f>
        <v>0</v>
      </c>
      <c r="CD352" s="1774">
        <f>IF(User1!J5&lt;&gt;0,User1!J5,0)</f>
        <v>0</v>
      </c>
      <c r="CE352" s="1774">
        <f>IF(User1!K5&lt;&gt;0,User1!K5,0)</f>
        <v>0</v>
      </c>
      <c r="CF352" s="1774">
        <f>IF(User1!L5&lt;&gt;0,User1!L5,0)</f>
        <v>0</v>
      </c>
      <c r="CG352" s="1774">
        <f>IF(User1!M5&lt;&gt;0,User1!M5,0)</f>
        <v>0</v>
      </c>
      <c r="CH352" s="1774">
        <f>IF(User1!N5&lt;&gt;0,User1!N5,0)</f>
        <v>0</v>
      </c>
      <c r="CI352" s="1774">
        <f>IF(User1!O5&lt;&gt;0,User1!O5,0)</f>
        <v>0</v>
      </c>
      <c r="CJ352" s="1774">
        <f>IF(User1!P5&lt;&gt;0,User1!P5,0)</f>
        <v>0</v>
      </c>
      <c r="CK352" s="1774">
        <f>IF(User1!Q5&lt;&gt;0,User1!Q5,0)</f>
        <v>0</v>
      </c>
      <c r="CL352" s="1774">
        <f>IF(User1!R5&lt;&gt;0,User1!R5,0)</f>
        <v>0</v>
      </c>
      <c r="CM352" s="1774">
        <f>IF(User1!S5&lt;&gt;0,User1!S5,0)</f>
        <v>0</v>
      </c>
      <c r="CN352" s="1774">
        <f>IF(User1!T5&lt;&gt;0,User1!T5,0)</f>
        <v>6.3E-2</v>
      </c>
      <c r="CO352" s="1774">
        <f>IF(User1!U5&lt;&gt;0,User1!U5,0)</f>
        <v>0</v>
      </c>
      <c r="CP352" s="1774">
        <f>IF(User1!V5&lt;&gt;0,User1!V5,0)</f>
        <v>7.2999999999999995E-2</v>
      </c>
      <c r="CQ352" s="1774">
        <f>IF(User1!W5&lt;&gt;0,User1!W5,0)</f>
        <v>0</v>
      </c>
      <c r="CR352" s="1775">
        <f>IF(User1!X5&lt;&gt;0,User1!X5,0)</f>
        <v>0</v>
      </c>
      <c r="CS352" s="1775">
        <f>IF(User1!Y5&lt;&gt;0,User1!Y5,0)</f>
        <v>3.0000000000000001E-3</v>
      </c>
      <c r="CT352" s="1775">
        <f>IF(User1!Z5&lt;&gt;0,User1!Z5,0)</f>
        <v>5.9999999999999995E-4</v>
      </c>
      <c r="CU352" s="1775">
        <f>IF(User1!AA5&lt;&gt;0,User1!AA5,0)</f>
        <v>1E-4</v>
      </c>
      <c r="CV352" s="1775">
        <f>IF(User1!AB5&lt;&gt;0,User1!AB5,0)</f>
        <v>1E-3</v>
      </c>
      <c r="CW352" s="1775">
        <f>IF(User1!AC5&lt;&gt;0,User1!AC5,0)</f>
        <v>2.9999999999999997E-4</v>
      </c>
      <c r="CX352" s="1775">
        <f>IF(User1!AD5&lt;&gt;0,User1!AD5,0)</f>
        <v>2.9999999999999997E-4</v>
      </c>
      <c r="CY352" s="1775">
        <f>IF(User1!AE5&lt;&gt;0,User1!AE5,0)</f>
        <v>0</v>
      </c>
      <c r="CZ352" s="1775">
        <f>IF(User1!AF5&lt;&gt;0,User1!AF5,0)</f>
        <v>0</v>
      </c>
      <c r="DA352" s="1775">
        <f>IF(User1!AG5&lt;&gt;0,User1!AG5,0)</f>
        <v>0</v>
      </c>
      <c r="DB352" s="1775">
        <f>IF(User1!AH5&lt;&gt;0,User1!AH5,0)</f>
        <v>0</v>
      </c>
      <c r="DC352" s="1775">
        <f>IF(User1!AI5&lt;&gt;0,User1!AI5,0)</f>
        <v>0</v>
      </c>
      <c r="DD352" s="1775">
        <f>IF(User1!AJ5&lt;&gt;0,User1!AJ5,0)</f>
        <v>0</v>
      </c>
      <c r="DE352" s="1775">
        <f>IF(User1!AK5&lt;&gt;0,User1!AK5,0)</f>
        <v>0</v>
      </c>
      <c r="DF352" s="1775">
        <f>IF(User1!AL5&lt;&gt;0,User1!AL5,0)</f>
        <v>0</v>
      </c>
      <c r="DG352" s="1775">
        <f>IF(User1!AM5&lt;&gt;0,User1!AM5,0)</f>
        <v>0</v>
      </c>
      <c r="DH352" s="1775">
        <f>IF(User1!AN5&lt;&gt;0,User1!AN5,0)</f>
        <v>0</v>
      </c>
      <c r="DI352" s="1775">
        <f>IF(User1!AO5&lt;&gt;0,User1!AO5,0)</f>
        <v>0</v>
      </c>
      <c r="DJ352" s="1775">
        <f>IF(User1!AP5&lt;&gt;0,User1!AP5,0)</f>
        <v>0</v>
      </c>
      <c r="DK352" s="1775">
        <f>IF(User1!AQ5&lt;&gt;0,User1!AQ5,0)</f>
        <v>0</v>
      </c>
      <c r="DL352" s="1775">
        <f>IF(User1!AR5&lt;&gt;0,User1!AR5,0)</f>
        <v>0</v>
      </c>
      <c r="DM352" s="1775">
        <f>IF(User1!AS5&lt;&gt;0,User1!AS5,0)</f>
        <v>0</v>
      </c>
      <c r="DN352" s="1776">
        <f>IF(User1!AT5&lt;&gt;0,User1!AT5,0)</f>
        <v>1</v>
      </c>
      <c r="DO352" s="1777">
        <f>IF(User1!AU5&lt;&gt;0,User1!AU5,0)</f>
        <v>1</v>
      </c>
      <c r="DP352" s="1773">
        <f>IF(User1!AV5&lt;&gt;0,User1!AV5,0)</f>
        <v>1000</v>
      </c>
      <c r="DQ352" s="1778">
        <f t="shared" si="3305"/>
        <v>1</v>
      </c>
      <c r="DR352" s="1779">
        <f>IF(User1!AX5&lt;&gt;0,User1!AX5,0)</f>
        <v>0.01</v>
      </c>
      <c r="DS352" s="1779">
        <f>IF(User1!AY5&lt;&gt;0,User1!AY5,0)</f>
        <v>1.0000000000000001E-5</v>
      </c>
      <c r="DT352" s="1773">
        <f>IF(User1!AZ5&lt;&gt;0,User1!AZ5,0)</f>
        <v>1004</v>
      </c>
      <c r="DU352" s="1780" t="str">
        <f>IF(User1!BA5&lt;&gt;0,User1!BA5,0)</f>
        <v>User1</v>
      </c>
      <c r="DV352" s="1808" t="str">
        <f>IF(User1!BB5&lt;&gt;0,User1!BB5,0)</f>
        <v>5/17/20101</v>
      </c>
      <c r="DW352" s="1809">
        <f>IF(User1!BC5&lt;&gt;0,User1!BC5,0)</f>
        <v>0</v>
      </c>
      <c r="DX352" s="1773">
        <f>IF(User1!BD5&lt;&gt;0,User1!BD5,0)</f>
        <v>1</v>
      </c>
      <c r="DY352" s="1773">
        <f>IF(User1!BE5&lt;&gt;0,User1!BE5,0)</f>
        <v>3</v>
      </c>
      <c r="DZ352" s="1773">
        <f>IF(User1!BF5&lt;&gt;0,User1!BF5,0)</f>
        <v>3</v>
      </c>
      <c r="EA352" s="1773">
        <f>IF(User1!BG5&lt;&gt;0,User1!BG5,0)</f>
        <v>3</v>
      </c>
      <c r="EB352" s="1773">
        <f>IF(User1!BH5&lt;&gt;0,User1!BH5,0)</f>
        <v>3</v>
      </c>
      <c r="EC352" s="1773">
        <f>IF(User1!BI5&lt;&gt;0,User1!BI5,0)</f>
        <v>3</v>
      </c>
      <c r="ED352" s="1773">
        <f>IF(User1!BJ5&lt;&gt;0,User1!BJ5,0)</f>
        <v>5</v>
      </c>
      <c r="EE352" s="1773">
        <f>IF(User1!BK5&lt;&gt;0,User1!BK5,0)</f>
        <v>5</v>
      </c>
      <c r="EF352" s="1773">
        <f>IF(User1!BL5&lt;&gt;0,User1!BL5,0)</f>
        <v>5</v>
      </c>
      <c r="EG352" s="1773">
        <f>IF(User1!BM5&lt;&gt;0,User1!BM5,0)</f>
        <v>5</v>
      </c>
      <c r="EH352" s="1773">
        <f>IF(User1!BN5&lt;&gt;0,User1!BN5,0)</f>
        <v>3</v>
      </c>
      <c r="EI352" s="1773">
        <f>IF(User1!BO5&lt;&gt;0,User1!BO5,0)</f>
        <v>3</v>
      </c>
      <c r="EJ352" s="1773">
        <f>IF(User1!BP5&lt;&gt;0,User1!BP5,0)</f>
        <v>3</v>
      </c>
      <c r="EK352" s="1773">
        <f>IF(User1!BQ5&lt;&gt;0,User1!BQ5,0)</f>
        <v>0</v>
      </c>
      <c r="EL352" s="1773">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3" t="str">
        <f>IF(User1!A6&lt;&gt;0,User1!A6,0)</f>
        <v>GolfGreen PlantStarter</v>
      </c>
      <c r="BV353" s="1773" t="str">
        <f>IF(User1!B6&lt;&gt;0,User1!B6,0)</f>
        <v>Roots</v>
      </c>
      <c r="BW353" s="1774">
        <f>IF(User1!C6&lt;&gt;0,User1!C6,0)</f>
        <v>0</v>
      </c>
      <c r="BX353" s="1774">
        <f>IF(User1!D6&lt;&gt;0,User1!D6,0)</f>
        <v>7.0999999999999994E-2</v>
      </c>
      <c r="BY353" s="1774">
        <f>IF(User1!E6&lt;&gt;0,User1!E6,0)</f>
        <v>2.9000000000000001E-2</v>
      </c>
      <c r="BZ353" s="1774">
        <f>IF(User1!F6&lt;&gt;0,User1!F6,0)</f>
        <v>0.52</v>
      </c>
      <c r="CA353" s="1774">
        <f>IF(User1!G6&lt;&gt;0,User1!G6,0)</f>
        <v>0</v>
      </c>
      <c r="CB353" s="1774">
        <f>IF(User1!H6&lt;&gt;0,User1!H6,0)</f>
        <v>0.1</v>
      </c>
      <c r="CC353" s="1774">
        <f>IF(User1!I6&lt;&gt;0,User1!I6,0)</f>
        <v>0</v>
      </c>
      <c r="CD353" s="1774">
        <f>IF(User1!J6&lt;&gt;0,User1!J6,0)</f>
        <v>0</v>
      </c>
      <c r="CE353" s="1774">
        <f>IF(User1!K6&lt;&gt;0,User1!K6,0)</f>
        <v>0</v>
      </c>
      <c r="CF353" s="1774">
        <f>IF(User1!L6&lt;&gt;0,User1!L6,0)</f>
        <v>0</v>
      </c>
      <c r="CG353" s="1774">
        <f>IF(User1!M6&lt;&gt;0,User1!M6,0)</f>
        <v>0</v>
      </c>
      <c r="CH353" s="1774">
        <f>IF(User1!N6&lt;&gt;0,User1!N6,0)</f>
        <v>0</v>
      </c>
      <c r="CI353" s="1774">
        <f>IF(User1!O6&lt;&gt;0,User1!O6,0)</f>
        <v>0</v>
      </c>
      <c r="CJ353" s="1774">
        <f>IF(User1!P6&lt;&gt;0,User1!P6,0)</f>
        <v>0</v>
      </c>
      <c r="CK353" s="1774">
        <f>IF(User1!Q6&lt;&gt;0,User1!Q6,0)</f>
        <v>0</v>
      </c>
      <c r="CL353" s="1774">
        <f>IF(User1!R6&lt;&gt;0,User1!R6,0)</f>
        <v>0</v>
      </c>
      <c r="CM353" s="1774">
        <f>IF(User1!S6&lt;&gt;0,User1!S6,0)</f>
        <v>0</v>
      </c>
      <c r="CN353" s="1774">
        <f>IF(User1!T6&lt;&gt;0,User1!T6,0)</f>
        <v>0</v>
      </c>
      <c r="CO353" s="1774">
        <f>IF(User1!U6&lt;&gt;0,User1!U6,0)</f>
        <v>0</v>
      </c>
      <c r="CP353" s="1774">
        <f>IF(User1!V6&lt;&gt;0,User1!V6,0)</f>
        <v>0</v>
      </c>
      <c r="CQ353" s="1774">
        <f>IF(User1!W6&lt;&gt;0,User1!W6,0)</f>
        <v>0</v>
      </c>
      <c r="CR353" s="1775">
        <f>IF(User1!X6&lt;&gt;0,User1!X6,0)</f>
        <v>0</v>
      </c>
      <c r="CS353" s="1775">
        <f>IF(User1!Y6&lt;&gt;0,User1!Y6,0)</f>
        <v>1E-3</v>
      </c>
      <c r="CT353" s="1775">
        <f>IF(User1!Z6&lt;&gt;0,User1!Z6,0)</f>
        <v>5.0000000000000001E-4</v>
      </c>
      <c r="CU353" s="1775">
        <f>IF(User1!AA6&lt;&gt;0,User1!AA6,0)</f>
        <v>5.0000000000000004E-6</v>
      </c>
      <c r="CV353" s="1775">
        <f>IF(User1!AB6&lt;&gt;0,User1!AB6,0)</f>
        <v>5.0000000000000001E-4</v>
      </c>
      <c r="CW353" s="1775">
        <f>IF(User1!AC6&lt;&gt;0,User1!AC6,0)</f>
        <v>2.0000000000000001E-4</v>
      </c>
      <c r="CX353" s="1775">
        <f>IF(User1!AD6&lt;&gt;0,User1!AD6,0)</f>
        <v>5.0000000000000001E-4</v>
      </c>
      <c r="CY353" s="1775">
        <f>IF(User1!AE6&lt;&gt;0,User1!AE6,0)</f>
        <v>0</v>
      </c>
      <c r="CZ353" s="1775">
        <f>IF(User1!AF6&lt;&gt;0,User1!AF6,0)</f>
        <v>0</v>
      </c>
      <c r="DA353" s="1775">
        <f>IF(User1!AG6&lt;&gt;0,User1!AG6,0)</f>
        <v>0</v>
      </c>
      <c r="DB353" s="1775">
        <f>IF(User1!AH6&lt;&gt;0,User1!AH6,0)</f>
        <v>0</v>
      </c>
      <c r="DC353" s="1775">
        <f>IF(User1!AI6&lt;&gt;0,User1!AI6,0)</f>
        <v>0</v>
      </c>
      <c r="DD353" s="1775">
        <f>IF(User1!AJ6&lt;&gt;0,User1!AJ6,0)</f>
        <v>1.24E-2</v>
      </c>
      <c r="DE353" s="1775">
        <f>IF(User1!AK6&lt;&gt;0,User1!AK6,0)</f>
        <v>0</v>
      </c>
      <c r="DF353" s="1775">
        <f>IF(User1!AL6&lt;&gt;0,User1!AL6,0)</f>
        <v>0</v>
      </c>
      <c r="DG353" s="1775">
        <f>IF(User1!AM6&lt;&gt;0,User1!AM6,0)</f>
        <v>0</v>
      </c>
      <c r="DH353" s="1775">
        <f>IF(User1!AN6&lt;&gt;0,User1!AN6,0)</f>
        <v>0</v>
      </c>
      <c r="DI353" s="1775">
        <f>IF(User1!AO6&lt;&gt;0,User1!AO6,0)</f>
        <v>0</v>
      </c>
      <c r="DJ353" s="1775">
        <f>IF(User1!AP6&lt;&gt;0,User1!AP6,0)</f>
        <v>0</v>
      </c>
      <c r="DK353" s="1775">
        <f>IF(User1!AQ6&lt;&gt;0,User1!AQ6,0)</f>
        <v>0</v>
      </c>
      <c r="DL353" s="1775">
        <f>IF(User1!AR6&lt;&gt;0,User1!AR6,0)</f>
        <v>0</v>
      </c>
      <c r="DM353" s="1775">
        <f>IF(User1!AS6&lt;&gt;0,User1!AS6,0)</f>
        <v>0</v>
      </c>
      <c r="DN353" s="1776">
        <f>IF(User1!AT6&lt;&gt;0,User1!AT6,0)</f>
        <v>1</v>
      </c>
      <c r="DO353" s="1777">
        <f>IF(User1!AU6&lt;&gt;0,User1!AU6,0)</f>
        <v>1</v>
      </c>
      <c r="DP353" s="1773">
        <f>IF(User1!AV6&lt;&gt;0,User1!AV6,0)</f>
        <v>1000</v>
      </c>
      <c r="DQ353" s="1778">
        <f t="shared" si="3305"/>
        <v>1</v>
      </c>
      <c r="DR353" s="1779">
        <f>IF(User1!AX6&lt;&gt;0,User1!AX6,0)</f>
        <v>0.01</v>
      </c>
      <c r="DS353" s="1779">
        <f>IF(User1!AY6&lt;&gt;0,User1!AY6,0)</f>
        <v>1.0000000000000001E-5</v>
      </c>
      <c r="DT353" s="1773">
        <f>IF(User1!AZ6&lt;&gt;0,User1!AZ6,0)</f>
        <v>1005</v>
      </c>
      <c r="DU353" s="1780" t="str">
        <f>IF(User1!BA6&lt;&gt;0,User1!BA6,0)</f>
        <v>User1</v>
      </c>
      <c r="DV353" s="1808" t="str">
        <f>IF(User1!BB6&lt;&gt;0,User1!BB6,0)</f>
        <v>5/17/20101</v>
      </c>
      <c r="DW353" s="1809">
        <f>IF(User1!BC6&lt;&gt;0,User1!BC6,0)</f>
        <v>0</v>
      </c>
      <c r="DX353" s="1773">
        <f>IF(User1!BD6&lt;&gt;0,User1!BD6,0)</f>
        <v>20</v>
      </c>
      <c r="DY353" s="1773">
        <f>IF(User1!BE6&lt;&gt;0,User1!BE6,0)</f>
        <v>5</v>
      </c>
      <c r="DZ353" s="1773">
        <f>IF(User1!BF6&lt;&gt;0,User1!BF6,0)</f>
        <v>0</v>
      </c>
      <c r="EA353" s="1773">
        <f>IF(User1!BG6&lt;&gt;0,User1!BG6,0)</f>
        <v>0</v>
      </c>
      <c r="EB353" s="1773">
        <f>IF(User1!BH6&lt;&gt;0,User1!BH6,0)</f>
        <v>0</v>
      </c>
      <c r="EC353" s="1773">
        <f>IF(User1!BI6&lt;&gt;0,User1!BI6,0)</f>
        <v>0</v>
      </c>
      <c r="ED353" s="1773">
        <f>IF(User1!BJ6&lt;&gt;0,User1!BJ6,0)</f>
        <v>0</v>
      </c>
      <c r="EE353" s="1773">
        <f>IF(User1!BK6&lt;&gt;0,User1!BK6,0)</f>
        <v>0</v>
      </c>
      <c r="EF353" s="1773">
        <f>IF(User1!BL6&lt;&gt;0,User1!BL6,0)</f>
        <v>0</v>
      </c>
      <c r="EG353" s="1773">
        <f>IF(User1!BM6&lt;&gt;0,User1!BM6,0)</f>
        <v>0</v>
      </c>
      <c r="EH353" s="1773">
        <f>IF(User1!BN6&lt;&gt;0,User1!BN6,0)</f>
        <v>0</v>
      </c>
      <c r="EI353" s="1773">
        <f>IF(User1!BO6&lt;&gt;0,User1!BO6,0)</f>
        <v>0</v>
      </c>
      <c r="EJ353" s="1773">
        <f>IF(User1!BP6&lt;&gt;0,User1!BP6,0)</f>
        <v>0</v>
      </c>
      <c r="EK353" s="1773">
        <f>IF(User1!BQ6&lt;&gt;0,User1!BQ6,0)</f>
        <v>0</v>
      </c>
      <c r="EL353" s="1773">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3" t="str">
        <f>IF(User1!A7&lt;&gt;0,User1!A7,0)</f>
        <v>SeaKelp ?</v>
      </c>
      <c r="BV354" s="1773" t="str">
        <f>IF(User1!B7&lt;&gt;0,User1!B7,0)</f>
        <v>Additives</v>
      </c>
      <c r="BW354" s="1774">
        <f>IF(User1!C7&lt;&gt;0,User1!C7,0)</f>
        <v>0</v>
      </c>
      <c r="BX354" s="1774">
        <f>IF(User1!D7&lt;&gt;0,User1!D7,0)</f>
        <v>0</v>
      </c>
      <c r="BY354" s="1774">
        <f>IF(User1!E7&lt;&gt;0,User1!E7,0)</f>
        <v>0</v>
      </c>
      <c r="BZ354" s="1774">
        <f>IF(User1!F7&lt;&gt;0,User1!F7,0)</f>
        <v>0</v>
      </c>
      <c r="CA354" s="1774">
        <f>IF(User1!G7&lt;&gt;0,User1!G7,0)</f>
        <v>0</v>
      </c>
      <c r="CB354" s="1774">
        <f>IF(User1!H7&lt;&gt;0,User1!H7,0)</f>
        <v>0.15</v>
      </c>
      <c r="CC354" s="1774">
        <f>IF(User1!I7&lt;&gt;0,User1!I7,0)</f>
        <v>0</v>
      </c>
      <c r="CD354" s="1774">
        <f>IF(User1!J7&lt;&gt;0,User1!J7,0)</f>
        <v>0</v>
      </c>
      <c r="CE354" s="1774">
        <f>IF(User1!K7&lt;&gt;0,User1!K7,0)</f>
        <v>0</v>
      </c>
      <c r="CF354" s="1774">
        <f>IF(User1!L7&lt;&gt;0,User1!L7,0)</f>
        <v>0</v>
      </c>
      <c r="CG354" s="1774">
        <f>IF(User1!M7&lt;&gt;0,User1!M7,0)</f>
        <v>0</v>
      </c>
      <c r="CH354" s="1774">
        <f>IF(User1!N7&lt;&gt;0,User1!N7,0)</f>
        <v>0</v>
      </c>
      <c r="CI354" s="1774">
        <f>IF(User1!O7&lt;&gt;0,User1!O7,0)</f>
        <v>0</v>
      </c>
      <c r="CJ354" s="1774">
        <f>IF(User1!P7&lt;&gt;0,User1!P7,0)</f>
        <v>0</v>
      </c>
      <c r="CK354" s="1774">
        <f>IF(User1!Q7&lt;&gt;0,User1!Q7,0)</f>
        <v>0</v>
      </c>
      <c r="CL354" s="1774">
        <f>IF(User1!R7&lt;&gt;0,User1!R7,0)</f>
        <v>0</v>
      </c>
      <c r="CM354" s="1774">
        <f>IF(User1!S7&lt;&gt;0,User1!S7,0)</f>
        <v>0</v>
      </c>
      <c r="CN354" s="1774">
        <f>IF(User1!T7&lt;&gt;0,User1!T7,0)</f>
        <v>0</v>
      </c>
      <c r="CO354" s="1774">
        <f>IF(User1!U7&lt;&gt;0,User1!U7,0)</f>
        <v>0</v>
      </c>
      <c r="CP354" s="1774">
        <f>IF(User1!V7&lt;&gt;0,User1!V7,0)</f>
        <v>0</v>
      </c>
      <c r="CQ354" s="1774">
        <f>IF(User1!W7&lt;&gt;0,User1!W7,0)</f>
        <v>0</v>
      </c>
      <c r="CR354" s="1775">
        <f>IF(User1!X7&lt;&gt;0,User1!X7,0)</f>
        <v>0</v>
      </c>
      <c r="CS354" s="1775">
        <f>IF(User1!Y7&lt;&gt;0,User1!Y7,0)</f>
        <v>0</v>
      </c>
      <c r="CT354" s="1775">
        <f>IF(User1!Z7&lt;&gt;0,User1!Z7,0)</f>
        <v>0</v>
      </c>
      <c r="CU354" s="1775">
        <f>IF(User1!AA7&lt;&gt;0,User1!AA7,0)</f>
        <v>0</v>
      </c>
      <c r="CV354" s="1775">
        <f>IF(User1!AB7&lt;&gt;0,User1!AB7,0)</f>
        <v>0</v>
      </c>
      <c r="CW354" s="1775">
        <f>IF(User1!AC7&lt;&gt;0,User1!AC7,0)</f>
        <v>0</v>
      </c>
      <c r="CX354" s="1775">
        <f>IF(User1!AD7&lt;&gt;0,User1!AD7,0)</f>
        <v>0</v>
      </c>
      <c r="CY354" s="1775">
        <f>IF(User1!AE7&lt;&gt;0,User1!AE7,0)</f>
        <v>0</v>
      </c>
      <c r="CZ354" s="1775">
        <f>IF(User1!AF7&lt;&gt;0,User1!AF7,0)</f>
        <v>0</v>
      </c>
      <c r="DA354" s="1775">
        <f>IF(User1!AG7&lt;&gt;0,User1!AG7,0)</f>
        <v>0</v>
      </c>
      <c r="DB354" s="1775">
        <f>IF(User1!AH7&lt;&gt;0,User1!AH7,0)</f>
        <v>0</v>
      </c>
      <c r="DC354" s="1775">
        <f>IF(User1!AI7&lt;&gt;0,User1!AI7,0)</f>
        <v>0</v>
      </c>
      <c r="DD354" s="1775">
        <f>IF(User1!AJ7&lt;&gt;0,User1!AJ7,0)</f>
        <v>0</v>
      </c>
      <c r="DE354" s="1775">
        <f>IF(User1!AK7&lt;&gt;0,User1!AK7,0)</f>
        <v>0</v>
      </c>
      <c r="DF354" s="1775">
        <f>IF(User1!AL7&lt;&gt;0,User1!AL7,0)</f>
        <v>0</v>
      </c>
      <c r="DG354" s="1775">
        <f>IF(User1!AM7&lt;&gt;0,User1!AM7,0)</f>
        <v>0</v>
      </c>
      <c r="DH354" s="1775">
        <f>IF(User1!AN7&lt;&gt;0,User1!AN7,0)</f>
        <v>0</v>
      </c>
      <c r="DI354" s="1775">
        <f>IF(User1!AO7&lt;&gt;0,User1!AO7,0)</f>
        <v>0</v>
      </c>
      <c r="DJ354" s="1775">
        <f>IF(User1!AP7&lt;&gt;0,User1!AP7,0)</f>
        <v>0</v>
      </c>
      <c r="DK354" s="1775">
        <f>IF(User1!AQ7&lt;&gt;0,User1!AQ7,0)</f>
        <v>0</v>
      </c>
      <c r="DL354" s="1775">
        <f>IF(User1!AR7&lt;&gt;0,User1!AR7,0)</f>
        <v>0</v>
      </c>
      <c r="DM354" s="1775">
        <f>IF(User1!AS7&lt;&gt;0,User1!AS7,0)</f>
        <v>0</v>
      </c>
      <c r="DN354" s="1776">
        <f>IF(User1!AT7&lt;&gt;0,User1!AT7,0)</f>
        <v>1</v>
      </c>
      <c r="DO354" s="1777">
        <f>IF(User1!AU7&lt;&gt;0,User1!AU7,0)</f>
        <v>1</v>
      </c>
      <c r="DP354" s="1773">
        <f>IF(User1!AV7&lt;&gt;0,User1!AV7,0)</f>
        <v>1000</v>
      </c>
      <c r="DQ354" s="1778">
        <f t="shared" si="3305"/>
        <v>1</v>
      </c>
      <c r="DR354" s="1779">
        <f>IF(User1!AX7&lt;&gt;0,User1!AX7,0)</f>
        <v>0.01</v>
      </c>
      <c r="DS354" s="1779">
        <f>IF(User1!AY7&lt;&gt;0,User1!AY7,0)</f>
        <v>1.0000000000000001E-5</v>
      </c>
      <c r="DT354" s="1773">
        <f>IF(User1!AZ7&lt;&gt;0,User1!AZ7,0)</f>
        <v>1006</v>
      </c>
      <c r="DU354" s="1780" t="str">
        <f>IF(User1!BA7&lt;&gt;0,User1!BA7,0)</f>
        <v>User1</v>
      </c>
      <c r="DV354" s="1808" t="str">
        <f>IF(User1!BB7&lt;&gt;0,User1!BB7,0)</f>
        <v>5/17/20101</v>
      </c>
      <c r="DW354" s="1809">
        <f>IF(User1!BC7&lt;&gt;0,User1!BC7,0)</f>
        <v>0</v>
      </c>
      <c r="DX354" s="1773">
        <f>IF(User1!BD7&lt;&gt;0,User1!BD7,0)</f>
        <v>0.4</v>
      </c>
      <c r="DY354" s="1773">
        <f>IF(User1!BE7&lt;&gt;0,User1!BE7,0)</f>
        <v>0.4</v>
      </c>
      <c r="DZ354" s="1773">
        <f>IF(User1!BF7&lt;&gt;0,User1!BF7,0)</f>
        <v>0.4</v>
      </c>
      <c r="EA354" s="1773">
        <f>IF(User1!BG7&lt;&gt;0,User1!BG7,0)</f>
        <v>0.4</v>
      </c>
      <c r="EB354" s="1773">
        <f>IF(User1!BH7&lt;&gt;0,User1!BH7,0)</f>
        <v>0.4</v>
      </c>
      <c r="EC354" s="1773">
        <f>IF(User1!BI7&lt;&gt;0,User1!BI7,0)</f>
        <v>0.4</v>
      </c>
      <c r="ED354" s="1773">
        <f>IF(User1!BJ7&lt;&gt;0,User1!BJ7,0)</f>
        <v>0.4</v>
      </c>
      <c r="EE354" s="1773">
        <f>IF(User1!BK7&lt;&gt;0,User1!BK7,0)</f>
        <v>0.4</v>
      </c>
      <c r="EF354" s="1773">
        <f>IF(User1!BL7&lt;&gt;0,User1!BL7,0)</f>
        <v>0.4</v>
      </c>
      <c r="EG354" s="1773">
        <f>IF(User1!BM7&lt;&gt;0,User1!BM7,0)</f>
        <v>0.4</v>
      </c>
      <c r="EH354" s="1773">
        <f>IF(User1!BN7&lt;&gt;0,User1!BN7,0)</f>
        <v>0.4</v>
      </c>
      <c r="EI354" s="1773">
        <f>IF(User1!BO7&lt;&gt;0,User1!BO7,0)</f>
        <v>0.4</v>
      </c>
      <c r="EJ354" s="1773">
        <f>IF(User1!BP7&lt;&gt;0,User1!BP7,0)</f>
        <v>0.4</v>
      </c>
      <c r="EK354" s="1773">
        <f>IF(User1!BQ7&lt;&gt;0,User1!BQ7,0)</f>
        <v>0</v>
      </c>
      <c r="EL354" s="1773"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7"/>
      <c r="AY355" s="1549"/>
      <c r="BQ355" s="1491"/>
      <c r="BR355" s="734">
        <f t="shared" si="3355"/>
        <v>0</v>
      </c>
      <c r="BS355" s="734">
        <f t="shared" si="3356"/>
        <v>0</v>
      </c>
      <c r="BT355" s="742">
        <v>0</v>
      </c>
      <c r="BU355" s="1773" t="str">
        <f>IF(User1!A8&lt;&gt;0,User1!A8,0)</f>
        <v>WO Wonder Myco</v>
      </c>
      <c r="BV355" s="1773" t="str">
        <f>IF(User1!B8&lt;&gt;0,User1!B8,0)</f>
        <v>Additives</v>
      </c>
      <c r="BW355" s="1774">
        <f>IF(User1!C8&lt;&gt;0,User1!C8,0)</f>
        <v>0</v>
      </c>
      <c r="BX355" s="1774">
        <f>IF(User1!D8&lt;&gt;0,User1!D8,0)</f>
        <v>0</v>
      </c>
      <c r="BY355" s="1774">
        <f>IF(User1!E8&lt;&gt;0,User1!E8,0)</f>
        <v>0</v>
      </c>
      <c r="BZ355" s="1774">
        <f>IF(User1!F8&lt;&gt;0,User1!F8,0)</f>
        <v>0</v>
      </c>
      <c r="CA355" s="1774">
        <f>IF(User1!G8&lt;&gt;0,User1!G8,0)</f>
        <v>0</v>
      </c>
      <c r="CB355" s="1774">
        <f>IF(User1!H8&lt;&gt;0,User1!H8,0)</f>
        <v>0</v>
      </c>
      <c r="CC355" s="1774">
        <f>IF(User1!I8&lt;&gt;0,User1!I8,0)</f>
        <v>0</v>
      </c>
      <c r="CD355" s="1774">
        <f>IF(User1!J8&lt;&gt;0,User1!J8,0)</f>
        <v>0</v>
      </c>
      <c r="CE355" s="1774">
        <f>IF(User1!K8&lt;&gt;0,User1!K8,0)</f>
        <v>0</v>
      </c>
      <c r="CF355" s="1774">
        <f>IF(User1!L8&lt;&gt;0,User1!L8,0)</f>
        <v>0</v>
      </c>
      <c r="CG355" s="1774">
        <f>IF(User1!M8&lt;&gt;0,User1!M8,0)</f>
        <v>0</v>
      </c>
      <c r="CH355" s="1774">
        <f>IF(User1!N8&lt;&gt;0,User1!N8,0)</f>
        <v>0</v>
      </c>
      <c r="CI355" s="1774">
        <f>IF(User1!O8&lt;&gt;0,User1!O8,0)</f>
        <v>0</v>
      </c>
      <c r="CJ355" s="1774">
        <f>IF(User1!P8&lt;&gt;0,User1!P8,0)</f>
        <v>0</v>
      </c>
      <c r="CK355" s="1774">
        <f>IF(User1!Q8&lt;&gt;0,User1!Q8,0)</f>
        <v>0</v>
      </c>
      <c r="CL355" s="1774">
        <f>IF(User1!R8&lt;&gt;0,User1!R8,0)</f>
        <v>0</v>
      </c>
      <c r="CM355" s="1774">
        <f>IF(User1!S8&lt;&gt;0,User1!S8,0)</f>
        <v>0</v>
      </c>
      <c r="CN355" s="1774">
        <f>IF(User1!T8&lt;&gt;0,User1!T8,0)</f>
        <v>0</v>
      </c>
      <c r="CO355" s="1774">
        <f>IF(User1!U8&lt;&gt;0,User1!U8,0)</f>
        <v>0</v>
      </c>
      <c r="CP355" s="1774">
        <f>IF(User1!V8&lt;&gt;0,User1!V8,0)</f>
        <v>0</v>
      </c>
      <c r="CQ355" s="1774">
        <f>IF(User1!W8&lt;&gt;0,User1!W8,0)</f>
        <v>0</v>
      </c>
      <c r="CR355" s="1775">
        <f>IF(User1!X8&lt;&gt;0,User1!X8,0)</f>
        <v>0</v>
      </c>
      <c r="CS355" s="1775">
        <f>IF(User1!Y8&lt;&gt;0,User1!Y8,0)</f>
        <v>0</v>
      </c>
      <c r="CT355" s="1775">
        <f>IF(User1!Z8&lt;&gt;0,User1!Z8,0)</f>
        <v>0</v>
      </c>
      <c r="CU355" s="1775">
        <f>IF(User1!AA8&lt;&gt;0,User1!AA8,0)</f>
        <v>0</v>
      </c>
      <c r="CV355" s="1775">
        <f>IF(User1!AB8&lt;&gt;0,User1!AB8,0)</f>
        <v>0</v>
      </c>
      <c r="CW355" s="1775">
        <f>IF(User1!AC8&lt;&gt;0,User1!AC8,0)</f>
        <v>0</v>
      </c>
      <c r="CX355" s="1775">
        <f>IF(User1!AD8&lt;&gt;0,User1!AD8,0)</f>
        <v>0</v>
      </c>
      <c r="CY355" s="1775">
        <f>IF(User1!AE8&lt;&gt;0,User1!AE8,0)</f>
        <v>0</v>
      </c>
      <c r="CZ355" s="1775">
        <f>IF(User1!AF8&lt;&gt;0,User1!AF8,0)</f>
        <v>0</v>
      </c>
      <c r="DA355" s="1775">
        <f>IF(User1!AG8&lt;&gt;0,User1!AG8,0)</f>
        <v>0</v>
      </c>
      <c r="DB355" s="1775">
        <f>IF(User1!AH8&lt;&gt;0,User1!AH8,0)</f>
        <v>0</v>
      </c>
      <c r="DC355" s="1775">
        <f>IF(User1!AI8&lt;&gt;0,User1!AI8,0)</f>
        <v>0</v>
      </c>
      <c r="DD355" s="1775">
        <f>IF(User1!AJ8&lt;&gt;0,User1!AJ8,0)</f>
        <v>0</v>
      </c>
      <c r="DE355" s="1775">
        <f>IF(User1!AK8&lt;&gt;0,User1!AK8,0)</f>
        <v>0</v>
      </c>
      <c r="DF355" s="1775">
        <f>IF(User1!AL8&lt;&gt;0,User1!AL8,0)</f>
        <v>0</v>
      </c>
      <c r="DG355" s="1775">
        <f>IF(User1!AM8&lt;&gt;0,User1!AM8,0)</f>
        <v>0</v>
      </c>
      <c r="DH355" s="1775">
        <f>IF(User1!AN8&lt;&gt;0,User1!AN8,0)</f>
        <v>0</v>
      </c>
      <c r="DI355" s="1775">
        <f>IF(User1!AO8&lt;&gt;0,User1!AO8,0)</f>
        <v>0</v>
      </c>
      <c r="DJ355" s="1775">
        <f>IF(User1!AP8&lt;&gt;0,User1!AP8,0)</f>
        <v>0</v>
      </c>
      <c r="DK355" s="1775">
        <f>IF(User1!AQ8&lt;&gt;0,User1!AQ8,0)</f>
        <v>0</v>
      </c>
      <c r="DL355" s="1775">
        <f>IF(User1!AR8&lt;&gt;0,User1!AR8,0)</f>
        <v>0</v>
      </c>
      <c r="DM355" s="1775">
        <f>IF(User1!AS8&lt;&gt;0,User1!AS8,0)</f>
        <v>0</v>
      </c>
      <c r="DN355" s="1776">
        <f>IF(User1!AT8&lt;&gt;0,User1!AT8,0)</f>
        <v>1</v>
      </c>
      <c r="DO355" s="1777">
        <f>IF(User1!AU8&lt;&gt;0,User1!AU8,0)</f>
        <v>0.94599999999999995</v>
      </c>
      <c r="DP355" s="1773">
        <f>IF(User1!AV8&lt;&gt;0,User1!AV8,0)</f>
        <v>1000</v>
      </c>
      <c r="DQ355" s="1778">
        <f t="shared" si="3305"/>
        <v>1.0570824524312896</v>
      </c>
      <c r="DR355" s="1779">
        <f>IF(User1!AX8&lt;&gt;0,User1!AX8,0)</f>
        <v>0.01</v>
      </c>
      <c r="DS355" s="1779">
        <f>IF(User1!AY8&lt;&gt;0,User1!AY8,0)</f>
        <v>1.0570824524312896E-5</v>
      </c>
      <c r="DT355" s="1773">
        <f>IF(User1!AZ8&lt;&gt;0,User1!AZ8,0)</f>
        <v>1007</v>
      </c>
      <c r="DU355" s="1780" t="str">
        <f>IF(User1!BA8&lt;&gt;0,User1!BA8,0)</f>
        <v>User1</v>
      </c>
      <c r="DV355" s="1808" t="str">
        <f>IF(User1!BB8&lt;&gt;0,User1!BB8,0)</f>
        <v>5/17/20101</v>
      </c>
      <c r="DW355" s="1809">
        <f>IF(User1!BC8&lt;&gt;0,User1!BC8,0)</f>
        <v>0</v>
      </c>
      <c r="DX355" s="1773">
        <f>IF(User1!BD8&lt;&gt;0,User1!BD8,0)</f>
        <v>0</v>
      </c>
      <c r="DY355" s="1773">
        <f>IF(User1!BE8&lt;&gt;0,User1!BE8,0)</f>
        <v>1</v>
      </c>
      <c r="DZ355" s="1773">
        <f>IF(User1!BF8&lt;&gt;0,User1!BF8,0)</f>
        <v>0</v>
      </c>
      <c r="EA355" s="1773">
        <f>IF(User1!BG8&lt;&gt;0,User1!BG8,0)</f>
        <v>0</v>
      </c>
      <c r="EB355" s="1773">
        <f>IF(User1!BH8&lt;&gt;0,User1!BH8,0)</f>
        <v>0</v>
      </c>
      <c r="EC355" s="1773">
        <f>IF(User1!BI8&lt;&gt;0,User1!BI8,0)</f>
        <v>0</v>
      </c>
      <c r="ED355" s="1773">
        <f>IF(User1!BJ8&lt;&gt;0,User1!BJ8,0)</f>
        <v>0</v>
      </c>
      <c r="EE355" s="1773">
        <f>IF(User1!BK8&lt;&gt;0,User1!BK8,0)</f>
        <v>0</v>
      </c>
      <c r="EF355" s="1773">
        <f>IF(User1!BL8&lt;&gt;0,User1!BL8,0)</f>
        <v>0</v>
      </c>
      <c r="EG355" s="1773">
        <f>IF(User1!BM8&lt;&gt;0,User1!BM8,0)</f>
        <v>0</v>
      </c>
      <c r="EH355" s="1773">
        <f>IF(User1!BN8&lt;&gt;0,User1!BN8,0)</f>
        <v>0</v>
      </c>
      <c r="EI355" s="1773">
        <f>IF(User1!BO8&lt;&gt;0,User1!BO8,0)</f>
        <v>0</v>
      </c>
      <c r="EJ355" s="1773">
        <f>IF(User1!BP8&lt;&gt;0,User1!BP8,0)</f>
        <v>0</v>
      </c>
      <c r="EK355" s="1773">
        <f>IF(User1!BQ8&lt;&gt;0,User1!BQ8,0)</f>
        <v>0</v>
      </c>
      <c r="EL355" s="1773">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7"/>
      <c r="AY356" s="1549"/>
      <c r="BQ356" s="1491"/>
      <c r="BR356" s="734">
        <f t="shared" si="3355"/>
        <v>0</v>
      </c>
      <c r="BS356" s="734">
        <f t="shared" si="3356"/>
        <v>0</v>
      </c>
      <c r="BT356" s="742">
        <v>0</v>
      </c>
      <c r="BU356" s="1773" t="str">
        <f>IF(User1!A9&lt;&gt;0,User1!A9,0)</f>
        <v>Gravitron</v>
      </c>
      <c r="BV356" s="1773" t="str">
        <f>IF(User1!B9&lt;&gt;0,User1!B9,0)</f>
        <v>Additives</v>
      </c>
      <c r="BW356" s="1774">
        <f>IF(User1!C9&lt;&gt;0,User1!C9,0)</f>
        <v>0</v>
      </c>
      <c r="BX356" s="1774">
        <f>IF(User1!D9&lt;&gt;0,User1!D9,0)</f>
        <v>0</v>
      </c>
      <c r="BY356" s="1774">
        <f>IF(User1!E9&lt;&gt;0,User1!E9,0)</f>
        <v>0</v>
      </c>
      <c r="BZ356" s="1774">
        <f>IF(User1!F9&lt;&gt;0,User1!F9,0)</f>
        <v>0</v>
      </c>
      <c r="CA356" s="1774">
        <f>IF(User1!G9&lt;&gt;0,User1!G9,0)</f>
        <v>0</v>
      </c>
      <c r="CB356" s="1774">
        <f>IF(User1!H9&lt;&gt;0,User1!H9,0)</f>
        <v>0</v>
      </c>
      <c r="CC356" s="1774">
        <f>IF(User1!I9&lt;&gt;0,User1!I9,0)</f>
        <v>0</v>
      </c>
      <c r="CD356" s="1774">
        <f>IF(User1!J9&lt;&gt;0,User1!J9,0)</f>
        <v>0</v>
      </c>
      <c r="CE356" s="1774">
        <f>IF(User1!K9&lt;&gt;0,User1!K9,0)</f>
        <v>0</v>
      </c>
      <c r="CF356" s="1774">
        <f>IF(User1!L9&lt;&gt;0,User1!L9,0)</f>
        <v>0</v>
      </c>
      <c r="CG356" s="1774">
        <f>IF(User1!M9&lt;&gt;0,User1!M9,0)</f>
        <v>0</v>
      </c>
      <c r="CH356" s="1774">
        <f>IF(User1!N9&lt;&gt;0,User1!N9,0)</f>
        <v>0</v>
      </c>
      <c r="CI356" s="1774">
        <f>IF(User1!O9&lt;&gt;0,User1!O9,0)</f>
        <v>0</v>
      </c>
      <c r="CJ356" s="1774">
        <f>IF(User1!P9&lt;&gt;0,User1!P9,0)</f>
        <v>0</v>
      </c>
      <c r="CK356" s="1774">
        <f>IF(User1!Q9&lt;&gt;0,User1!Q9,0)</f>
        <v>0</v>
      </c>
      <c r="CL356" s="1774">
        <f>IF(User1!R9&lt;&gt;0,User1!R9,0)</f>
        <v>0</v>
      </c>
      <c r="CM356" s="1774">
        <f>IF(User1!S9&lt;&gt;0,User1!S9,0)</f>
        <v>0</v>
      </c>
      <c r="CN356" s="1774">
        <f>IF(User1!T9&lt;&gt;0,User1!T9,0)</f>
        <v>0</v>
      </c>
      <c r="CO356" s="1774">
        <f>IF(User1!U9&lt;&gt;0,User1!U9,0)</f>
        <v>0</v>
      </c>
      <c r="CP356" s="1774">
        <f>IF(User1!V9&lt;&gt;0,User1!V9,0)</f>
        <v>0</v>
      </c>
      <c r="CQ356" s="1774">
        <f>IF(User1!W9&lt;&gt;0,User1!W9,0)</f>
        <v>0</v>
      </c>
      <c r="CR356" s="1775">
        <f>IF(User1!X9&lt;&gt;0,User1!X9,0)</f>
        <v>0</v>
      </c>
      <c r="CS356" s="1775">
        <f>IF(User1!Y9&lt;&gt;0,User1!Y9,0)</f>
        <v>0</v>
      </c>
      <c r="CT356" s="1775">
        <f>IF(User1!Z9&lt;&gt;0,User1!Z9,0)</f>
        <v>0</v>
      </c>
      <c r="CU356" s="1775">
        <f>IF(User1!AA9&lt;&gt;0,User1!AA9,0)</f>
        <v>0</v>
      </c>
      <c r="CV356" s="1775">
        <f>IF(User1!AB9&lt;&gt;0,User1!AB9,0)</f>
        <v>0</v>
      </c>
      <c r="CW356" s="1775">
        <f>IF(User1!AC9&lt;&gt;0,User1!AC9,0)</f>
        <v>0</v>
      </c>
      <c r="CX356" s="1775">
        <f>IF(User1!AD9&lt;&gt;0,User1!AD9,0)</f>
        <v>0</v>
      </c>
      <c r="CY356" s="1775">
        <f>IF(User1!AE9&lt;&gt;0,User1!AE9,0)</f>
        <v>0</v>
      </c>
      <c r="CZ356" s="1775">
        <f>IF(User1!AF9&lt;&gt;0,User1!AF9,0)</f>
        <v>0</v>
      </c>
      <c r="DA356" s="1775">
        <f>IF(User1!AG9&lt;&gt;0,User1!AG9,0)</f>
        <v>0</v>
      </c>
      <c r="DB356" s="1775">
        <f>IF(User1!AH9&lt;&gt;0,User1!AH9,0)</f>
        <v>0</v>
      </c>
      <c r="DC356" s="1775">
        <f>IF(User1!AI9&lt;&gt;0,User1!AI9,0)</f>
        <v>0</v>
      </c>
      <c r="DD356" s="1775">
        <f>IF(User1!AJ9&lt;&gt;0,User1!AJ9,0)</f>
        <v>0</v>
      </c>
      <c r="DE356" s="1775">
        <f>IF(User1!AK9&lt;&gt;0,User1!AK9,0)</f>
        <v>0</v>
      </c>
      <c r="DF356" s="1775">
        <f>IF(User1!AL9&lt;&gt;0,User1!AL9,0)</f>
        <v>0</v>
      </c>
      <c r="DG356" s="1775">
        <f>IF(User1!AM9&lt;&gt;0,User1!AM9,0)</f>
        <v>0</v>
      </c>
      <c r="DH356" s="1775">
        <f>IF(User1!AN9&lt;&gt;0,User1!AN9,0)</f>
        <v>0</v>
      </c>
      <c r="DI356" s="1775">
        <f>IF(User1!AO9&lt;&gt;0,User1!AO9,0)</f>
        <v>0</v>
      </c>
      <c r="DJ356" s="1775">
        <f>IF(User1!AP9&lt;&gt;0,User1!AP9,0)</f>
        <v>0</v>
      </c>
      <c r="DK356" s="1775">
        <f>IF(User1!AQ9&lt;&gt;0,User1!AQ9,0)</f>
        <v>0</v>
      </c>
      <c r="DL356" s="1775">
        <f>IF(User1!AR9&lt;&gt;0,User1!AR9,0)</f>
        <v>0</v>
      </c>
      <c r="DM356" s="1775">
        <f>IF(User1!AS9&lt;&gt;0,User1!AS9,0)</f>
        <v>0</v>
      </c>
      <c r="DN356" s="1776">
        <f>IF(User1!AT9&lt;&gt;0,User1!AT9,0)</f>
        <v>1</v>
      </c>
      <c r="DO356" s="1777">
        <f>IF(User1!AU9&lt;&gt;0,User1!AU9,0)</f>
        <v>0.94599999999999995</v>
      </c>
      <c r="DP356" s="1773">
        <f>IF(User1!AV9&lt;&gt;0,User1!AV9,0)</f>
        <v>1000</v>
      </c>
      <c r="DQ356" s="1778">
        <f t="shared" si="3305"/>
        <v>1.0570824524312896</v>
      </c>
      <c r="DR356" s="1779">
        <f>IF(User1!AX9&lt;&gt;0,User1!AX9,0)</f>
        <v>0.01</v>
      </c>
      <c r="DS356" s="1779">
        <f>IF(User1!AY9&lt;&gt;0,User1!AY9,0)</f>
        <v>1.0570824524312896E-5</v>
      </c>
      <c r="DT356" s="1773">
        <f>IF(User1!AZ9&lt;&gt;0,User1!AZ9,0)</f>
        <v>1008</v>
      </c>
      <c r="DU356" s="1780" t="str">
        <f>IF(User1!BA9&lt;&gt;0,User1!BA9,0)</f>
        <v>User1</v>
      </c>
      <c r="DV356" s="1808" t="str">
        <f>IF(User1!BB9&lt;&gt;0,User1!BB9,0)</f>
        <v>5/17/20101</v>
      </c>
      <c r="DW356" s="1809">
        <f>IF(User1!BC9&lt;&gt;0,User1!BC9,0)</f>
        <v>0</v>
      </c>
      <c r="DX356" s="1773">
        <f>IF(User1!BD9&lt;&gt;0,User1!BD9,0)</f>
        <v>0</v>
      </c>
      <c r="DY356" s="1773">
        <f>IF(User1!BE9&lt;&gt;0,User1!BE9,0)</f>
        <v>1</v>
      </c>
      <c r="DZ356" s="1773">
        <f>IF(User1!BF9&lt;&gt;0,User1!BF9,0)</f>
        <v>0</v>
      </c>
      <c r="EA356" s="1773">
        <f>IF(User1!BG9&lt;&gt;0,User1!BG9,0)</f>
        <v>0</v>
      </c>
      <c r="EB356" s="1773">
        <f>IF(User1!BH9&lt;&gt;0,User1!BH9,0)</f>
        <v>0</v>
      </c>
      <c r="EC356" s="1773">
        <f>IF(User1!BI9&lt;&gt;0,User1!BI9,0)</f>
        <v>0</v>
      </c>
      <c r="ED356" s="1773">
        <f>IF(User1!BJ9&lt;&gt;0,User1!BJ9,0)</f>
        <v>0</v>
      </c>
      <c r="EE356" s="1773">
        <f>IF(User1!BK9&lt;&gt;0,User1!BK9,0)</f>
        <v>0</v>
      </c>
      <c r="EF356" s="1773">
        <f>IF(User1!BL9&lt;&gt;0,User1!BL9,0)</f>
        <v>0</v>
      </c>
      <c r="EG356" s="1773">
        <f>IF(User1!BM9&lt;&gt;0,User1!BM9,0)</f>
        <v>0</v>
      </c>
      <c r="EH356" s="1773">
        <f>IF(User1!BN9&lt;&gt;0,User1!BN9,0)</f>
        <v>0</v>
      </c>
      <c r="EI356" s="1773">
        <f>IF(User1!BO9&lt;&gt;0,User1!BO9,0)</f>
        <v>0</v>
      </c>
      <c r="EJ356" s="1773">
        <f>IF(User1!BP9&lt;&gt;0,User1!BP9,0)</f>
        <v>0</v>
      </c>
      <c r="EK356" s="1773">
        <f>IF(User1!BQ9&lt;&gt;0,User1!BQ9,0)</f>
        <v>0</v>
      </c>
      <c r="EL356" s="1773">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7"/>
      <c r="AY357" s="1549"/>
      <c r="BQ357" s="1491"/>
      <c r="BR357" s="734">
        <f t="shared" si="3355"/>
        <v>0</v>
      </c>
      <c r="BS357" s="734">
        <f t="shared" si="3356"/>
        <v>0</v>
      </c>
      <c r="BT357" s="742">
        <v>0</v>
      </c>
      <c r="BU357" s="1773">
        <f>IF(User1!A10&lt;&gt;0,User1!A10,0)</f>
        <v>0</v>
      </c>
      <c r="BV357" s="1773">
        <f>IF(User1!B10&lt;&gt;0,User1!B10,0)</f>
        <v>0</v>
      </c>
      <c r="BW357" s="1774">
        <f>IF(User1!C10&lt;&gt;0,User1!C10,0)</f>
        <v>0</v>
      </c>
      <c r="BX357" s="1774">
        <f>IF(User1!D10&lt;&gt;0,User1!D10,0)</f>
        <v>0</v>
      </c>
      <c r="BY357" s="1774">
        <f>IF(User1!E10&lt;&gt;0,User1!E10,0)</f>
        <v>0</v>
      </c>
      <c r="BZ357" s="1774">
        <f>IF(User1!F10&lt;&gt;0,User1!F10,0)</f>
        <v>0</v>
      </c>
      <c r="CA357" s="1774">
        <f>IF(User1!G10&lt;&gt;0,User1!G10,0)</f>
        <v>0</v>
      </c>
      <c r="CB357" s="1774">
        <f>IF(User1!H10&lt;&gt;0,User1!H10,0)</f>
        <v>0</v>
      </c>
      <c r="CC357" s="1774">
        <f>IF(User1!I10&lt;&gt;0,User1!I10,0)</f>
        <v>0</v>
      </c>
      <c r="CD357" s="1774">
        <f>IF(User1!J10&lt;&gt;0,User1!J10,0)</f>
        <v>0</v>
      </c>
      <c r="CE357" s="1774">
        <f>IF(User1!K10&lt;&gt;0,User1!K10,0)</f>
        <v>0</v>
      </c>
      <c r="CF357" s="1774">
        <f>IF(User1!L10&lt;&gt;0,User1!L10,0)</f>
        <v>0</v>
      </c>
      <c r="CG357" s="1774">
        <f>IF(User1!M10&lt;&gt;0,User1!M10,0)</f>
        <v>0</v>
      </c>
      <c r="CH357" s="1774">
        <f>IF(User1!N10&lt;&gt;0,User1!N10,0)</f>
        <v>0</v>
      </c>
      <c r="CI357" s="1774">
        <f>IF(User1!O10&lt;&gt;0,User1!O10,0)</f>
        <v>0</v>
      </c>
      <c r="CJ357" s="1774">
        <f>IF(User1!P10&lt;&gt;0,User1!P10,0)</f>
        <v>0</v>
      </c>
      <c r="CK357" s="1774">
        <f>IF(User1!Q10&lt;&gt;0,User1!Q10,0)</f>
        <v>0</v>
      </c>
      <c r="CL357" s="1774">
        <f>IF(User1!R10&lt;&gt;0,User1!R10,0)</f>
        <v>0</v>
      </c>
      <c r="CM357" s="1774">
        <f>IF(User1!S10&lt;&gt;0,User1!S10,0)</f>
        <v>0</v>
      </c>
      <c r="CN357" s="1774">
        <f>IF(User1!T10&lt;&gt;0,User1!T10,0)</f>
        <v>0</v>
      </c>
      <c r="CO357" s="1774">
        <f>IF(User1!U10&lt;&gt;0,User1!U10,0)</f>
        <v>0</v>
      </c>
      <c r="CP357" s="1774">
        <f>IF(User1!V10&lt;&gt;0,User1!V10,0)</f>
        <v>0</v>
      </c>
      <c r="CQ357" s="1774">
        <f>IF(User1!W10&lt;&gt;0,User1!W10,0)</f>
        <v>0</v>
      </c>
      <c r="CR357" s="1775">
        <f>IF(User1!X10&lt;&gt;0,User1!X10,0)</f>
        <v>0</v>
      </c>
      <c r="CS357" s="1775">
        <f>IF(User1!Y10&lt;&gt;0,User1!Y10,0)</f>
        <v>0</v>
      </c>
      <c r="CT357" s="1775">
        <f>IF(User1!Z10&lt;&gt;0,User1!Z10,0)</f>
        <v>0</v>
      </c>
      <c r="CU357" s="1775">
        <f>IF(User1!AA10&lt;&gt;0,User1!AA10,0)</f>
        <v>0</v>
      </c>
      <c r="CV357" s="1775">
        <f>IF(User1!AB10&lt;&gt;0,User1!AB10,0)</f>
        <v>0</v>
      </c>
      <c r="CW357" s="1775">
        <f>IF(User1!AC10&lt;&gt;0,User1!AC10,0)</f>
        <v>0</v>
      </c>
      <c r="CX357" s="1775">
        <f>IF(User1!AD10&lt;&gt;0,User1!AD10,0)</f>
        <v>0</v>
      </c>
      <c r="CY357" s="1775">
        <f>IF(User1!AE10&lt;&gt;0,User1!AE10,0)</f>
        <v>0</v>
      </c>
      <c r="CZ357" s="1775">
        <f>IF(User1!AF10&lt;&gt;0,User1!AF10,0)</f>
        <v>0</v>
      </c>
      <c r="DA357" s="1775">
        <f>IF(User1!AG10&lt;&gt;0,User1!AG10,0)</f>
        <v>0</v>
      </c>
      <c r="DB357" s="1775">
        <f>IF(User1!AH10&lt;&gt;0,User1!AH10,0)</f>
        <v>0</v>
      </c>
      <c r="DC357" s="1775">
        <f>IF(User1!AI10&lt;&gt;0,User1!AI10,0)</f>
        <v>0</v>
      </c>
      <c r="DD357" s="1775">
        <f>IF(User1!AJ10&lt;&gt;0,User1!AJ10,0)</f>
        <v>0</v>
      </c>
      <c r="DE357" s="1775">
        <f>IF(User1!AK10&lt;&gt;0,User1!AK10,0)</f>
        <v>0</v>
      </c>
      <c r="DF357" s="1775">
        <f>IF(User1!AL10&lt;&gt;0,User1!AL10,0)</f>
        <v>0</v>
      </c>
      <c r="DG357" s="1775">
        <f>IF(User1!AM10&lt;&gt;0,User1!AM10,0)</f>
        <v>0</v>
      </c>
      <c r="DH357" s="1775">
        <f>IF(User1!AN10&lt;&gt;0,User1!AN10,0)</f>
        <v>0</v>
      </c>
      <c r="DI357" s="1775">
        <f>IF(User1!AO10&lt;&gt;0,User1!AO10,0)</f>
        <v>0</v>
      </c>
      <c r="DJ357" s="1775">
        <f>IF(User1!AP10&lt;&gt;0,User1!AP10,0)</f>
        <v>0</v>
      </c>
      <c r="DK357" s="1775">
        <f>IF(User1!AQ10&lt;&gt;0,User1!AQ10,0)</f>
        <v>0</v>
      </c>
      <c r="DL357" s="1775">
        <f>IF(User1!AR10&lt;&gt;0,User1!AR10,0)</f>
        <v>0</v>
      </c>
      <c r="DM357" s="1775">
        <f>IF(User1!AS10&lt;&gt;0,User1!AS10,0)</f>
        <v>0</v>
      </c>
      <c r="DN357" s="1776">
        <f>IF(User1!AT10&lt;&gt;0,User1!AT10,0)</f>
        <v>1</v>
      </c>
      <c r="DO357" s="1777">
        <f>IF(User1!AU10&lt;&gt;0,User1!AU10,0)</f>
        <v>0.94599999999999995</v>
      </c>
      <c r="DP357" s="1773">
        <f>IF(User1!AV10&lt;&gt;0,User1!AV10,0)</f>
        <v>1000</v>
      </c>
      <c r="DQ357" s="1778">
        <f t="shared" si="3305"/>
        <v>1.0570824524312896</v>
      </c>
      <c r="DR357" s="1779">
        <f>IF(User1!AX10&lt;&gt;0,User1!AX10,0)</f>
        <v>0.01</v>
      </c>
      <c r="DS357" s="1779">
        <f>IF(User1!AY10&lt;&gt;0,User1!AY10,0)</f>
        <v>1.0570824524312896E-5</v>
      </c>
      <c r="DT357" s="1773">
        <f>IF(User1!AZ10&lt;&gt;0,User1!AZ10,0)</f>
        <v>1009</v>
      </c>
      <c r="DU357" s="1780" t="str">
        <f>IF(User1!BA10&lt;&gt;0,User1!BA10,0)</f>
        <v>User1</v>
      </c>
      <c r="DV357" s="1808" t="str">
        <f>IF(User1!BB10&lt;&gt;0,User1!BB10,0)</f>
        <v>5/17/20101</v>
      </c>
      <c r="DW357" s="1809">
        <f>IF(User1!BC10&lt;&gt;0,User1!BC10,0)</f>
        <v>0</v>
      </c>
      <c r="DX357" s="1773">
        <f>IF(User1!BD10&lt;&gt;0,User1!BD10,0)</f>
        <v>0</v>
      </c>
      <c r="DY357" s="1773">
        <f>IF(User1!BE10&lt;&gt;0,User1!BE10,0)</f>
        <v>0</v>
      </c>
      <c r="DZ357" s="1773">
        <f>IF(User1!BF10&lt;&gt;0,User1!BF10,0)</f>
        <v>0</v>
      </c>
      <c r="EA357" s="1773">
        <f>IF(User1!BG10&lt;&gt;0,User1!BG10,0)</f>
        <v>0</v>
      </c>
      <c r="EB357" s="1773">
        <f>IF(User1!BH10&lt;&gt;0,User1!BH10,0)</f>
        <v>0</v>
      </c>
      <c r="EC357" s="1773">
        <f>IF(User1!BI10&lt;&gt;0,User1!BI10,0)</f>
        <v>0</v>
      </c>
      <c r="ED357" s="1773">
        <f>IF(User1!BJ10&lt;&gt;0,User1!BJ10,0)</f>
        <v>0</v>
      </c>
      <c r="EE357" s="1773">
        <f>IF(User1!BK10&lt;&gt;0,User1!BK10,0)</f>
        <v>0</v>
      </c>
      <c r="EF357" s="1773">
        <f>IF(User1!BL10&lt;&gt;0,User1!BL10,0)</f>
        <v>0</v>
      </c>
      <c r="EG357" s="1773">
        <f>IF(User1!BM10&lt;&gt;0,User1!BM10,0)</f>
        <v>0</v>
      </c>
      <c r="EH357" s="1773">
        <f>IF(User1!BN10&lt;&gt;0,User1!BN10,0)</f>
        <v>0</v>
      </c>
      <c r="EI357" s="1773">
        <f>IF(User1!BO10&lt;&gt;0,User1!BO10,0)</f>
        <v>0</v>
      </c>
      <c r="EJ357" s="1773">
        <f>IF(User1!BP10&lt;&gt;0,User1!BP10,0)</f>
        <v>0</v>
      </c>
      <c r="EK357" s="1773">
        <f>IF(User1!BQ10&lt;&gt;0,User1!BQ10,0)</f>
        <v>0</v>
      </c>
      <c r="EL357" s="1773">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7"/>
      <c r="AY358" s="1549"/>
      <c r="BQ358" s="1491"/>
      <c r="BR358" s="734">
        <f t="shared" si="3355"/>
        <v>0</v>
      </c>
      <c r="BS358" s="734">
        <f t="shared" si="3356"/>
        <v>0</v>
      </c>
      <c r="BT358" s="742">
        <v>0</v>
      </c>
      <c r="BU358" s="1773">
        <f>IF(User1!A11&lt;&gt;0,User1!A11,0)</f>
        <v>0</v>
      </c>
      <c r="BV358" s="1773">
        <f>IF(User1!B11&lt;&gt;0,User1!B11,0)</f>
        <v>0</v>
      </c>
      <c r="BW358" s="1774">
        <f>IF(User1!C11&lt;&gt;0,User1!C11,0)</f>
        <v>0</v>
      </c>
      <c r="BX358" s="1774">
        <f>IF(User1!D11&lt;&gt;0,User1!D11,0)</f>
        <v>0</v>
      </c>
      <c r="BY358" s="1774">
        <f>IF(User1!E11&lt;&gt;0,User1!E11,0)</f>
        <v>0</v>
      </c>
      <c r="BZ358" s="1774">
        <f>IF(User1!F11&lt;&gt;0,User1!F11,0)</f>
        <v>0</v>
      </c>
      <c r="CA358" s="1774">
        <f>IF(User1!G11&lt;&gt;0,User1!G11,0)</f>
        <v>0</v>
      </c>
      <c r="CB358" s="1774">
        <f>IF(User1!H11&lt;&gt;0,User1!H11,0)</f>
        <v>0</v>
      </c>
      <c r="CC358" s="1774">
        <f>IF(User1!I11&lt;&gt;0,User1!I11,0)</f>
        <v>0</v>
      </c>
      <c r="CD358" s="1774">
        <f>IF(User1!J11&lt;&gt;0,User1!J11,0)</f>
        <v>0</v>
      </c>
      <c r="CE358" s="1774">
        <f>IF(User1!K11&lt;&gt;0,User1!K11,0)</f>
        <v>0</v>
      </c>
      <c r="CF358" s="1774">
        <f>IF(User1!L11&lt;&gt;0,User1!L11,0)</f>
        <v>0</v>
      </c>
      <c r="CG358" s="1774">
        <f>IF(User1!M11&lt;&gt;0,User1!M11,0)</f>
        <v>0</v>
      </c>
      <c r="CH358" s="1774">
        <f>IF(User1!N11&lt;&gt;0,User1!N11,0)</f>
        <v>0</v>
      </c>
      <c r="CI358" s="1774">
        <f>IF(User1!O11&lt;&gt;0,User1!O11,0)</f>
        <v>0</v>
      </c>
      <c r="CJ358" s="1774">
        <f>IF(User1!P11&lt;&gt;0,User1!P11,0)</f>
        <v>0</v>
      </c>
      <c r="CK358" s="1774">
        <f>IF(User1!Q11&lt;&gt;0,User1!Q11,0)</f>
        <v>0</v>
      </c>
      <c r="CL358" s="1774">
        <f>IF(User1!R11&lt;&gt;0,User1!R11,0)</f>
        <v>0</v>
      </c>
      <c r="CM358" s="1774">
        <f>IF(User1!S11&lt;&gt;0,User1!S11,0)</f>
        <v>0</v>
      </c>
      <c r="CN358" s="1774">
        <f>IF(User1!T11&lt;&gt;0,User1!T11,0)</f>
        <v>0</v>
      </c>
      <c r="CO358" s="1774">
        <f>IF(User1!U11&lt;&gt;0,User1!U11,0)</f>
        <v>0</v>
      </c>
      <c r="CP358" s="1774">
        <f>IF(User1!V11&lt;&gt;0,User1!V11,0)</f>
        <v>0</v>
      </c>
      <c r="CQ358" s="1774">
        <f>IF(User1!W11&lt;&gt;0,User1!W11,0)</f>
        <v>0</v>
      </c>
      <c r="CR358" s="1775">
        <f>IF(User1!X11&lt;&gt;0,User1!X11,0)</f>
        <v>0</v>
      </c>
      <c r="CS358" s="1775">
        <f>IF(User1!Y11&lt;&gt;0,User1!Y11,0)</f>
        <v>0</v>
      </c>
      <c r="CT358" s="1775">
        <f>IF(User1!Z11&lt;&gt;0,User1!Z11,0)</f>
        <v>0</v>
      </c>
      <c r="CU358" s="1775">
        <f>IF(User1!AA11&lt;&gt;0,User1!AA11,0)</f>
        <v>0</v>
      </c>
      <c r="CV358" s="1775">
        <f>IF(User1!AB11&lt;&gt;0,User1!AB11,0)</f>
        <v>0</v>
      </c>
      <c r="CW358" s="1775">
        <f>IF(User1!AC11&lt;&gt;0,User1!AC11,0)</f>
        <v>0</v>
      </c>
      <c r="CX358" s="1775">
        <f>IF(User1!AD11&lt;&gt;0,User1!AD11,0)</f>
        <v>0</v>
      </c>
      <c r="CY358" s="1775">
        <f>IF(User1!AE11&lt;&gt;0,User1!AE11,0)</f>
        <v>0</v>
      </c>
      <c r="CZ358" s="1775">
        <f>IF(User1!AF11&lt;&gt;0,User1!AF11,0)</f>
        <v>0</v>
      </c>
      <c r="DA358" s="1775">
        <f>IF(User1!AG11&lt;&gt;0,User1!AG11,0)</f>
        <v>0</v>
      </c>
      <c r="DB358" s="1775">
        <f>IF(User1!AH11&lt;&gt;0,User1!AH11,0)</f>
        <v>0</v>
      </c>
      <c r="DC358" s="1775">
        <f>IF(User1!AI11&lt;&gt;0,User1!AI11,0)</f>
        <v>0</v>
      </c>
      <c r="DD358" s="1775">
        <f>IF(User1!AJ11&lt;&gt;0,User1!AJ11,0)</f>
        <v>0</v>
      </c>
      <c r="DE358" s="1775">
        <f>IF(User1!AK11&lt;&gt;0,User1!AK11,0)</f>
        <v>0</v>
      </c>
      <c r="DF358" s="1775">
        <f>IF(User1!AL11&lt;&gt;0,User1!AL11,0)</f>
        <v>0</v>
      </c>
      <c r="DG358" s="1775">
        <f>IF(User1!AM11&lt;&gt;0,User1!AM11,0)</f>
        <v>0</v>
      </c>
      <c r="DH358" s="1775">
        <f>IF(User1!AN11&lt;&gt;0,User1!AN11,0)</f>
        <v>0</v>
      </c>
      <c r="DI358" s="1775">
        <f>IF(User1!AO11&lt;&gt;0,User1!AO11,0)</f>
        <v>0</v>
      </c>
      <c r="DJ358" s="1775">
        <f>IF(User1!AP11&lt;&gt;0,User1!AP11,0)</f>
        <v>0</v>
      </c>
      <c r="DK358" s="1775">
        <f>IF(User1!AQ11&lt;&gt;0,User1!AQ11,0)</f>
        <v>0</v>
      </c>
      <c r="DL358" s="1775">
        <f>IF(User1!AR11&lt;&gt;0,User1!AR11,0)</f>
        <v>0</v>
      </c>
      <c r="DM358" s="1775">
        <f>IF(User1!AS11&lt;&gt;0,User1!AS11,0)</f>
        <v>0</v>
      </c>
      <c r="DN358" s="1776">
        <f>IF(User1!AT11&lt;&gt;0,User1!AT11,0)</f>
        <v>1</v>
      </c>
      <c r="DO358" s="1777">
        <f>IF(User1!AU11&lt;&gt;0,User1!AU11,0)</f>
        <v>0.94599999999999995</v>
      </c>
      <c r="DP358" s="1773">
        <f>IF(User1!AV11&lt;&gt;0,User1!AV11,0)</f>
        <v>1000</v>
      </c>
      <c r="DQ358" s="1778">
        <f t="shared" si="3305"/>
        <v>1.0570824524312896</v>
      </c>
      <c r="DR358" s="1779">
        <f>IF(User1!AX11&lt;&gt;0,User1!AX11,0)</f>
        <v>0.01</v>
      </c>
      <c r="DS358" s="1779">
        <f>IF(User1!AY11&lt;&gt;0,User1!AY11,0)</f>
        <v>1.0570824524312896E-5</v>
      </c>
      <c r="DT358" s="1773">
        <f>IF(User1!AZ11&lt;&gt;0,User1!AZ11,0)</f>
        <v>1010</v>
      </c>
      <c r="DU358" s="1780" t="str">
        <f>IF(User1!BA11&lt;&gt;0,User1!BA11,0)</f>
        <v>User1</v>
      </c>
      <c r="DV358" s="1808" t="str">
        <f>IF(User1!BB11&lt;&gt;0,User1!BB11,0)</f>
        <v>5/17/20101</v>
      </c>
      <c r="DW358" s="1809">
        <f>IF(User1!BC11&lt;&gt;0,User1!BC11,0)</f>
        <v>0</v>
      </c>
      <c r="DX358" s="1773">
        <f>IF(User1!BD11&lt;&gt;0,User1!BD11,0)</f>
        <v>0</v>
      </c>
      <c r="DY358" s="1773">
        <f>IF(User1!BE11&lt;&gt;0,User1!BE11,0)</f>
        <v>0</v>
      </c>
      <c r="DZ358" s="1773">
        <f>IF(User1!BF11&lt;&gt;0,User1!BF11,0)</f>
        <v>0</v>
      </c>
      <c r="EA358" s="1773">
        <f>IF(User1!BG11&lt;&gt;0,User1!BG11,0)</f>
        <v>0</v>
      </c>
      <c r="EB358" s="1773">
        <f>IF(User1!BH11&lt;&gt;0,User1!BH11,0)</f>
        <v>0</v>
      </c>
      <c r="EC358" s="1773">
        <f>IF(User1!BI11&lt;&gt;0,User1!BI11,0)</f>
        <v>0</v>
      </c>
      <c r="ED358" s="1773">
        <f>IF(User1!BJ11&lt;&gt;0,User1!BJ11,0)</f>
        <v>0</v>
      </c>
      <c r="EE358" s="1773">
        <f>IF(User1!BK11&lt;&gt;0,User1!BK11,0)</f>
        <v>0</v>
      </c>
      <c r="EF358" s="1773">
        <f>IF(User1!BL11&lt;&gt;0,User1!BL11,0)</f>
        <v>0</v>
      </c>
      <c r="EG358" s="1773">
        <f>IF(User1!BM11&lt;&gt;0,User1!BM11,0)</f>
        <v>0</v>
      </c>
      <c r="EH358" s="1773">
        <f>IF(User1!BN11&lt;&gt;0,User1!BN11,0)</f>
        <v>0</v>
      </c>
      <c r="EI358" s="1773">
        <f>IF(User1!BO11&lt;&gt;0,User1!BO11,0)</f>
        <v>0</v>
      </c>
      <c r="EJ358" s="1773">
        <f>IF(User1!BP11&lt;&gt;0,User1!BP11,0)</f>
        <v>0</v>
      </c>
      <c r="EK358" s="1773">
        <f>IF(User1!BQ11&lt;&gt;0,User1!BQ11,0)</f>
        <v>0</v>
      </c>
      <c r="EL358" s="1773">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7"/>
      <c r="AY359" s="1549"/>
      <c r="BQ359" s="1491"/>
      <c r="BR359" s="734">
        <f t="shared" si="3355"/>
        <v>0</v>
      </c>
      <c r="BS359" s="734">
        <f t="shared" si="3356"/>
        <v>0</v>
      </c>
      <c r="BT359" s="742">
        <v>0</v>
      </c>
      <c r="BU359" s="1773" t="str">
        <f>IF(User1!A12&lt;&gt;0,User1!A12,0)</f>
        <v>MonsterBloom</v>
      </c>
      <c r="BV359" s="1773" t="str">
        <f>IF(User1!B12&lt;&gt;0,User1!B12,0)</f>
        <v>Booster</v>
      </c>
      <c r="BW359" s="1774">
        <f>IF(User1!C12&lt;&gt;0,User1!C12,0)</f>
        <v>0</v>
      </c>
      <c r="BX359" s="1774">
        <f>IF(User1!D12&lt;&gt;0,User1!D12,0)</f>
        <v>0</v>
      </c>
      <c r="BY359" s="1774">
        <f>IF(User1!E12&lt;&gt;0,User1!E12,0)</f>
        <v>0</v>
      </c>
      <c r="BZ359" s="1774">
        <f>IF(User1!F12&lt;&gt;0,User1!F12,0)</f>
        <v>0.5</v>
      </c>
      <c r="CA359" s="1774">
        <f>IF(User1!G12&lt;&gt;0,User1!G12,0)</f>
        <v>0</v>
      </c>
      <c r="CB359" s="1774">
        <f>IF(User1!H12&lt;&gt;0,User1!H12,0)</f>
        <v>0.3</v>
      </c>
      <c r="CC359" s="1774">
        <f>IF(User1!I12&lt;&gt;0,User1!I12,0)</f>
        <v>0</v>
      </c>
      <c r="CD359" s="1774">
        <f>IF(User1!J12&lt;&gt;0,User1!J12,0)</f>
        <v>0</v>
      </c>
      <c r="CE359" s="1774">
        <f>IF(User1!K12&lt;&gt;0,User1!K12,0)</f>
        <v>0</v>
      </c>
      <c r="CF359" s="1774">
        <f>IF(User1!L12&lt;&gt;0,User1!L12,0)</f>
        <v>0</v>
      </c>
      <c r="CG359" s="1774">
        <f>IF(User1!M12&lt;&gt;0,User1!M12,0)</f>
        <v>0</v>
      </c>
      <c r="CH359" s="1774">
        <f>IF(User1!N12&lt;&gt;0,User1!N12,0)</f>
        <v>0</v>
      </c>
      <c r="CI359" s="1774">
        <f>IF(User1!O12&lt;&gt;0,User1!O12,0)</f>
        <v>0</v>
      </c>
      <c r="CJ359" s="1774">
        <f>IF(User1!P12&lt;&gt;0,User1!P12,0)</f>
        <v>0</v>
      </c>
      <c r="CK359" s="1774">
        <f>IF(User1!Q12&lt;&gt;0,User1!Q12,0)</f>
        <v>0</v>
      </c>
      <c r="CL359" s="1774">
        <f>IF(User1!R12&lt;&gt;0,User1!R12,0)</f>
        <v>0</v>
      </c>
      <c r="CM359" s="1774">
        <f>IF(User1!S12&lt;&gt;0,User1!S12,0)</f>
        <v>0</v>
      </c>
      <c r="CN359" s="1774">
        <f>IF(User1!T12&lt;&gt;0,User1!T12,0)</f>
        <v>0</v>
      </c>
      <c r="CO359" s="1774">
        <f>IF(User1!U12&lt;&gt;0,User1!U12,0)</f>
        <v>0</v>
      </c>
      <c r="CP359" s="1774">
        <f>IF(User1!V12&lt;&gt;0,User1!V12,0)</f>
        <v>0</v>
      </c>
      <c r="CQ359" s="1774">
        <f>IF(User1!W12&lt;&gt;0,User1!W12,0)</f>
        <v>0</v>
      </c>
      <c r="CR359" s="1775">
        <f>IF(User1!X12&lt;&gt;0,User1!X12,0)</f>
        <v>0</v>
      </c>
      <c r="CS359" s="1775">
        <f>IF(User1!Y12&lt;&gt;0,User1!Y12,0)</f>
        <v>0</v>
      </c>
      <c r="CT359" s="1775">
        <f>IF(User1!Z12&lt;&gt;0,User1!Z12,0)</f>
        <v>0</v>
      </c>
      <c r="CU359" s="1775">
        <f>IF(User1!AA12&lt;&gt;0,User1!AA12,0)</f>
        <v>0</v>
      </c>
      <c r="CV359" s="1775">
        <f>IF(User1!AB12&lt;&gt;0,User1!AB12,0)</f>
        <v>0</v>
      </c>
      <c r="CW359" s="1775">
        <f>IF(User1!AC12&lt;&gt;0,User1!AC12,0)</f>
        <v>0</v>
      </c>
      <c r="CX359" s="1775">
        <f>IF(User1!AD12&lt;&gt;0,User1!AD12,0)</f>
        <v>0</v>
      </c>
      <c r="CY359" s="1775">
        <f>IF(User1!AE12&lt;&gt;0,User1!AE12,0)</f>
        <v>0</v>
      </c>
      <c r="CZ359" s="1775">
        <f>IF(User1!AF12&lt;&gt;0,User1!AF12,0)</f>
        <v>0</v>
      </c>
      <c r="DA359" s="1775">
        <f>IF(User1!AG12&lt;&gt;0,User1!AG12,0)</f>
        <v>0</v>
      </c>
      <c r="DB359" s="1775">
        <f>IF(User1!AH12&lt;&gt;0,User1!AH12,0)</f>
        <v>0</v>
      </c>
      <c r="DC359" s="1775">
        <f>IF(User1!AI12&lt;&gt;0,User1!AI12,0)</f>
        <v>0</v>
      </c>
      <c r="DD359" s="1775">
        <f>IF(User1!AJ12&lt;&gt;0,User1!AJ12,0)</f>
        <v>0</v>
      </c>
      <c r="DE359" s="1775">
        <f>IF(User1!AK12&lt;&gt;0,User1!AK12,0)</f>
        <v>0</v>
      </c>
      <c r="DF359" s="1775">
        <f>IF(User1!AL12&lt;&gt;0,User1!AL12,0)</f>
        <v>0</v>
      </c>
      <c r="DG359" s="1775">
        <f>IF(User1!AM12&lt;&gt;0,User1!AM12,0)</f>
        <v>0</v>
      </c>
      <c r="DH359" s="1775">
        <f>IF(User1!AN12&lt;&gt;0,User1!AN12,0)</f>
        <v>0</v>
      </c>
      <c r="DI359" s="1775">
        <f>IF(User1!AO12&lt;&gt;0,User1!AO12,0)</f>
        <v>0</v>
      </c>
      <c r="DJ359" s="1775">
        <f>IF(User1!AP12&lt;&gt;0,User1!AP12,0)</f>
        <v>0</v>
      </c>
      <c r="DK359" s="1775">
        <f>IF(User1!AQ12&lt;&gt;0,User1!AQ12,0)</f>
        <v>0</v>
      </c>
      <c r="DL359" s="1775">
        <f>IF(User1!AR12&lt;&gt;0,User1!AR12,0)</f>
        <v>0</v>
      </c>
      <c r="DM359" s="1775">
        <f>IF(User1!AS12&lt;&gt;0,User1!AS12,0)</f>
        <v>0</v>
      </c>
      <c r="DN359" s="1776">
        <f>IF(User1!AT12&lt;&gt;0,User1!AT12,0)</f>
        <v>1</v>
      </c>
      <c r="DO359" s="1777">
        <f>IF(User1!AU12&lt;&gt;0,User1!AU12,0)</f>
        <v>1</v>
      </c>
      <c r="DP359" s="1773">
        <f>IF(User1!AV12&lt;&gt;0,User1!AV12,0)</f>
        <v>1000</v>
      </c>
      <c r="DQ359" s="1778">
        <f t="shared" si="3305"/>
        <v>1</v>
      </c>
      <c r="DR359" s="1779">
        <f>IF(User1!AX12&lt;&gt;0,User1!AX12,0)</f>
        <v>0.01</v>
      </c>
      <c r="DS359" s="1779">
        <f>IF(User1!AY12&lt;&gt;0,User1!AY12,0)</f>
        <v>1.0000000000000001E-5</v>
      </c>
      <c r="DT359" s="1773">
        <v>211</v>
      </c>
      <c r="DU359" s="1780" t="str">
        <f>IF(User1!BA12&lt;&gt;0,User1!BA12,0)</f>
        <v>User1</v>
      </c>
      <c r="DV359" s="1808" t="str">
        <f>IF(User1!BB12&lt;&gt;0,User1!BB12,0)</f>
        <v>5/17/20101</v>
      </c>
      <c r="DW359" s="1809">
        <f>IF(User1!BC12&lt;&gt;0,User1!BC12,0)</f>
        <v>0</v>
      </c>
      <c r="DX359" s="1773">
        <f>IF(User1!BD12&lt;&gt;0,User1!BD12,0)</f>
        <v>0</v>
      </c>
      <c r="DY359" s="1773">
        <f>IF(User1!BE12&lt;&gt;0,User1!BE12,0)</f>
        <v>0</v>
      </c>
      <c r="DZ359" s="1773">
        <f>IF(User1!BF12&lt;&gt;0,User1!BF12,0)</f>
        <v>0</v>
      </c>
      <c r="EA359" s="1773">
        <f>IF(User1!BG12&lt;&gt;0,User1!BG12,0)</f>
        <v>0</v>
      </c>
      <c r="EB359" s="1773">
        <f>IF(User1!BH12&lt;&gt;0,User1!BH12,0)</f>
        <v>1</v>
      </c>
      <c r="EC359" s="1773">
        <f>IF(User1!BI12&lt;&gt;0,User1!BI12,0)</f>
        <v>1</v>
      </c>
      <c r="ED359" s="1773">
        <f>IF(User1!BJ12&lt;&gt;0,User1!BJ12,0)</f>
        <v>1</v>
      </c>
      <c r="EE359" s="1773">
        <f>IF(User1!BK12&lt;&gt;0,User1!BK12,0)</f>
        <v>1</v>
      </c>
      <c r="EF359" s="1773">
        <f>IF(User1!BL12&lt;&gt;0,User1!BL12,0)</f>
        <v>1.25</v>
      </c>
      <c r="EG359" s="1773">
        <f>IF(User1!BM12&lt;&gt;0,User1!BM12,0)</f>
        <v>1.5</v>
      </c>
      <c r="EH359" s="1773">
        <f>IF(User1!BN12&lt;&gt;0,User1!BN12,0)</f>
        <v>2</v>
      </c>
      <c r="EI359" s="1773">
        <f>IF(User1!BO12&lt;&gt;0,User1!BO12,0)</f>
        <v>2</v>
      </c>
      <c r="EJ359" s="1773">
        <f>IF(User1!BP12&lt;&gt;0,User1!BP12,0)</f>
        <v>2</v>
      </c>
      <c r="EK359" s="1773">
        <f>IF(User1!BQ12&lt;&gt;0,User1!BQ12,0)</f>
        <v>0</v>
      </c>
      <c r="EL359" s="1773">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7"/>
      <c r="AY360" s="1549"/>
      <c r="BQ360" s="1491"/>
      <c r="BR360" s="734">
        <f t="shared" si="3355"/>
        <v>0</v>
      </c>
      <c r="BS360" s="734">
        <f t="shared" si="3356"/>
        <v>0</v>
      </c>
      <c r="BT360" s="742">
        <v>0</v>
      </c>
      <c r="BU360" s="1773" t="str">
        <f>IF(User1!A13&lt;&gt;0,User1!A13,0)</f>
        <v>BudExplosion</v>
      </c>
      <c r="BV360" s="1773" t="str">
        <f>IF(User1!B13&lt;&gt;0,User1!B13,0)</f>
        <v>Booster</v>
      </c>
      <c r="BW360" s="1774">
        <f>IF(User1!C13&lt;&gt;0,User1!C13,0)</f>
        <v>0</v>
      </c>
      <c r="BX360" s="1774">
        <f>IF(User1!D13&lt;&gt;0,User1!D13,0)</f>
        <v>0</v>
      </c>
      <c r="BY360" s="1774">
        <f>IF(User1!E13&lt;&gt;0,User1!E13,0)</f>
        <v>0</v>
      </c>
      <c r="BZ360" s="1774">
        <f>IF(User1!F13&lt;&gt;0,User1!F13,0)</f>
        <v>0.34</v>
      </c>
      <c r="CA360" s="1774">
        <f>IF(User1!G13&lt;&gt;0,User1!G13,0)</f>
        <v>0</v>
      </c>
      <c r="CB360" s="1774">
        <f>IF(User1!H13&lt;&gt;0,User1!H13,0)</f>
        <v>0.34</v>
      </c>
      <c r="CC360" s="1774">
        <f>IF(User1!I13&lt;&gt;0,User1!I13,0)</f>
        <v>0</v>
      </c>
      <c r="CD360" s="1774">
        <f>IF(User1!J13&lt;&gt;0,User1!J13,0)</f>
        <v>0</v>
      </c>
      <c r="CE360" s="1774">
        <f>IF(User1!K13&lt;&gt;0,User1!K13,0)</f>
        <v>0</v>
      </c>
      <c r="CF360" s="1774">
        <f>IF(User1!L13&lt;&gt;0,User1!L13,0)</f>
        <v>0</v>
      </c>
      <c r="CG360" s="1774">
        <f>IF(User1!M13&lt;&gt;0,User1!M13,0)</f>
        <v>0</v>
      </c>
      <c r="CH360" s="1774">
        <f>IF(User1!N13&lt;&gt;0,User1!N13,0)</f>
        <v>0</v>
      </c>
      <c r="CI360" s="1774">
        <f>IF(User1!O13&lt;&gt;0,User1!O13,0)</f>
        <v>0</v>
      </c>
      <c r="CJ360" s="1774">
        <f>IF(User1!P13&lt;&gt;0,User1!P13,0)</f>
        <v>0</v>
      </c>
      <c r="CK360" s="1774">
        <f>IF(User1!Q13&lt;&gt;0,User1!Q13,0)</f>
        <v>0</v>
      </c>
      <c r="CL360" s="1774">
        <f>IF(User1!R13&lt;&gt;0,User1!R13,0)</f>
        <v>0</v>
      </c>
      <c r="CM360" s="1774">
        <f>IF(User1!S13&lt;&gt;0,User1!S13,0)</f>
        <v>0</v>
      </c>
      <c r="CN360" s="1774">
        <f>IF(User1!T13&lt;&gt;0,User1!T13,0)</f>
        <v>0.01</v>
      </c>
      <c r="CO360" s="1774">
        <f>IF(User1!U13&lt;&gt;0,User1!U13,0)</f>
        <v>0</v>
      </c>
      <c r="CP360" s="1774">
        <f>IF(User1!V13&lt;&gt;0,User1!V13,0)</f>
        <v>0.05</v>
      </c>
      <c r="CQ360" s="1774">
        <f>IF(User1!W13&lt;&gt;0,User1!W13,0)</f>
        <v>0</v>
      </c>
      <c r="CR360" s="1775">
        <f>IF(User1!X13&lt;&gt;0,User1!X13,0)</f>
        <v>0</v>
      </c>
      <c r="CS360" s="1775">
        <f>IF(User1!Y13&lt;&gt;0,User1!Y13,0)</f>
        <v>0</v>
      </c>
      <c r="CT360" s="1775">
        <f>IF(User1!Z13&lt;&gt;0,User1!Z13,0)</f>
        <v>0</v>
      </c>
      <c r="CU360" s="1775">
        <f>IF(User1!AA13&lt;&gt;0,User1!AA13,0)</f>
        <v>0</v>
      </c>
      <c r="CV360" s="1775">
        <f>IF(User1!AB13&lt;&gt;0,User1!AB13,0)</f>
        <v>0</v>
      </c>
      <c r="CW360" s="1775">
        <f>IF(User1!AC13&lt;&gt;0,User1!AC13,0)</f>
        <v>0</v>
      </c>
      <c r="CX360" s="1775">
        <f>IF(User1!AD13&lt;&gt;0,User1!AD13,0)</f>
        <v>0</v>
      </c>
      <c r="CY360" s="1775">
        <f>IF(User1!AE13&lt;&gt;0,User1!AE13,0)</f>
        <v>0</v>
      </c>
      <c r="CZ360" s="1775">
        <f>IF(User1!AF13&lt;&gt;0,User1!AF13,0)</f>
        <v>0</v>
      </c>
      <c r="DA360" s="1775">
        <f>IF(User1!AG13&lt;&gt;0,User1!AG13,0)</f>
        <v>0</v>
      </c>
      <c r="DB360" s="1775">
        <f>IF(User1!AH13&lt;&gt;0,User1!AH13,0)</f>
        <v>0</v>
      </c>
      <c r="DC360" s="1775">
        <f>IF(User1!AI13&lt;&gt;0,User1!AI13,0)</f>
        <v>0</v>
      </c>
      <c r="DD360" s="1775">
        <f>IF(User1!AJ13&lt;&gt;0,User1!AJ13,0)</f>
        <v>0</v>
      </c>
      <c r="DE360" s="1775">
        <f>IF(User1!AK13&lt;&gt;0,User1!AK13,0)</f>
        <v>0</v>
      </c>
      <c r="DF360" s="1775">
        <f>IF(User1!AL13&lt;&gt;0,User1!AL13,0)</f>
        <v>0</v>
      </c>
      <c r="DG360" s="1775">
        <f>IF(User1!AM13&lt;&gt;0,User1!AM13,0)</f>
        <v>0</v>
      </c>
      <c r="DH360" s="1775">
        <f>IF(User1!AN13&lt;&gt;0,User1!AN13,0)</f>
        <v>0</v>
      </c>
      <c r="DI360" s="1775">
        <f>IF(User1!AO13&lt;&gt;0,User1!AO13,0)</f>
        <v>0</v>
      </c>
      <c r="DJ360" s="1775">
        <f>IF(User1!AP13&lt;&gt;0,User1!AP13,0)</f>
        <v>0</v>
      </c>
      <c r="DK360" s="1775">
        <f>IF(User1!AQ13&lt;&gt;0,User1!AQ13,0)</f>
        <v>0</v>
      </c>
      <c r="DL360" s="1775">
        <f>IF(User1!AR13&lt;&gt;0,User1!AR13,0)</f>
        <v>0</v>
      </c>
      <c r="DM360" s="1775">
        <f>IF(User1!AS13&lt;&gt;0,User1!AS13,0)</f>
        <v>0</v>
      </c>
      <c r="DN360" s="1776">
        <f>IF(User1!AT13&lt;&gt;0,User1!AT13,0)</f>
        <v>1</v>
      </c>
      <c r="DO360" s="1777">
        <f>IF(User1!AU13&lt;&gt;0,User1!AU13,0)</f>
        <v>1</v>
      </c>
      <c r="DP360" s="1773">
        <f>IF(User1!AV13&lt;&gt;0,User1!AV13,0)</f>
        <v>1000</v>
      </c>
      <c r="DQ360" s="1778">
        <f t="shared" si="3305"/>
        <v>1</v>
      </c>
      <c r="DR360" s="1779">
        <f>IF(User1!AX13&lt;&gt;0,User1!AX13,0)</f>
        <v>0.01</v>
      </c>
      <c r="DS360" s="1779">
        <f>IF(User1!AY13&lt;&gt;0,User1!AY13,0)</f>
        <v>1.0000000000000001E-5</v>
      </c>
      <c r="DT360" s="1773">
        <v>212</v>
      </c>
      <c r="DU360" s="1780" t="str">
        <f>IF(User1!BA13&lt;&gt;0,User1!BA13,0)</f>
        <v>User1</v>
      </c>
      <c r="DV360" s="1808" t="str">
        <f>IF(User1!BB13&lt;&gt;0,User1!BB13,0)</f>
        <v>5/17/20101</v>
      </c>
      <c r="DW360" s="1809">
        <f>IF(User1!BC13&lt;&gt;0,User1!BC13,0)</f>
        <v>0</v>
      </c>
      <c r="DX360" s="1773">
        <f>IF(User1!BD13&lt;&gt;0,User1!BD13,0)</f>
        <v>0</v>
      </c>
      <c r="DY360" s="1773">
        <f>IF(User1!BE13&lt;&gt;0,User1!BE13,0)</f>
        <v>0</v>
      </c>
      <c r="DZ360" s="1773">
        <f>IF(User1!BF13&lt;&gt;0,User1!BF13,0)</f>
        <v>0</v>
      </c>
      <c r="EA360" s="1773">
        <f>IF(User1!BG13&lt;&gt;0,User1!BG13,0)</f>
        <v>0</v>
      </c>
      <c r="EB360" s="1773">
        <f>IF(User1!BH13&lt;&gt;0,User1!BH13,0)</f>
        <v>1</v>
      </c>
      <c r="EC360" s="1773">
        <f>IF(User1!BI13&lt;&gt;0,User1!BI13,0)</f>
        <v>1</v>
      </c>
      <c r="ED360" s="1773">
        <f>IF(User1!BJ13&lt;&gt;0,User1!BJ13,0)</f>
        <v>1</v>
      </c>
      <c r="EE360" s="1773">
        <f>IF(User1!BK13&lt;&gt;0,User1!BK13,0)</f>
        <v>1</v>
      </c>
      <c r="EF360" s="1773">
        <f>IF(User1!BL13&lt;&gt;0,User1!BL13,0)</f>
        <v>1.25</v>
      </c>
      <c r="EG360" s="1773">
        <f>IF(User1!BM13&lt;&gt;0,User1!BM13,0)</f>
        <v>1.25</v>
      </c>
      <c r="EH360" s="1773">
        <f>IF(User1!BN13&lt;&gt;0,User1!BN13,0)</f>
        <v>1.25</v>
      </c>
      <c r="EI360" s="1773">
        <f>IF(User1!BO13&lt;&gt;0,User1!BO13,0)</f>
        <v>1.25</v>
      </c>
      <c r="EJ360" s="1773">
        <f>IF(User1!BP13&lt;&gt;0,User1!BP13,0)</f>
        <v>1.25</v>
      </c>
      <c r="EK360" s="1773">
        <f>IF(User1!BQ13&lt;&gt;0,User1!BQ13,0)</f>
        <v>0</v>
      </c>
      <c r="EL360" s="1773">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7"/>
      <c r="AY361" s="1549"/>
      <c r="BQ361" s="1491"/>
      <c r="BR361" s="734">
        <f t="shared" si="3355"/>
        <v>0</v>
      </c>
      <c r="BS361" s="734">
        <f t="shared" si="3356"/>
        <v>0</v>
      </c>
      <c r="BT361" s="742">
        <v>0</v>
      </c>
      <c r="BU361" s="1773" t="str">
        <f>IF(User1!A14&lt;&gt;0,User1!A14,0)</f>
        <v>Epsom Salt</v>
      </c>
      <c r="BV361" s="1773" t="str">
        <f>IF(User1!B14&lt;&gt;0,User1!B14,0)</f>
        <v>Additives</v>
      </c>
      <c r="BW361" s="1774">
        <f>IF(User1!C14&lt;&gt;0,User1!C14,0)</f>
        <v>0</v>
      </c>
      <c r="BX361" s="1774">
        <f>IF(User1!D14&lt;&gt;0,User1!D14,0)</f>
        <v>0</v>
      </c>
      <c r="BY361" s="1774">
        <f>IF(User1!E14&lt;&gt;0,User1!E14,0)</f>
        <v>0</v>
      </c>
      <c r="BZ361" s="1774">
        <f>IF(User1!F14&lt;&gt;0,User1!F14,0)</f>
        <v>0</v>
      </c>
      <c r="CA361" s="1774">
        <f>IF(User1!G14&lt;&gt;0,User1!G14,0)</f>
        <v>0</v>
      </c>
      <c r="CB361" s="1774">
        <f>IF(User1!H14&lt;&gt;0,User1!H14,0)</f>
        <v>0</v>
      </c>
      <c r="CC361" s="1774">
        <f>IF(User1!I14&lt;&gt;0,User1!I14,0)</f>
        <v>0</v>
      </c>
      <c r="CD361" s="1774">
        <f>IF(User1!J14&lt;&gt;0,User1!J14,0)</f>
        <v>0</v>
      </c>
      <c r="CE361" s="1774">
        <f>IF(User1!K14&lt;&gt;0,User1!K14,0)</f>
        <v>0</v>
      </c>
      <c r="CF361" s="1774">
        <f>IF(User1!L14&lt;&gt;0,User1!L14,0)</f>
        <v>0</v>
      </c>
      <c r="CG361" s="1774">
        <f>IF(User1!M14&lt;&gt;0,User1!M14,0)</f>
        <v>0</v>
      </c>
      <c r="CH361" s="1774">
        <f>IF(User1!N14&lt;&gt;0,User1!N14,0)</f>
        <v>0</v>
      </c>
      <c r="CI361" s="1774">
        <f>IF(User1!O14&lt;&gt;0,User1!O14,0)</f>
        <v>0</v>
      </c>
      <c r="CJ361" s="1774">
        <f>IF(User1!P14&lt;&gt;0,User1!P14,0)</f>
        <v>0</v>
      </c>
      <c r="CK361" s="1774">
        <f>IF(User1!Q14&lt;&gt;0,User1!Q14,0)</f>
        <v>0</v>
      </c>
      <c r="CL361" s="1774">
        <f>IF(User1!R14&lt;&gt;0,User1!R14,0)</f>
        <v>0</v>
      </c>
      <c r="CM361" s="1774">
        <f>IF(User1!S14&lt;&gt;0,User1!S14,0)</f>
        <v>0</v>
      </c>
      <c r="CN361" s="1774">
        <f>IF(User1!T14&lt;&gt;0,User1!T14,0)</f>
        <v>9.8000000000000004E-2</v>
      </c>
      <c r="CO361" s="1774">
        <f>IF(User1!U14&lt;&gt;0,User1!U14,0)</f>
        <v>0</v>
      </c>
      <c r="CP361" s="1774">
        <f>IF(User1!V14&lt;&gt;0,User1!V14,0)</f>
        <v>0.129</v>
      </c>
      <c r="CQ361" s="1774">
        <f>IF(User1!W14&lt;&gt;0,User1!W14,0)</f>
        <v>0</v>
      </c>
      <c r="CR361" s="1775">
        <f>IF(User1!X14&lt;&gt;0,User1!X14,0)</f>
        <v>0</v>
      </c>
      <c r="CS361" s="1775">
        <f>IF(User1!Y14&lt;&gt;0,User1!Y14,0)</f>
        <v>0</v>
      </c>
      <c r="CT361" s="1775">
        <f>IF(User1!Z14&lt;&gt;0,User1!Z14,0)</f>
        <v>0</v>
      </c>
      <c r="CU361" s="1775">
        <f>IF(User1!AA14&lt;&gt;0,User1!AA14,0)</f>
        <v>0</v>
      </c>
      <c r="CV361" s="1775">
        <f>IF(User1!AB14&lt;&gt;0,User1!AB14,0)</f>
        <v>0</v>
      </c>
      <c r="CW361" s="1775">
        <f>IF(User1!AC14&lt;&gt;0,User1!AC14,0)</f>
        <v>0</v>
      </c>
      <c r="CX361" s="1775">
        <f>IF(User1!AD14&lt;&gt;0,User1!AD14,0)</f>
        <v>0</v>
      </c>
      <c r="CY361" s="1775">
        <f>IF(User1!AE14&lt;&gt;0,User1!AE14,0)</f>
        <v>0</v>
      </c>
      <c r="CZ361" s="1775">
        <f>IF(User1!AF14&lt;&gt;0,User1!AF14,0)</f>
        <v>0</v>
      </c>
      <c r="DA361" s="1775">
        <f>IF(User1!AG14&lt;&gt;0,User1!AG14,0)</f>
        <v>0</v>
      </c>
      <c r="DB361" s="1775">
        <f>IF(User1!AH14&lt;&gt;0,User1!AH14,0)</f>
        <v>0</v>
      </c>
      <c r="DC361" s="1775">
        <f>IF(User1!AI14&lt;&gt;0,User1!AI14,0)</f>
        <v>0</v>
      </c>
      <c r="DD361" s="1775">
        <f>IF(User1!AJ14&lt;&gt;0,User1!AJ14,0)</f>
        <v>0</v>
      </c>
      <c r="DE361" s="1775">
        <f>IF(User1!AK14&lt;&gt;0,User1!AK14,0)</f>
        <v>0</v>
      </c>
      <c r="DF361" s="1775">
        <f>IF(User1!AL14&lt;&gt;0,User1!AL14,0)</f>
        <v>0</v>
      </c>
      <c r="DG361" s="1775">
        <f>IF(User1!AM14&lt;&gt;0,User1!AM14,0)</f>
        <v>0</v>
      </c>
      <c r="DH361" s="1775">
        <f>IF(User1!AN14&lt;&gt;0,User1!AN14,0)</f>
        <v>0</v>
      </c>
      <c r="DI361" s="1775">
        <f>IF(User1!AO14&lt;&gt;0,User1!AO14,0)</f>
        <v>0</v>
      </c>
      <c r="DJ361" s="1775">
        <f>IF(User1!AP14&lt;&gt;0,User1!AP14,0)</f>
        <v>0</v>
      </c>
      <c r="DK361" s="1775">
        <f>IF(User1!AQ14&lt;&gt;0,User1!AQ14,0)</f>
        <v>0</v>
      </c>
      <c r="DL361" s="1775">
        <f>IF(User1!AR14&lt;&gt;0,User1!AR14,0)</f>
        <v>0</v>
      </c>
      <c r="DM361" s="1775">
        <f>IF(User1!AS14&lt;&gt;0,User1!AS14,0)</f>
        <v>0</v>
      </c>
      <c r="DN361" s="1776">
        <f>IF(User1!AT14&lt;&gt;0,User1!AT14,0)</f>
        <v>1</v>
      </c>
      <c r="DO361" s="1777">
        <f>IF(User1!AU14&lt;&gt;0,User1!AU14,0)</f>
        <v>1</v>
      </c>
      <c r="DP361" s="1773">
        <f>IF(User1!AV14&lt;&gt;0,User1!AV14,0)</f>
        <v>1000</v>
      </c>
      <c r="DQ361" s="1778">
        <f t="shared" si="3305"/>
        <v>1</v>
      </c>
      <c r="DR361" s="1779">
        <f>IF(User1!AX14&lt;&gt;0,User1!AX14,0)</f>
        <v>0.01</v>
      </c>
      <c r="DS361" s="1779">
        <f>IF(User1!AY14&lt;&gt;0,User1!AY14,0)</f>
        <v>1.0000000000000001E-5</v>
      </c>
      <c r="DT361" s="1773">
        <v>213</v>
      </c>
      <c r="DU361" s="1780" t="str">
        <f>IF(User1!BA14&lt;&gt;0,User1!BA14,0)</f>
        <v>User1</v>
      </c>
      <c r="DV361" s="1808" t="str">
        <f>IF(User1!BB14&lt;&gt;0,User1!BB14,0)</f>
        <v>5/17/20101</v>
      </c>
      <c r="DW361" s="1809">
        <f>IF(User1!BC14&lt;&gt;0,User1!BC14,0)</f>
        <v>0</v>
      </c>
      <c r="DX361" s="1773">
        <f>IF(User1!BD14&lt;&gt;0,User1!BD14,0)</f>
        <v>0.5</v>
      </c>
      <c r="DY361" s="1773">
        <f>IF(User1!BE14&lt;&gt;0,User1!BE14,0)</f>
        <v>1</v>
      </c>
      <c r="DZ361" s="1773">
        <f>IF(User1!BF14&lt;&gt;0,User1!BF14,0)</f>
        <v>1</v>
      </c>
      <c r="EA361" s="1773">
        <f>IF(User1!BG14&lt;&gt;0,User1!BG14,0)</f>
        <v>1</v>
      </c>
      <c r="EB361" s="1773">
        <f>IF(User1!BH14&lt;&gt;0,User1!BH14,0)</f>
        <v>1</v>
      </c>
      <c r="EC361" s="1773">
        <f>IF(User1!BI14&lt;&gt;0,User1!BI14,0)</f>
        <v>1</v>
      </c>
      <c r="ED361" s="1773">
        <f>IF(User1!BJ14&lt;&gt;0,User1!BJ14,0)</f>
        <v>1</v>
      </c>
      <c r="EE361" s="1773">
        <f>IF(User1!BK14&lt;&gt;0,User1!BK14,0)</f>
        <v>1</v>
      </c>
      <c r="EF361" s="1773">
        <f>IF(User1!BL14&lt;&gt;0,User1!BL14,0)</f>
        <v>1</v>
      </c>
      <c r="EG361" s="1773">
        <f>IF(User1!BM14&lt;&gt;0,User1!BM14,0)</f>
        <v>1</v>
      </c>
      <c r="EH361" s="1773">
        <f>IF(User1!BN14&lt;&gt;0,User1!BN14,0)</f>
        <v>1</v>
      </c>
      <c r="EI361" s="1773">
        <f>IF(User1!BO14&lt;&gt;0,User1!BO14,0)</f>
        <v>1</v>
      </c>
      <c r="EJ361" s="1773">
        <f>IF(User1!BP14&lt;&gt;0,User1!BP14,0)</f>
        <v>0.5</v>
      </c>
      <c r="EK361" s="1773">
        <f>IF(User1!BQ14&lt;&gt;0,User1!BQ14,0)</f>
        <v>0</v>
      </c>
      <c r="EL361" s="1773"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7"/>
      <c r="AY362" s="1549"/>
      <c r="BQ362" s="1491"/>
      <c r="BR362" s="734">
        <f t="shared" si="3355"/>
        <v>0</v>
      </c>
      <c r="BS362" s="734">
        <f t="shared" si="3356"/>
        <v>0</v>
      </c>
      <c r="BT362" s="742">
        <v>0</v>
      </c>
      <c r="BU362" s="1773" t="str">
        <f>IF(User1!A15&lt;&gt;0,User1!A15,0)</f>
        <v>Z9 (2 Part)</v>
      </c>
      <c r="BV362" s="1773" t="str">
        <f>IF(User1!B15&lt;&gt;0,User1!B15,0)</f>
        <v>Additives</v>
      </c>
      <c r="BW362" s="1774">
        <f>IF(User1!C15&lt;&gt;0,User1!C15,0)</f>
        <v>0</v>
      </c>
      <c r="BX362" s="1774">
        <f>IF(User1!D15&lt;&gt;0,User1!D15,0)</f>
        <v>0</v>
      </c>
      <c r="BY362" s="1774">
        <f>IF(User1!E15&lt;&gt;0,User1!E15,0)</f>
        <v>0</v>
      </c>
      <c r="BZ362" s="1774">
        <f>IF(User1!F15&lt;&gt;0,User1!F15,0)</f>
        <v>0</v>
      </c>
      <c r="CA362" s="1774">
        <f>IF(User1!G15&lt;&gt;0,User1!G15,0)</f>
        <v>0</v>
      </c>
      <c r="CB362" s="1774">
        <f>IF(User1!H15&lt;&gt;0,User1!H15,0)</f>
        <v>0</v>
      </c>
      <c r="CC362" s="1774">
        <f>IF(User1!I15&lt;&gt;0,User1!I15,0)</f>
        <v>0</v>
      </c>
      <c r="CD362" s="1774">
        <f>IF(User1!J15&lt;&gt;0,User1!J15,0)</f>
        <v>0</v>
      </c>
      <c r="CE362" s="1774">
        <f>IF(User1!K15&lt;&gt;0,User1!K15,0)</f>
        <v>0</v>
      </c>
      <c r="CF362" s="1774">
        <f>IF(User1!L15&lt;&gt;0,User1!L15,0)</f>
        <v>0</v>
      </c>
      <c r="CG362" s="1774">
        <f>IF(User1!M15&lt;&gt;0,User1!M15,0)</f>
        <v>0</v>
      </c>
      <c r="CH362" s="1774">
        <f>IF(User1!N15&lt;&gt;0,User1!N15,0)</f>
        <v>0</v>
      </c>
      <c r="CI362" s="1774">
        <f>IF(User1!O15&lt;&gt;0,User1!O15,0)</f>
        <v>0</v>
      </c>
      <c r="CJ362" s="1774">
        <f>IF(User1!P15&lt;&gt;0,User1!P15,0)</f>
        <v>0</v>
      </c>
      <c r="CK362" s="1774">
        <f>IF(User1!Q15&lt;&gt;0,User1!Q15,0)</f>
        <v>0</v>
      </c>
      <c r="CL362" s="1774">
        <f>IF(User1!R15&lt;&gt;0,User1!R15,0)</f>
        <v>0</v>
      </c>
      <c r="CM362" s="1774">
        <f>IF(User1!S15&lt;&gt;0,User1!S15,0)</f>
        <v>0</v>
      </c>
      <c r="CN362" s="1774">
        <f>IF(User1!T15&lt;&gt;0,User1!T15,0)</f>
        <v>0</v>
      </c>
      <c r="CO362" s="1774">
        <f>IF(User1!U15&lt;&gt;0,User1!U15,0)</f>
        <v>0</v>
      </c>
      <c r="CP362" s="1774">
        <f>IF(User1!V15&lt;&gt;0,User1!V15,0)</f>
        <v>0</v>
      </c>
      <c r="CQ362" s="1774">
        <f>IF(User1!W15&lt;&gt;0,User1!W15,0)</f>
        <v>0</v>
      </c>
      <c r="CR362" s="1775">
        <f>IF(User1!X15&lt;&gt;0,User1!X15,0)</f>
        <v>0</v>
      </c>
      <c r="CS362" s="1775">
        <f>IF(User1!Y15&lt;&gt;0,User1!Y15,0)</f>
        <v>0</v>
      </c>
      <c r="CT362" s="1775">
        <f>IF(User1!Z15&lt;&gt;0,User1!Z15,0)</f>
        <v>0</v>
      </c>
      <c r="CU362" s="1775">
        <f>IF(User1!AA15&lt;&gt;0,User1!AA15,0)</f>
        <v>0</v>
      </c>
      <c r="CV362" s="1775">
        <f>IF(User1!AB15&lt;&gt;0,User1!AB15,0)</f>
        <v>0</v>
      </c>
      <c r="CW362" s="1775">
        <f>IF(User1!AC15&lt;&gt;0,User1!AC15,0)</f>
        <v>0</v>
      </c>
      <c r="CX362" s="1775">
        <f>IF(User1!AD15&lt;&gt;0,User1!AD15,0)</f>
        <v>0</v>
      </c>
      <c r="CY362" s="1775">
        <f>IF(User1!AE15&lt;&gt;0,User1!AE15,0)</f>
        <v>0</v>
      </c>
      <c r="CZ362" s="1775">
        <f>IF(User1!AF15&lt;&gt;0,User1!AF15,0)</f>
        <v>0</v>
      </c>
      <c r="DA362" s="1775">
        <f>IF(User1!AG15&lt;&gt;0,User1!AG15,0)</f>
        <v>0</v>
      </c>
      <c r="DB362" s="1775">
        <f>IF(User1!AH15&lt;&gt;0,User1!AH15,0)</f>
        <v>0</v>
      </c>
      <c r="DC362" s="1775">
        <f>IF(User1!AI15&lt;&gt;0,User1!AI15,0)</f>
        <v>0</v>
      </c>
      <c r="DD362" s="1775">
        <f>IF(User1!AJ15&lt;&gt;0,User1!AJ15,0)</f>
        <v>0</v>
      </c>
      <c r="DE362" s="1775">
        <f>IF(User1!AK15&lt;&gt;0,User1!AK15,0)</f>
        <v>0</v>
      </c>
      <c r="DF362" s="1775">
        <f>IF(User1!AL15&lt;&gt;0,User1!AL15,0)</f>
        <v>0</v>
      </c>
      <c r="DG362" s="1775">
        <f>IF(User1!AM15&lt;&gt;0,User1!AM15,0)</f>
        <v>0</v>
      </c>
      <c r="DH362" s="1775">
        <f>IF(User1!AN15&lt;&gt;0,User1!AN15,0)</f>
        <v>0</v>
      </c>
      <c r="DI362" s="1775">
        <f>IF(User1!AO15&lt;&gt;0,User1!AO15,0)</f>
        <v>0</v>
      </c>
      <c r="DJ362" s="1775">
        <f>IF(User1!AP15&lt;&gt;0,User1!AP15,0)</f>
        <v>0</v>
      </c>
      <c r="DK362" s="1775">
        <f>IF(User1!AQ15&lt;&gt;0,User1!AQ15,0)</f>
        <v>0</v>
      </c>
      <c r="DL362" s="1775">
        <f>IF(User1!AR15&lt;&gt;0,User1!AR15,0)</f>
        <v>0</v>
      </c>
      <c r="DM362" s="1775">
        <f>IF(User1!AS15&lt;&gt;0,User1!AS15,0)</f>
        <v>0</v>
      </c>
      <c r="DN362" s="1776">
        <f>IF(User1!AT15&lt;&gt;0,User1!AT15,0)</f>
        <v>1</v>
      </c>
      <c r="DO362" s="1777">
        <f>IF(User1!AU15&lt;&gt;0,User1!AU15,0)</f>
        <v>0.94599999999999995</v>
      </c>
      <c r="DP362" s="1773">
        <f>IF(User1!AV15&lt;&gt;0,User1!AV15,0)</f>
        <v>1000</v>
      </c>
      <c r="DQ362" s="1778">
        <f t="shared" si="3305"/>
        <v>1.0570824524312896</v>
      </c>
      <c r="DR362" s="1779">
        <f>IF(User1!AX15&lt;&gt;0,User1!AX15,0)</f>
        <v>0.01</v>
      </c>
      <c r="DS362" s="1779">
        <f>IF(User1!AY15&lt;&gt;0,User1!AY15,0)</f>
        <v>1.0570824524312896E-5</v>
      </c>
      <c r="DT362" s="1773">
        <v>214</v>
      </c>
      <c r="DU362" s="1780" t="str">
        <f>IF(User1!BA15&lt;&gt;0,User1!BA15,0)</f>
        <v>User1</v>
      </c>
      <c r="DV362" s="1808" t="str">
        <f>IF(User1!BB15&lt;&gt;0,User1!BB15,0)</f>
        <v>5/17/20101</v>
      </c>
      <c r="DW362" s="1809">
        <f>IF(User1!BC15&lt;&gt;0,User1!BC15,0)</f>
        <v>0</v>
      </c>
      <c r="DX362" s="1773">
        <f>IF(User1!BD15&lt;&gt;0,User1!BD15,0)</f>
        <v>0.5</v>
      </c>
      <c r="DY362" s="1773">
        <f>IF(User1!BE15&lt;&gt;0,User1!BE15,0)</f>
        <v>0.5</v>
      </c>
      <c r="DZ362" s="1773">
        <f>IF(User1!BF15&lt;&gt;0,User1!BF15,0)</f>
        <v>0.5</v>
      </c>
      <c r="EA362" s="1773">
        <f>IF(User1!BG15&lt;&gt;0,User1!BG15,0)</f>
        <v>0.5</v>
      </c>
      <c r="EB362" s="1773">
        <f>IF(User1!BH15&lt;&gt;0,User1!BH15,0)</f>
        <v>0.5</v>
      </c>
      <c r="EC362" s="1773">
        <f>IF(User1!BI15&lt;&gt;0,User1!BI15,0)</f>
        <v>0.5</v>
      </c>
      <c r="ED362" s="1773">
        <f>IF(User1!BJ15&lt;&gt;0,User1!BJ15,0)</f>
        <v>0.5</v>
      </c>
      <c r="EE362" s="1773">
        <f>IF(User1!BK15&lt;&gt;0,User1!BK15,0)</f>
        <v>0.5</v>
      </c>
      <c r="EF362" s="1773">
        <f>IF(User1!BL15&lt;&gt;0,User1!BL15,0)</f>
        <v>0.5</v>
      </c>
      <c r="EG362" s="1773">
        <f>IF(User1!BM15&lt;&gt;0,User1!BM15,0)</f>
        <v>0.5</v>
      </c>
      <c r="EH362" s="1773">
        <f>IF(User1!BN15&lt;&gt;0,User1!BN15,0)</f>
        <v>0.5</v>
      </c>
      <c r="EI362" s="1773">
        <f>IF(User1!BO15&lt;&gt;0,User1!BO15,0)</f>
        <v>0.5</v>
      </c>
      <c r="EJ362" s="1773">
        <f>IF(User1!BP15&lt;&gt;0,User1!BP15,0)</f>
        <v>0.5</v>
      </c>
      <c r="EK362" s="1773">
        <f>IF(User1!BQ15&lt;&gt;0,User1!BQ15,0)</f>
        <v>0.5</v>
      </c>
      <c r="EL362" s="1773"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7"/>
      <c r="AY363" s="1549"/>
      <c r="BQ363" s="1491"/>
      <c r="BR363" s="734">
        <f t="shared" si="3355"/>
        <v>0</v>
      </c>
      <c r="BS363" s="734">
        <f t="shared" si="3356"/>
        <v>0</v>
      </c>
      <c r="BT363" s="742">
        <v>0</v>
      </c>
      <c r="BU363" s="1773" t="str">
        <f>IF(User1!A16&lt;&gt;0,User1!A16,0)</f>
        <v>Unsulphured Molasses</v>
      </c>
      <c r="BV363" s="1773" t="str">
        <f>IF(User1!B16&lt;&gt;0,User1!B16,0)</f>
        <v>Flavor</v>
      </c>
      <c r="BW363" s="1774">
        <f>IF(User1!C16&lt;&gt;0,User1!C16,0)</f>
        <v>0</v>
      </c>
      <c r="BX363" s="1774">
        <f>IF(User1!D16&lt;&gt;0,User1!D16,0)</f>
        <v>0</v>
      </c>
      <c r="BY363" s="1774">
        <f>IF(User1!E16&lt;&gt;0,User1!E16,0)</f>
        <v>0</v>
      </c>
      <c r="BZ363" s="1774">
        <f>IF(User1!F16&lt;&gt;0,User1!F16,0)</f>
        <v>0</v>
      </c>
      <c r="CA363" s="1774">
        <f>IF(User1!G16&lt;&gt;0,User1!G16,0)</f>
        <v>0</v>
      </c>
      <c r="CB363" s="1774">
        <f>IF(User1!H16&lt;&gt;0,User1!H16,0)</f>
        <v>0</v>
      </c>
      <c r="CC363" s="1774">
        <f>IF(User1!I16&lt;&gt;0,User1!I16,0)</f>
        <v>0</v>
      </c>
      <c r="CD363" s="1774">
        <f>IF(User1!J16&lt;&gt;0,User1!J16,0)</f>
        <v>0</v>
      </c>
      <c r="CE363" s="1774">
        <f>IF(User1!K16&lt;&gt;0,User1!K16,0)</f>
        <v>0</v>
      </c>
      <c r="CF363" s="1774">
        <f>IF(User1!L16&lt;&gt;0,User1!L16,0)</f>
        <v>0</v>
      </c>
      <c r="CG363" s="1774">
        <f>IF(User1!M16&lt;&gt;0,User1!M16,0)</f>
        <v>0</v>
      </c>
      <c r="CH363" s="1774">
        <f>IF(User1!N16&lt;&gt;0,User1!N16,0)</f>
        <v>0</v>
      </c>
      <c r="CI363" s="1774">
        <f>IF(User1!O16&lt;&gt;0,User1!O16,0)</f>
        <v>0</v>
      </c>
      <c r="CJ363" s="1774">
        <f>IF(User1!P16&lt;&gt;0,User1!P16,0)</f>
        <v>0</v>
      </c>
      <c r="CK363" s="1774">
        <f>IF(User1!Q16&lt;&gt;0,User1!Q16,0)</f>
        <v>0</v>
      </c>
      <c r="CL363" s="1774">
        <f>IF(User1!R16&lt;&gt;0,User1!R16,0)</f>
        <v>0</v>
      </c>
      <c r="CM363" s="1774">
        <f>IF(User1!S16&lt;&gt;0,User1!S16,0)</f>
        <v>0.09</v>
      </c>
      <c r="CN363" s="1774">
        <f>IF(User1!T16&lt;&gt;0,User1!T16,0)</f>
        <v>0.1</v>
      </c>
      <c r="CO363" s="1774">
        <f>IF(User1!U16&lt;&gt;0,User1!U16,0)</f>
        <v>0.1</v>
      </c>
      <c r="CP363" s="1774">
        <f>IF(User1!V16&lt;&gt;0,User1!V16,0)</f>
        <v>0.100276</v>
      </c>
      <c r="CQ363" s="1774">
        <f>IF(User1!W16&lt;&gt;0,User1!W16,0)</f>
        <v>0</v>
      </c>
      <c r="CR363" s="1775">
        <f>IF(User1!X16&lt;&gt;0,User1!X16,0)</f>
        <v>0</v>
      </c>
      <c r="CS363" s="1775">
        <f>IF(User1!Y16&lt;&gt;0,User1!Y16,0)</f>
        <v>0.2</v>
      </c>
      <c r="CT363" s="1775">
        <f>IF(User1!Z16&lt;&gt;0,User1!Z16,0)</f>
        <v>0</v>
      </c>
      <c r="CU363" s="1775">
        <f>IF(User1!AA16&lt;&gt;0,User1!AA16,0)</f>
        <v>0</v>
      </c>
      <c r="CV363" s="1775">
        <f>IF(User1!AB16&lt;&gt;0,User1!AB16,0)</f>
        <v>0.01</v>
      </c>
      <c r="CW363" s="1775">
        <f>IF(User1!AC16&lt;&gt;0,User1!AC16,0)</f>
        <v>0</v>
      </c>
      <c r="CX363" s="1775">
        <f>IF(User1!AD16&lt;&gt;0,User1!AD16,0)</f>
        <v>0</v>
      </c>
      <c r="CY363" s="1775">
        <f>IF(User1!AE16&lt;&gt;0,User1!AE16,0)</f>
        <v>0</v>
      </c>
      <c r="CZ363" s="1775">
        <f>IF(User1!AF16&lt;&gt;0,User1!AF16,0)</f>
        <v>0.01</v>
      </c>
      <c r="DA363" s="1775">
        <f>IF(User1!AG16&lt;&gt;0,User1!AG16,0)</f>
        <v>0</v>
      </c>
      <c r="DB363" s="1775">
        <f>IF(User1!AH16&lt;&gt;0,User1!AH16,0)</f>
        <v>0</v>
      </c>
      <c r="DC363" s="1775">
        <f>IF(User1!AI16&lt;&gt;0,User1!AI16,0)</f>
        <v>0.08</v>
      </c>
      <c r="DD363" s="1775">
        <f>IF(User1!AJ16&lt;&gt;0,User1!AJ16,0)</f>
        <v>0</v>
      </c>
      <c r="DE363" s="1775">
        <f>IF(User1!AK16&lt;&gt;0,User1!AK16,0)</f>
        <v>0</v>
      </c>
      <c r="DF363" s="1775">
        <f>IF(User1!AL16&lt;&gt;0,User1!AL16,0)</f>
        <v>0</v>
      </c>
      <c r="DG363" s="1775">
        <f>IF(User1!AM16&lt;&gt;0,User1!AM16,0)</f>
        <v>0</v>
      </c>
      <c r="DH363" s="1775">
        <f>IF(User1!AN16&lt;&gt;0,User1!AN16,0)</f>
        <v>0</v>
      </c>
      <c r="DI363" s="1775">
        <f>IF(User1!AO16&lt;&gt;0,User1!AO16,0)</f>
        <v>0</v>
      </c>
      <c r="DJ363" s="1775">
        <f>IF(User1!AP16&lt;&gt;0,User1!AP16,0)</f>
        <v>0</v>
      </c>
      <c r="DK363" s="1775">
        <f>IF(User1!AQ16&lt;&gt;0,User1!AQ16,0)</f>
        <v>0</v>
      </c>
      <c r="DL363" s="1775">
        <f>IF(User1!AR16&lt;&gt;0,User1!AR16,0)</f>
        <v>0</v>
      </c>
      <c r="DM363" s="1775">
        <f>IF(User1!AS16&lt;&gt;0,User1!AS16,0)</f>
        <v>0</v>
      </c>
      <c r="DN363" s="1776">
        <f>IF(User1!AT16&lt;&gt;0,User1!AT16,0)</f>
        <v>1</v>
      </c>
      <c r="DO363" s="1777">
        <f>IF(User1!AU16&lt;&gt;0,User1!AU16,0)</f>
        <v>0.94599999999999995</v>
      </c>
      <c r="DP363" s="1773">
        <f>IF(User1!AV16&lt;&gt;0,User1!AV16,0)</f>
        <v>1000</v>
      </c>
      <c r="DQ363" s="1778">
        <f t="shared" si="3305"/>
        <v>1.0570824524312896</v>
      </c>
      <c r="DR363" s="1779">
        <f>IF(User1!AX16&lt;&gt;0,User1!AX16,0)</f>
        <v>0.01</v>
      </c>
      <c r="DS363" s="1779">
        <f>IF(User1!AY16&lt;&gt;0,User1!AY16,0)</f>
        <v>1.0570824524312896E-5</v>
      </c>
      <c r="DT363" s="1773">
        <v>214</v>
      </c>
      <c r="DU363" s="1780" t="str">
        <f>IF(User1!BA16&lt;&gt;0,User1!BA16,0)</f>
        <v>User1</v>
      </c>
      <c r="DV363" s="1808" t="str">
        <f>IF(User1!BB16&lt;&gt;0,User1!BB16,0)</f>
        <v>5/17/20101</v>
      </c>
      <c r="DW363" s="1809">
        <f>IF(User1!BC16&lt;&gt;0,User1!BC16,0)</f>
        <v>0</v>
      </c>
      <c r="DX363" s="1773">
        <f>IF(User1!BD16&lt;&gt;0,User1!BD16,0)</f>
        <v>0</v>
      </c>
      <c r="DY363" s="1773">
        <f>IF(User1!BE16&lt;&gt;0,User1!BE16,0)</f>
        <v>0</v>
      </c>
      <c r="DZ363" s="1773">
        <f>IF(User1!BF16&lt;&gt;0,User1!BF16,0)</f>
        <v>0</v>
      </c>
      <c r="EA363" s="1773">
        <f>IF(User1!BG16&lt;&gt;0,User1!BG16,0)</f>
        <v>0</v>
      </c>
      <c r="EB363" s="1773">
        <f>IF(User1!BH16&lt;&gt;0,User1!BH16,0)</f>
        <v>0.5</v>
      </c>
      <c r="EC363" s="1773">
        <f>IF(User1!BI16&lt;&gt;0,User1!BI16,0)</f>
        <v>0.5</v>
      </c>
      <c r="ED363" s="1773">
        <f>IF(User1!BJ16&lt;&gt;0,User1!BJ16,0)</f>
        <v>0.5</v>
      </c>
      <c r="EE363" s="1773">
        <f>IF(User1!BK16&lt;&gt;0,User1!BK16,0)</f>
        <v>0.5</v>
      </c>
      <c r="EF363" s="1773">
        <f>IF(User1!BL16&lt;&gt;0,User1!BL16,0)</f>
        <v>0.5</v>
      </c>
      <c r="EG363" s="1773">
        <f>IF(User1!BM16&lt;&gt;0,User1!BM16,0)</f>
        <v>0.5</v>
      </c>
      <c r="EH363" s="1773">
        <f>IF(User1!BN16&lt;&gt;0,User1!BN16,0)</f>
        <v>0.5</v>
      </c>
      <c r="EI363" s="1773">
        <f>IF(User1!BO16&lt;&gt;0,User1!BO16,0)</f>
        <v>0.5</v>
      </c>
      <c r="EJ363" s="1773">
        <f>IF(User1!BP16&lt;&gt;0,User1!BP16,0)</f>
        <v>0.5</v>
      </c>
      <c r="EK363" s="1773">
        <f>IF(User1!BQ16&lt;&gt;0,User1!BQ16,0)</f>
        <v>0.5</v>
      </c>
      <c r="EL363" s="1773"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7"/>
      <c r="AY364" s="1549"/>
      <c r="BQ364" s="1491"/>
      <c r="BR364" s="734">
        <f t="shared" si="3355"/>
        <v>0</v>
      </c>
      <c r="BS364" s="734">
        <f t="shared" si="3356"/>
        <v>0</v>
      </c>
      <c r="BT364" s="742">
        <v>0</v>
      </c>
      <c r="BU364" s="1773" t="str">
        <f>IF(User2!A2&lt;&gt;0,User2!A2,0)</f>
        <v>2**Water Hamilton</v>
      </c>
      <c r="BV364" s="1773" t="str">
        <f>IF(User2!B2&lt;&gt;0,User2!B2,0)</f>
        <v>H2O</v>
      </c>
      <c r="BW364" s="1774">
        <f>IF(User2!C2&lt;&gt;0,User2!C2,0)</f>
        <v>0</v>
      </c>
      <c r="BX364" s="1774">
        <f>IF(User2!D2&lt;&gt;0,User2!D2,0)</f>
        <v>0</v>
      </c>
      <c r="BY364" s="1774">
        <f>IF(User2!E2&lt;&gt;0,User2!E2,0)</f>
        <v>0</v>
      </c>
      <c r="BZ364" s="1774">
        <f>IF(User2!F2&lt;&gt;0,User2!F2,0)</f>
        <v>0</v>
      </c>
      <c r="CA364" s="1774">
        <f>IF(User2!G2&lt;&gt;0,User2!G2,0)</f>
        <v>0</v>
      </c>
      <c r="CB364" s="1774">
        <f>IF(User2!H2&lt;&gt;0,User2!H2,0)</f>
        <v>0</v>
      </c>
      <c r="CC364" s="1774">
        <f>IF(User2!I2&lt;&gt;0,User2!I2,0)</f>
        <v>0</v>
      </c>
      <c r="CD364" s="1774">
        <f>IF(User2!J2&lt;&gt;0,User2!J2,0)</f>
        <v>0</v>
      </c>
      <c r="CE364" s="1774">
        <f>IF(User2!K2&lt;&gt;0,User2!K2,0)</f>
        <v>0</v>
      </c>
      <c r="CF364" s="1774">
        <f>IF(User2!L2&lt;&gt;0,User2!L2,0)</f>
        <v>0</v>
      </c>
      <c r="CG364" s="1774">
        <f>IF(User2!M2&lt;&gt;0,User2!M2,0)</f>
        <v>0</v>
      </c>
      <c r="CH364" s="1774">
        <f>IF(User2!N2&lt;&gt;0,User2!N2,0)</f>
        <v>0</v>
      </c>
      <c r="CI364" s="1774">
        <f>IF(User2!O2&lt;&gt;0,User2!O2,0)</f>
        <v>0</v>
      </c>
      <c r="CJ364" s="1774">
        <f>IF(User2!P2&lt;&gt;0,User2!P2,0)</f>
        <v>0</v>
      </c>
      <c r="CK364" s="1774">
        <f>IF(User2!Q2&lt;&gt;0,User2!Q2,0)</f>
        <v>0</v>
      </c>
      <c r="CL364" s="1774">
        <f>IF(User2!R2&lt;&gt;0,User2!R2,0)</f>
        <v>0</v>
      </c>
      <c r="CM364" s="1774">
        <f>IF(User2!S2&lt;&gt;0,User2!S2,0)</f>
        <v>0</v>
      </c>
      <c r="CN364" s="1774">
        <f>IF(User2!T2&lt;&gt;0,User2!T2,0)</f>
        <v>3.78E-2</v>
      </c>
      <c r="CO364" s="1774">
        <f>IF(User2!U2&lt;&gt;0,User2!U2,0)</f>
        <v>0.12870000000000001</v>
      </c>
      <c r="CP364" s="1774">
        <f>IF(User2!V2&lt;&gt;0,User2!V2,0)</f>
        <v>0.100276</v>
      </c>
      <c r="CQ364" s="1774">
        <f>IF(User2!W2&lt;&gt;0,User2!W2,0)</f>
        <v>0</v>
      </c>
      <c r="CR364" s="1775">
        <f>IF(User2!X2&lt;&gt;0,User2!X2,0)</f>
        <v>0</v>
      </c>
      <c r="CS364" s="1775">
        <f>IF(User2!Y2&lt;&gt;0,User2!Y2,0)</f>
        <v>0</v>
      </c>
      <c r="CT364" s="1775">
        <f>IF(User2!Z2&lt;&gt;0,User2!Z2,0)</f>
        <v>0</v>
      </c>
      <c r="CU364" s="1775">
        <f>IF(User2!AA2&lt;&gt;0,User2!AA2,0)</f>
        <v>0</v>
      </c>
      <c r="CV364" s="1775">
        <f>IF(User2!AB2&lt;&gt;0,User2!AB2,0)</f>
        <v>0</v>
      </c>
      <c r="CW364" s="1775">
        <f>IF(User2!AC2&lt;&gt;0,User2!AC2,0)</f>
        <v>0</v>
      </c>
      <c r="CX364" s="1775">
        <f>IF(User2!AD2&lt;&gt;0,User2!AD2,0)</f>
        <v>0</v>
      </c>
      <c r="CY364" s="1775">
        <f>IF(User2!AE2&lt;&gt;0,User2!AE2,0)</f>
        <v>0.13619999999999999</v>
      </c>
      <c r="CZ364" s="1775">
        <f>IF(User2!AF2&lt;&gt;0,User2!AF2,0)</f>
        <v>6.0499999999999998E-2</v>
      </c>
      <c r="DA364" s="1775">
        <f>IF(User2!AG2&lt;&gt;0,User2!AG2,0)</f>
        <v>0</v>
      </c>
      <c r="DB364" s="1775">
        <f>IF(User2!AH2&lt;&gt;0,User2!AH2,0)</f>
        <v>0</v>
      </c>
      <c r="DC364" s="1775">
        <f>IF(User2!AI2&lt;&gt;0,User2!AI2,0)</f>
        <v>0</v>
      </c>
      <c r="DD364" s="1775">
        <f>IF(User2!AJ2&lt;&gt;0,User2!AJ2,0)</f>
        <v>0</v>
      </c>
      <c r="DE364" s="1775">
        <f>IF(User2!AK2&lt;&gt;0,User2!AK2,0)</f>
        <v>0</v>
      </c>
      <c r="DF364" s="1775">
        <f>IF(User2!AL2&lt;&gt;0,User2!AL2,0)</f>
        <v>0</v>
      </c>
      <c r="DG364" s="1775">
        <f>IF(User2!AM2&lt;&gt;0,User2!AM2,0)</f>
        <v>0</v>
      </c>
      <c r="DH364" s="1775">
        <f>IF(User2!AN2&lt;&gt;0,User2!AN2,0)</f>
        <v>0</v>
      </c>
      <c r="DI364" s="1775">
        <f>IF(User2!AO2&lt;&gt;0,User2!AO2,0)</f>
        <v>0</v>
      </c>
      <c r="DJ364" s="1775">
        <f>IF(User2!AP2&lt;&gt;0,User2!AP2,0)</f>
        <v>0</v>
      </c>
      <c r="DK364" s="1775">
        <f>IF(User2!AQ2&lt;&gt;0,User2!AQ2,0)</f>
        <v>0</v>
      </c>
      <c r="DL364" s="1775">
        <f>IF(User2!AR2&lt;&gt;0,User2!AR2,0)</f>
        <v>0</v>
      </c>
      <c r="DM364" s="1775">
        <f>IF(User2!AS2&lt;&gt;0,User2!AS2,0)</f>
        <v>0</v>
      </c>
      <c r="DN364" s="1776">
        <f>IF(User2!AT2&lt;&gt;0,User2!AT2,0)</f>
        <v>1</v>
      </c>
      <c r="DO364" s="1777">
        <f>IF(User2!AU2&lt;&gt;0,User2!AU2,0)</f>
        <v>1</v>
      </c>
      <c r="DP364" s="1773">
        <f>IF(User2!AV2&lt;&gt;0,User2!AV2,0)</f>
        <v>1000</v>
      </c>
      <c r="DQ364" s="1778">
        <f t="shared" si="3305"/>
        <v>1</v>
      </c>
      <c r="DR364" s="1779">
        <f>IF(User2!AX2&lt;&gt;0,User2!AX2,0)</f>
        <v>0.01</v>
      </c>
      <c r="DS364" s="1779">
        <f>IF(User2!AY2&lt;&gt;0,User2!AY2,0)</f>
        <v>1.0000000000000001E-5</v>
      </c>
      <c r="DT364" s="1773">
        <f>IF(User2!AZ2&lt;&gt;0,User2!AZ2,0)</f>
        <v>2001</v>
      </c>
      <c r="DU364" s="1784" t="str">
        <f>IF(User2!BA2&lt;&gt;0,User2!BA2,0)</f>
        <v>User2</v>
      </c>
      <c r="DV364" s="1808">
        <f>IF(User2!BB2&lt;&gt;0,User2!BB2,0)</f>
        <v>44333</v>
      </c>
      <c r="DW364" s="1809">
        <f>IF(User2!BC2&lt;&gt;0,User2!BC2,0)</f>
        <v>0</v>
      </c>
      <c r="DX364" s="1773">
        <f>IF(User2!BD2&lt;&gt;0,User2!BD2,0)</f>
        <v>0</v>
      </c>
      <c r="DY364" s="1773">
        <f>IF(User2!BE2&lt;&gt;0,User2!BE2,0)</f>
        <v>0</v>
      </c>
      <c r="DZ364" s="1773">
        <f>IF(User2!BF2&lt;&gt;0,User2!BF2,0)</f>
        <v>0</v>
      </c>
      <c r="EA364" s="1773">
        <f>IF(User2!BG2&lt;&gt;0,User2!BG2,0)</f>
        <v>0</v>
      </c>
      <c r="EB364" s="1773">
        <f>IF(User2!BH2&lt;&gt;0,User2!BH2,0)</f>
        <v>0</v>
      </c>
      <c r="EC364" s="1773">
        <f>IF(User2!BI2&lt;&gt;0,User2!BI2,0)</f>
        <v>0</v>
      </c>
      <c r="ED364" s="1773">
        <f>IF(User2!BJ2&lt;&gt;0,User2!BJ2,0)</f>
        <v>0</v>
      </c>
      <c r="EE364" s="1773">
        <f>IF(User2!BK2&lt;&gt;0,User2!BK2,0)</f>
        <v>0</v>
      </c>
      <c r="EF364" s="1773">
        <f>IF(User2!BL2&lt;&gt;0,User2!BL2,0)</f>
        <v>0</v>
      </c>
      <c r="EG364" s="1773">
        <f>IF(User2!BM2&lt;&gt;0,User2!BM2,0)</f>
        <v>0</v>
      </c>
      <c r="EH364" s="1773">
        <f>IF(User2!BN2&lt;&gt;0,User2!BN2,0)</f>
        <v>0</v>
      </c>
      <c r="EI364" s="1773">
        <f>IF(User2!BO2&lt;&gt;0,User2!BO2,0)</f>
        <v>0</v>
      </c>
      <c r="EJ364" s="1773">
        <f>IF(User2!BP2&lt;&gt;0,User2!BP2,0)</f>
        <v>0</v>
      </c>
      <c r="EK364" s="1773">
        <f>IF(User2!BQ2&lt;&gt;0,User2!BQ2,0)</f>
        <v>0</v>
      </c>
      <c r="EL364" s="1773"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7"/>
      <c r="AY365" s="1549"/>
      <c r="BQ365" s="1491"/>
      <c r="BR365" s="734">
        <f t="shared" si="3355"/>
        <v>0</v>
      </c>
      <c r="BS365" s="734">
        <f t="shared" si="3356"/>
        <v>0</v>
      </c>
      <c r="BT365" s="742">
        <v>0</v>
      </c>
      <c r="BU365" s="1773">
        <f>IF(User2!A3&lt;&gt;0,User2!A3,0)</f>
        <v>0</v>
      </c>
      <c r="BV365" s="1773">
        <f>IF(User2!B3&lt;&gt;0,User2!B3,0)</f>
        <v>0</v>
      </c>
      <c r="BW365" s="1774">
        <f>IF(User2!C3&lt;&gt;0,User2!C3,0)</f>
        <v>0</v>
      </c>
      <c r="BX365" s="1774">
        <f>IF(User2!D3&lt;&gt;0,User2!D3,0)</f>
        <v>0</v>
      </c>
      <c r="BY365" s="1774">
        <f>IF(User2!E3&lt;&gt;0,User2!E3,0)</f>
        <v>0</v>
      </c>
      <c r="BZ365" s="1774">
        <f>IF(User2!F3&lt;&gt;0,User2!F3,0)</f>
        <v>0</v>
      </c>
      <c r="CA365" s="1774">
        <f>IF(User2!G3&lt;&gt;0,User2!G3,0)</f>
        <v>0</v>
      </c>
      <c r="CB365" s="1774">
        <f>IF(User2!H3&lt;&gt;0,User2!H3,0)</f>
        <v>0</v>
      </c>
      <c r="CC365" s="1774">
        <f>IF(User2!I3&lt;&gt;0,User2!I3,0)</f>
        <v>0</v>
      </c>
      <c r="CD365" s="1774">
        <f>IF(User2!J3&lt;&gt;0,User2!J3,0)</f>
        <v>0</v>
      </c>
      <c r="CE365" s="1774">
        <f>IF(User2!K3&lt;&gt;0,User2!K3,0)</f>
        <v>0</v>
      </c>
      <c r="CF365" s="1774">
        <f>IF(User2!L3&lt;&gt;0,User2!L3,0)</f>
        <v>0</v>
      </c>
      <c r="CG365" s="1774">
        <f>IF(User2!M3&lt;&gt;0,User2!M3,0)</f>
        <v>0</v>
      </c>
      <c r="CH365" s="1774">
        <f>IF(User2!N3&lt;&gt;0,User2!N3,0)</f>
        <v>0</v>
      </c>
      <c r="CI365" s="1774">
        <f>IF(User2!O3&lt;&gt;0,User2!O3,0)</f>
        <v>0</v>
      </c>
      <c r="CJ365" s="1774">
        <f>IF(User2!P3&lt;&gt;0,User2!P3,0)</f>
        <v>0</v>
      </c>
      <c r="CK365" s="1774">
        <f>IF(User2!Q3&lt;&gt;0,User2!Q3,0)</f>
        <v>0</v>
      </c>
      <c r="CL365" s="1774">
        <f>IF(User2!R3&lt;&gt;0,User2!R3,0)</f>
        <v>0</v>
      </c>
      <c r="CM365" s="1774">
        <f>IF(User2!S3&lt;&gt;0,User2!S3,0)</f>
        <v>0</v>
      </c>
      <c r="CN365" s="1774">
        <f>IF(User2!T3&lt;&gt;0,User2!T3,0)</f>
        <v>0</v>
      </c>
      <c r="CO365" s="1774">
        <f>IF(User2!U3&lt;&gt;0,User2!U3,0)</f>
        <v>0</v>
      </c>
      <c r="CP365" s="1774">
        <f>IF(User2!V3&lt;&gt;0,User2!V3,0)</f>
        <v>0</v>
      </c>
      <c r="CQ365" s="1774">
        <f>IF(User2!W3&lt;&gt;0,User2!W3,0)</f>
        <v>0</v>
      </c>
      <c r="CR365" s="1775">
        <f>IF(User2!X3&lt;&gt;0,User2!X3,0)</f>
        <v>0</v>
      </c>
      <c r="CS365" s="1775">
        <f>IF(User2!Y3&lt;&gt;0,User2!Y3,0)</f>
        <v>0</v>
      </c>
      <c r="CT365" s="1775">
        <f>IF(User2!Z3&lt;&gt;0,User2!Z3,0)</f>
        <v>0</v>
      </c>
      <c r="CU365" s="1775">
        <f>IF(User2!AA3&lt;&gt;0,User2!AA3,0)</f>
        <v>0</v>
      </c>
      <c r="CV365" s="1775">
        <f>IF(User2!AB3&lt;&gt;0,User2!AB3,0)</f>
        <v>0</v>
      </c>
      <c r="CW365" s="1775">
        <f>IF(User2!AC3&lt;&gt;0,User2!AC3,0)</f>
        <v>0</v>
      </c>
      <c r="CX365" s="1775">
        <f>IF(User2!AD3&lt;&gt;0,User2!AD3,0)</f>
        <v>0</v>
      </c>
      <c r="CY365" s="1775">
        <f>IF(User2!AE3&lt;&gt;0,User2!AE3,0)</f>
        <v>0</v>
      </c>
      <c r="CZ365" s="1775">
        <f>IF(User2!AF3&lt;&gt;0,User2!AF3,0)</f>
        <v>0</v>
      </c>
      <c r="DA365" s="1775">
        <f>IF(User2!AG3&lt;&gt;0,User2!AG3,0)</f>
        <v>0</v>
      </c>
      <c r="DB365" s="1775">
        <f>IF(User2!AH3&lt;&gt;0,User2!AH3,0)</f>
        <v>0</v>
      </c>
      <c r="DC365" s="1775">
        <f>IF(User2!AI3&lt;&gt;0,User2!AI3,0)</f>
        <v>0</v>
      </c>
      <c r="DD365" s="1775">
        <f>IF(User2!AJ3&lt;&gt;0,User2!AJ3,0)</f>
        <v>0</v>
      </c>
      <c r="DE365" s="1775">
        <f>IF(User2!AK3&lt;&gt;0,User2!AK3,0)</f>
        <v>0</v>
      </c>
      <c r="DF365" s="1775">
        <f>IF(User2!AL3&lt;&gt;0,User2!AL3,0)</f>
        <v>0</v>
      </c>
      <c r="DG365" s="1775">
        <f>IF(User2!AM3&lt;&gt;0,User2!AM3,0)</f>
        <v>0</v>
      </c>
      <c r="DH365" s="1775">
        <f>IF(User2!AN3&lt;&gt;0,User2!AN3,0)</f>
        <v>0</v>
      </c>
      <c r="DI365" s="1775">
        <f>IF(User2!AO3&lt;&gt;0,User2!AO3,0)</f>
        <v>0</v>
      </c>
      <c r="DJ365" s="1775">
        <f>IF(User2!AP3&lt;&gt;0,User2!AP3,0)</f>
        <v>0</v>
      </c>
      <c r="DK365" s="1775">
        <f>IF(User2!AQ3&lt;&gt;0,User2!AQ3,0)</f>
        <v>0</v>
      </c>
      <c r="DL365" s="1775">
        <f>IF(User2!AR3&lt;&gt;0,User2!AR3,0)</f>
        <v>0</v>
      </c>
      <c r="DM365" s="1775">
        <f>IF(User2!AS3&lt;&gt;0,User2!AS3,0)</f>
        <v>0</v>
      </c>
      <c r="DN365" s="1776">
        <f>IF(User2!AT3&lt;&gt;0,User2!AT3,0)</f>
        <v>1</v>
      </c>
      <c r="DO365" s="1777">
        <f>IF(User2!AU3&lt;&gt;0,User2!AU3,0)</f>
        <v>0.5</v>
      </c>
      <c r="DP365" s="1773">
        <f>IF(User2!AV3&lt;&gt;0,User2!AV3,0)</f>
        <v>700</v>
      </c>
      <c r="DQ365" s="1778">
        <v>1</v>
      </c>
      <c r="DR365" s="1779">
        <f>IF(User2!AX3&lt;&gt;0,User2!AX3,0)</f>
        <v>0.01</v>
      </c>
      <c r="DS365" s="1779">
        <f>IF(User2!AY3&lt;&gt;0,User2!AY3,0)</f>
        <v>2.0000000000000002E-5</v>
      </c>
      <c r="DT365" s="1773">
        <f>IF(User2!AZ3&lt;&gt;0,User2!AZ3,0)</f>
        <v>2002</v>
      </c>
      <c r="DU365" s="1784" t="str">
        <f>IF(User2!BA3&lt;&gt;0,User2!BA3,0)</f>
        <v>User2</v>
      </c>
      <c r="DV365" s="1808">
        <f>IF(User2!BB3&lt;&gt;0,User2!BB3,0)</f>
        <v>44333</v>
      </c>
      <c r="DW365" s="1809">
        <f>IF(User2!BC3&lt;&gt;0,User2!BC3,0)</f>
        <v>0</v>
      </c>
      <c r="DX365" s="1773">
        <f>IF(User2!BD3&lt;&gt;0,User2!BD3,0)</f>
        <v>0</v>
      </c>
      <c r="DY365" s="1773">
        <f>IF(User2!BE3&lt;&gt;0,User2!BE3,0)</f>
        <v>0</v>
      </c>
      <c r="DZ365" s="1773">
        <f>IF(User2!BF3&lt;&gt;0,User2!BF3,0)</f>
        <v>0</v>
      </c>
      <c r="EA365" s="1773">
        <f>IF(User2!BG3&lt;&gt;0,User2!BG3,0)</f>
        <v>0</v>
      </c>
      <c r="EB365" s="1773">
        <f>IF(User2!BH3&lt;&gt;0,User2!BH3,0)</f>
        <v>0</v>
      </c>
      <c r="EC365" s="1773">
        <f>IF(User2!BI3&lt;&gt;0,User2!BI3,0)</f>
        <v>0</v>
      </c>
      <c r="ED365" s="1773">
        <f>IF(User2!BJ3&lt;&gt;0,User2!BJ3,0)</f>
        <v>0</v>
      </c>
      <c r="EE365" s="1773">
        <f>IF(User2!BK3&lt;&gt;0,User2!BK3,0)</f>
        <v>0</v>
      </c>
      <c r="EF365" s="1773">
        <f>IF(User2!BL3&lt;&gt;0,User2!BL3,0)</f>
        <v>0</v>
      </c>
      <c r="EG365" s="1773">
        <f>IF(User2!BM3&lt;&gt;0,User2!BM3,0)</f>
        <v>0</v>
      </c>
      <c r="EH365" s="1773">
        <f>IF(User2!BN3&lt;&gt;0,User2!BN3,0)</f>
        <v>0</v>
      </c>
      <c r="EI365" s="1773">
        <f>IF(User2!BO3&lt;&gt;0,User2!BO3,0)</f>
        <v>0</v>
      </c>
      <c r="EJ365" s="1773">
        <f>IF(User2!BP3&lt;&gt;0,User2!BP3,0)</f>
        <v>0</v>
      </c>
      <c r="EK365" s="1773">
        <f>IF(User2!BQ3&lt;&gt;0,User2!BQ3,0)</f>
        <v>0</v>
      </c>
      <c r="EL365" s="1773">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7"/>
      <c r="AY366" s="1549"/>
      <c r="BQ366" s="1491"/>
      <c r="BR366" s="734">
        <f t="shared" si="3355"/>
        <v>0</v>
      </c>
      <c r="BS366" s="734">
        <f t="shared" si="3356"/>
        <v>0</v>
      </c>
      <c r="BT366" s="742">
        <v>0</v>
      </c>
      <c r="BU366" s="1773">
        <f>IF(User2!A4&lt;&gt;0,User2!A4,0)</f>
        <v>0</v>
      </c>
      <c r="BV366" s="1773">
        <f>IF(User2!B4&lt;&gt;0,User2!B4,0)</f>
        <v>0</v>
      </c>
      <c r="BW366" s="1774">
        <f>IF(User2!C4&lt;&gt;0,User2!C4,0)</f>
        <v>0</v>
      </c>
      <c r="BX366" s="1774">
        <f>IF(User2!D4&lt;&gt;0,User2!D4,0)</f>
        <v>0</v>
      </c>
      <c r="BY366" s="1774">
        <f>IF(User2!E4&lt;&gt;0,User2!E4,0)</f>
        <v>0</v>
      </c>
      <c r="BZ366" s="1774">
        <f>IF(User2!F4&lt;&gt;0,User2!F4,0)</f>
        <v>0</v>
      </c>
      <c r="CA366" s="1774">
        <f>IF(User2!G4&lt;&gt;0,User2!G4,0)</f>
        <v>0</v>
      </c>
      <c r="CB366" s="1774">
        <f>IF(User2!H4&lt;&gt;0,User2!H4,0)</f>
        <v>0</v>
      </c>
      <c r="CC366" s="1774">
        <f>IF(User2!I4&lt;&gt;0,User2!I4,0)</f>
        <v>0</v>
      </c>
      <c r="CD366" s="1774">
        <f>IF(User2!J4&lt;&gt;0,User2!J4,0)</f>
        <v>0</v>
      </c>
      <c r="CE366" s="1774">
        <f>IF(User2!K4&lt;&gt;0,User2!K4,0)</f>
        <v>0</v>
      </c>
      <c r="CF366" s="1774">
        <f>IF(User2!L4&lt;&gt;0,User2!L4,0)</f>
        <v>0</v>
      </c>
      <c r="CG366" s="1774">
        <f>IF(User2!M4&lt;&gt;0,User2!M4,0)</f>
        <v>0</v>
      </c>
      <c r="CH366" s="1774">
        <f>IF(User2!N4&lt;&gt;0,User2!N4,0)</f>
        <v>0</v>
      </c>
      <c r="CI366" s="1774">
        <f>IF(User2!O4&lt;&gt;0,User2!O4,0)</f>
        <v>0</v>
      </c>
      <c r="CJ366" s="1774">
        <f>IF(User2!P4&lt;&gt;0,User2!P4,0)</f>
        <v>0</v>
      </c>
      <c r="CK366" s="1774">
        <f>IF(User2!Q4&lt;&gt;0,User2!Q4,0)</f>
        <v>0</v>
      </c>
      <c r="CL366" s="1774">
        <f>IF(User2!R4&lt;&gt;0,User2!R4,0)</f>
        <v>0</v>
      </c>
      <c r="CM366" s="1774">
        <f>IF(User2!S4&lt;&gt;0,User2!S4,0)</f>
        <v>0</v>
      </c>
      <c r="CN366" s="1774">
        <f>IF(User2!T4&lt;&gt;0,User2!T4,0)</f>
        <v>0</v>
      </c>
      <c r="CO366" s="1774">
        <f>IF(User2!U4&lt;&gt;0,User2!U4,0)</f>
        <v>0</v>
      </c>
      <c r="CP366" s="1774">
        <f>IF(User2!V4&lt;&gt;0,User2!V4,0)</f>
        <v>0</v>
      </c>
      <c r="CQ366" s="1774">
        <f>IF(User2!W4&lt;&gt;0,User2!W4,0)</f>
        <v>0</v>
      </c>
      <c r="CR366" s="1775">
        <f>IF(User2!X4&lt;&gt;0,User2!X4,0)</f>
        <v>0</v>
      </c>
      <c r="CS366" s="1775">
        <f>IF(User2!Y4&lt;&gt;0,User2!Y4,0)</f>
        <v>0</v>
      </c>
      <c r="CT366" s="1775">
        <f>IF(User2!Z4&lt;&gt;0,User2!Z4,0)</f>
        <v>0</v>
      </c>
      <c r="CU366" s="1775">
        <f>IF(User2!AA4&lt;&gt;0,User2!AA4,0)</f>
        <v>0</v>
      </c>
      <c r="CV366" s="1775">
        <f>IF(User2!AB4&lt;&gt;0,User2!AB4,0)</f>
        <v>0</v>
      </c>
      <c r="CW366" s="1775">
        <f>IF(User2!AC4&lt;&gt;0,User2!AC4,0)</f>
        <v>0</v>
      </c>
      <c r="CX366" s="1775">
        <f>IF(User2!AD4&lt;&gt;0,User2!AD4,0)</f>
        <v>0</v>
      </c>
      <c r="CY366" s="1775">
        <f>IF(User2!AE4&lt;&gt;0,User2!AE4,0)</f>
        <v>0</v>
      </c>
      <c r="CZ366" s="1775">
        <f>IF(User2!AF4&lt;&gt;0,User2!AF4,0)</f>
        <v>0</v>
      </c>
      <c r="DA366" s="1775">
        <f>IF(User2!AG4&lt;&gt;0,User2!AG4,0)</f>
        <v>0</v>
      </c>
      <c r="DB366" s="1775">
        <f>IF(User2!AH4&lt;&gt;0,User2!AH4,0)</f>
        <v>0</v>
      </c>
      <c r="DC366" s="1775">
        <f>IF(User2!AI4&lt;&gt;0,User2!AI4,0)</f>
        <v>0</v>
      </c>
      <c r="DD366" s="1775">
        <f>IF(User2!AJ4&lt;&gt;0,User2!AJ4,0)</f>
        <v>0</v>
      </c>
      <c r="DE366" s="1775">
        <f>IF(User2!AK4&lt;&gt;0,User2!AK4,0)</f>
        <v>0</v>
      </c>
      <c r="DF366" s="1775">
        <f>IF(User2!AL4&lt;&gt;0,User2!AL4,0)</f>
        <v>0</v>
      </c>
      <c r="DG366" s="1775">
        <f>IF(User2!AM4&lt;&gt;0,User2!AM4,0)</f>
        <v>0</v>
      </c>
      <c r="DH366" s="1775">
        <f>IF(User2!AN4&lt;&gt;0,User2!AN4,0)</f>
        <v>0</v>
      </c>
      <c r="DI366" s="1775">
        <f>IF(User2!AO4&lt;&gt;0,User2!AO4,0)</f>
        <v>0</v>
      </c>
      <c r="DJ366" s="1775">
        <f>IF(User2!AP4&lt;&gt;0,User2!AP4,0)</f>
        <v>0</v>
      </c>
      <c r="DK366" s="1775">
        <f>IF(User2!AQ4&lt;&gt;0,User2!AQ4,0)</f>
        <v>0</v>
      </c>
      <c r="DL366" s="1775">
        <f>IF(User2!AR4&lt;&gt;0,User2!AR4,0)</f>
        <v>0</v>
      </c>
      <c r="DM366" s="1775">
        <f>IF(User2!AS4&lt;&gt;0,User2!AS4,0)</f>
        <v>0</v>
      </c>
      <c r="DN366" s="1790">
        <f>IF(User2!AT4&lt;&gt;0,User2!AT4,0)</f>
        <v>1</v>
      </c>
      <c r="DO366" s="1792">
        <f>IF(User2!AU4&lt;&gt;0,User2!AU4,0)</f>
        <v>1</v>
      </c>
      <c r="DP366" s="1785">
        <f>IF(User2!AV4&lt;&gt;0,User2!AV4,0)</f>
        <v>1000</v>
      </c>
      <c r="DQ366" s="1795">
        <f t="shared" ref="DQ366:DQ397" si="3530">SUM(DP366/(DO366*1000))</f>
        <v>1</v>
      </c>
      <c r="DR366" s="1797">
        <f>IF(User2!AX4&lt;&gt;0,User2!AX4,0)</f>
        <v>0.01</v>
      </c>
      <c r="DS366" s="1797">
        <f>IF(User2!AY4&lt;&gt;0,User2!AY4,0)</f>
        <v>1.0000000000000001E-5</v>
      </c>
      <c r="DT366" s="1794">
        <f>IF(User2!AZ4&lt;&gt;0,User2!AZ4,0)</f>
        <v>2003</v>
      </c>
      <c r="DU366" s="1799" t="str">
        <f>IF(User2!BA4&lt;&gt;0,User2!BA4,0)</f>
        <v>User2</v>
      </c>
      <c r="DV366" s="1810">
        <f>IF(User2!BB4&lt;&gt;0,User2!BB4,0)</f>
        <v>44333</v>
      </c>
      <c r="DW366" s="1811">
        <f>IF(User2!BC4&lt;&gt;0,User2!BC4,0)</f>
        <v>0</v>
      </c>
      <c r="DX366" s="1785">
        <f>IF(User2!BD4&lt;&gt;0,User2!BD4,0)</f>
        <v>0</v>
      </c>
      <c r="DY366" s="1785">
        <f>IF(User2!BE4&lt;&gt;0,User2!BE4,0)</f>
        <v>0</v>
      </c>
      <c r="DZ366" s="1785">
        <f>IF(User2!BF4&lt;&gt;0,User2!BF4,0)</f>
        <v>0</v>
      </c>
      <c r="EA366" s="1785">
        <f>IF(User2!BG4&lt;&gt;0,User2!BG4,0)</f>
        <v>0</v>
      </c>
      <c r="EB366" s="1785">
        <f>IF(User2!BH4&lt;&gt;0,User2!BH4,0)</f>
        <v>0</v>
      </c>
      <c r="EC366" s="1785">
        <f>IF(User2!BI4&lt;&gt;0,User2!BI4,0)</f>
        <v>0</v>
      </c>
      <c r="ED366" s="1785">
        <f>IF(User2!BJ4&lt;&gt;0,User2!BJ4,0)</f>
        <v>0</v>
      </c>
      <c r="EE366" s="1785">
        <f>IF(User2!BK4&lt;&gt;0,User2!BK4,0)</f>
        <v>0</v>
      </c>
      <c r="EF366" s="1785">
        <f>IF(User2!BL4&lt;&gt;0,User2!BL4,0)</f>
        <v>0</v>
      </c>
      <c r="EG366" s="1785">
        <f>IF(User2!BM4&lt;&gt;0,User2!BM4,0)</f>
        <v>0</v>
      </c>
      <c r="EH366" s="1785">
        <f>IF(User2!BN4&lt;&gt;0,User2!BN4,0)</f>
        <v>0</v>
      </c>
      <c r="EI366" s="1785">
        <f>IF(User2!BO4&lt;&gt;0,User2!BO4,0)</f>
        <v>0</v>
      </c>
      <c r="EJ366" s="1785">
        <f>IF(User2!BP4&lt;&gt;0,User2!BP4,0)</f>
        <v>0</v>
      </c>
      <c r="EK366" s="1785">
        <f>IF(User2!BQ4&lt;&gt;0,User2!BQ4,0)</f>
        <v>0</v>
      </c>
      <c r="EL366" s="1785">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7"/>
      <c r="AY367" s="1549"/>
      <c r="BQ367" s="1491"/>
      <c r="BR367" s="734">
        <f t="shared" si="3355"/>
        <v>0</v>
      </c>
      <c r="BS367" s="734">
        <f t="shared" si="3356"/>
        <v>0</v>
      </c>
      <c r="BT367" s="742">
        <v>0</v>
      </c>
      <c r="BU367" s="1773">
        <f>IF(User2!A5&lt;&gt;0,User2!A5,0)</f>
        <v>0</v>
      </c>
      <c r="BV367" s="1773">
        <f>IF(User2!B5&lt;&gt;0,User2!B5,0)</f>
        <v>0</v>
      </c>
      <c r="BW367" s="1774">
        <f>IF(User2!C5&lt;&gt;0,User2!C5,0)</f>
        <v>0</v>
      </c>
      <c r="BX367" s="1774">
        <f>IF(User2!D5&lt;&gt;0,User2!D5,0)</f>
        <v>0</v>
      </c>
      <c r="BY367" s="1774">
        <f>IF(User2!E5&lt;&gt;0,User2!E5,0)</f>
        <v>0</v>
      </c>
      <c r="BZ367" s="1774">
        <f>IF(User2!F5&lt;&gt;0,User2!F5,0)</f>
        <v>0</v>
      </c>
      <c r="CA367" s="1774">
        <f>IF(User2!G5&lt;&gt;0,User2!G5,0)</f>
        <v>0</v>
      </c>
      <c r="CB367" s="1774">
        <f>IF(User2!H5&lt;&gt;0,User2!H5,0)</f>
        <v>0</v>
      </c>
      <c r="CC367" s="1774">
        <f>IF(User2!I5&lt;&gt;0,User2!I5,0)</f>
        <v>0</v>
      </c>
      <c r="CD367" s="1774">
        <f>IF(User2!J5&lt;&gt;0,User2!J5,0)</f>
        <v>0</v>
      </c>
      <c r="CE367" s="1774">
        <f>IF(User2!K5&lt;&gt;0,User2!K5,0)</f>
        <v>0</v>
      </c>
      <c r="CF367" s="1774">
        <f>IF(User2!L5&lt;&gt;0,User2!L5,0)</f>
        <v>0</v>
      </c>
      <c r="CG367" s="1774">
        <f>IF(User2!M5&lt;&gt;0,User2!M5,0)</f>
        <v>0</v>
      </c>
      <c r="CH367" s="1774">
        <f>IF(User2!N5&lt;&gt;0,User2!N5,0)</f>
        <v>0</v>
      </c>
      <c r="CI367" s="1774">
        <f>IF(User2!O5&lt;&gt;0,User2!O5,0)</f>
        <v>0</v>
      </c>
      <c r="CJ367" s="1774">
        <f>IF(User2!P5&lt;&gt;0,User2!P5,0)</f>
        <v>0</v>
      </c>
      <c r="CK367" s="1774">
        <f>IF(User2!Q5&lt;&gt;0,User2!Q5,0)</f>
        <v>0</v>
      </c>
      <c r="CL367" s="1774">
        <f>IF(User2!R5&lt;&gt;0,User2!R5,0)</f>
        <v>0</v>
      </c>
      <c r="CM367" s="1774">
        <f>IF(User2!S5&lt;&gt;0,User2!S5,0)</f>
        <v>0</v>
      </c>
      <c r="CN367" s="1774">
        <f>IF(User2!T5&lt;&gt;0,User2!T5,0)</f>
        <v>0</v>
      </c>
      <c r="CO367" s="1774">
        <f>IF(User2!U5&lt;&gt;0,User2!U5,0)</f>
        <v>0</v>
      </c>
      <c r="CP367" s="1774">
        <f>IF(User2!V5&lt;&gt;0,User2!V5,0)</f>
        <v>0</v>
      </c>
      <c r="CQ367" s="1774">
        <f>IF(User2!W5&lt;&gt;0,User2!W5,0)</f>
        <v>0</v>
      </c>
      <c r="CR367" s="1775">
        <f>IF(User2!X5&lt;&gt;0,User2!X5,0)</f>
        <v>0</v>
      </c>
      <c r="CS367" s="1775">
        <f>IF(User2!Y5&lt;&gt;0,User2!Y5,0)</f>
        <v>0</v>
      </c>
      <c r="CT367" s="1775">
        <f>IF(User2!Z5&lt;&gt;0,User2!Z5,0)</f>
        <v>0</v>
      </c>
      <c r="CU367" s="1775">
        <f>IF(User2!AA5&lt;&gt;0,User2!AA5,0)</f>
        <v>0</v>
      </c>
      <c r="CV367" s="1775">
        <f>IF(User2!AB5&lt;&gt;0,User2!AB5,0)</f>
        <v>0</v>
      </c>
      <c r="CW367" s="1775">
        <f>IF(User2!AC5&lt;&gt;0,User2!AC5,0)</f>
        <v>0</v>
      </c>
      <c r="CX367" s="1775">
        <f>IF(User2!AD5&lt;&gt;0,User2!AD5,0)</f>
        <v>0</v>
      </c>
      <c r="CY367" s="1775">
        <f>IF(User2!AE5&lt;&gt;0,User2!AE5,0)</f>
        <v>0</v>
      </c>
      <c r="CZ367" s="1775">
        <f>IF(User2!AF5&lt;&gt;0,User2!AF5,0)</f>
        <v>0</v>
      </c>
      <c r="DA367" s="1775">
        <f>IF(User2!AG5&lt;&gt;0,User2!AG5,0)</f>
        <v>0</v>
      </c>
      <c r="DB367" s="1775">
        <f>IF(User2!AH5&lt;&gt;0,User2!AH5,0)</f>
        <v>0</v>
      </c>
      <c r="DC367" s="1775">
        <f>IF(User2!AI5&lt;&gt;0,User2!AI5,0)</f>
        <v>0</v>
      </c>
      <c r="DD367" s="1775">
        <f>IF(User2!AJ5&lt;&gt;0,User2!AJ5,0)</f>
        <v>0</v>
      </c>
      <c r="DE367" s="1775">
        <f>IF(User2!AK5&lt;&gt;0,User2!AK5,0)</f>
        <v>0</v>
      </c>
      <c r="DF367" s="1775">
        <f>IF(User2!AL5&lt;&gt;0,User2!AL5,0)</f>
        <v>0</v>
      </c>
      <c r="DG367" s="1775">
        <f>IF(User2!AM5&lt;&gt;0,User2!AM5,0)</f>
        <v>0</v>
      </c>
      <c r="DH367" s="1775">
        <f>IF(User2!AN5&lt;&gt;0,User2!AN5,0)</f>
        <v>0</v>
      </c>
      <c r="DI367" s="1775">
        <f>IF(User2!AO5&lt;&gt;0,User2!AO5,0)</f>
        <v>0</v>
      </c>
      <c r="DJ367" s="1775">
        <f>IF(User2!AP5&lt;&gt;0,User2!AP5,0)</f>
        <v>0</v>
      </c>
      <c r="DK367" s="1775">
        <f>IF(User2!AQ5&lt;&gt;0,User2!AQ5,0)</f>
        <v>0</v>
      </c>
      <c r="DL367" s="1775">
        <f>IF(User2!AR5&lt;&gt;0,User2!AR5,0)</f>
        <v>0</v>
      </c>
      <c r="DM367" s="1775">
        <f>IF(User2!AS5&lt;&gt;0,User2!AS5,0)</f>
        <v>0</v>
      </c>
      <c r="DN367" s="1791">
        <f>IF(User2!AT5&lt;&gt;0,User2!AT5,0)</f>
        <v>1</v>
      </c>
      <c r="DO367" s="1793">
        <f>IF(User2!AU5&lt;&gt;0,User2!AU5,0)</f>
        <v>1</v>
      </c>
      <c r="DP367" s="1794">
        <f>IF(User2!AV5&lt;&gt;0,User2!AV5,0)</f>
        <v>1000</v>
      </c>
      <c r="DQ367" s="1796">
        <f t="shared" si="3530"/>
        <v>1</v>
      </c>
      <c r="DR367" s="1798">
        <f>IF(User2!AX5&lt;&gt;0,User2!AX5,0)</f>
        <v>0.01</v>
      </c>
      <c r="DS367" s="1798">
        <f>IF(User2!AY5&lt;&gt;0,User2!AY5,0)</f>
        <v>1.0000000000000001E-5</v>
      </c>
      <c r="DT367" s="1794">
        <f>IF(User2!AZ5&lt;&gt;0,User2!AZ5,0)</f>
        <v>2004</v>
      </c>
      <c r="DU367" s="1801" t="str">
        <f>IF(User2!BA5&lt;&gt;0,User2!BA5,0)</f>
        <v>User2</v>
      </c>
      <c r="DV367" s="1812">
        <f>IF(User2!BB5&lt;&gt;0,User2!BB5,0)</f>
        <v>44333</v>
      </c>
      <c r="DW367" s="1813">
        <f>IF(User2!BC5&lt;&gt;0,User2!BC5,0)</f>
        <v>0</v>
      </c>
      <c r="DX367" s="1794">
        <f>IF(User2!BD5&lt;&gt;0,User2!BD5,0)</f>
        <v>0</v>
      </c>
      <c r="DY367" s="1794">
        <f>IF(User2!BE5&lt;&gt;0,User2!BE5,0)</f>
        <v>0</v>
      </c>
      <c r="DZ367" s="1794">
        <f>IF(User2!BF5&lt;&gt;0,User2!BF5,0)</f>
        <v>0</v>
      </c>
      <c r="EA367" s="1794">
        <f>IF(User2!BG5&lt;&gt;0,User2!BG5,0)</f>
        <v>0</v>
      </c>
      <c r="EB367" s="1794">
        <f>IF(User2!BH5&lt;&gt;0,User2!BH5,0)</f>
        <v>0</v>
      </c>
      <c r="EC367" s="1794">
        <f>IF(User2!BI5&lt;&gt;0,User2!BI5,0)</f>
        <v>0</v>
      </c>
      <c r="ED367" s="1794">
        <f>IF(User2!BJ5&lt;&gt;0,User2!BJ5,0)</f>
        <v>0</v>
      </c>
      <c r="EE367" s="1794">
        <f>IF(User2!BK5&lt;&gt;0,User2!BK5,0)</f>
        <v>0</v>
      </c>
      <c r="EF367" s="1794">
        <f>IF(User2!BL5&lt;&gt;0,User2!BL5,0)</f>
        <v>0</v>
      </c>
      <c r="EG367" s="1794">
        <f>IF(User2!BM5&lt;&gt;0,User2!BM5,0)</f>
        <v>0</v>
      </c>
      <c r="EH367" s="1794">
        <f>IF(User2!BN5&lt;&gt;0,User2!BN5,0)</f>
        <v>0</v>
      </c>
      <c r="EI367" s="1794">
        <f>IF(User2!BO5&lt;&gt;0,User2!BO5,0)</f>
        <v>0</v>
      </c>
      <c r="EJ367" s="1794">
        <f>IF(User2!BP5&lt;&gt;0,User2!BP5,0)</f>
        <v>0</v>
      </c>
      <c r="EK367" s="1794">
        <f>IF(User2!BQ5&lt;&gt;0,User2!BQ5,0)</f>
        <v>0</v>
      </c>
      <c r="EL367" s="1794">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7"/>
      <c r="AY368" s="1549"/>
      <c r="BQ368" s="1491"/>
      <c r="BR368" s="734">
        <f t="shared" si="3355"/>
        <v>0</v>
      </c>
      <c r="BS368" s="734">
        <f t="shared" si="3356"/>
        <v>0</v>
      </c>
      <c r="BT368" s="742">
        <v>0</v>
      </c>
      <c r="BU368" s="1773">
        <f>IF(User2!A6&lt;&gt;0,User2!A6,0)</f>
        <v>0</v>
      </c>
      <c r="BV368" s="1773">
        <f>IF(User2!B6&lt;&gt;0,User2!B6,0)</f>
        <v>0</v>
      </c>
      <c r="BW368" s="1774">
        <f>IF(User2!C6&lt;&gt;0,User2!C6,0)</f>
        <v>0</v>
      </c>
      <c r="BX368" s="1774">
        <f>IF(User2!D6&lt;&gt;0,User2!D6,0)</f>
        <v>0</v>
      </c>
      <c r="BY368" s="1774">
        <f>IF(User2!E6&lt;&gt;0,User2!E6,0)</f>
        <v>0</v>
      </c>
      <c r="BZ368" s="1774">
        <f>IF(User2!F6&lt;&gt;0,User2!F6,0)</f>
        <v>0</v>
      </c>
      <c r="CA368" s="1774">
        <f>IF(User2!G6&lt;&gt;0,User2!G6,0)</f>
        <v>0</v>
      </c>
      <c r="CB368" s="1774">
        <f>IF(User2!H6&lt;&gt;0,User2!H6,0)</f>
        <v>0</v>
      </c>
      <c r="CC368" s="1774">
        <f>IF(User2!I6&lt;&gt;0,User2!I6,0)</f>
        <v>0</v>
      </c>
      <c r="CD368" s="1774">
        <f>IF(User2!J6&lt;&gt;0,User2!J6,0)</f>
        <v>0</v>
      </c>
      <c r="CE368" s="1774">
        <f>IF(User2!K6&lt;&gt;0,User2!K6,0)</f>
        <v>0</v>
      </c>
      <c r="CF368" s="1774">
        <f>IF(User2!L6&lt;&gt;0,User2!L6,0)</f>
        <v>0</v>
      </c>
      <c r="CG368" s="1774">
        <f>IF(User2!M6&lt;&gt;0,User2!M6,0)</f>
        <v>0</v>
      </c>
      <c r="CH368" s="1774">
        <f>IF(User2!N6&lt;&gt;0,User2!N6,0)</f>
        <v>0</v>
      </c>
      <c r="CI368" s="1774">
        <f>IF(User2!O6&lt;&gt;0,User2!O6,0)</f>
        <v>0</v>
      </c>
      <c r="CJ368" s="1774">
        <f>IF(User2!P6&lt;&gt;0,User2!P6,0)</f>
        <v>0</v>
      </c>
      <c r="CK368" s="1774">
        <f>IF(User2!Q6&lt;&gt;0,User2!Q6,0)</f>
        <v>0</v>
      </c>
      <c r="CL368" s="1774">
        <f>IF(User2!R6&lt;&gt;0,User2!R6,0)</f>
        <v>0</v>
      </c>
      <c r="CM368" s="1774">
        <f>IF(User2!S6&lt;&gt;0,User2!S6,0)</f>
        <v>0</v>
      </c>
      <c r="CN368" s="1774">
        <f>IF(User2!T6&lt;&gt;0,User2!T6,0)</f>
        <v>0</v>
      </c>
      <c r="CO368" s="1774">
        <f>IF(User2!U6&lt;&gt;0,User2!U6,0)</f>
        <v>0</v>
      </c>
      <c r="CP368" s="1774">
        <f>IF(User2!V6&lt;&gt;0,User2!V6,0)</f>
        <v>0</v>
      </c>
      <c r="CQ368" s="1774">
        <f>IF(User2!W6&lt;&gt;0,User2!W6,0)</f>
        <v>0</v>
      </c>
      <c r="CR368" s="1775">
        <f>IF(User2!X6&lt;&gt;0,User2!X6,0)</f>
        <v>0</v>
      </c>
      <c r="CS368" s="1775">
        <f>IF(User2!Y6&lt;&gt;0,User2!Y6,0)</f>
        <v>0</v>
      </c>
      <c r="CT368" s="1775">
        <f>IF(User2!Z6&lt;&gt;0,User2!Z6,0)</f>
        <v>0</v>
      </c>
      <c r="CU368" s="1775">
        <f>IF(User2!AA6&lt;&gt;0,User2!AA6,0)</f>
        <v>0</v>
      </c>
      <c r="CV368" s="1775">
        <f>IF(User2!AB6&lt;&gt;0,User2!AB6,0)</f>
        <v>0</v>
      </c>
      <c r="CW368" s="1775">
        <f>IF(User2!AC6&lt;&gt;0,User2!AC6,0)</f>
        <v>0</v>
      </c>
      <c r="CX368" s="1775">
        <f>IF(User2!AD6&lt;&gt;0,User2!AD6,0)</f>
        <v>0</v>
      </c>
      <c r="CY368" s="1775">
        <f>IF(User2!AE6&lt;&gt;0,User2!AE6,0)</f>
        <v>0</v>
      </c>
      <c r="CZ368" s="1775">
        <f>IF(User2!AF6&lt;&gt;0,User2!AF6,0)</f>
        <v>0</v>
      </c>
      <c r="DA368" s="1775">
        <f>IF(User2!AG6&lt;&gt;0,User2!AG6,0)</f>
        <v>0</v>
      </c>
      <c r="DB368" s="1775">
        <f>IF(User2!AH6&lt;&gt;0,User2!AH6,0)</f>
        <v>0</v>
      </c>
      <c r="DC368" s="1775">
        <f>IF(User2!AI6&lt;&gt;0,User2!AI6,0)</f>
        <v>0</v>
      </c>
      <c r="DD368" s="1775">
        <f>IF(User2!AJ6&lt;&gt;0,User2!AJ6,0)</f>
        <v>0</v>
      </c>
      <c r="DE368" s="1775">
        <f>IF(User2!AK6&lt;&gt;0,User2!AK6,0)</f>
        <v>0</v>
      </c>
      <c r="DF368" s="1775">
        <f>IF(User2!AL6&lt;&gt;0,User2!AL6,0)</f>
        <v>0</v>
      </c>
      <c r="DG368" s="1775">
        <f>IF(User2!AM6&lt;&gt;0,User2!AM6,0)</f>
        <v>0</v>
      </c>
      <c r="DH368" s="1775">
        <f>IF(User2!AN6&lt;&gt;0,User2!AN6,0)</f>
        <v>0</v>
      </c>
      <c r="DI368" s="1775">
        <f>IF(User2!AO6&lt;&gt;0,User2!AO6,0)</f>
        <v>0</v>
      </c>
      <c r="DJ368" s="1775">
        <f>IF(User2!AP6&lt;&gt;0,User2!AP6,0)</f>
        <v>0</v>
      </c>
      <c r="DK368" s="1775">
        <f>IF(User2!AQ6&lt;&gt;0,User2!AQ6,0)</f>
        <v>0</v>
      </c>
      <c r="DL368" s="1775">
        <f>IF(User2!AR6&lt;&gt;0,User2!AR6,0)</f>
        <v>0</v>
      </c>
      <c r="DM368" s="1775">
        <f>IF(User2!AS6&lt;&gt;0,User2!AS6,0)</f>
        <v>0</v>
      </c>
      <c r="DN368" s="1791">
        <f>IF(User2!AT6&lt;&gt;0,User2!AT6,0)</f>
        <v>1</v>
      </c>
      <c r="DO368" s="1793">
        <f>IF(User2!AU6&lt;&gt;0,User2!AU6,0)</f>
        <v>1</v>
      </c>
      <c r="DP368" s="1794">
        <f>IF(User2!AV6&lt;&gt;0,User2!AV6,0)</f>
        <v>1000</v>
      </c>
      <c r="DQ368" s="1796">
        <f t="shared" si="3530"/>
        <v>1</v>
      </c>
      <c r="DR368" s="1798">
        <f>IF(User2!AX6&lt;&gt;0,User2!AX6,0)</f>
        <v>0.01</v>
      </c>
      <c r="DS368" s="1798">
        <f>IF(User2!AY6&lt;&gt;0,User2!AY6,0)</f>
        <v>1.0000000000000001E-5</v>
      </c>
      <c r="DT368" s="1794">
        <f>IF(User2!AZ6&lt;&gt;0,User2!AZ6,0)</f>
        <v>2005</v>
      </c>
      <c r="DU368" s="1801" t="str">
        <f>IF(User2!BA6&lt;&gt;0,User2!BA6,0)</f>
        <v>User2</v>
      </c>
      <c r="DV368" s="1812">
        <f>IF(User2!BB6&lt;&gt;0,User2!BB6,0)</f>
        <v>44333</v>
      </c>
      <c r="DW368" s="1813">
        <f>IF(User2!BC6&lt;&gt;0,User2!BC6,0)</f>
        <v>0</v>
      </c>
      <c r="DX368" s="1794">
        <f>IF(User2!BD6&lt;&gt;0,User2!BD6,0)</f>
        <v>0</v>
      </c>
      <c r="DY368" s="1794">
        <f>IF(User2!BE6&lt;&gt;0,User2!BE6,0)</f>
        <v>0</v>
      </c>
      <c r="DZ368" s="1794">
        <f>IF(User2!BF6&lt;&gt;0,User2!BF6,0)</f>
        <v>0</v>
      </c>
      <c r="EA368" s="1794">
        <f>IF(User2!BG6&lt;&gt;0,User2!BG6,0)</f>
        <v>0</v>
      </c>
      <c r="EB368" s="1794">
        <f>IF(User2!BH6&lt;&gt;0,User2!BH6,0)</f>
        <v>0</v>
      </c>
      <c r="EC368" s="1794">
        <f>IF(User2!BI6&lt;&gt;0,User2!BI6,0)</f>
        <v>0</v>
      </c>
      <c r="ED368" s="1794">
        <f>IF(User2!BJ6&lt;&gt;0,User2!BJ6,0)</f>
        <v>0</v>
      </c>
      <c r="EE368" s="1794">
        <f>IF(User2!BK6&lt;&gt;0,User2!BK6,0)</f>
        <v>0</v>
      </c>
      <c r="EF368" s="1794">
        <f>IF(User2!BL6&lt;&gt;0,User2!BL6,0)</f>
        <v>0</v>
      </c>
      <c r="EG368" s="1794">
        <f>IF(User2!BM6&lt;&gt;0,User2!BM6,0)</f>
        <v>0</v>
      </c>
      <c r="EH368" s="1794">
        <f>IF(User2!BN6&lt;&gt;0,User2!BN6,0)</f>
        <v>0</v>
      </c>
      <c r="EI368" s="1794">
        <f>IF(User2!BO6&lt;&gt;0,User2!BO6,0)</f>
        <v>0</v>
      </c>
      <c r="EJ368" s="1794">
        <f>IF(User2!BP6&lt;&gt;0,User2!BP6,0)</f>
        <v>0</v>
      </c>
      <c r="EK368" s="1794">
        <f>IF(User2!BQ6&lt;&gt;0,User2!BQ6,0)</f>
        <v>0</v>
      </c>
      <c r="EL368" s="1794">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7"/>
      <c r="AY369" s="1549"/>
      <c r="BQ369" s="1491"/>
      <c r="BR369" s="734">
        <f t="shared" si="3355"/>
        <v>0</v>
      </c>
      <c r="BS369" s="734">
        <f t="shared" si="3356"/>
        <v>0</v>
      </c>
      <c r="BT369" s="742">
        <v>0</v>
      </c>
      <c r="BU369" s="1773">
        <f>IF(User2!A7&lt;&gt;0,User2!A7,0)</f>
        <v>0</v>
      </c>
      <c r="BV369" s="1773">
        <f>IF(User2!B7&lt;&gt;0,User2!B7,0)</f>
        <v>0</v>
      </c>
      <c r="BW369" s="1774">
        <f>IF(User2!C7&lt;&gt;0,User2!C7,0)</f>
        <v>0</v>
      </c>
      <c r="BX369" s="1774">
        <f>IF(User2!D7&lt;&gt;0,User2!D7,0)</f>
        <v>0</v>
      </c>
      <c r="BY369" s="1774">
        <f>IF(User2!E7&lt;&gt;0,User2!E7,0)</f>
        <v>0</v>
      </c>
      <c r="BZ369" s="1774">
        <f>IF(User2!F7&lt;&gt;0,User2!F7,0)</f>
        <v>0</v>
      </c>
      <c r="CA369" s="1774">
        <f>IF(User2!G7&lt;&gt;0,User2!G7,0)</f>
        <v>0</v>
      </c>
      <c r="CB369" s="1774">
        <f>IF(User2!H7&lt;&gt;0,User2!H7,0)</f>
        <v>0</v>
      </c>
      <c r="CC369" s="1774">
        <f>IF(User2!I7&lt;&gt;0,User2!I7,0)</f>
        <v>0</v>
      </c>
      <c r="CD369" s="1774">
        <f>IF(User2!J7&lt;&gt;0,User2!J7,0)</f>
        <v>0</v>
      </c>
      <c r="CE369" s="1774">
        <f>IF(User2!K7&lt;&gt;0,User2!K7,0)</f>
        <v>0</v>
      </c>
      <c r="CF369" s="1774">
        <f>IF(User2!L7&lt;&gt;0,User2!L7,0)</f>
        <v>0</v>
      </c>
      <c r="CG369" s="1774">
        <f>IF(User2!M7&lt;&gt;0,User2!M7,0)</f>
        <v>0</v>
      </c>
      <c r="CH369" s="1774">
        <f>IF(User2!N7&lt;&gt;0,User2!N7,0)</f>
        <v>0</v>
      </c>
      <c r="CI369" s="1774">
        <f>IF(User2!O7&lt;&gt;0,User2!O7,0)</f>
        <v>0</v>
      </c>
      <c r="CJ369" s="1774">
        <f>IF(User2!P7&lt;&gt;0,User2!P7,0)</f>
        <v>0</v>
      </c>
      <c r="CK369" s="1774">
        <f>IF(User2!Q7&lt;&gt;0,User2!Q7,0)</f>
        <v>0</v>
      </c>
      <c r="CL369" s="1774">
        <f>IF(User2!R7&lt;&gt;0,User2!R7,0)</f>
        <v>0</v>
      </c>
      <c r="CM369" s="1774">
        <f>IF(User2!S7&lt;&gt;0,User2!S7,0)</f>
        <v>0</v>
      </c>
      <c r="CN369" s="1774">
        <f>IF(User2!T7&lt;&gt;0,User2!T7,0)</f>
        <v>0</v>
      </c>
      <c r="CO369" s="1774">
        <f>IF(User2!U7&lt;&gt;0,User2!U7,0)</f>
        <v>0</v>
      </c>
      <c r="CP369" s="1774">
        <f>IF(User2!V7&lt;&gt;0,User2!V7,0)</f>
        <v>0</v>
      </c>
      <c r="CQ369" s="1774">
        <f>IF(User2!W7&lt;&gt;0,User2!W7,0)</f>
        <v>0</v>
      </c>
      <c r="CR369" s="1775">
        <f>IF(User2!X7&lt;&gt;0,User2!X7,0)</f>
        <v>0</v>
      </c>
      <c r="CS369" s="1775">
        <f>IF(User2!Y7&lt;&gt;0,User2!Y7,0)</f>
        <v>0</v>
      </c>
      <c r="CT369" s="1775">
        <f>IF(User2!Z7&lt;&gt;0,User2!Z7,0)</f>
        <v>0</v>
      </c>
      <c r="CU369" s="1775">
        <f>IF(User2!AA7&lt;&gt;0,User2!AA7,0)</f>
        <v>0</v>
      </c>
      <c r="CV369" s="1775">
        <f>IF(User2!AB7&lt;&gt;0,User2!AB7,0)</f>
        <v>0</v>
      </c>
      <c r="CW369" s="1775">
        <f>IF(User2!AC7&lt;&gt;0,User2!AC7,0)</f>
        <v>0</v>
      </c>
      <c r="CX369" s="1775">
        <f>IF(User2!AD7&lt;&gt;0,User2!AD7,0)</f>
        <v>0</v>
      </c>
      <c r="CY369" s="1775">
        <f>IF(User2!AE7&lt;&gt;0,User2!AE7,0)</f>
        <v>0</v>
      </c>
      <c r="CZ369" s="1775">
        <f>IF(User2!AF7&lt;&gt;0,User2!AF7,0)</f>
        <v>0</v>
      </c>
      <c r="DA369" s="1775">
        <f>IF(User2!AG7&lt;&gt;0,User2!AG7,0)</f>
        <v>0</v>
      </c>
      <c r="DB369" s="1775">
        <f>IF(User2!AH7&lt;&gt;0,User2!AH7,0)</f>
        <v>0</v>
      </c>
      <c r="DC369" s="1775">
        <f>IF(User2!AI7&lt;&gt;0,User2!AI7,0)</f>
        <v>0</v>
      </c>
      <c r="DD369" s="1775">
        <f>IF(User2!AJ7&lt;&gt;0,User2!AJ7,0)</f>
        <v>0</v>
      </c>
      <c r="DE369" s="1775">
        <f>IF(User2!AK7&lt;&gt;0,User2!AK7,0)</f>
        <v>0</v>
      </c>
      <c r="DF369" s="1775">
        <f>IF(User2!AL7&lt;&gt;0,User2!AL7,0)</f>
        <v>0</v>
      </c>
      <c r="DG369" s="1775">
        <f>IF(User2!AM7&lt;&gt;0,User2!AM7,0)</f>
        <v>0</v>
      </c>
      <c r="DH369" s="1775">
        <f>IF(User2!AN7&lt;&gt;0,User2!AN7,0)</f>
        <v>0</v>
      </c>
      <c r="DI369" s="1775">
        <f>IF(User2!AO7&lt;&gt;0,User2!AO7,0)</f>
        <v>0</v>
      </c>
      <c r="DJ369" s="1775">
        <f>IF(User2!AP7&lt;&gt;0,User2!AP7,0)</f>
        <v>0</v>
      </c>
      <c r="DK369" s="1775">
        <f>IF(User2!AQ7&lt;&gt;0,User2!AQ7,0)</f>
        <v>0</v>
      </c>
      <c r="DL369" s="1775">
        <f>IF(User2!AR7&lt;&gt;0,User2!AR7,0)</f>
        <v>0</v>
      </c>
      <c r="DM369" s="1775">
        <f>IF(User2!AS7&lt;&gt;0,User2!AS7,0)</f>
        <v>0</v>
      </c>
      <c r="DN369" s="1791">
        <f>IF(User2!AT7&lt;&gt;0,User2!AT7,0)</f>
        <v>1</v>
      </c>
      <c r="DO369" s="1793">
        <f>IF(User2!AU7&lt;&gt;0,User2!AU7,0)</f>
        <v>1</v>
      </c>
      <c r="DP369" s="1794">
        <f>IF(User2!AV7&lt;&gt;0,User2!AV7,0)</f>
        <v>1000</v>
      </c>
      <c r="DQ369" s="1796">
        <f t="shared" si="3530"/>
        <v>1</v>
      </c>
      <c r="DR369" s="1798">
        <f>IF(User2!AX7&lt;&gt;0,User2!AX7,0)</f>
        <v>0.01</v>
      </c>
      <c r="DS369" s="1798">
        <f>IF(User2!AY7&lt;&gt;0,User2!AY7,0)</f>
        <v>1.0000000000000001E-5</v>
      </c>
      <c r="DT369" s="1794">
        <f>IF(User2!AZ7&lt;&gt;0,User2!AZ7,0)</f>
        <v>2006</v>
      </c>
      <c r="DU369" s="1801" t="str">
        <f>IF(User2!BA7&lt;&gt;0,User2!BA7,0)</f>
        <v>User2</v>
      </c>
      <c r="DV369" s="1812">
        <f>IF(User2!BB7&lt;&gt;0,User2!BB7,0)</f>
        <v>44333</v>
      </c>
      <c r="DW369" s="1813">
        <f>IF(User2!BC7&lt;&gt;0,User2!BC7,0)</f>
        <v>0</v>
      </c>
      <c r="DX369" s="1794">
        <f>IF(User2!BD7&lt;&gt;0,User2!BD7,0)</f>
        <v>0</v>
      </c>
      <c r="DY369" s="1794">
        <f>IF(User2!BE7&lt;&gt;0,User2!BE7,0)</f>
        <v>0</v>
      </c>
      <c r="DZ369" s="1794">
        <f>IF(User2!BF7&lt;&gt;0,User2!BF7,0)</f>
        <v>0</v>
      </c>
      <c r="EA369" s="1794">
        <f>IF(User2!BG7&lt;&gt;0,User2!BG7,0)</f>
        <v>0</v>
      </c>
      <c r="EB369" s="1794">
        <f>IF(User2!BH7&lt;&gt;0,User2!BH7,0)</f>
        <v>0</v>
      </c>
      <c r="EC369" s="1794">
        <f>IF(User2!BI7&lt;&gt;0,User2!BI7,0)</f>
        <v>0</v>
      </c>
      <c r="ED369" s="1794">
        <f>IF(User2!BJ7&lt;&gt;0,User2!BJ7,0)</f>
        <v>0</v>
      </c>
      <c r="EE369" s="1794">
        <f>IF(User2!BK7&lt;&gt;0,User2!BK7,0)</f>
        <v>0</v>
      </c>
      <c r="EF369" s="1794">
        <f>IF(User2!BL7&lt;&gt;0,User2!BL7,0)</f>
        <v>0</v>
      </c>
      <c r="EG369" s="1794">
        <f>IF(User2!BM7&lt;&gt;0,User2!BM7,0)</f>
        <v>0</v>
      </c>
      <c r="EH369" s="1794">
        <f>IF(User2!BN7&lt;&gt;0,User2!BN7,0)</f>
        <v>0</v>
      </c>
      <c r="EI369" s="1794">
        <f>IF(User2!BO7&lt;&gt;0,User2!BO7,0)</f>
        <v>0</v>
      </c>
      <c r="EJ369" s="1794">
        <f>IF(User2!BP7&lt;&gt;0,User2!BP7,0)</f>
        <v>0</v>
      </c>
      <c r="EK369" s="1794">
        <f>IF(User2!BQ7&lt;&gt;0,User2!BQ7,0)</f>
        <v>0</v>
      </c>
      <c r="EL369" s="1794">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7"/>
      <c r="AY370" s="1549"/>
      <c r="BQ370" s="1491"/>
      <c r="BR370" s="734">
        <f t="shared" si="3355"/>
        <v>0</v>
      </c>
      <c r="BS370" s="734">
        <f t="shared" si="3356"/>
        <v>0</v>
      </c>
      <c r="BT370" s="742">
        <v>0</v>
      </c>
      <c r="BU370" s="1773">
        <f>IF(User2!A8&lt;&gt;0,User2!A8,0)</f>
        <v>0</v>
      </c>
      <c r="BV370" s="1773">
        <f>IF(User2!B8&lt;&gt;0,User2!B8,0)</f>
        <v>0</v>
      </c>
      <c r="BW370" s="1774">
        <f>IF(User2!C8&lt;&gt;0,User2!C8,0)</f>
        <v>0</v>
      </c>
      <c r="BX370" s="1774">
        <f>IF(User2!D8&lt;&gt;0,User2!D8,0)</f>
        <v>0</v>
      </c>
      <c r="BY370" s="1774">
        <f>IF(User2!E8&lt;&gt;0,User2!E8,0)</f>
        <v>0</v>
      </c>
      <c r="BZ370" s="1774">
        <f>IF(User2!F8&lt;&gt;0,User2!F8,0)</f>
        <v>0</v>
      </c>
      <c r="CA370" s="1774">
        <f>IF(User2!G8&lt;&gt;0,User2!G8,0)</f>
        <v>0</v>
      </c>
      <c r="CB370" s="1774">
        <f>IF(User2!H8&lt;&gt;0,User2!H8,0)</f>
        <v>0</v>
      </c>
      <c r="CC370" s="1774">
        <f>IF(User2!I8&lt;&gt;0,User2!I8,0)</f>
        <v>0</v>
      </c>
      <c r="CD370" s="1774">
        <f>IF(User2!J8&lt;&gt;0,User2!J8,0)</f>
        <v>0</v>
      </c>
      <c r="CE370" s="1774">
        <f>IF(User2!K8&lt;&gt;0,User2!K8,0)</f>
        <v>0</v>
      </c>
      <c r="CF370" s="1774">
        <f>IF(User2!L8&lt;&gt;0,User2!L8,0)</f>
        <v>0</v>
      </c>
      <c r="CG370" s="1774">
        <f>IF(User2!M8&lt;&gt;0,User2!M8,0)</f>
        <v>0</v>
      </c>
      <c r="CH370" s="1774">
        <f>IF(User2!N8&lt;&gt;0,User2!N8,0)</f>
        <v>0</v>
      </c>
      <c r="CI370" s="1774">
        <f>IF(User2!O8&lt;&gt;0,User2!O8,0)</f>
        <v>0</v>
      </c>
      <c r="CJ370" s="1774">
        <f>IF(User2!P8&lt;&gt;0,User2!P8,0)</f>
        <v>0</v>
      </c>
      <c r="CK370" s="1774">
        <f>IF(User2!Q8&lt;&gt;0,User2!Q8,0)</f>
        <v>0</v>
      </c>
      <c r="CL370" s="1774">
        <f>IF(User2!R8&lt;&gt;0,User2!R8,0)</f>
        <v>0</v>
      </c>
      <c r="CM370" s="1774">
        <f>IF(User2!S8&lt;&gt;0,User2!S8,0)</f>
        <v>0</v>
      </c>
      <c r="CN370" s="1774">
        <f>IF(User2!T8&lt;&gt;0,User2!T8,0)</f>
        <v>0</v>
      </c>
      <c r="CO370" s="1774">
        <f>IF(User2!U8&lt;&gt;0,User2!U8,0)</f>
        <v>0</v>
      </c>
      <c r="CP370" s="1774">
        <f>IF(User2!V8&lt;&gt;0,User2!V8,0)</f>
        <v>0</v>
      </c>
      <c r="CQ370" s="1774">
        <f>IF(User2!W8&lt;&gt;0,User2!W8,0)</f>
        <v>0</v>
      </c>
      <c r="CR370" s="1775">
        <f>IF(User2!X8&lt;&gt;0,User2!X8,0)</f>
        <v>0</v>
      </c>
      <c r="CS370" s="1775">
        <f>IF(User2!Y8&lt;&gt;0,User2!Y8,0)</f>
        <v>0</v>
      </c>
      <c r="CT370" s="1775">
        <f>IF(User2!Z8&lt;&gt;0,User2!Z8,0)</f>
        <v>0</v>
      </c>
      <c r="CU370" s="1775">
        <f>IF(User2!AA8&lt;&gt;0,User2!AA8,0)</f>
        <v>0</v>
      </c>
      <c r="CV370" s="1775">
        <f>IF(User2!AB8&lt;&gt;0,User2!AB8,0)</f>
        <v>0</v>
      </c>
      <c r="CW370" s="1775">
        <f>IF(User2!AC8&lt;&gt;0,User2!AC8,0)</f>
        <v>0</v>
      </c>
      <c r="CX370" s="1775">
        <f>IF(User2!AD8&lt;&gt;0,User2!AD8,0)</f>
        <v>0</v>
      </c>
      <c r="CY370" s="1775">
        <f>IF(User2!AE8&lt;&gt;0,User2!AE8,0)</f>
        <v>0</v>
      </c>
      <c r="CZ370" s="1775">
        <f>IF(User2!AF8&lt;&gt;0,User2!AF8,0)</f>
        <v>0</v>
      </c>
      <c r="DA370" s="1775">
        <f>IF(User2!AG8&lt;&gt;0,User2!AG8,0)</f>
        <v>0</v>
      </c>
      <c r="DB370" s="1775">
        <f>IF(User2!AH8&lt;&gt;0,User2!AH8,0)</f>
        <v>0</v>
      </c>
      <c r="DC370" s="1775">
        <f>IF(User2!AI8&lt;&gt;0,User2!AI8,0)</f>
        <v>0</v>
      </c>
      <c r="DD370" s="1775">
        <f>IF(User2!AJ8&lt;&gt;0,User2!AJ8,0)</f>
        <v>0</v>
      </c>
      <c r="DE370" s="1775">
        <f>IF(User2!AK8&lt;&gt;0,User2!AK8,0)</f>
        <v>0</v>
      </c>
      <c r="DF370" s="1775">
        <f>IF(User2!AL8&lt;&gt;0,User2!AL8,0)</f>
        <v>0</v>
      </c>
      <c r="DG370" s="1775">
        <f>IF(User2!AM8&lt;&gt;0,User2!AM8,0)</f>
        <v>0</v>
      </c>
      <c r="DH370" s="1775">
        <f>IF(User2!AN8&lt;&gt;0,User2!AN8,0)</f>
        <v>0</v>
      </c>
      <c r="DI370" s="1775">
        <f>IF(User2!AO8&lt;&gt;0,User2!AO8,0)</f>
        <v>0</v>
      </c>
      <c r="DJ370" s="1775">
        <f>IF(User2!AP8&lt;&gt;0,User2!AP8,0)</f>
        <v>0</v>
      </c>
      <c r="DK370" s="1775">
        <f>IF(User2!AQ8&lt;&gt;0,User2!AQ8,0)</f>
        <v>0</v>
      </c>
      <c r="DL370" s="1775">
        <f>IF(User2!AR8&lt;&gt;0,User2!AR8,0)</f>
        <v>0</v>
      </c>
      <c r="DM370" s="1775">
        <f>IF(User2!AS8&lt;&gt;0,User2!AS8,0)</f>
        <v>0</v>
      </c>
      <c r="DN370" s="1791">
        <f>IF(User2!AT8&lt;&gt;0,User2!AT8,0)</f>
        <v>1</v>
      </c>
      <c r="DO370" s="1793">
        <f>IF(User2!AU8&lt;&gt;0,User2!AU8,0)</f>
        <v>0.94599999999999995</v>
      </c>
      <c r="DP370" s="1794">
        <f>IF(User2!AV8&lt;&gt;0,User2!AV8,0)</f>
        <v>1000</v>
      </c>
      <c r="DQ370" s="1796">
        <f t="shared" si="3530"/>
        <v>1.0570824524312896</v>
      </c>
      <c r="DR370" s="1798">
        <f>IF(User2!AX8&lt;&gt;0,User2!AX8,0)</f>
        <v>0.01</v>
      </c>
      <c r="DS370" s="1798">
        <f>IF(User2!AY8&lt;&gt;0,User2!AY8,0)</f>
        <v>1.0570824524312896E-5</v>
      </c>
      <c r="DT370" s="1794">
        <f>IF(User2!AZ8&lt;&gt;0,User2!AZ8,0)</f>
        <v>2007</v>
      </c>
      <c r="DU370" s="1801" t="str">
        <f>IF(User2!BA8&lt;&gt;0,User2!BA8,0)</f>
        <v>User2</v>
      </c>
      <c r="DV370" s="1812">
        <f>IF(User2!BB8&lt;&gt;0,User2!BB8,0)</f>
        <v>44333</v>
      </c>
      <c r="DW370" s="1813">
        <f>IF(User2!BC8&lt;&gt;0,User2!BC8,0)</f>
        <v>0</v>
      </c>
      <c r="DX370" s="1794">
        <f>IF(User2!BD8&lt;&gt;0,User2!BD8,0)</f>
        <v>0</v>
      </c>
      <c r="DY370" s="1794">
        <f>IF(User2!BE8&lt;&gt;0,User2!BE8,0)</f>
        <v>0</v>
      </c>
      <c r="DZ370" s="1794">
        <f>IF(User2!BF8&lt;&gt;0,User2!BF8,0)</f>
        <v>0</v>
      </c>
      <c r="EA370" s="1794">
        <f>IF(User2!BG8&lt;&gt;0,User2!BG8,0)</f>
        <v>0</v>
      </c>
      <c r="EB370" s="1794">
        <f>IF(User2!BH8&lt;&gt;0,User2!BH8,0)</f>
        <v>0</v>
      </c>
      <c r="EC370" s="1794">
        <f>IF(User2!BI8&lt;&gt;0,User2!BI8,0)</f>
        <v>0</v>
      </c>
      <c r="ED370" s="1794">
        <f>IF(User2!BJ8&lt;&gt;0,User2!BJ8,0)</f>
        <v>0</v>
      </c>
      <c r="EE370" s="1794">
        <f>IF(User2!BK8&lt;&gt;0,User2!BK8,0)</f>
        <v>0</v>
      </c>
      <c r="EF370" s="1794">
        <f>IF(User2!BL8&lt;&gt;0,User2!BL8,0)</f>
        <v>0</v>
      </c>
      <c r="EG370" s="1794">
        <f>IF(User2!BM8&lt;&gt;0,User2!BM8,0)</f>
        <v>0</v>
      </c>
      <c r="EH370" s="1794">
        <f>IF(User2!BN8&lt;&gt;0,User2!BN8,0)</f>
        <v>0</v>
      </c>
      <c r="EI370" s="1794">
        <f>IF(User2!BO8&lt;&gt;0,User2!BO8,0)</f>
        <v>0</v>
      </c>
      <c r="EJ370" s="1794">
        <f>IF(User2!BP8&lt;&gt;0,User2!BP8,0)</f>
        <v>0</v>
      </c>
      <c r="EK370" s="1794">
        <f>IF(User2!BQ8&lt;&gt;0,User2!BQ8,0)</f>
        <v>0</v>
      </c>
      <c r="EL370" s="1794">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7"/>
      <c r="AY371" s="1549"/>
      <c r="BQ371" s="1491"/>
      <c r="BR371" s="734">
        <f t="shared" si="3355"/>
        <v>0</v>
      </c>
      <c r="BS371" s="734">
        <f t="shared" si="3356"/>
        <v>0</v>
      </c>
      <c r="BT371" s="742">
        <v>0</v>
      </c>
      <c r="BU371" s="1773">
        <f>IF(User2!A9&lt;&gt;0,User2!A9,0)</f>
        <v>0</v>
      </c>
      <c r="BV371" s="1773">
        <f>IF(User2!B9&lt;&gt;0,User2!B9,0)</f>
        <v>0</v>
      </c>
      <c r="BW371" s="1774">
        <f>IF(User2!C9&lt;&gt;0,User2!C9,0)</f>
        <v>0</v>
      </c>
      <c r="BX371" s="1774">
        <f>IF(User2!D9&lt;&gt;0,User2!D9,0)</f>
        <v>0</v>
      </c>
      <c r="BY371" s="1774">
        <f>IF(User2!E9&lt;&gt;0,User2!E9,0)</f>
        <v>0</v>
      </c>
      <c r="BZ371" s="1774">
        <f>IF(User2!F9&lt;&gt;0,User2!F9,0)</f>
        <v>0</v>
      </c>
      <c r="CA371" s="1774">
        <f>IF(User2!G9&lt;&gt;0,User2!G9,0)</f>
        <v>0</v>
      </c>
      <c r="CB371" s="1774">
        <f>IF(User2!H9&lt;&gt;0,User2!H9,0)</f>
        <v>0</v>
      </c>
      <c r="CC371" s="1774">
        <f>IF(User2!I9&lt;&gt;0,User2!I9,0)</f>
        <v>0</v>
      </c>
      <c r="CD371" s="1774">
        <f>IF(User2!J9&lt;&gt;0,User2!J9,0)</f>
        <v>0</v>
      </c>
      <c r="CE371" s="1774">
        <f>IF(User2!K9&lt;&gt;0,User2!K9,0)</f>
        <v>0</v>
      </c>
      <c r="CF371" s="1774">
        <f>IF(User2!L9&lt;&gt;0,User2!L9,0)</f>
        <v>0</v>
      </c>
      <c r="CG371" s="1774">
        <f>IF(User2!M9&lt;&gt;0,User2!M9,0)</f>
        <v>0</v>
      </c>
      <c r="CH371" s="1774">
        <f>IF(User2!N9&lt;&gt;0,User2!N9,0)</f>
        <v>0</v>
      </c>
      <c r="CI371" s="1774">
        <f>IF(User2!O9&lt;&gt;0,User2!O9,0)</f>
        <v>0</v>
      </c>
      <c r="CJ371" s="1774">
        <f>IF(User2!P9&lt;&gt;0,User2!P9,0)</f>
        <v>0</v>
      </c>
      <c r="CK371" s="1774">
        <f>IF(User2!Q9&lt;&gt;0,User2!Q9,0)</f>
        <v>0</v>
      </c>
      <c r="CL371" s="1774">
        <f>IF(User2!R9&lt;&gt;0,User2!R9,0)</f>
        <v>0</v>
      </c>
      <c r="CM371" s="1774">
        <f>IF(User2!S9&lt;&gt;0,User2!S9,0)</f>
        <v>0</v>
      </c>
      <c r="CN371" s="1774">
        <f>IF(User2!T9&lt;&gt;0,User2!T9,0)</f>
        <v>0</v>
      </c>
      <c r="CO371" s="1774">
        <f>IF(User2!U9&lt;&gt;0,User2!U9,0)</f>
        <v>0</v>
      </c>
      <c r="CP371" s="1774">
        <f>IF(User2!V9&lt;&gt;0,User2!V9,0)</f>
        <v>0</v>
      </c>
      <c r="CQ371" s="1774">
        <f>IF(User2!W9&lt;&gt;0,User2!W9,0)</f>
        <v>0</v>
      </c>
      <c r="CR371" s="1775">
        <f>IF(User2!X9&lt;&gt;0,User2!X9,0)</f>
        <v>0</v>
      </c>
      <c r="CS371" s="1775">
        <f>IF(User2!Y9&lt;&gt;0,User2!Y9,0)</f>
        <v>0</v>
      </c>
      <c r="CT371" s="1775">
        <f>IF(User2!Z9&lt;&gt;0,User2!Z9,0)</f>
        <v>0</v>
      </c>
      <c r="CU371" s="1775">
        <f>IF(User2!AA9&lt;&gt;0,User2!AA9,0)</f>
        <v>0</v>
      </c>
      <c r="CV371" s="1775">
        <f>IF(User2!AB9&lt;&gt;0,User2!AB9,0)</f>
        <v>0</v>
      </c>
      <c r="CW371" s="1775">
        <f>IF(User2!AC9&lt;&gt;0,User2!AC9,0)</f>
        <v>0</v>
      </c>
      <c r="CX371" s="1775">
        <f>IF(User2!AD9&lt;&gt;0,User2!AD9,0)</f>
        <v>0</v>
      </c>
      <c r="CY371" s="1775">
        <f>IF(User2!AE9&lt;&gt;0,User2!AE9,0)</f>
        <v>0</v>
      </c>
      <c r="CZ371" s="1775">
        <f>IF(User2!AF9&lt;&gt;0,User2!AF9,0)</f>
        <v>0</v>
      </c>
      <c r="DA371" s="1775">
        <f>IF(User2!AG9&lt;&gt;0,User2!AG9,0)</f>
        <v>0</v>
      </c>
      <c r="DB371" s="1775">
        <f>IF(User2!AH9&lt;&gt;0,User2!AH9,0)</f>
        <v>0</v>
      </c>
      <c r="DC371" s="1775">
        <f>IF(User2!AI9&lt;&gt;0,User2!AI9,0)</f>
        <v>0</v>
      </c>
      <c r="DD371" s="1775">
        <f>IF(User2!AJ9&lt;&gt;0,User2!AJ9,0)</f>
        <v>0</v>
      </c>
      <c r="DE371" s="1775">
        <f>IF(User2!AK9&lt;&gt;0,User2!AK9,0)</f>
        <v>0</v>
      </c>
      <c r="DF371" s="1775">
        <f>IF(User2!AL9&lt;&gt;0,User2!AL9,0)</f>
        <v>0</v>
      </c>
      <c r="DG371" s="1775">
        <f>IF(User2!AM9&lt;&gt;0,User2!AM9,0)</f>
        <v>0</v>
      </c>
      <c r="DH371" s="1775">
        <f>IF(User2!AN9&lt;&gt;0,User2!AN9,0)</f>
        <v>0</v>
      </c>
      <c r="DI371" s="1775">
        <f>IF(User2!AO9&lt;&gt;0,User2!AO9,0)</f>
        <v>0</v>
      </c>
      <c r="DJ371" s="1775">
        <f>IF(User2!AP9&lt;&gt;0,User2!AP9,0)</f>
        <v>0</v>
      </c>
      <c r="DK371" s="1775">
        <f>IF(User2!AQ9&lt;&gt;0,User2!AQ9,0)</f>
        <v>0</v>
      </c>
      <c r="DL371" s="1775">
        <f>IF(User2!AR9&lt;&gt;0,User2!AR9,0)</f>
        <v>0</v>
      </c>
      <c r="DM371" s="1775">
        <f>IF(User2!AS9&lt;&gt;0,User2!AS9,0)</f>
        <v>0</v>
      </c>
      <c r="DN371" s="1791">
        <f>IF(User2!AT9&lt;&gt;0,User2!AT9,0)</f>
        <v>1</v>
      </c>
      <c r="DO371" s="1793">
        <f>IF(User2!AU9&lt;&gt;0,User2!AU9,0)</f>
        <v>0.94599999999999995</v>
      </c>
      <c r="DP371" s="1794">
        <f>IF(User2!AV9&lt;&gt;0,User2!AV9,0)</f>
        <v>1000</v>
      </c>
      <c r="DQ371" s="1796">
        <f t="shared" si="3530"/>
        <v>1.0570824524312896</v>
      </c>
      <c r="DR371" s="1798">
        <f>IF(User2!AX9&lt;&gt;0,User2!AX9,0)</f>
        <v>0.01</v>
      </c>
      <c r="DS371" s="1798">
        <f>IF(User2!AY9&lt;&gt;0,User2!AY9,0)</f>
        <v>1.0570824524312896E-5</v>
      </c>
      <c r="DT371" s="1794">
        <f>IF(User2!AZ9&lt;&gt;0,User2!AZ9,0)</f>
        <v>2008</v>
      </c>
      <c r="DU371" s="1801" t="str">
        <f>IF(User2!BA9&lt;&gt;0,User2!BA9,0)</f>
        <v>User2</v>
      </c>
      <c r="DV371" s="1812">
        <f>IF(User2!BB9&lt;&gt;0,User2!BB9,0)</f>
        <v>44333</v>
      </c>
      <c r="DW371" s="1813">
        <f>IF(User2!BC9&lt;&gt;0,User2!BC9,0)</f>
        <v>0</v>
      </c>
      <c r="DX371" s="1794">
        <f>IF(User2!BD9&lt;&gt;0,User2!BD9,0)</f>
        <v>0</v>
      </c>
      <c r="DY371" s="1794">
        <f>IF(User2!BE9&lt;&gt;0,User2!BE9,0)</f>
        <v>0</v>
      </c>
      <c r="DZ371" s="1794">
        <f>IF(User2!BF9&lt;&gt;0,User2!BF9,0)</f>
        <v>0</v>
      </c>
      <c r="EA371" s="1794">
        <f>IF(User2!BG9&lt;&gt;0,User2!BG9,0)</f>
        <v>0</v>
      </c>
      <c r="EB371" s="1794">
        <f>IF(User2!BH9&lt;&gt;0,User2!BH9,0)</f>
        <v>0</v>
      </c>
      <c r="EC371" s="1794">
        <f>IF(User2!BI9&lt;&gt;0,User2!BI9,0)</f>
        <v>0</v>
      </c>
      <c r="ED371" s="1794">
        <f>IF(User2!BJ9&lt;&gt;0,User2!BJ9,0)</f>
        <v>0</v>
      </c>
      <c r="EE371" s="1794">
        <f>IF(User2!BK9&lt;&gt;0,User2!BK9,0)</f>
        <v>0</v>
      </c>
      <c r="EF371" s="1794">
        <f>IF(User2!BL9&lt;&gt;0,User2!BL9,0)</f>
        <v>0</v>
      </c>
      <c r="EG371" s="1794">
        <f>IF(User2!BM9&lt;&gt;0,User2!BM9,0)</f>
        <v>0</v>
      </c>
      <c r="EH371" s="1794">
        <f>IF(User2!BN9&lt;&gt;0,User2!BN9,0)</f>
        <v>0</v>
      </c>
      <c r="EI371" s="1794">
        <f>IF(User2!BO9&lt;&gt;0,User2!BO9,0)</f>
        <v>0</v>
      </c>
      <c r="EJ371" s="1794">
        <f>IF(User2!BP9&lt;&gt;0,User2!BP9,0)</f>
        <v>0</v>
      </c>
      <c r="EK371" s="1794">
        <f>IF(User2!BQ9&lt;&gt;0,User2!BQ9,0)</f>
        <v>0</v>
      </c>
      <c r="EL371" s="1794">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7"/>
      <c r="AY372" s="1549"/>
      <c r="BQ372" s="1491"/>
      <c r="BR372" s="734">
        <f t="shared" si="3355"/>
        <v>0</v>
      </c>
      <c r="BS372" s="734">
        <f t="shared" si="3356"/>
        <v>0</v>
      </c>
      <c r="BT372" s="742">
        <v>0</v>
      </c>
      <c r="BU372" s="1773">
        <f>IF(User2!A10&lt;&gt;0,User2!A10,0)</f>
        <v>0</v>
      </c>
      <c r="BV372" s="1773">
        <f>IF(User2!B10&lt;&gt;0,User2!B10,0)</f>
        <v>0</v>
      </c>
      <c r="BW372" s="1774">
        <f>IF(User2!C10&lt;&gt;0,User2!C10,0)</f>
        <v>0</v>
      </c>
      <c r="BX372" s="1774">
        <f>IF(User2!D10&lt;&gt;0,User2!D10,0)</f>
        <v>0</v>
      </c>
      <c r="BY372" s="1774">
        <f>IF(User2!E10&lt;&gt;0,User2!E10,0)</f>
        <v>0</v>
      </c>
      <c r="BZ372" s="1774">
        <f>IF(User2!F10&lt;&gt;0,User2!F10,0)</f>
        <v>0</v>
      </c>
      <c r="CA372" s="1774">
        <f>IF(User2!G10&lt;&gt;0,User2!G10,0)</f>
        <v>0</v>
      </c>
      <c r="CB372" s="1774">
        <f>IF(User2!H10&lt;&gt;0,User2!H10,0)</f>
        <v>0</v>
      </c>
      <c r="CC372" s="1774">
        <f>IF(User2!I10&lt;&gt;0,User2!I10,0)</f>
        <v>0</v>
      </c>
      <c r="CD372" s="1774">
        <f>IF(User2!J10&lt;&gt;0,User2!J10,0)</f>
        <v>0</v>
      </c>
      <c r="CE372" s="1774">
        <f>IF(User2!K10&lt;&gt;0,User2!K10,0)</f>
        <v>0</v>
      </c>
      <c r="CF372" s="1774">
        <f>IF(User2!L10&lt;&gt;0,User2!L10,0)</f>
        <v>0</v>
      </c>
      <c r="CG372" s="1774">
        <f>IF(User2!M10&lt;&gt;0,User2!M10,0)</f>
        <v>0</v>
      </c>
      <c r="CH372" s="1774">
        <f>IF(User2!N10&lt;&gt;0,User2!N10,0)</f>
        <v>0</v>
      </c>
      <c r="CI372" s="1774">
        <f>IF(User2!O10&lt;&gt;0,User2!O10,0)</f>
        <v>0</v>
      </c>
      <c r="CJ372" s="1774">
        <f>IF(User2!P10&lt;&gt;0,User2!P10,0)</f>
        <v>0</v>
      </c>
      <c r="CK372" s="1774">
        <f>IF(User2!Q10&lt;&gt;0,User2!Q10,0)</f>
        <v>0</v>
      </c>
      <c r="CL372" s="1774">
        <f>IF(User2!R10&lt;&gt;0,User2!R10,0)</f>
        <v>0</v>
      </c>
      <c r="CM372" s="1774">
        <f>IF(User2!S10&lt;&gt;0,User2!S10,0)</f>
        <v>0</v>
      </c>
      <c r="CN372" s="1774">
        <f>IF(User2!T10&lt;&gt;0,User2!T10,0)</f>
        <v>0</v>
      </c>
      <c r="CO372" s="1774">
        <f>IF(User2!U10&lt;&gt;0,User2!U10,0)</f>
        <v>0</v>
      </c>
      <c r="CP372" s="1774">
        <f>IF(User2!V10&lt;&gt;0,User2!V10,0)</f>
        <v>0</v>
      </c>
      <c r="CQ372" s="1774">
        <f>IF(User2!W10&lt;&gt;0,User2!W10,0)</f>
        <v>0</v>
      </c>
      <c r="CR372" s="1775">
        <f>IF(User2!X10&lt;&gt;0,User2!X10,0)</f>
        <v>0</v>
      </c>
      <c r="CS372" s="1775">
        <f>IF(User2!Y10&lt;&gt;0,User2!Y10,0)</f>
        <v>0</v>
      </c>
      <c r="CT372" s="1775">
        <f>IF(User2!Z10&lt;&gt;0,User2!Z10,0)</f>
        <v>0</v>
      </c>
      <c r="CU372" s="1775">
        <f>IF(User2!AA10&lt;&gt;0,User2!AA10,0)</f>
        <v>0</v>
      </c>
      <c r="CV372" s="1775">
        <f>IF(User2!AB10&lt;&gt;0,User2!AB10,0)</f>
        <v>0</v>
      </c>
      <c r="CW372" s="1775">
        <f>IF(User2!AC10&lt;&gt;0,User2!AC10,0)</f>
        <v>0</v>
      </c>
      <c r="CX372" s="1775">
        <f>IF(User2!AD10&lt;&gt;0,User2!AD10,0)</f>
        <v>0</v>
      </c>
      <c r="CY372" s="1775">
        <f>IF(User2!AE10&lt;&gt;0,User2!AE10,0)</f>
        <v>0</v>
      </c>
      <c r="CZ372" s="1775">
        <f>IF(User2!AF10&lt;&gt;0,User2!AF10,0)</f>
        <v>0</v>
      </c>
      <c r="DA372" s="1775">
        <f>IF(User2!AG10&lt;&gt;0,User2!AG10,0)</f>
        <v>0</v>
      </c>
      <c r="DB372" s="1775">
        <f>IF(User2!AH10&lt;&gt;0,User2!AH10,0)</f>
        <v>0</v>
      </c>
      <c r="DC372" s="1775">
        <f>IF(User2!AI10&lt;&gt;0,User2!AI10,0)</f>
        <v>0</v>
      </c>
      <c r="DD372" s="1775">
        <f>IF(User2!AJ10&lt;&gt;0,User2!AJ10,0)</f>
        <v>0</v>
      </c>
      <c r="DE372" s="1775">
        <f>IF(User2!AK10&lt;&gt;0,User2!AK10,0)</f>
        <v>0</v>
      </c>
      <c r="DF372" s="1775">
        <f>IF(User2!AL10&lt;&gt;0,User2!AL10,0)</f>
        <v>0</v>
      </c>
      <c r="DG372" s="1775">
        <f>IF(User2!AM10&lt;&gt;0,User2!AM10,0)</f>
        <v>0</v>
      </c>
      <c r="DH372" s="1775">
        <f>IF(User2!AN10&lt;&gt;0,User2!AN10,0)</f>
        <v>0</v>
      </c>
      <c r="DI372" s="1775">
        <f>IF(User2!AO10&lt;&gt;0,User2!AO10,0)</f>
        <v>0</v>
      </c>
      <c r="DJ372" s="1775">
        <f>IF(User2!AP10&lt;&gt;0,User2!AP10,0)</f>
        <v>0</v>
      </c>
      <c r="DK372" s="1775">
        <f>IF(User2!AQ10&lt;&gt;0,User2!AQ10,0)</f>
        <v>0</v>
      </c>
      <c r="DL372" s="1775">
        <f>IF(User2!AR10&lt;&gt;0,User2!AR10,0)</f>
        <v>0</v>
      </c>
      <c r="DM372" s="1775">
        <f>IF(User2!AS10&lt;&gt;0,User2!AS10,0)</f>
        <v>0</v>
      </c>
      <c r="DN372" s="1791">
        <f>IF(User2!AT10&lt;&gt;0,User2!AT10,0)</f>
        <v>1</v>
      </c>
      <c r="DO372" s="1793">
        <f>IF(User2!AU10&lt;&gt;0,User2!AU10,0)</f>
        <v>0.94599999999999995</v>
      </c>
      <c r="DP372" s="1794">
        <f>IF(User2!AV10&lt;&gt;0,User2!AV10,0)</f>
        <v>1000</v>
      </c>
      <c r="DQ372" s="1796">
        <f t="shared" si="3530"/>
        <v>1.0570824524312896</v>
      </c>
      <c r="DR372" s="1798">
        <f>IF(User2!AX10&lt;&gt;0,User2!AX10,0)</f>
        <v>0.01</v>
      </c>
      <c r="DS372" s="1798">
        <f>IF(User2!AY10&lt;&gt;0,User2!AY10,0)</f>
        <v>1.0570824524312896E-5</v>
      </c>
      <c r="DT372" s="1794">
        <f>IF(User2!AZ10&lt;&gt;0,User2!AZ10,0)</f>
        <v>2009</v>
      </c>
      <c r="DU372" s="1801" t="str">
        <f>IF(User2!BA10&lt;&gt;0,User2!BA10,0)</f>
        <v>User2</v>
      </c>
      <c r="DV372" s="1812">
        <f>IF(User2!BB10&lt;&gt;0,User2!BB10,0)</f>
        <v>44333</v>
      </c>
      <c r="DW372" s="1813">
        <f>IF(User2!BC10&lt;&gt;0,User2!BC10,0)</f>
        <v>0</v>
      </c>
      <c r="DX372" s="1794">
        <f>IF(User2!BD10&lt;&gt;0,User2!BD10,0)</f>
        <v>0</v>
      </c>
      <c r="DY372" s="1794">
        <f>IF(User2!BE10&lt;&gt;0,User2!BE10,0)</f>
        <v>0</v>
      </c>
      <c r="DZ372" s="1794">
        <f>IF(User2!BF10&lt;&gt;0,User2!BF10,0)</f>
        <v>0</v>
      </c>
      <c r="EA372" s="1794">
        <f>IF(User2!BG10&lt;&gt;0,User2!BG10,0)</f>
        <v>0</v>
      </c>
      <c r="EB372" s="1794">
        <f>IF(User2!BH10&lt;&gt;0,User2!BH10,0)</f>
        <v>0</v>
      </c>
      <c r="EC372" s="1794">
        <f>IF(User2!BI10&lt;&gt;0,User2!BI10,0)</f>
        <v>0</v>
      </c>
      <c r="ED372" s="1794">
        <f>IF(User2!BJ10&lt;&gt;0,User2!BJ10,0)</f>
        <v>0</v>
      </c>
      <c r="EE372" s="1794">
        <f>IF(User2!BK10&lt;&gt;0,User2!BK10,0)</f>
        <v>0</v>
      </c>
      <c r="EF372" s="1794">
        <f>IF(User2!BL10&lt;&gt;0,User2!BL10,0)</f>
        <v>0</v>
      </c>
      <c r="EG372" s="1794">
        <f>IF(User2!BM10&lt;&gt;0,User2!BM10,0)</f>
        <v>0</v>
      </c>
      <c r="EH372" s="1794">
        <f>IF(User2!BN10&lt;&gt;0,User2!BN10,0)</f>
        <v>0</v>
      </c>
      <c r="EI372" s="1794">
        <f>IF(User2!BO10&lt;&gt;0,User2!BO10,0)</f>
        <v>0</v>
      </c>
      <c r="EJ372" s="1794">
        <f>IF(User2!BP10&lt;&gt;0,User2!BP10,0)</f>
        <v>0</v>
      </c>
      <c r="EK372" s="1794">
        <f>IF(User2!BQ10&lt;&gt;0,User2!BQ10,0)</f>
        <v>0</v>
      </c>
      <c r="EL372" s="1794">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7"/>
      <c r="AY373" s="1549"/>
      <c r="BQ373" s="1491"/>
      <c r="BR373" s="734">
        <f t="shared" si="3355"/>
        <v>0</v>
      </c>
      <c r="BS373" s="734">
        <f t="shared" si="3356"/>
        <v>0</v>
      </c>
      <c r="BT373" s="742">
        <v>0</v>
      </c>
      <c r="BU373" s="1773">
        <f>IF(User2!A11&lt;&gt;0,User2!A11,0)</f>
        <v>0</v>
      </c>
      <c r="BV373" s="1785">
        <f>IF(User2!B11&lt;&gt;0,User2!B11,0)</f>
        <v>0</v>
      </c>
      <c r="BW373" s="1774">
        <f>IF(User2!C11&lt;&gt;0,User2!C11,0)</f>
        <v>0</v>
      </c>
      <c r="BX373" s="1774">
        <f>IF(User2!D11&lt;&gt;0,User2!D11,0)</f>
        <v>0</v>
      </c>
      <c r="BY373" s="1774">
        <f>IF(User2!E11&lt;&gt;0,User2!E11,0)</f>
        <v>0</v>
      </c>
      <c r="BZ373" s="1774">
        <f>IF(User2!F11&lt;&gt;0,User2!F11,0)</f>
        <v>0</v>
      </c>
      <c r="CA373" s="1774">
        <f>IF(User2!G11&lt;&gt;0,User2!G11,0)</f>
        <v>0</v>
      </c>
      <c r="CB373" s="1774">
        <f>IF(User2!H11&lt;&gt;0,User2!H11,0)</f>
        <v>0</v>
      </c>
      <c r="CC373" s="1774">
        <f>IF(User2!I11&lt;&gt;0,User2!I11,0)</f>
        <v>0</v>
      </c>
      <c r="CD373" s="1774">
        <f>IF(User2!J11&lt;&gt;0,User2!J11,0)</f>
        <v>0</v>
      </c>
      <c r="CE373" s="1774">
        <f>IF(User2!K11&lt;&gt;0,User2!K11,0)</f>
        <v>0</v>
      </c>
      <c r="CF373" s="1774">
        <f>IF(User2!L11&lt;&gt;0,User2!L11,0)</f>
        <v>0</v>
      </c>
      <c r="CG373" s="1774">
        <f>IF(User2!M11&lt;&gt;0,User2!M11,0)</f>
        <v>0</v>
      </c>
      <c r="CH373" s="1774">
        <f>IF(User2!N11&lt;&gt;0,User2!N11,0)</f>
        <v>0</v>
      </c>
      <c r="CI373" s="1774">
        <f>IF(User2!O11&lt;&gt;0,User2!O11,0)</f>
        <v>0</v>
      </c>
      <c r="CJ373" s="1774">
        <f>IF(User2!P11&lt;&gt;0,User2!P11,0)</f>
        <v>0</v>
      </c>
      <c r="CK373" s="1774">
        <f>IF(User2!Q11&lt;&gt;0,User2!Q11,0)</f>
        <v>0</v>
      </c>
      <c r="CL373" s="1774">
        <f>IF(User2!R11&lt;&gt;0,User2!R11,0)</f>
        <v>0</v>
      </c>
      <c r="CM373" s="1774">
        <f>IF(User2!S11&lt;&gt;0,User2!S11,0)</f>
        <v>0</v>
      </c>
      <c r="CN373" s="1774">
        <f>IF(User2!T11&lt;&gt;0,User2!T11,0)</f>
        <v>0</v>
      </c>
      <c r="CO373" s="1774">
        <f>IF(User2!U11&lt;&gt;0,User2!U11,0)</f>
        <v>0</v>
      </c>
      <c r="CP373" s="1774">
        <f>IF(User2!V11&lt;&gt;0,User2!V11,0)</f>
        <v>0</v>
      </c>
      <c r="CQ373" s="1774">
        <f>IF(User2!W11&lt;&gt;0,User2!W11,0)</f>
        <v>0</v>
      </c>
      <c r="CR373" s="1775">
        <f>IF(User2!X11&lt;&gt;0,User2!X11,0)</f>
        <v>0</v>
      </c>
      <c r="CS373" s="1775">
        <f>IF(User2!Y11&lt;&gt;0,User2!Y11,0)</f>
        <v>0</v>
      </c>
      <c r="CT373" s="1775">
        <f>IF(User2!Z11&lt;&gt;0,User2!Z11,0)</f>
        <v>0</v>
      </c>
      <c r="CU373" s="1775">
        <f>IF(User2!AA11&lt;&gt;0,User2!AA11,0)</f>
        <v>0</v>
      </c>
      <c r="CV373" s="1775">
        <f>IF(User2!AB11&lt;&gt;0,User2!AB11,0)</f>
        <v>0</v>
      </c>
      <c r="CW373" s="1775">
        <f>IF(User2!AC11&lt;&gt;0,User2!AC11,0)</f>
        <v>0</v>
      </c>
      <c r="CX373" s="1775">
        <f>IF(User2!AD11&lt;&gt;0,User2!AD11,0)</f>
        <v>0</v>
      </c>
      <c r="CY373" s="1775">
        <f>IF(User2!AE11&lt;&gt;0,User2!AE11,0)</f>
        <v>0</v>
      </c>
      <c r="CZ373" s="1775">
        <f>IF(User2!AF11&lt;&gt;0,User2!AF11,0)</f>
        <v>0</v>
      </c>
      <c r="DA373" s="1775">
        <f>IF(User2!AG11&lt;&gt;0,User2!AG11,0)</f>
        <v>0</v>
      </c>
      <c r="DB373" s="1775">
        <f>IF(User2!AH11&lt;&gt;0,User2!AH11,0)</f>
        <v>0</v>
      </c>
      <c r="DC373" s="1775">
        <f>IF(User2!AI11&lt;&gt;0,User2!AI11,0)</f>
        <v>0</v>
      </c>
      <c r="DD373" s="1775">
        <f>IF(User2!AJ11&lt;&gt;0,User2!AJ11,0)</f>
        <v>0</v>
      </c>
      <c r="DE373" s="1775">
        <f>IF(User2!AK11&lt;&gt;0,User2!AK11,0)</f>
        <v>0</v>
      </c>
      <c r="DF373" s="1775">
        <f>IF(User2!AL11&lt;&gt;0,User2!AL11,0)</f>
        <v>0</v>
      </c>
      <c r="DG373" s="1775">
        <f>IF(User2!AM11&lt;&gt;0,User2!AM11,0)</f>
        <v>0</v>
      </c>
      <c r="DH373" s="1775">
        <f>IF(User2!AN11&lt;&gt;0,User2!AN11,0)</f>
        <v>0</v>
      </c>
      <c r="DI373" s="1775">
        <f>IF(User2!AO11&lt;&gt;0,User2!AO11,0)</f>
        <v>0</v>
      </c>
      <c r="DJ373" s="1775">
        <f>IF(User2!AP11&lt;&gt;0,User2!AP11,0)</f>
        <v>0</v>
      </c>
      <c r="DK373" s="1775">
        <f>IF(User2!AQ11&lt;&gt;0,User2!AQ11,0)</f>
        <v>0</v>
      </c>
      <c r="DL373" s="1775">
        <f>IF(User2!AR11&lt;&gt;0,User2!AR11,0)</f>
        <v>0</v>
      </c>
      <c r="DM373" s="1775">
        <f>IF(User2!AS11&lt;&gt;0,User2!AS11,0)</f>
        <v>0</v>
      </c>
      <c r="DN373" s="1791">
        <f>IF(User2!AT11&lt;&gt;0,User2!AT11,0)</f>
        <v>1</v>
      </c>
      <c r="DO373" s="1793">
        <f>IF(User2!AU11&lt;&gt;0,User2!AU11,0)</f>
        <v>0.94599999999999995</v>
      </c>
      <c r="DP373" s="1794">
        <f>IF(User2!AV11&lt;&gt;0,User2!AV11,0)</f>
        <v>1000</v>
      </c>
      <c r="DQ373" s="1796">
        <f t="shared" si="3530"/>
        <v>1.0570824524312896</v>
      </c>
      <c r="DR373" s="1798">
        <f>IF(User2!AX11&lt;&gt;0,User2!AX11,0)</f>
        <v>0.01</v>
      </c>
      <c r="DS373" s="1798">
        <f>IF(User2!AY11&lt;&gt;0,User2!AY11,0)</f>
        <v>1.0570824524312896E-5</v>
      </c>
      <c r="DT373" s="1794">
        <f>IF(User2!AZ11&lt;&gt;0,User2!AZ11,0)</f>
        <v>2010</v>
      </c>
      <c r="DU373" s="1801" t="str">
        <f>IF(User2!BA11&lt;&gt;0,User2!BA11,0)</f>
        <v>User2</v>
      </c>
      <c r="DV373" s="1812">
        <f>IF(User2!BB11&lt;&gt;0,User2!BB11,0)</f>
        <v>44333</v>
      </c>
      <c r="DW373" s="1813">
        <f>IF(User2!BC11&lt;&gt;0,User2!BC11,0)</f>
        <v>0</v>
      </c>
      <c r="DX373" s="1794">
        <f>IF(User2!BD11&lt;&gt;0,User2!BD11,0)</f>
        <v>0</v>
      </c>
      <c r="DY373" s="1794">
        <f>IF(User2!BE11&lt;&gt;0,User2!BE11,0)</f>
        <v>0</v>
      </c>
      <c r="DZ373" s="1794">
        <f>IF(User2!BF11&lt;&gt;0,User2!BF11,0)</f>
        <v>0</v>
      </c>
      <c r="EA373" s="1794">
        <f>IF(User2!BG11&lt;&gt;0,User2!BG11,0)</f>
        <v>0</v>
      </c>
      <c r="EB373" s="1794">
        <f>IF(User2!BH11&lt;&gt;0,User2!BH11,0)</f>
        <v>0</v>
      </c>
      <c r="EC373" s="1794">
        <f>IF(User2!BI11&lt;&gt;0,User2!BI11,0)</f>
        <v>0</v>
      </c>
      <c r="ED373" s="1794">
        <f>IF(User2!BJ11&lt;&gt;0,User2!BJ11,0)</f>
        <v>0</v>
      </c>
      <c r="EE373" s="1794">
        <f>IF(User2!BK11&lt;&gt;0,User2!BK11,0)</f>
        <v>0</v>
      </c>
      <c r="EF373" s="1794">
        <f>IF(User2!BL11&lt;&gt;0,User2!BL11,0)</f>
        <v>0</v>
      </c>
      <c r="EG373" s="1794">
        <f>IF(User2!BM11&lt;&gt;0,User2!BM11,0)</f>
        <v>0</v>
      </c>
      <c r="EH373" s="1794">
        <f>IF(User2!BN11&lt;&gt;0,User2!BN11,0)</f>
        <v>0</v>
      </c>
      <c r="EI373" s="1794">
        <f>IF(User2!BO11&lt;&gt;0,User2!BO11,0)</f>
        <v>0</v>
      </c>
      <c r="EJ373" s="1794">
        <f>IF(User2!BP11&lt;&gt;0,User2!BP11,0)</f>
        <v>0</v>
      </c>
      <c r="EK373" s="1794">
        <f>IF(User2!BQ11&lt;&gt;0,User2!BQ11,0)</f>
        <v>0</v>
      </c>
      <c r="EL373" s="1794">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7"/>
      <c r="AY374" s="1549"/>
      <c r="BQ374" s="1491"/>
      <c r="BR374" s="734">
        <f t="shared" si="3355"/>
        <v>0</v>
      </c>
      <c r="BS374" s="734">
        <f t="shared" si="3356"/>
        <v>0</v>
      </c>
      <c r="BT374" s="742">
        <v>0</v>
      </c>
      <c r="BU374" s="1773">
        <f>IF(User2!A12&lt;&gt;0,User2!A12,0)</f>
        <v>0</v>
      </c>
      <c r="BV374" s="1785">
        <f>IF(User2!B12&lt;&gt;0,User2!B12,0)</f>
        <v>0</v>
      </c>
      <c r="BW374" s="1774">
        <f>IF(User2!C12&lt;&gt;0,User2!C12,0)</f>
        <v>0</v>
      </c>
      <c r="BX374" s="1774">
        <f>IF(User2!D12&lt;&gt;0,User2!D12,0)</f>
        <v>0</v>
      </c>
      <c r="BY374" s="1774">
        <f>IF(User2!E12&lt;&gt;0,User2!E12,0)</f>
        <v>0</v>
      </c>
      <c r="BZ374" s="1774">
        <f>IF(User2!F12&lt;&gt;0,User2!F12,0)</f>
        <v>0</v>
      </c>
      <c r="CA374" s="1774">
        <f>IF(User2!G12&lt;&gt;0,User2!G12,0)</f>
        <v>0</v>
      </c>
      <c r="CB374" s="1774">
        <f>IF(User2!H12&lt;&gt;0,User2!H12,0)</f>
        <v>0</v>
      </c>
      <c r="CC374" s="1774">
        <f>IF(User2!I12&lt;&gt;0,User2!I12,0)</f>
        <v>0</v>
      </c>
      <c r="CD374" s="1774">
        <f>IF(User2!J12&lt;&gt;0,User2!J12,0)</f>
        <v>0</v>
      </c>
      <c r="CE374" s="1774">
        <f>IF(User2!K12&lt;&gt;0,User2!K12,0)</f>
        <v>0</v>
      </c>
      <c r="CF374" s="1774">
        <f>IF(User2!L12&lt;&gt;0,User2!L12,0)</f>
        <v>0</v>
      </c>
      <c r="CG374" s="1774">
        <f>IF(User2!M12&lt;&gt;0,User2!M12,0)</f>
        <v>0</v>
      </c>
      <c r="CH374" s="1774">
        <f>IF(User2!N12&lt;&gt;0,User2!N12,0)</f>
        <v>0</v>
      </c>
      <c r="CI374" s="1774">
        <f>IF(User2!O12&lt;&gt;0,User2!O12,0)</f>
        <v>0</v>
      </c>
      <c r="CJ374" s="1774">
        <f>IF(User2!P12&lt;&gt;0,User2!P12,0)</f>
        <v>0</v>
      </c>
      <c r="CK374" s="1774">
        <f>IF(User2!Q12&lt;&gt;0,User2!Q12,0)</f>
        <v>0</v>
      </c>
      <c r="CL374" s="1774">
        <f>IF(User2!R12&lt;&gt;0,User2!R12,0)</f>
        <v>0</v>
      </c>
      <c r="CM374" s="1774">
        <f>IF(User2!S12&lt;&gt;0,User2!S12,0)</f>
        <v>0</v>
      </c>
      <c r="CN374" s="1774">
        <f>IF(User2!T12&lt;&gt;0,User2!T12,0)</f>
        <v>0</v>
      </c>
      <c r="CO374" s="1774">
        <f>IF(User2!U12&lt;&gt;0,User2!U12,0)</f>
        <v>0</v>
      </c>
      <c r="CP374" s="1774">
        <f>IF(User2!V12&lt;&gt;0,User2!V12,0)</f>
        <v>0</v>
      </c>
      <c r="CQ374" s="1774">
        <f>IF(User2!W12&lt;&gt;0,User2!W12,0)</f>
        <v>0</v>
      </c>
      <c r="CR374" s="1775">
        <f>IF(User2!X12&lt;&gt;0,User2!X12,0)</f>
        <v>0</v>
      </c>
      <c r="CS374" s="1775">
        <f>IF(User2!Y12&lt;&gt;0,User2!Y12,0)</f>
        <v>0</v>
      </c>
      <c r="CT374" s="1775">
        <f>IF(User2!Z12&lt;&gt;0,User2!Z12,0)</f>
        <v>0</v>
      </c>
      <c r="CU374" s="1775">
        <f>IF(User2!AA12&lt;&gt;0,User2!AA12,0)</f>
        <v>0</v>
      </c>
      <c r="CV374" s="1775">
        <f>IF(User2!AB12&lt;&gt;0,User2!AB12,0)</f>
        <v>0</v>
      </c>
      <c r="CW374" s="1775">
        <f>IF(User2!AC12&lt;&gt;0,User2!AC12,0)</f>
        <v>0</v>
      </c>
      <c r="CX374" s="1775">
        <f>IF(User2!AD12&lt;&gt;0,User2!AD12,0)</f>
        <v>0</v>
      </c>
      <c r="CY374" s="1775">
        <f>IF(User2!AE12&lt;&gt;0,User2!AE12,0)</f>
        <v>0</v>
      </c>
      <c r="CZ374" s="1775">
        <f>IF(User2!AF12&lt;&gt;0,User2!AF12,0)</f>
        <v>0</v>
      </c>
      <c r="DA374" s="1775">
        <f>IF(User2!AG12&lt;&gt;0,User2!AG12,0)</f>
        <v>0</v>
      </c>
      <c r="DB374" s="1775">
        <f>IF(User2!AH12&lt;&gt;0,User2!AH12,0)</f>
        <v>0</v>
      </c>
      <c r="DC374" s="1775">
        <f>IF(User2!AI12&lt;&gt;0,User2!AI12,0)</f>
        <v>0</v>
      </c>
      <c r="DD374" s="1775">
        <f>IF(User2!AJ12&lt;&gt;0,User2!AJ12,0)</f>
        <v>0</v>
      </c>
      <c r="DE374" s="1775">
        <f>IF(User2!AK12&lt;&gt;0,User2!AK12,0)</f>
        <v>0</v>
      </c>
      <c r="DF374" s="1775">
        <f>IF(User2!AL12&lt;&gt;0,User2!AL12,0)</f>
        <v>0</v>
      </c>
      <c r="DG374" s="1775">
        <f>IF(User2!AM12&lt;&gt;0,User2!AM12,0)</f>
        <v>0</v>
      </c>
      <c r="DH374" s="1775">
        <f>IF(User2!AN12&lt;&gt;0,User2!AN12,0)</f>
        <v>0</v>
      </c>
      <c r="DI374" s="1775">
        <f>IF(User2!AO12&lt;&gt;0,User2!AO12,0)</f>
        <v>0</v>
      </c>
      <c r="DJ374" s="1775">
        <f>IF(User2!AP12&lt;&gt;0,User2!AP12,0)</f>
        <v>0</v>
      </c>
      <c r="DK374" s="1775">
        <f>IF(User2!AQ12&lt;&gt;0,User2!AQ12,0)</f>
        <v>0</v>
      </c>
      <c r="DL374" s="1775">
        <f>IF(User2!AR12&lt;&gt;0,User2!AR12,0)</f>
        <v>0</v>
      </c>
      <c r="DM374" s="1775">
        <f>IF(User2!AS12&lt;&gt;0,User2!AS12,0)</f>
        <v>0</v>
      </c>
      <c r="DN374" s="1791">
        <f>IF(User2!AT12&lt;&gt;0,User2!AT12,0)</f>
        <v>1</v>
      </c>
      <c r="DO374" s="1793">
        <f>IF(User2!AU12&lt;&gt;0,User2!AU12,0)</f>
        <v>1</v>
      </c>
      <c r="DP374" s="1794">
        <f>IF(User2!AV12&lt;&gt;0,User2!AV12,0)</f>
        <v>1000</v>
      </c>
      <c r="DQ374" s="1796">
        <f t="shared" si="3530"/>
        <v>1</v>
      </c>
      <c r="DR374" s="1798">
        <f>IF(User2!AX12&lt;&gt;0,User2!AX12,0)</f>
        <v>0.01</v>
      </c>
      <c r="DS374" s="1798">
        <f>IF(User2!AY12&lt;&gt;0,User2!AY12,0)</f>
        <v>1.0000000000000001E-5</v>
      </c>
      <c r="DT374" s="1794">
        <f>IF(User2!AZ12&lt;&gt;0,User2!AZ12,0)</f>
        <v>2011</v>
      </c>
      <c r="DU374" s="1801" t="str">
        <f>IF(User2!BA12&lt;&gt;0,User2!BA12,0)</f>
        <v>User2</v>
      </c>
      <c r="DV374" s="1812">
        <f>IF(User2!BB12&lt;&gt;0,User2!BB12,0)</f>
        <v>44333</v>
      </c>
      <c r="DW374" s="1813">
        <f>IF(User2!BC12&lt;&gt;0,User2!BC12,0)</f>
        <v>0</v>
      </c>
      <c r="DX374" s="1794">
        <f>IF(User2!BD12&lt;&gt;0,User2!BD12,0)</f>
        <v>0</v>
      </c>
      <c r="DY374" s="1794">
        <f>IF(User2!BE12&lt;&gt;0,User2!BE12,0)</f>
        <v>0</v>
      </c>
      <c r="DZ374" s="1794">
        <f>IF(User2!BF12&lt;&gt;0,User2!BF12,0)</f>
        <v>0</v>
      </c>
      <c r="EA374" s="1794">
        <f>IF(User2!BG12&lt;&gt;0,User2!BG12,0)</f>
        <v>0</v>
      </c>
      <c r="EB374" s="1794">
        <f>IF(User2!BH12&lt;&gt;0,User2!BH12,0)</f>
        <v>0</v>
      </c>
      <c r="EC374" s="1794">
        <f>IF(User2!BI12&lt;&gt;0,User2!BI12,0)</f>
        <v>0</v>
      </c>
      <c r="ED374" s="1794">
        <f>IF(User2!BJ12&lt;&gt;0,User2!BJ12,0)</f>
        <v>0</v>
      </c>
      <c r="EE374" s="1794">
        <f>IF(User2!BK12&lt;&gt;0,User2!BK12,0)</f>
        <v>0</v>
      </c>
      <c r="EF374" s="1794">
        <f>IF(User2!BL12&lt;&gt;0,User2!BL12,0)</f>
        <v>0</v>
      </c>
      <c r="EG374" s="1794">
        <f>IF(User2!BM12&lt;&gt;0,User2!BM12,0)</f>
        <v>0</v>
      </c>
      <c r="EH374" s="1794">
        <f>IF(User2!BN12&lt;&gt;0,User2!BN12,0)</f>
        <v>0</v>
      </c>
      <c r="EI374" s="1794">
        <f>IF(User2!BO12&lt;&gt;0,User2!BO12,0)</f>
        <v>0</v>
      </c>
      <c r="EJ374" s="1794">
        <f>IF(User2!BP12&lt;&gt;0,User2!BP12,0)</f>
        <v>0</v>
      </c>
      <c r="EK374" s="1794">
        <f>IF(User2!BQ12&lt;&gt;0,User2!BQ12,0)</f>
        <v>0</v>
      </c>
      <c r="EL374" s="1794">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7"/>
      <c r="AY375" s="1549"/>
      <c r="BG375" s="317"/>
      <c r="BQ375" s="1491"/>
      <c r="BR375" s="734">
        <f t="shared" si="3355"/>
        <v>0</v>
      </c>
      <c r="BS375" s="734">
        <f t="shared" si="3356"/>
        <v>0</v>
      </c>
      <c r="BT375" s="742">
        <v>0</v>
      </c>
      <c r="BU375" s="1773">
        <f>IF(User2!A13&lt;&gt;0,User2!A13,0)</f>
        <v>0</v>
      </c>
      <c r="BV375" s="1785">
        <f>IF(User2!B13&lt;&gt;0,User2!B13,0)</f>
        <v>0</v>
      </c>
      <c r="BW375" s="1774">
        <f>IF(User2!C13&lt;&gt;0,User2!C13,0)</f>
        <v>0</v>
      </c>
      <c r="BX375" s="1774">
        <f>IF(User2!D13&lt;&gt;0,User2!D13,0)</f>
        <v>0</v>
      </c>
      <c r="BY375" s="1774">
        <f>IF(User2!E13&lt;&gt;0,User2!E13,0)</f>
        <v>0</v>
      </c>
      <c r="BZ375" s="1774">
        <f>IF(User2!F13&lt;&gt;0,User2!F13,0)</f>
        <v>0</v>
      </c>
      <c r="CA375" s="1774">
        <f>IF(User2!G13&lt;&gt;0,User2!G13,0)</f>
        <v>0</v>
      </c>
      <c r="CB375" s="1774">
        <f>IF(User2!H13&lt;&gt;0,User2!H13,0)</f>
        <v>0</v>
      </c>
      <c r="CC375" s="1774">
        <f>IF(User2!I13&lt;&gt;0,User2!I13,0)</f>
        <v>0</v>
      </c>
      <c r="CD375" s="1774">
        <f>IF(User2!J13&lt;&gt;0,User2!J13,0)</f>
        <v>0</v>
      </c>
      <c r="CE375" s="1774">
        <f>IF(User2!K13&lt;&gt;0,User2!K13,0)</f>
        <v>0</v>
      </c>
      <c r="CF375" s="1774">
        <f>IF(User2!L13&lt;&gt;0,User2!L13,0)</f>
        <v>0</v>
      </c>
      <c r="CG375" s="1774">
        <f>IF(User2!M13&lt;&gt;0,User2!M13,0)</f>
        <v>0</v>
      </c>
      <c r="CH375" s="1774">
        <f>IF(User2!N13&lt;&gt;0,User2!N13,0)</f>
        <v>0</v>
      </c>
      <c r="CI375" s="1774">
        <f>IF(User2!O13&lt;&gt;0,User2!O13,0)</f>
        <v>0</v>
      </c>
      <c r="CJ375" s="1774">
        <f>IF(User2!P13&lt;&gt;0,User2!P13,0)</f>
        <v>0</v>
      </c>
      <c r="CK375" s="1774">
        <f>IF(User2!Q13&lt;&gt;0,User2!Q13,0)</f>
        <v>0</v>
      </c>
      <c r="CL375" s="1774">
        <f>IF(User2!R13&lt;&gt;0,User2!R13,0)</f>
        <v>0</v>
      </c>
      <c r="CM375" s="1774">
        <f>IF(User2!S13&lt;&gt;0,User2!S13,0)</f>
        <v>0</v>
      </c>
      <c r="CN375" s="1774">
        <f>IF(User2!T13&lt;&gt;0,User2!T13,0)</f>
        <v>0</v>
      </c>
      <c r="CO375" s="1774">
        <f>IF(User2!U13&lt;&gt;0,User2!U13,0)</f>
        <v>0</v>
      </c>
      <c r="CP375" s="1774">
        <f>IF(User2!V13&lt;&gt;0,User2!V13,0)</f>
        <v>0</v>
      </c>
      <c r="CQ375" s="1774">
        <f>IF(User2!W13&lt;&gt;0,User2!W13,0)</f>
        <v>0</v>
      </c>
      <c r="CR375" s="1775">
        <f>IF(User2!X13&lt;&gt;0,User2!X13,0)</f>
        <v>0</v>
      </c>
      <c r="CS375" s="1775">
        <f>IF(User2!Y13&lt;&gt;0,User2!Y13,0)</f>
        <v>0</v>
      </c>
      <c r="CT375" s="1775">
        <f>IF(User2!Z13&lt;&gt;0,User2!Z13,0)</f>
        <v>0</v>
      </c>
      <c r="CU375" s="1775">
        <f>IF(User2!AA13&lt;&gt;0,User2!AA13,0)</f>
        <v>0</v>
      </c>
      <c r="CV375" s="1775">
        <f>IF(User2!AB13&lt;&gt;0,User2!AB13,0)</f>
        <v>0</v>
      </c>
      <c r="CW375" s="1775">
        <f>IF(User2!AC13&lt;&gt;0,User2!AC13,0)</f>
        <v>0</v>
      </c>
      <c r="CX375" s="1775">
        <f>IF(User2!AD13&lt;&gt;0,User2!AD13,0)</f>
        <v>0</v>
      </c>
      <c r="CY375" s="1775">
        <f>IF(User2!AE13&lt;&gt;0,User2!AE13,0)</f>
        <v>0</v>
      </c>
      <c r="CZ375" s="1775">
        <f>IF(User2!AF13&lt;&gt;0,User2!AF13,0)</f>
        <v>0</v>
      </c>
      <c r="DA375" s="1775">
        <f>IF(User2!AG13&lt;&gt;0,User2!AG13,0)</f>
        <v>0</v>
      </c>
      <c r="DB375" s="1775">
        <f>IF(User2!AH13&lt;&gt;0,User2!AH13,0)</f>
        <v>0</v>
      </c>
      <c r="DC375" s="1775">
        <f>IF(User2!AI13&lt;&gt;0,User2!AI13,0)</f>
        <v>0</v>
      </c>
      <c r="DD375" s="1775">
        <f>IF(User2!AJ13&lt;&gt;0,User2!AJ13,0)</f>
        <v>0</v>
      </c>
      <c r="DE375" s="1775">
        <f>IF(User2!AK13&lt;&gt;0,User2!AK13,0)</f>
        <v>0</v>
      </c>
      <c r="DF375" s="1775">
        <f>IF(User2!AL13&lt;&gt;0,User2!AL13,0)</f>
        <v>0</v>
      </c>
      <c r="DG375" s="1775">
        <f>IF(User2!AM13&lt;&gt;0,User2!AM13,0)</f>
        <v>0</v>
      </c>
      <c r="DH375" s="1775">
        <f>IF(User2!AN13&lt;&gt;0,User2!AN13,0)</f>
        <v>0</v>
      </c>
      <c r="DI375" s="1775">
        <f>IF(User2!AO13&lt;&gt;0,User2!AO13,0)</f>
        <v>0</v>
      </c>
      <c r="DJ375" s="1775">
        <f>IF(User2!AP13&lt;&gt;0,User2!AP13,0)</f>
        <v>0</v>
      </c>
      <c r="DK375" s="1775">
        <f>IF(User2!AQ13&lt;&gt;0,User2!AQ13,0)</f>
        <v>0</v>
      </c>
      <c r="DL375" s="1775">
        <f>IF(User2!AR13&lt;&gt;0,User2!AR13,0)</f>
        <v>0</v>
      </c>
      <c r="DM375" s="1775">
        <f>IF(User2!AS13&lt;&gt;0,User2!AS13,0)</f>
        <v>0</v>
      </c>
      <c r="DN375" s="1791">
        <f>IF(User2!AT13&lt;&gt;0,User2!AT13,0)</f>
        <v>1</v>
      </c>
      <c r="DO375" s="1793">
        <f>IF(User2!AU13&lt;&gt;0,User2!AU13,0)</f>
        <v>1</v>
      </c>
      <c r="DP375" s="1794">
        <f>IF(User2!AV13&lt;&gt;0,User2!AV13,0)</f>
        <v>1000</v>
      </c>
      <c r="DQ375" s="1796">
        <f t="shared" si="3530"/>
        <v>1</v>
      </c>
      <c r="DR375" s="1798">
        <f>IF(User2!AX13&lt;&gt;0,User2!AX13,0)</f>
        <v>0.01</v>
      </c>
      <c r="DS375" s="1798">
        <f>IF(User2!AY13&lt;&gt;0,User2!AY13,0)</f>
        <v>1.0000000000000001E-5</v>
      </c>
      <c r="DT375" s="1794">
        <f>IF(User2!AZ13&lt;&gt;0,User2!AZ13,0)</f>
        <v>2012</v>
      </c>
      <c r="DU375" s="1801" t="str">
        <f>IF(User2!BA13&lt;&gt;0,User2!BA13,0)</f>
        <v>User2</v>
      </c>
      <c r="DV375" s="1812">
        <f>IF(User2!BB13&lt;&gt;0,User2!BB13,0)</f>
        <v>44333</v>
      </c>
      <c r="DW375" s="1813">
        <f>IF(User2!BC13&lt;&gt;0,User2!BC13,0)</f>
        <v>0</v>
      </c>
      <c r="DX375" s="1794">
        <f>IF(User2!BD13&lt;&gt;0,User2!BD13,0)</f>
        <v>0</v>
      </c>
      <c r="DY375" s="1794">
        <f>IF(User2!BE13&lt;&gt;0,User2!BE13,0)</f>
        <v>0</v>
      </c>
      <c r="DZ375" s="1794">
        <f>IF(User2!BF13&lt;&gt;0,User2!BF13,0)</f>
        <v>0</v>
      </c>
      <c r="EA375" s="1794">
        <f>IF(User2!BG13&lt;&gt;0,User2!BG13,0)</f>
        <v>0</v>
      </c>
      <c r="EB375" s="1794">
        <f>IF(User2!BH13&lt;&gt;0,User2!BH13,0)</f>
        <v>0</v>
      </c>
      <c r="EC375" s="1794">
        <f>IF(User2!BI13&lt;&gt;0,User2!BI13,0)</f>
        <v>0</v>
      </c>
      <c r="ED375" s="1794">
        <f>IF(User2!BJ13&lt;&gt;0,User2!BJ13,0)</f>
        <v>0</v>
      </c>
      <c r="EE375" s="1794">
        <f>IF(User2!BK13&lt;&gt;0,User2!BK13,0)</f>
        <v>0</v>
      </c>
      <c r="EF375" s="1794">
        <f>IF(User2!BL13&lt;&gt;0,User2!BL13,0)</f>
        <v>0</v>
      </c>
      <c r="EG375" s="1794">
        <f>IF(User2!BM13&lt;&gt;0,User2!BM13,0)</f>
        <v>0</v>
      </c>
      <c r="EH375" s="1794">
        <f>IF(User2!BN13&lt;&gt;0,User2!BN13,0)</f>
        <v>0</v>
      </c>
      <c r="EI375" s="1794">
        <f>IF(User2!BO13&lt;&gt;0,User2!BO13,0)</f>
        <v>0</v>
      </c>
      <c r="EJ375" s="1794">
        <f>IF(User2!BP13&lt;&gt;0,User2!BP13,0)</f>
        <v>0</v>
      </c>
      <c r="EK375" s="1794">
        <f>IF(User2!BQ13&lt;&gt;0,User2!BQ13,0)</f>
        <v>0</v>
      </c>
      <c r="EL375" s="1794">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7"/>
      <c r="AY376" s="1549"/>
      <c r="BG376" s="317"/>
      <c r="BQ376" s="1491"/>
      <c r="BR376" s="734">
        <f t="shared" si="3355"/>
        <v>0</v>
      </c>
      <c r="BS376" s="734">
        <f t="shared" si="3356"/>
        <v>0</v>
      </c>
      <c r="BT376" s="742">
        <v>0</v>
      </c>
      <c r="BU376" s="1773" t="str">
        <f>IF(User2!A14&lt;&gt;0,User2!A14,0)</f>
        <v>Epsom Salt</v>
      </c>
      <c r="BV376" s="1785" t="str">
        <f>IF(User2!B14&lt;&gt;0,User2!B14,0)</f>
        <v>Additives</v>
      </c>
      <c r="BW376" s="1774">
        <f>IF(User2!C14&lt;&gt;0,User2!C14,0)</f>
        <v>0</v>
      </c>
      <c r="BX376" s="1774">
        <f>IF(User2!D14&lt;&gt;0,User2!D14,0)</f>
        <v>0</v>
      </c>
      <c r="BY376" s="1774">
        <f>IF(User2!E14&lt;&gt;0,User2!E14,0)</f>
        <v>0</v>
      </c>
      <c r="BZ376" s="1774">
        <f>IF(User2!F14&lt;&gt;0,User2!F14,0)</f>
        <v>0</v>
      </c>
      <c r="CA376" s="1774">
        <f>IF(User2!G14&lt;&gt;0,User2!G14,0)</f>
        <v>0</v>
      </c>
      <c r="CB376" s="1774">
        <f>IF(User2!H14&lt;&gt;0,User2!H14,0)</f>
        <v>0</v>
      </c>
      <c r="CC376" s="1774">
        <f>IF(User2!I14&lt;&gt;0,User2!I14,0)</f>
        <v>0</v>
      </c>
      <c r="CD376" s="1774">
        <f>IF(User2!J14&lt;&gt;0,User2!J14,0)</f>
        <v>0</v>
      </c>
      <c r="CE376" s="1774">
        <f>IF(User2!K14&lt;&gt;0,User2!K14,0)</f>
        <v>0</v>
      </c>
      <c r="CF376" s="1774">
        <f>IF(User2!L14&lt;&gt;0,User2!L14,0)</f>
        <v>0</v>
      </c>
      <c r="CG376" s="1774">
        <f>IF(User2!M14&lt;&gt;0,User2!M14,0)</f>
        <v>0</v>
      </c>
      <c r="CH376" s="1774">
        <f>IF(User2!N14&lt;&gt;0,User2!N14,0)</f>
        <v>0</v>
      </c>
      <c r="CI376" s="1774">
        <f>IF(User2!O14&lt;&gt;0,User2!O14,0)</f>
        <v>0</v>
      </c>
      <c r="CJ376" s="1774">
        <f>IF(User2!P14&lt;&gt;0,User2!P14,0)</f>
        <v>0</v>
      </c>
      <c r="CK376" s="1774">
        <f>IF(User2!Q14&lt;&gt;0,User2!Q14,0)</f>
        <v>0</v>
      </c>
      <c r="CL376" s="1774">
        <f>IF(User2!R14&lt;&gt;0,User2!R14,0)</f>
        <v>0</v>
      </c>
      <c r="CM376" s="1774">
        <f>IF(User2!S14&lt;&gt;0,User2!S14,0)</f>
        <v>0</v>
      </c>
      <c r="CN376" s="1774">
        <f>IF(User2!T14&lt;&gt;0,User2!T14,0)</f>
        <v>9.8000000000000004E-2</v>
      </c>
      <c r="CO376" s="1774">
        <f>IF(User2!U14&lt;&gt;0,User2!U14,0)</f>
        <v>0</v>
      </c>
      <c r="CP376" s="1774">
        <f>IF(User2!V14&lt;&gt;0,User2!V14,0)</f>
        <v>0.129</v>
      </c>
      <c r="CQ376" s="1774">
        <f>IF(User2!W14&lt;&gt;0,User2!W14,0)</f>
        <v>0</v>
      </c>
      <c r="CR376" s="1775">
        <f>IF(User2!X14&lt;&gt;0,User2!X14,0)</f>
        <v>0</v>
      </c>
      <c r="CS376" s="1775">
        <f>IF(User2!Y14&lt;&gt;0,User2!Y14,0)</f>
        <v>0</v>
      </c>
      <c r="CT376" s="1775">
        <f>IF(User2!Z14&lt;&gt;0,User2!Z14,0)</f>
        <v>0</v>
      </c>
      <c r="CU376" s="1775">
        <f>IF(User2!AA14&lt;&gt;0,User2!AA14,0)</f>
        <v>0</v>
      </c>
      <c r="CV376" s="1775">
        <f>IF(User2!AB14&lt;&gt;0,User2!AB14,0)</f>
        <v>0</v>
      </c>
      <c r="CW376" s="1775">
        <f>IF(User2!AC14&lt;&gt;0,User2!AC14,0)</f>
        <v>0</v>
      </c>
      <c r="CX376" s="1775">
        <f>IF(User2!AD14&lt;&gt;0,User2!AD14,0)</f>
        <v>0</v>
      </c>
      <c r="CY376" s="1775">
        <f>IF(User2!AE14&lt;&gt;0,User2!AE14,0)</f>
        <v>0</v>
      </c>
      <c r="CZ376" s="1775">
        <f>IF(User2!AF14&lt;&gt;0,User2!AF14,0)</f>
        <v>0</v>
      </c>
      <c r="DA376" s="1775">
        <f>IF(User2!AG14&lt;&gt;0,User2!AG14,0)</f>
        <v>0</v>
      </c>
      <c r="DB376" s="1775">
        <f>IF(User2!AH14&lt;&gt;0,User2!AH14,0)</f>
        <v>0</v>
      </c>
      <c r="DC376" s="1775">
        <f>IF(User2!AI14&lt;&gt;0,User2!AI14,0)</f>
        <v>0</v>
      </c>
      <c r="DD376" s="1775">
        <f>IF(User2!AJ14&lt;&gt;0,User2!AJ14,0)</f>
        <v>0</v>
      </c>
      <c r="DE376" s="1775">
        <f>IF(User2!AK14&lt;&gt;0,User2!AK14,0)</f>
        <v>0</v>
      </c>
      <c r="DF376" s="1775">
        <f>IF(User2!AL14&lt;&gt;0,User2!AL14,0)</f>
        <v>0</v>
      </c>
      <c r="DG376" s="1775">
        <f>IF(User2!AM14&lt;&gt;0,User2!AM14,0)</f>
        <v>0</v>
      </c>
      <c r="DH376" s="1775">
        <f>IF(User2!AN14&lt;&gt;0,User2!AN14,0)</f>
        <v>0</v>
      </c>
      <c r="DI376" s="1775">
        <f>IF(User2!AO14&lt;&gt;0,User2!AO14,0)</f>
        <v>0</v>
      </c>
      <c r="DJ376" s="1775">
        <f>IF(User2!AP14&lt;&gt;0,User2!AP14,0)</f>
        <v>0</v>
      </c>
      <c r="DK376" s="1775">
        <f>IF(User2!AQ14&lt;&gt;0,User2!AQ14,0)</f>
        <v>0</v>
      </c>
      <c r="DL376" s="1775">
        <f>IF(User2!AR14&lt;&gt;0,User2!AR14,0)</f>
        <v>0</v>
      </c>
      <c r="DM376" s="1775">
        <f>IF(User2!AS14&lt;&gt;0,User2!AS14,0)</f>
        <v>0</v>
      </c>
      <c r="DN376" s="1791">
        <f>IF(User2!AT14&lt;&gt;0,User2!AT14,0)</f>
        <v>1</v>
      </c>
      <c r="DO376" s="1793">
        <f>IF(User2!AU14&lt;&gt;0,User2!AU14,0)</f>
        <v>1</v>
      </c>
      <c r="DP376" s="1794">
        <f>IF(User2!AV14&lt;&gt;0,User2!AV14,0)</f>
        <v>1000</v>
      </c>
      <c r="DQ376" s="1796">
        <f t="shared" si="3530"/>
        <v>1</v>
      </c>
      <c r="DR376" s="1798">
        <f>IF(User2!AX14&lt;&gt;0,User2!AX14,0)</f>
        <v>0.01</v>
      </c>
      <c r="DS376" s="1798">
        <f>IF(User2!AY14&lt;&gt;0,User2!AY14,0)</f>
        <v>1.0000000000000001E-5</v>
      </c>
      <c r="DT376" s="1794">
        <f>IF(User2!AZ14&lt;&gt;0,User2!AZ14,0)</f>
        <v>2013</v>
      </c>
      <c r="DU376" s="1801" t="str">
        <f>IF(User2!BA14&lt;&gt;0,User2!BA14,0)</f>
        <v>User2</v>
      </c>
      <c r="DV376" s="1812">
        <f>IF(User2!BB14&lt;&gt;0,User2!BB14,0)</f>
        <v>44333</v>
      </c>
      <c r="DW376" s="1813">
        <f>IF(User2!BC14&lt;&gt;0,User2!BC14,0)</f>
        <v>0</v>
      </c>
      <c r="DX376" s="1794">
        <f>IF(User2!BD14&lt;&gt;0,User2!BD14,0)</f>
        <v>0.5</v>
      </c>
      <c r="DY376" s="1794">
        <f>IF(User2!BE14&lt;&gt;0,User2!BE14,0)</f>
        <v>1</v>
      </c>
      <c r="DZ376" s="1794">
        <f>IF(User2!BF14&lt;&gt;0,User2!BF14,0)</f>
        <v>1</v>
      </c>
      <c r="EA376" s="1794">
        <f>IF(User2!BG14&lt;&gt;0,User2!BG14,0)</f>
        <v>1</v>
      </c>
      <c r="EB376" s="1794">
        <f>IF(User2!BH14&lt;&gt;0,User2!BH14,0)</f>
        <v>1</v>
      </c>
      <c r="EC376" s="1794">
        <f>IF(User2!BI14&lt;&gt;0,User2!BI14,0)</f>
        <v>1</v>
      </c>
      <c r="ED376" s="1794">
        <f>IF(User2!BJ14&lt;&gt;0,User2!BJ14,0)</f>
        <v>1</v>
      </c>
      <c r="EE376" s="1794">
        <f>IF(User2!BK14&lt;&gt;0,User2!BK14,0)</f>
        <v>1</v>
      </c>
      <c r="EF376" s="1794">
        <f>IF(User2!BL14&lt;&gt;0,User2!BL14,0)</f>
        <v>1</v>
      </c>
      <c r="EG376" s="1794">
        <f>IF(User2!BM14&lt;&gt;0,User2!BM14,0)</f>
        <v>1</v>
      </c>
      <c r="EH376" s="1794">
        <f>IF(User2!BN14&lt;&gt;0,User2!BN14,0)</f>
        <v>1</v>
      </c>
      <c r="EI376" s="1794">
        <f>IF(User2!BO14&lt;&gt;0,User2!BO14,0)</f>
        <v>1</v>
      </c>
      <c r="EJ376" s="1794">
        <f>IF(User2!BP14&lt;&gt;0,User2!BP14,0)</f>
        <v>0.5</v>
      </c>
      <c r="EK376" s="1794">
        <f>IF(User2!BQ14&lt;&gt;0,User2!BQ14,0)</f>
        <v>0</v>
      </c>
      <c r="EL376" s="1794"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7"/>
      <c r="AY377" s="1549"/>
      <c r="BG377" s="317"/>
      <c r="BQ377" s="1491"/>
      <c r="BR377" s="734">
        <f t="shared" si="3355"/>
        <v>0</v>
      </c>
      <c r="BS377" s="734">
        <f t="shared" si="3356"/>
        <v>0</v>
      </c>
      <c r="BT377" s="742">
        <v>0</v>
      </c>
      <c r="BU377" s="1773">
        <f>IF(User2!A15&lt;&gt;0,User2!A15,0)</f>
        <v>0</v>
      </c>
      <c r="BV377" s="1785">
        <f>IF(User2!B15&lt;&gt;0,User2!B15,0)</f>
        <v>0</v>
      </c>
      <c r="BW377" s="1774">
        <f>IF(User2!C15&lt;&gt;0,User2!C15,0)</f>
        <v>0</v>
      </c>
      <c r="BX377" s="1774">
        <f>IF(User2!D15&lt;&gt;0,User2!D15,0)</f>
        <v>0</v>
      </c>
      <c r="BY377" s="1774">
        <f>IF(User2!E15&lt;&gt;0,User2!E15,0)</f>
        <v>0</v>
      </c>
      <c r="BZ377" s="1774">
        <f>IF(User2!F15&lt;&gt;0,User2!F15,0)</f>
        <v>0</v>
      </c>
      <c r="CA377" s="1774">
        <f>IF(User2!G15&lt;&gt;0,User2!G15,0)</f>
        <v>0</v>
      </c>
      <c r="CB377" s="1774">
        <f>IF(User2!H15&lt;&gt;0,User2!H15,0)</f>
        <v>0</v>
      </c>
      <c r="CC377" s="1774">
        <f>IF(User2!I15&lt;&gt;0,User2!I15,0)</f>
        <v>0</v>
      </c>
      <c r="CD377" s="1774">
        <f>IF(User2!J15&lt;&gt;0,User2!J15,0)</f>
        <v>0</v>
      </c>
      <c r="CE377" s="1774">
        <f>IF(User2!K15&lt;&gt;0,User2!K15,0)</f>
        <v>0</v>
      </c>
      <c r="CF377" s="1774">
        <f>IF(User2!L15&lt;&gt;0,User2!L15,0)</f>
        <v>0</v>
      </c>
      <c r="CG377" s="1774">
        <f>IF(User2!M15&lt;&gt;0,User2!M15,0)</f>
        <v>0</v>
      </c>
      <c r="CH377" s="1774">
        <f>IF(User2!N15&lt;&gt;0,User2!N15,0)</f>
        <v>0</v>
      </c>
      <c r="CI377" s="1774">
        <f>IF(User2!O15&lt;&gt;0,User2!O15,0)</f>
        <v>0</v>
      </c>
      <c r="CJ377" s="1774">
        <f>IF(User2!P15&lt;&gt;0,User2!P15,0)</f>
        <v>0</v>
      </c>
      <c r="CK377" s="1774">
        <f>IF(User2!Q15&lt;&gt;0,User2!Q15,0)</f>
        <v>0</v>
      </c>
      <c r="CL377" s="1774">
        <f>IF(User2!R15&lt;&gt;0,User2!R15,0)</f>
        <v>0</v>
      </c>
      <c r="CM377" s="1774">
        <f>IF(User2!S15&lt;&gt;0,User2!S15,0)</f>
        <v>0</v>
      </c>
      <c r="CN377" s="1774">
        <f>IF(User2!T15&lt;&gt;0,User2!T15,0)</f>
        <v>0</v>
      </c>
      <c r="CO377" s="1774">
        <f>IF(User2!U15&lt;&gt;0,User2!U15,0)</f>
        <v>0</v>
      </c>
      <c r="CP377" s="1774">
        <f>IF(User2!V15&lt;&gt;0,User2!V15,0)</f>
        <v>0</v>
      </c>
      <c r="CQ377" s="1774">
        <f>IF(User2!W15&lt;&gt;0,User2!W15,0)</f>
        <v>0</v>
      </c>
      <c r="CR377" s="1775">
        <f>IF(User2!X15&lt;&gt;0,User2!X15,0)</f>
        <v>0</v>
      </c>
      <c r="CS377" s="1775">
        <f>IF(User2!Y15&lt;&gt;0,User2!Y15,0)</f>
        <v>0</v>
      </c>
      <c r="CT377" s="1775">
        <f>IF(User2!Z15&lt;&gt;0,User2!Z15,0)</f>
        <v>0</v>
      </c>
      <c r="CU377" s="1775">
        <f>IF(User2!AA15&lt;&gt;0,User2!AA15,0)</f>
        <v>0</v>
      </c>
      <c r="CV377" s="1775">
        <f>IF(User2!AB15&lt;&gt;0,User2!AB15,0)</f>
        <v>0</v>
      </c>
      <c r="CW377" s="1775">
        <f>IF(User2!AC15&lt;&gt;0,User2!AC15,0)</f>
        <v>0</v>
      </c>
      <c r="CX377" s="1775">
        <f>IF(User2!AD15&lt;&gt;0,User2!AD15,0)</f>
        <v>0</v>
      </c>
      <c r="CY377" s="1775">
        <f>IF(User2!AE15&lt;&gt;0,User2!AE15,0)</f>
        <v>0</v>
      </c>
      <c r="CZ377" s="1775">
        <f>IF(User2!AF15&lt;&gt;0,User2!AF15,0)</f>
        <v>0</v>
      </c>
      <c r="DA377" s="1775">
        <f>IF(User2!AG15&lt;&gt;0,User2!AG15,0)</f>
        <v>0</v>
      </c>
      <c r="DB377" s="1775">
        <f>IF(User2!AH15&lt;&gt;0,User2!AH15,0)</f>
        <v>0</v>
      </c>
      <c r="DC377" s="1775">
        <f>IF(User2!AI15&lt;&gt;0,User2!AI15,0)</f>
        <v>0</v>
      </c>
      <c r="DD377" s="1775">
        <f>IF(User2!AJ15&lt;&gt;0,User2!AJ15,0)</f>
        <v>0</v>
      </c>
      <c r="DE377" s="1775">
        <f>IF(User2!AK15&lt;&gt;0,User2!AK15,0)</f>
        <v>0</v>
      </c>
      <c r="DF377" s="1775">
        <f>IF(User2!AL15&lt;&gt;0,User2!AL15,0)</f>
        <v>0</v>
      </c>
      <c r="DG377" s="1775">
        <f>IF(User2!AM15&lt;&gt;0,User2!AM15,0)</f>
        <v>0</v>
      </c>
      <c r="DH377" s="1775">
        <f>IF(User2!AN15&lt;&gt;0,User2!AN15,0)</f>
        <v>0</v>
      </c>
      <c r="DI377" s="1775">
        <f>IF(User2!AO15&lt;&gt;0,User2!AO15,0)</f>
        <v>0</v>
      </c>
      <c r="DJ377" s="1775">
        <f>IF(User2!AP15&lt;&gt;0,User2!AP15,0)</f>
        <v>0</v>
      </c>
      <c r="DK377" s="1775">
        <f>IF(User2!AQ15&lt;&gt;0,User2!AQ15,0)</f>
        <v>0</v>
      </c>
      <c r="DL377" s="1775">
        <f>IF(User2!AR15&lt;&gt;0,User2!AR15,0)</f>
        <v>0</v>
      </c>
      <c r="DM377" s="1775">
        <f>IF(User2!AS15&lt;&gt;0,User2!AS15,0)</f>
        <v>0</v>
      </c>
      <c r="DN377" s="1791">
        <f>IF(User2!AT15&lt;&gt;0,User2!AT15,0)</f>
        <v>1</v>
      </c>
      <c r="DO377" s="1793">
        <f>IF(User2!AU15&lt;&gt;0,User2!AU15,0)</f>
        <v>0.94599999999999995</v>
      </c>
      <c r="DP377" s="1794">
        <f>IF(User2!AV15&lt;&gt;0,User2!AV15,0)</f>
        <v>1000</v>
      </c>
      <c r="DQ377" s="1796">
        <f t="shared" si="3530"/>
        <v>1.0570824524312896</v>
      </c>
      <c r="DR377" s="1798">
        <f>IF(User2!AX15&lt;&gt;0,User2!AX15,0)</f>
        <v>0.01</v>
      </c>
      <c r="DS377" s="1798">
        <f>IF(User2!AY15&lt;&gt;0,User2!AY15,0)</f>
        <v>1.0570824524312896E-5</v>
      </c>
      <c r="DT377" s="1794">
        <f>IF(User2!AZ15&lt;&gt;0,User2!AZ15,0)</f>
        <v>2014</v>
      </c>
      <c r="DU377" s="1801" t="str">
        <f>IF(User2!BA15&lt;&gt;0,User2!BA15,0)</f>
        <v>User2</v>
      </c>
      <c r="DV377" s="1812">
        <f>IF(User2!BB15&lt;&gt;0,User2!BB15,0)</f>
        <v>44333</v>
      </c>
      <c r="DW377" s="1813">
        <f>IF(User2!BC15&lt;&gt;0,User2!BC15,0)</f>
        <v>0</v>
      </c>
      <c r="DX377" s="1794">
        <f>IF(User2!BD15&lt;&gt;0,User2!BD15,0)</f>
        <v>0</v>
      </c>
      <c r="DY377" s="1794">
        <f>IF(User2!BE15&lt;&gt;0,User2!BE15,0)</f>
        <v>0</v>
      </c>
      <c r="DZ377" s="1794">
        <f>IF(User2!BF15&lt;&gt;0,User2!BF15,0)</f>
        <v>0</v>
      </c>
      <c r="EA377" s="1794">
        <f>IF(User2!BG15&lt;&gt;0,User2!BG15,0)</f>
        <v>0</v>
      </c>
      <c r="EB377" s="1794">
        <f>IF(User2!BH15&lt;&gt;0,User2!BH15,0)</f>
        <v>0</v>
      </c>
      <c r="EC377" s="1794">
        <f>IF(User2!BI15&lt;&gt;0,User2!BI15,0)</f>
        <v>0</v>
      </c>
      <c r="ED377" s="1794">
        <f>IF(User2!BJ15&lt;&gt;0,User2!BJ15,0)</f>
        <v>0</v>
      </c>
      <c r="EE377" s="1794">
        <f>IF(User2!BK15&lt;&gt;0,User2!BK15,0)</f>
        <v>0</v>
      </c>
      <c r="EF377" s="1794">
        <f>IF(User2!BL15&lt;&gt;0,User2!BL15,0)</f>
        <v>0</v>
      </c>
      <c r="EG377" s="1794">
        <f>IF(User2!BM15&lt;&gt;0,User2!BM15,0)</f>
        <v>0</v>
      </c>
      <c r="EH377" s="1794">
        <f>IF(User2!BN15&lt;&gt;0,User2!BN15,0)</f>
        <v>0</v>
      </c>
      <c r="EI377" s="1794">
        <f>IF(User2!BO15&lt;&gt;0,User2!BO15,0)</f>
        <v>0</v>
      </c>
      <c r="EJ377" s="1794">
        <f>IF(User2!BP15&lt;&gt;0,User2!BP15,0)</f>
        <v>0</v>
      </c>
      <c r="EK377" s="1794">
        <f>IF(User2!BQ15&lt;&gt;0,User2!BQ15,0)</f>
        <v>0</v>
      </c>
      <c r="EL377" s="1794">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7"/>
      <c r="AY378" s="1549"/>
      <c r="AZ378" s="1092"/>
      <c r="BG378" s="317"/>
      <c r="BQ378" s="1491"/>
      <c r="BR378" s="734">
        <f t="shared" si="3355"/>
        <v>0</v>
      </c>
      <c r="BS378" s="734">
        <f t="shared" si="3356"/>
        <v>0</v>
      </c>
      <c r="BT378" s="742">
        <v>0</v>
      </c>
      <c r="BU378" s="1773">
        <f>IF(User2!A16&lt;&gt;0,User2!A16,0)</f>
        <v>0</v>
      </c>
      <c r="BV378" s="1785">
        <f>IF(User2!B16&lt;&gt;0,User2!B16,0)</f>
        <v>0</v>
      </c>
      <c r="BW378" s="1774">
        <f>IF(User2!C16&lt;&gt;0,User2!C16,0)</f>
        <v>0</v>
      </c>
      <c r="BX378" s="1774">
        <f>IF(User2!D16&lt;&gt;0,User2!D16,0)</f>
        <v>0</v>
      </c>
      <c r="BY378" s="1774">
        <f>IF(User2!E16&lt;&gt;0,User2!E16,0)</f>
        <v>0</v>
      </c>
      <c r="BZ378" s="1774">
        <f>IF(User2!F16&lt;&gt;0,User2!F16,0)</f>
        <v>0</v>
      </c>
      <c r="CA378" s="1774">
        <f>IF(User2!G16&lt;&gt;0,User2!G16,0)</f>
        <v>0</v>
      </c>
      <c r="CB378" s="1774">
        <f>IF(User2!H16&lt;&gt;0,User2!H16,0)</f>
        <v>0</v>
      </c>
      <c r="CC378" s="1774">
        <f>IF(User2!I16&lt;&gt;0,User2!I16,0)</f>
        <v>0</v>
      </c>
      <c r="CD378" s="1774">
        <f>IF(User2!J16&lt;&gt;0,User2!J16,0)</f>
        <v>0</v>
      </c>
      <c r="CE378" s="1774">
        <f>IF(User2!K16&lt;&gt;0,User2!K16,0)</f>
        <v>0</v>
      </c>
      <c r="CF378" s="1774">
        <f>IF(User2!L16&lt;&gt;0,User2!L16,0)</f>
        <v>0</v>
      </c>
      <c r="CG378" s="1774">
        <f>IF(User2!M16&lt;&gt;0,User2!M16,0)</f>
        <v>0</v>
      </c>
      <c r="CH378" s="1774">
        <f>IF(User2!N16&lt;&gt;0,User2!N16,0)</f>
        <v>0</v>
      </c>
      <c r="CI378" s="1774">
        <f>IF(User2!O16&lt;&gt;0,User2!O16,0)</f>
        <v>0</v>
      </c>
      <c r="CJ378" s="1774">
        <f>IF(User2!P16&lt;&gt;0,User2!P16,0)</f>
        <v>0</v>
      </c>
      <c r="CK378" s="1774">
        <f>IF(User2!Q16&lt;&gt;0,User2!Q16,0)</f>
        <v>0</v>
      </c>
      <c r="CL378" s="1774">
        <f>IF(User2!R16&lt;&gt;0,User2!R16,0)</f>
        <v>0</v>
      </c>
      <c r="CM378" s="1774">
        <f>IF(User2!S16&lt;&gt;0,User2!S16,0)</f>
        <v>0</v>
      </c>
      <c r="CN378" s="1774">
        <f>IF(User2!T16&lt;&gt;0,User2!T16,0)</f>
        <v>0</v>
      </c>
      <c r="CO378" s="1774">
        <f>IF(User2!U16&lt;&gt;0,User2!U16,0)</f>
        <v>0</v>
      </c>
      <c r="CP378" s="1774">
        <f>IF(User2!V16&lt;&gt;0,User2!V16,0)</f>
        <v>0</v>
      </c>
      <c r="CQ378" s="1774">
        <f>IF(User2!W16&lt;&gt;0,User2!W16,0)</f>
        <v>0</v>
      </c>
      <c r="CR378" s="1775">
        <f>IF(User2!X16&lt;&gt;0,User2!X16,0)</f>
        <v>0</v>
      </c>
      <c r="CS378" s="1775">
        <f>IF(User2!Y16&lt;&gt;0,User2!Y16,0)</f>
        <v>0</v>
      </c>
      <c r="CT378" s="1775">
        <f>IF(User2!Z16&lt;&gt;0,User2!Z16,0)</f>
        <v>0</v>
      </c>
      <c r="CU378" s="1775">
        <f>IF(User2!AA16&lt;&gt;0,User2!AA16,0)</f>
        <v>0</v>
      </c>
      <c r="CV378" s="1775">
        <f>IF(User2!AB16&lt;&gt;0,User2!AB16,0)</f>
        <v>0</v>
      </c>
      <c r="CW378" s="1775">
        <f>IF(User2!AC16&lt;&gt;0,User2!AC16,0)</f>
        <v>0</v>
      </c>
      <c r="CX378" s="1775">
        <f>IF(User2!AD16&lt;&gt;0,User2!AD16,0)</f>
        <v>0</v>
      </c>
      <c r="CY378" s="1775">
        <f>IF(User2!AE16&lt;&gt;0,User2!AE16,0)</f>
        <v>0</v>
      </c>
      <c r="CZ378" s="1775">
        <f>IF(User2!AF16&lt;&gt;0,User2!AF16,0)</f>
        <v>0</v>
      </c>
      <c r="DA378" s="1775">
        <f>IF(User2!AG16&lt;&gt;0,User2!AG16,0)</f>
        <v>0</v>
      </c>
      <c r="DB378" s="1775">
        <f>IF(User2!AH16&lt;&gt;0,User2!AH16,0)</f>
        <v>0</v>
      </c>
      <c r="DC378" s="1775">
        <f>IF(User2!AI16&lt;&gt;0,User2!AI16,0)</f>
        <v>0</v>
      </c>
      <c r="DD378" s="1775">
        <f>IF(User2!AJ16&lt;&gt;0,User2!AJ16,0)</f>
        <v>0</v>
      </c>
      <c r="DE378" s="1775">
        <f>IF(User2!AK16&lt;&gt;0,User2!AK16,0)</f>
        <v>0</v>
      </c>
      <c r="DF378" s="1775">
        <f>IF(User2!AL16&lt;&gt;0,User2!AL16,0)</f>
        <v>0</v>
      </c>
      <c r="DG378" s="1775">
        <f>IF(User2!AM16&lt;&gt;0,User2!AM16,0)</f>
        <v>0</v>
      </c>
      <c r="DH378" s="1775">
        <f>IF(User2!AN16&lt;&gt;0,User2!AN16,0)</f>
        <v>0</v>
      </c>
      <c r="DI378" s="1775">
        <f>IF(User2!AO16&lt;&gt;0,User2!AO16,0)</f>
        <v>0</v>
      </c>
      <c r="DJ378" s="1775">
        <f>IF(User2!AP16&lt;&gt;0,User2!AP16,0)</f>
        <v>0</v>
      </c>
      <c r="DK378" s="1775">
        <f>IF(User2!AQ16&lt;&gt;0,User2!AQ16,0)</f>
        <v>0</v>
      </c>
      <c r="DL378" s="1775">
        <f>IF(User2!AR16&lt;&gt;0,User2!AR16,0)</f>
        <v>0</v>
      </c>
      <c r="DM378" s="1775">
        <f>IF(User2!AS16&lt;&gt;0,User2!AS16,0)</f>
        <v>0</v>
      </c>
      <c r="DN378" s="1791">
        <f>IF(User2!AT16&lt;&gt;0,User2!AT16,0)</f>
        <v>1</v>
      </c>
      <c r="DO378" s="1793">
        <f>IF(User2!AU16&lt;&gt;0,User2!AU16,0)</f>
        <v>0.94599999999999995</v>
      </c>
      <c r="DP378" s="1794">
        <f>IF(User2!AV16&lt;&gt;0,User2!AV16,0)</f>
        <v>1000</v>
      </c>
      <c r="DQ378" s="1796">
        <f t="shared" si="3530"/>
        <v>1.0570824524312896</v>
      </c>
      <c r="DR378" s="1798">
        <f>IF(User2!AX16&lt;&gt;0,User2!AX16,0)</f>
        <v>0.01</v>
      </c>
      <c r="DS378" s="1798">
        <f>IF(User2!AY16&lt;&gt;0,User2!AY16,0)</f>
        <v>1.0570824524312896E-5</v>
      </c>
      <c r="DT378" s="1794">
        <f>IF(User2!AZ16&lt;&gt;0,User2!AZ16,0)</f>
        <v>2015</v>
      </c>
      <c r="DU378" s="1801" t="str">
        <f>IF(User2!BA16&lt;&gt;0,User2!BA16,0)</f>
        <v>User2</v>
      </c>
      <c r="DV378" s="1812">
        <f>IF(User2!BB16&lt;&gt;0,User2!BB16,0)</f>
        <v>44333</v>
      </c>
      <c r="DW378" s="1813">
        <f>IF(User2!BC16&lt;&gt;0,User2!BC16,0)</f>
        <v>0</v>
      </c>
      <c r="DX378" s="1794">
        <f>IF(User2!BD16&lt;&gt;0,User2!BD16,0)</f>
        <v>0</v>
      </c>
      <c r="DY378" s="1794">
        <f>IF(User2!BE16&lt;&gt;0,User2!BE16,0)</f>
        <v>0</v>
      </c>
      <c r="DZ378" s="1794">
        <f>IF(User2!BF16&lt;&gt;0,User2!BF16,0)</f>
        <v>0</v>
      </c>
      <c r="EA378" s="1794">
        <f>IF(User2!BG16&lt;&gt;0,User2!BG16,0)</f>
        <v>0</v>
      </c>
      <c r="EB378" s="1794">
        <f>IF(User2!BH16&lt;&gt;0,User2!BH16,0)</f>
        <v>0</v>
      </c>
      <c r="EC378" s="1794">
        <f>IF(User2!BI16&lt;&gt;0,User2!BI16,0)</f>
        <v>0</v>
      </c>
      <c r="ED378" s="1794">
        <f>IF(User2!BJ16&lt;&gt;0,User2!BJ16,0)</f>
        <v>0</v>
      </c>
      <c r="EE378" s="1794">
        <f>IF(User2!BK16&lt;&gt;0,User2!BK16,0)</f>
        <v>0</v>
      </c>
      <c r="EF378" s="1794">
        <f>IF(User2!BL16&lt;&gt;0,User2!BL16,0)</f>
        <v>0</v>
      </c>
      <c r="EG378" s="1794">
        <f>IF(User2!BM16&lt;&gt;0,User2!BM16,0)</f>
        <v>0</v>
      </c>
      <c r="EH378" s="1794">
        <f>IF(User2!BN16&lt;&gt;0,User2!BN16,0)</f>
        <v>0</v>
      </c>
      <c r="EI378" s="1794">
        <f>IF(User2!BO16&lt;&gt;0,User2!BO16,0)</f>
        <v>0</v>
      </c>
      <c r="EJ378" s="1794">
        <f>IF(User2!BP16&lt;&gt;0,User2!BP16,0)</f>
        <v>0</v>
      </c>
      <c r="EK378" s="1794">
        <f>IF(User2!BQ16&lt;&gt;0,User2!BQ16,0)</f>
        <v>0</v>
      </c>
      <c r="EL378" s="1794">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7"/>
      <c r="AY379" s="1549"/>
      <c r="BG379" s="317"/>
      <c r="BQ379" s="1491"/>
      <c r="BR379" s="734">
        <f t="shared" si="3355"/>
        <v>0</v>
      </c>
      <c r="BS379" s="734">
        <f t="shared" si="3356"/>
        <v>0</v>
      </c>
      <c r="BT379" s="742">
        <v>0</v>
      </c>
      <c r="BU379" s="1773" t="str">
        <f>IF(User3!A2&lt;&gt;0,User3!A2,0)</f>
        <v>3**Water Hamilton</v>
      </c>
      <c r="BV379" s="1785" t="str">
        <f>IF(User3!B2&lt;&gt;0,User3!B2,0)</f>
        <v>H2O</v>
      </c>
      <c r="BW379" s="1774">
        <f>IF(User3!C2&lt;&gt;0,User3!C2,0)</f>
        <v>0</v>
      </c>
      <c r="BX379" s="1774">
        <f>IF(User3!D2&lt;&gt;0,User3!D2,0)</f>
        <v>0</v>
      </c>
      <c r="BY379" s="1774">
        <f>IF(User3!E2&lt;&gt;0,User3!E2,0)</f>
        <v>0</v>
      </c>
      <c r="BZ379" s="1774">
        <f>IF(User3!F2&lt;&gt;0,User3!F2,0)</f>
        <v>0</v>
      </c>
      <c r="CA379" s="1774">
        <f>IF(User3!G2&lt;&gt;0,User3!G2,0)</f>
        <v>0</v>
      </c>
      <c r="CB379" s="1774">
        <f>IF(User3!H2&lt;&gt;0,User3!H2,0)</f>
        <v>0</v>
      </c>
      <c r="CC379" s="1774">
        <f>IF(User3!I2&lt;&gt;0,User3!I2,0)</f>
        <v>0</v>
      </c>
      <c r="CD379" s="1774">
        <f>IF(User3!J2&lt;&gt;0,User3!J2,0)</f>
        <v>0</v>
      </c>
      <c r="CE379" s="1774">
        <f>IF(User3!K2&lt;&gt;0,User3!K2,0)</f>
        <v>0</v>
      </c>
      <c r="CF379" s="1774">
        <f>IF(User3!L2&lt;&gt;0,User3!L2,0)</f>
        <v>0</v>
      </c>
      <c r="CG379" s="1774">
        <f>IF(User3!M2&lt;&gt;0,User3!M2,0)</f>
        <v>0</v>
      </c>
      <c r="CH379" s="1774">
        <f>IF(User3!N2&lt;&gt;0,User3!N2,0)</f>
        <v>0</v>
      </c>
      <c r="CI379" s="1774">
        <f>IF(User3!O2&lt;&gt;0,User3!O2,0)</f>
        <v>0</v>
      </c>
      <c r="CJ379" s="1774">
        <f>IF(User3!P2&lt;&gt;0,User3!P2,0)</f>
        <v>0</v>
      </c>
      <c r="CK379" s="1774">
        <f>IF(User3!Q2&lt;&gt;0,User3!Q2,0)</f>
        <v>0</v>
      </c>
      <c r="CL379" s="1774">
        <f>IF(User3!R2&lt;&gt;0,User3!R2,0)</f>
        <v>0</v>
      </c>
      <c r="CM379" s="1774">
        <f>IF(User3!S2&lt;&gt;0,User3!S2,0)</f>
        <v>0</v>
      </c>
      <c r="CN379" s="1774">
        <f>IF(User3!T2&lt;&gt;0,User3!T2,0)</f>
        <v>3.78E-2</v>
      </c>
      <c r="CO379" s="1774">
        <f>IF(User3!U2&lt;&gt;0,User3!U2,0)</f>
        <v>0.12870000000000001</v>
      </c>
      <c r="CP379" s="1774">
        <f>IF(User3!V2&lt;&gt;0,User3!V2,0)</f>
        <v>0.100276</v>
      </c>
      <c r="CQ379" s="1774">
        <f>IF(User3!W2&lt;&gt;0,User3!W2,0)</f>
        <v>0</v>
      </c>
      <c r="CR379" s="1775">
        <f>IF(User3!X2&lt;&gt;0,User3!X2,0)</f>
        <v>0</v>
      </c>
      <c r="CS379" s="1775">
        <f>IF(User3!Y2&lt;&gt;0,User3!Y2,0)</f>
        <v>0</v>
      </c>
      <c r="CT379" s="1775">
        <f>IF(User3!Z2&lt;&gt;0,User3!Z2,0)</f>
        <v>0</v>
      </c>
      <c r="CU379" s="1775">
        <f>IF(User3!AA2&lt;&gt;0,User3!AA2,0)</f>
        <v>0</v>
      </c>
      <c r="CV379" s="1775">
        <f>IF(User3!AB2&lt;&gt;0,User3!AB2,0)</f>
        <v>0</v>
      </c>
      <c r="CW379" s="1775">
        <f>IF(User3!AC2&lt;&gt;0,User3!AC2,0)</f>
        <v>0</v>
      </c>
      <c r="CX379" s="1775">
        <f>IF(User3!AD2&lt;&gt;0,User3!AD2,0)</f>
        <v>0</v>
      </c>
      <c r="CY379" s="1775">
        <f>IF(User3!AE2&lt;&gt;0,User3!AE2,0)</f>
        <v>0.13619999999999999</v>
      </c>
      <c r="CZ379" s="1775">
        <f>IF(User3!AF2&lt;&gt;0,User3!AF2,0)</f>
        <v>6.0499999999999998E-2</v>
      </c>
      <c r="DA379" s="1775">
        <f>IF(User3!AG2&lt;&gt;0,User3!AG2,0)</f>
        <v>0</v>
      </c>
      <c r="DB379" s="1775">
        <f>IF(User3!AH2&lt;&gt;0,User3!AH2,0)</f>
        <v>0</v>
      </c>
      <c r="DC379" s="1775">
        <f>IF(User3!AI2&lt;&gt;0,User3!AI2,0)</f>
        <v>0</v>
      </c>
      <c r="DD379" s="1775">
        <f>IF(User3!AJ2&lt;&gt;0,User3!AJ2,0)</f>
        <v>0</v>
      </c>
      <c r="DE379" s="1775">
        <f>IF(User3!AK2&lt;&gt;0,User3!AK2,0)</f>
        <v>0</v>
      </c>
      <c r="DF379" s="1775">
        <f>IF(User3!AL2&lt;&gt;0,User3!AL2,0)</f>
        <v>0</v>
      </c>
      <c r="DG379" s="1775">
        <f>IF(User3!AM2&lt;&gt;0,User3!AM2,0)</f>
        <v>0</v>
      </c>
      <c r="DH379" s="1775">
        <f>IF(User3!AN2&lt;&gt;0,User3!AN2,0)</f>
        <v>0</v>
      </c>
      <c r="DI379" s="1775">
        <f>IF(User3!AO2&lt;&gt;0,User3!AO2,0)</f>
        <v>0</v>
      </c>
      <c r="DJ379" s="1775">
        <f>IF(User3!AP2&lt;&gt;0,User3!AP2,0)</f>
        <v>0</v>
      </c>
      <c r="DK379" s="1775">
        <f>IF(User3!AQ2&lt;&gt;0,User3!AQ2,0)</f>
        <v>0</v>
      </c>
      <c r="DL379" s="1775">
        <f>IF(User3!AR2&lt;&gt;0,User3!AR2,0)</f>
        <v>0</v>
      </c>
      <c r="DM379" s="1775">
        <f>IF(User3!AS2&lt;&gt;0,User3!AS2,0)</f>
        <v>0</v>
      </c>
      <c r="DN379" s="1791">
        <f>IF(User3!AT2&lt;&gt;0,User3!AT2,0)</f>
        <v>1</v>
      </c>
      <c r="DO379" s="1793">
        <f>IF(User3!AU2&lt;&gt;0,User3!AU2,0)</f>
        <v>1</v>
      </c>
      <c r="DP379" s="1794">
        <f>IF(User3!AV2&lt;&gt;0,User3!AV2,0)</f>
        <v>1000</v>
      </c>
      <c r="DQ379" s="1796">
        <f t="shared" si="3530"/>
        <v>1</v>
      </c>
      <c r="DR379" s="1798">
        <f>IF(User3!AX2&lt;&gt;0,User3!AX2,0)</f>
        <v>0.01</v>
      </c>
      <c r="DS379" s="1798">
        <f>IF(User3!AY2&lt;&gt;0,User3!AY2,0)</f>
        <v>1.0000000000000001E-5</v>
      </c>
      <c r="DT379" s="1794">
        <f>IF(User3!AZ2&lt;&gt;0,User3!AZ2,0)</f>
        <v>3001</v>
      </c>
      <c r="DU379" s="1800" t="str">
        <f>IF(User3!BA2&lt;&gt;0,User3!BA2,0)</f>
        <v>User3</v>
      </c>
      <c r="DV379" s="1812">
        <f>IF(User3!BB2&lt;&gt;0,User3!BB2,0)</f>
        <v>44333</v>
      </c>
      <c r="DW379" s="1813">
        <f>IF(User3!BC2&lt;&gt;0,User3!BC2,0)</f>
        <v>0</v>
      </c>
      <c r="DX379" s="1794">
        <f>IF(User3!BD2&lt;&gt;0,User3!BD2,0)</f>
        <v>0</v>
      </c>
      <c r="DY379" s="1794">
        <f>IF(User3!BE2&lt;&gt;0,User3!BE2,0)</f>
        <v>0</v>
      </c>
      <c r="DZ379" s="1794">
        <f>IF(User3!BF2&lt;&gt;0,User3!BF2,0)</f>
        <v>0</v>
      </c>
      <c r="EA379" s="1794">
        <f>IF(User3!BG2&lt;&gt;0,User3!BG2,0)</f>
        <v>0</v>
      </c>
      <c r="EB379" s="1794">
        <f>IF(User3!BH2&lt;&gt;0,User3!BH2,0)</f>
        <v>0</v>
      </c>
      <c r="EC379" s="1794">
        <f>IF(User3!BI2&lt;&gt;0,User3!BI2,0)</f>
        <v>0</v>
      </c>
      <c r="ED379" s="1794">
        <f>IF(User3!BJ2&lt;&gt;0,User3!BJ2,0)</f>
        <v>0</v>
      </c>
      <c r="EE379" s="1794">
        <f>IF(User3!BK2&lt;&gt;0,User3!BK2,0)</f>
        <v>0</v>
      </c>
      <c r="EF379" s="1794">
        <f>IF(User3!BL2&lt;&gt;0,User3!BL2,0)</f>
        <v>0</v>
      </c>
      <c r="EG379" s="1794">
        <f>IF(User3!BM2&lt;&gt;0,User3!BM2,0)</f>
        <v>0</v>
      </c>
      <c r="EH379" s="1794">
        <f>IF(User3!BN2&lt;&gt;0,User3!BN2,0)</f>
        <v>0</v>
      </c>
      <c r="EI379" s="1794">
        <f>IF(User3!BO2&lt;&gt;0,User3!BO2,0)</f>
        <v>0</v>
      </c>
      <c r="EJ379" s="1794">
        <f>IF(User3!BP2&lt;&gt;0,User3!BP2,0)</f>
        <v>0</v>
      </c>
      <c r="EK379" s="1794">
        <f>IF(User3!BQ2&lt;&gt;0,User3!BQ2,0)</f>
        <v>0</v>
      </c>
      <c r="EL379" s="1794"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7"/>
      <c r="AY380" s="1549"/>
      <c r="BG380" s="317"/>
      <c r="BQ380" s="1491"/>
      <c r="BR380" s="734">
        <f t="shared" si="3355"/>
        <v>0</v>
      </c>
      <c r="BS380" s="734">
        <f t="shared" si="3356"/>
        <v>0</v>
      </c>
      <c r="BT380" s="742">
        <v>0</v>
      </c>
      <c r="BU380" s="1773" t="str">
        <f>IF(User3!A3&lt;&gt;0,User3!A3,0)</f>
        <v>Grotek Gro-Silic</v>
      </c>
      <c r="BV380" s="1785" t="str">
        <f>IF(User3!B3&lt;&gt;0,User3!B3,0)</f>
        <v>Defense (Slica)</v>
      </c>
      <c r="BW380" s="1774">
        <f>IF(User3!C3&lt;&gt;0,User3!C3,0)</f>
        <v>0</v>
      </c>
      <c r="BX380" s="1774">
        <f>IF(User3!D3&lt;&gt;0,User3!D3,0)</f>
        <v>0</v>
      </c>
      <c r="BY380" s="1774">
        <f>IF(User3!E3&lt;&gt;0,User3!E3,0)</f>
        <v>0</v>
      </c>
      <c r="BZ380" s="1774">
        <f>IF(User3!F3&lt;&gt;0,User3!F3,0)</f>
        <v>0</v>
      </c>
      <c r="CA380" s="1774">
        <f>IF(User3!G3&lt;&gt;0,User3!G3,0)</f>
        <v>0</v>
      </c>
      <c r="CB380" s="1774">
        <f>IF(User3!H3&lt;&gt;0,User3!H3,0)</f>
        <v>0</v>
      </c>
      <c r="CC380" s="1774">
        <f>IF(User3!I3&lt;&gt;0,User3!I3,0)</f>
        <v>0</v>
      </c>
      <c r="CD380" s="1774">
        <f>IF(User3!J3&lt;&gt;0,User3!J3,0)</f>
        <v>0</v>
      </c>
      <c r="CE380" s="1774">
        <f>IF(User3!K3&lt;&gt;0,User3!K3,0)</f>
        <v>0</v>
      </c>
      <c r="CF380" s="1774">
        <f>IF(User3!L3&lt;&gt;0,User3!L3,0)</f>
        <v>0</v>
      </c>
      <c r="CG380" s="1774">
        <f>IF(User3!M3&lt;&gt;0,User3!M3,0)</f>
        <v>0</v>
      </c>
      <c r="CH380" s="1774">
        <f>IF(User3!N3&lt;&gt;0,User3!N3,0)</f>
        <v>0</v>
      </c>
      <c r="CI380" s="1774">
        <f>IF(User3!O3&lt;&gt;0,User3!O3,0)</f>
        <v>0</v>
      </c>
      <c r="CJ380" s="1774">
        <f>IF(User3!P3&lt;&gt;0,User3!P3,0)</f>
        <v>0.44</v>
      </c>
      <c r="CK380" s="1774">
        <f>IF(User3!Q3&lt;&gt;0,User3!Q3,0)</f>
        <v>0</v>
      </c>
      <c r="CL380" s="1774">
        <f>IF(User3!R3&lt;&gt;0,User3!R3,0)</f>
        <v>0</v>
      </c>
      <c r="CM380" s="1774">
        <f>IF(User3!S3&lt;&gt;0,User3!S3,0)</f>
        <v>0</v>
      </c>
      <c r="CN380" s="1774">
        <f>IF(User3!T3&lt;&gt;0,User3!T3,0)</f>
        <v>0</v>
      </c>
      <c r="CO380" s="1774">
        <f>IF(User3!U3&lt;&gt;0,User3!U3,0)</f>
        <v>0</v>
      </c>
      <c r="CP380" s="1774">
        <f>IF(User3!V3&lt;&gt;0,User3!V3,0)</f>
        <v>0</v>
      </c>
      <c r="CQ380" s="1774">
        <f>IF(User3!W3&lt;&gt;0,User3!W3,0)</f>
        <v>0</v>
      </c>
      <c r="CR380" s="1775">
        <f>IF(User3!X3&lt;&gt;0,User3!X3,0)</f>
        <v>0</v>
      </c>
      <c r="CS380" s="1775">
        <f>IF(User3!Y3&lt;&gt;0,User3!Y3,0)</f>
        <v>0</v>
      </c>
      <c r="CT380" s="1775">
        <f>IF(User3!Z3&lt;&gt;0,User3!Z3,0)</f>
        <v>0</v>
      </c>
      <c r="CU380" s="1775">
        <f>IF(User3!AA3&lt;&gt;0,User3!AA3,0)</f>
        <v>1.5E-5</v>
      </c>
      <c r="CV380" s="1775">
        <f>IF(User3!AB3&lt;&gt;0,User3!AB3,0)</f>
        <v>0</v>
      </c>
      <c r="CW380" s="1775">
        <f>IF(User3!AC3&lt;&gt;0,User3!AC3,0)</f>
        <v>9.0000000000000006E-5</v>
      </c>
      <c r="CX380" s="1775">
        <f>IF(User3!AD3&lt;&gt;0,User3!AD3,0)</f>
        <v>0</v>
      </c>
      <c r="CY380" s="1775">
        <f>IF(User3!AE3&lt;&gt;0,User3!AE3,0)</f>
        <v>0</v>
      </c>
      <c r="CZ380" s="1775">
        <f>IF(User3!AF3&lt;&gt;0,User3!AF3,0)</f>
        <v>0</v>
      </c>
      <c r="DA380" s="1775">
        <f>IF(User3!AG3&lt;&gt;0,User3!AG3,0)</f>
        <v>0</v>
      </c>
      <c r="DB380" s="1775">
        <f>IF(User3!AH3&lt;&gt;0,User3!AH3,0)</f>
        <v>0</v>
      </c>
      <c r="DC380" s="1775">
        <f>IF(User3!AI3&lt;&gt;0,User3!AI3,0)</f>
        <v>0</v>
      </c>
      <c r="DD380" s="1775">
        <f>IF(User3!AJ3&lt;&gt;0,User3!AJ3,0)</f>
        <v>0</v>
      </c>
      <c r="DE380" s="1775">
        <f>IF(User3!AK3&lt;&gt;0,User3!AK3,0)</f>
        <v>0</v>
      </c>
      <c r="DF380" s="1775">
        <f>IF(User3!AL3&lt;&gt;0,User3!AL3,0)</f>
        <v>0</v>
      </c>
      <c r="DG380" s="1775">
        <f>IF(User3!AM3&lt;&gt;0,User3!AM3,0)</f>
        <v>0</v>
      </c>
      <c r="DH380" s="1775">
        <f>IF(User3!AN3&lt;&gt;0,User3!AN3,0)</f>
        <v>0</v>
      </c>
      <c r="DI380" s="1775">
        <f>IF(User3!AO3&lt;&gt;0,User3!AO3,0)</f>
        <v>0</v>
      </c>
      <c r="DJ380" s="1775">
        <f>IF(User3!AP3&lt;&gt;0,User3!AP3,0)</f>
        <v>0</v>
      </c>
      <c r="DK380" s="1775">
        <f>IF(User3!AQ3&lt;&gt;0,User3!AQ3,0)</f>
        <v>0</v>
      </c>
      <c r="DL380" s="1775">
        <f>IF(User3!AR3&lt;&gt;0,User3!AR3,0)</f>
        <v>0</v>
      </c>
      <c r="DM380" s="1775">
        <f>IF(User3!AS3&lt;&gt;0,User3!AS3,0)</f>
        <v>0</v>
      </c>
      <c r="DN380" s="1791">
        <f>IF(User3!AT3&lt;&gt;0,User3!AT3,0)</f>
        <v>1</v>
      </c>
      <c r="DO380" s="1793">
        <f>IF(User3!AU3&lt;&gt;0,User3!AU3,0)</f>
        <v>0.5</v>
      </c>
      <c r="DP380" s="1794">
        <f>IF(User3!AV3&lt;&gt;0,User3!AV3,0)</f>
        <v>700</v>
      </c>
      <c r="DQ380" s="1796">
        <f t="shared" si="3530"/>
        <v>1.4</v>
      </c>
      <c r="DR380" s="1798">
        <f>IF(User3!AX3&lt;&gt;0,User3!AX3,0)</f>
        <v>0.01</v>
      </c>
      <c r="DS380" s="1798">
        <f>IF(User3!AY3&lt;&gt;0,User3!AY3,0)</f>
        <v>2.0000000000000002E-5</v>
      </c>
      <c r="DT380" s="1794">
        <f>IF(User3!AZ3&lt;&gt;0,User3!AZ3,0)</f>
        <v>3002</v>
      </c>
      <c r="DU380" s="1800" t="str">
        <f>IF(User3!BA3&lt;&gt;0,User3!BA3,0)</f>
        <v>User3</v>
      </c>
      <c r="DV380" s="1812">
        <f>IF(User3!BB3&lt;&gt;0,User3!BB3,0)</f>
        <v>44333</v>
      </c>
      <c r="DW380" s="1813">
        <f>IF(User3!BC3&lt;&gt;0,User3!BC3,0)</f>
        <v>0</v>
      </c>
      <c r="DX380" s="1794">
        <f>IF(User3!BD3&lt;&gt;0,User3!BD3,0)</f>
        <v>0.5</v>
      </c>
      <c r="DY380" s="1794">
        <f>IF(User3!BE3&lt;&gt;0,User3!BE3,0)</f>
        <v>0.5</v>
      </c>
      <c r="DZ380" s="1794">
        <f>IF(User3!BF3&lt;&gt;0,User3!BF3,0)</f>
        <v>0.5</v>
      </c>
      <c r="EA380" s="1794">
        <f>IF(User3!BG3&lt;&gt;0,User3!BG3,0)</f>
        <v>0.5</v>
      </c>
      <c r="EB380" s="1794">
        <f>IF(User3!BH3&lt;&gt;0,User3!BH3,0)</f>
        <v>0.5</v>
      </c>
      <c r="EC380" s="1794">
        <f>IF(User3!BI3&lt;&gt;0,User3!BI3,0)</f>
        <v>0.5</v>
      </c>
      <c r="ED380" s="1794">
        <f>IF(User3!BJ3&lt;&gt;0,User3!BJ3,0)</f>
        <v>0.5</v>
      </c>
      <c r="EE380" s="1794">
        <f>IF(User3!BK3&lt;&gt;0,User3!BK3,0)</f>
        <v>0.5</v>
      </c>
      <c r="EF380" s="1794">
        <f>IF(User3!BL3&lt;&gt;0,User3!BL3,0)</f>
        <v>0.5</v>
      </c>
      <c r="EG380" s="1794">
        <f>IF(User3!BM3&lt;&gt;0,User3!BM3,0)</f>
        <v>0.5</v>
      </c>
      <c r="EH380" s="1794">
        <f>IF(User3!BN3&lt;&gt;0,User3!BN3,0)</f>
        <v>0.5</v>
      </c>
      <c r="EI380" s="1794">
        <f>IF(User3!BO3&lt;&gt;0,User3!BO3,0)</f>
        <v>0</v>
      </c>
      <c r="EJ380" s="1794">
        <f>IF(User3!BP3&lt;&gt;0,User3!BP3,0)</f>
        <v>0</v>
      </c>
      <c r="EK380" s="1794">
        <f>IF(User3!BQ3&lt;&gt;0,User3!BQ3,0)</f>
        <v>0</v>
      </c>
      <c r="EL380" s="1794"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7"/>
      <c r="AY381" s="1549"/>
      <c r="BG381" s="317"/>
      <c r="BQ381" s="1491"/>
      <c r="BR381" s="734">
        <f t="shared" si="3355"/>
        <v>0</v>
      </c>
      <c r="BS381" s="734">
        <f t="shared" si="3356"/>
        <v>0</v>
      </c>
      <c r="BT381" s="742">
        <v>0</v>
      </c>
      <c r="BU381" s="1773" t="str">
        <f>IF(User3!A4&lt;&gt;0,User3!A4,0)</f>
        <v>Mega Crop B cal-nit</v>
      </c>
      <c r="BV381" s="1773" t="str">
        <f>IF(User3!B4&lt;&gt;0,User3!B4,0)</f>
        <v>Micro</v>
      </c>
      <c r="BW381" s="1774">
        <f>IF(User3!C4&lt;&gt;0,User3!C4,0)</f>
        <v>1.0999999999999999E-2</v>
      </c>
      <c r="BX381" s="1774">
        <f>IF(User3!D4&lt;&gt;0,User3!D4,0)</f>
        <v>0.14499999999999999</v>
      </c>
      <c r="BY381" s="1774">
        <f>IF(User3!E4&lt;&gt;0,User3!E4,0)</f>
        <v>0</v>
      </c>
      <c r="BZ381" s="1774">
        <f>IF(User3!F4&lt;&gt;0,User3!F4,0)</f>
        <v>0</v>
      </c>
      <c r="CA381" s="1774">
        <f>IF(User3!G4&lt;&gt;0,User3!G4,0)</f>
        <v>0</v>
      </c>
      <c r="CB381" s="1774">
        <f>IF(User3!H4&lt;&gt;0,User3!H4,0)</f>
        <v>0</v>
      </c>
      <c r="CC381" s="1774">
        <f>IF(User3!I4&lt;&gt;0,User3!I4,0)</f>
        <v>0</v>
      </c>
      <c r="CD381" s="1774">
        <f>IF(User3!J4&lt;&gt;0,User3!J4,0)</f>
        <v>0</v>
      </c>
      <c r="CE381" s="1774">
        <f>IF(User3!K4&lt;&gt;0,User3!K4,0)</f>
        <v>0</v>
      </c>
      <c r="CF381" s="1774">
        <f>IF(User3!L4&lt;&gt;0,User3!L4,0)</f>
        <v>0</v>
      </c>
      <c r="CG381" s="1774">
        <f>IF(User3!M4&lt;&gt;0,User3!M4,0)</f>
        <v>0</v>
      </c>
      <c r="CH381" s="1774">
        <f>IF(User3!N4&lt;&gt;0,User3!N4,0)</f>
        <v>0</v>
      </c>
      <c r="CI381" s="1774">
        <f>IF(User3!O4&lt;&gt;0,User3!O4,0)</f>
        <v>0</v>
      </c>
      <c r="CJ381" s="1774">
        <f>IF(User3!P4&lt;&gt;0,User3!P4,0)</f>
        <v>0</v>
      </c>
      <c r="CK381" s="1774">
        <f>IF(User3!Q4&lt;&gt;0,User3!Q4,0)</f>
        <v>0</v>
      </c>
      <c r="CL381" s="1774">
        <f>IF(User3!R4&lt;&gt;0,User3!R4,0)</f>
        <v>0</v>
      </c>
      <c r="CM381" s="1774">
        <f>IF(User3!S4&lt;&gt;0,User3!S4,0)</f>
        <v>0</v>
      </c>
      <c r="CN381" s="1774">
        <f>IF(User3!T4&lt;&gt;0,User3!T4,0)</f>
        <v>0</v>
      </c>
      <c r="CO381" s="1774">
        <f>IF(User3!U4&lt;&gt;0,User3!U4,0)</f>
        <v>0.19</v>
      </c>
      <c r="CP381" s="1774">
        <f>IF(User3!V4&lt;&gt;0,User3!V4,0)</f>
        <v>0</v>
      </c>
      <c r="CQ381" s="1774">
        <f>IF(User3!W4&lt;&gt;0,User3!W4,0)</f>
        <v>0</v>
      </c>
      <c r="CR381" s="1775">
        <f>IF(User3!X4&lt;&gt;0,User3!X4,0)</f>
        <v>0</v>
      </c>
      <c r="CS381" s="1775">
        <f>IF(User3!Y4&lt;&gt;0,User3!Y4,0)</f>
        <v>0</v>
      </c>
      <c r="CT381" s="1775">
        <f>IF(User3!Z4&lt;&gt;0,User3!Z4,0)</f>
        <v>0</v>
      </c>
      <c r="CU381" s="1775">
        <f>IF(User3!AA4&lt;&gt;0,User3!AA4,0)</f>
        <v>0</v>
      </c>
      <c r="CV381" s="1775">
        <f>IF(User3!AB4&lt;&gt;0,User3!AB4,0)</f>
        <v>0</v>
      </c>
      <c r="CW381" s="1775">
        <f>IF(User3!AC4&lt;&gt;0,User3!AC4,0)</f>
        <v>0</v>
      </c>
      <c r="CX381" s="1775">
        <f>IF(User3!AD4&lt;&gt;0,User3!AD4,0)</f>
        <v>0</v>
      </c>
      <c r="CY381" s="1775">
        <f>IF(User3!AE4&lt;&gt;0,User3!AE4,0)</f>
        <v>0</v>
      </c>
      <c r="CZ381" s="1775">
        <f>IF(User3!AF4&lt;&gt;0,User3!AF4,0)</f>
        <v>0</v>
      </c>
      <c r="DA381" s="1775">
        <f>IF(User3!AG4&lt;&gt;0,User3!AG4,0)</f>
        <v>0</v>
      </c>
      <c r="DB381" s="1775">
        <f>IF(User3!AH4&lt;&gt;0,User3!AH4,0)</f>
        <v>0</v>
      </c>
      <c r="DC381" s="1775">
        <f>IF(User3!AI4&lt;&gt;0,User3!AI4,0)</f>
        <v>0</v>
      </c>
      <c r="DD381" s="1775">
        <f>IF(User3!AJ4&lt;&gt;0,User3!AJ4,0)</f>
        <v>0</v>
      </c>
      <c r="DE381" s="1775">
        <f>IF(User3!AK4&lt;&gt;0,User3!AK4,0)</f>
        <v>0</v>
      </c>
      <c r="DF381" s="1775">
        <f>IF(User3!AL4&lt;&gt;0,User3!AL4,0)</f>
        <v>0</v>
      </c>
      <c r="DG381" s="1775">
        <f>IF(User3!AM4&lt;&gt;0,User3!AM4,0)</f>
        <v>0</v>
      </c>
      <c r="DH381" s="1775">
        <f>IF(User3!AN4&lt;&gt;0,User3!AN4,0)</f>
        <v>0</v>
      </c>
      <c r="DI381" s="1775">
        <f>IF(User3!AO4&lt;&gt;0,User3!AO4,0)</f>
        <v>0</v>
      </c>
      <c r="DJ381" s="1775">
        <f>IF(User3!AP4&lt;&gt;0,User3!AP4,0)</f>
        <v>0</v>
      </c>
      <c r="DK381" s="1775">
        <f>IF(User3!AQ4&lt;&gt;0,User3!AQ4,0)</f>
        <v>0</v>
      </c>
      <c r="DL381" s="1775">
        <f>IF(User3!AR4&lt;&gt;0,User3!AR4,0)</f>
        <v>0</v>
      </c>
      <c r="DM381" s="1775">
        <f>IF(User3!AS4&lt;&gt;0,User3!AS4,0)</f>
        <v>0</v>
      </c>
      <c r="DN381" s="1791">
        <f>IF(User3!AT4&lt;&gt;0,User3!AT4,0)</f>
        <v>1</v>
      </c>
      <c r="DO381" s="1793">
        <f>IF(User3!AU4&lt;&gt;0,User3!AU4,0)</f>
        <v>1</v>
      </c>
      <c r="DP381" s="1794">
        <f>IF(User3!AV4&lt;&gt;0,User3!AV4,0)</f>
        <v>1000</v>
      </c>
      <c r="DQ381" s="1796">
        <f t="shared" si="3530"/>
        <v>1</v>
      </c>
      <c r="DR381" s="1798">
        <f>IF(User3!AX4&lt;&gt;0,User3!AX4,0)</f>
        <v>0.01</v>
      </c>
      <c r="DS381" s="1798">
        <f>IF(User3!AY4&lt;&gt;0,User3!AY4,0)</f>
        <v>1.0000000000000001E-5</v>
      </c>
      <c r="DT381" s="1773">
        <f>IF(User3!AZ4&lt;&gt;0,User3!AZ4,0)</f>
        <v>3003</v>
      </c>
      <c r="DU381" s="1800" t="str">
        <f>IF(User3!BA4&lt;&gt;0,User3!BA4,0)</f>
        <v>User3</v>
      </c>
      <c r="DV381" s="1812">
        <f>IF(User3!BB4&lt;&gt;0,User3!BB4,0)</f>
        <v>44333</v>
      </c>
      <c r="DW381" s="1813">
        <f>IF(User3!BC4&lt;&gt;0,User3!BC4,0)</f>
        <v>0</v>
      </c>
      <c r="DX381" s="1794">
        <f>IF(User3!BD4&lt;&gt;0,User3!BD4,0)</f>
        <v>0</v>
      </c>
      <c r="DY381" s="1794">
        <f>IF(User3!BE4&lt;&gt;0,User3!BE4,0)</f>
        <v>2</v>
      </c>
      <c r="DZ381" s="1794">
        <f>IF(User3!BF4&lt;&gt;0,User3!BF4,0)</f>
        <v>2</v>
      </c>
      <c r="EA381" s="1794">
        <f>IF(User3!BG4&lt;&gt;0,User3!BG4,0)</f>
        <v>2</v>
      </c>
      <c r="EB381" s="1794">
        <f>IF(User3!BH4&lt;&gt;0,User3!BH4,0)</f>
        <v>2</v>
      </c>
      <c r="EC381" s="1794">
        <f>IF(User3!BI4&lt;&gt;0,User3!BI4,0)</f>
        <v>2</v>
      </c>
      <c r="ED381" s="1794">
        <f>IF(User3!BJ4&lt;&gt;0,User3!BJ4,0)</f>
        <v>2</v>
      </c>
      <c r="EE381" s="1794">
        <f>IF(User3!BK4&lt;&gt;0,User3!BK4,0)</f>
        <v>2</v>
      </c>
      <c r="EF381" s="1794">
        <f>IF(User3!BL4&lt;&gt;0,User3!BL4,0)</f>
        <v>2</v>
      </c>
      <c r="EG381" s="1794">
        <f>IF(User3!BM4&lt;&gt;0,User3!BM4,0)</f>
        <v>1</v>
      </c>
      <c r="EH381" s="1794">
        <f>IF(User3!BN4&lt;&gt;0,User3!BN4,0)</f>
        <v>1</v>
      </c>
      <c r="EI381" s="1794">
        <f>IF(User3!BO4&lt;&gt;0,User3!BO4,0)</f>
        <v>1</v>
      </c>
      <c r="EJ381" s="1794">
        <f>IF(User3!BP4&lt;&gt;0,User3!BP4,0)</f>
        <v>1</v>
      </c>
      <c r="EK381" s="1794">
        <f>IF(User3!BQ4&lt;&gt;0,User3!BQ4,0)</f>
        <v>0</v>
      </c>
      <c r="EL381" s="1794">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7"/>
      <c r="AY382" s="1549"/>
      <c r="BG382" s="317"/>
      <c r="BH382" s="317"/>
      <c r="BI382" s="317"/>
      <c r="BJ382" s="317"/>
      <c r="BK382" s="317"/>
      <c r="BQ382" s="1491"/>
      <c r="BR382" s="734">
        <f t="shared" si="3355"/>
        <v>0</v>
      </c>
      <c r="BS382" s="734">
        <f t="shared" si="3356"/>
        <v>0</v>
      </c>
      <c r="BT382" s="742">
        <v>0</v>
      </c>
      <c r="BU382" s="1773" t="str">
        <f>IF(User3!A5&lt;&gt;0,User3!A5,0)</f>
        <v>Mega Crop A</v>
      </c>
      <c r="BV382" s="1773" t="str">
        <f>IF(User3!B5&lt;&gt;0,User3!B5,0)</f>
        <v>Grow</v>
      </c>
      <c r="BW382" s="1774">
        <f>IF(User3!C5&lt;&gt;0,User3!C5,0)</f>
        <v>0</v>
      </c>
      <c r="BX382" s="1774">
        <f>IF(User3!D5&lt;&gt;0,User3!D5,0)</f>
        <v>0.05</v>
      </c>
      <c r="BY382" s="1774">
        <f>IF(User3!E5&lt;&gt;0,User3!E5,0)</f>
        <v>0</v>
      </c>
      <c r="BZ382" s="1774">
        <f>IF(User3!F5&lt;&gt;0,User3!F5,0)</f>
        <v>0.12</v>
      </c>
      <c r="CA382" s="1774">
        <f>IF(User3!G5&lt;&gt;0,User3!G5,0)</f>
        <v>0</v>
      </c>
      <c r="CB382" s="1774">
        <f>IF(User3!H5&lt;&gt;0,User3!H5,0)</f>
        <v>0.26</v>
      </c>
      <c r="CC382" s="1774">
        <f>IF(User3!I5&lt;&gt;0,User3!I5,0)</f>
        <v>0</v>
      </c>
      <c r="CD382" s="1774">
        <f>IF(User3!J5&lt;&gt;0,User3!J5,0)</f>
        <v>0</v>
      </c>
      <c r="CE382" s="1774">
        <f>IF(User3!K5&lt;&gt;0,User3!K5,0)</f>
        <v>0</v>
      </c>
      <c r="CF382" s="1774">
        <f>IF(User3!L5&lt;&gt;0,User3!L5,0)</f>
        <v>0</v>
      </c>
      <c r="CG382" s="1774">
        <f>IF(User3!M5&lt;&gt;0,User3!M5,0)</f>
        <v>0</v>
      </c>
      <c r="CH382" s="1774">
        <f>IF(User3!N5&lt;&gt;0,User3!N5,0)</f>
        <v>0</v>
      </c>
      <c r="CI382" s="1774">
        <f>IF(User3!O5&lt;&gt;0,User3!O5,0)</f>
        <v>0</v>
      </c>
      <c r="CJ382" s="1774">
        <f>IF(User3!P5&lt;&gt;0,User3!P5,0)</f>
        <v>0</v>
      </c>
      <c r="CK382" s="1774">
        <f>IF(User3!Q5&lt;&gt;0,User3!Q5,0)</f>
        <v>0</v>
      </c>
      <c r="CL382" s="1774">
        <f>IF(User3!R5&lt;&gt;0,User3!R5,0)</f>
        <v>0</v>
      </c>
      <c r="CM382" s="1774">
        <f>IF(User3!S5&lt;&gt;0,User3!S5,0)</f>
        <v>0</v>
      </c>
      <c r="CN382" s="1774">
        <f>IF(User3!T5&lt;&gt;0,User3!T5,0)</f>
        <v>6.3E-2</v>
      </c>
      <c r="CO382" s="1774">
        <f>IF(User3!U5&lt;&gt;0,User3!U5,0)</f>
        <v>0</v>
      </c>
      <c r="CP382" s="1774">
        <f>IF(User3!V5&lt;&gt;0,User3!V5,0)</f>
        <v>7.2999999999999995E-2</v>
      </c>
      <c r="CQ382" s="1774">
        <f>IF(User3!W5&lt;&gt;0,User3!W5,0)</f>
        <v>0</v>
      </c>
      <c r="CR382" s="1775">
        <f>IF(User3!X5&lt;&gt;0,User3!X5,0)</f>
        <v>0</v>
      </c>
      <c r="CS382" s="1775">
        <f>IF(User3!Y5&lt;&gt;0,User3!Y5,0)</f>
        <v>3.0000000000000001E-3</v>
      </c>
      <c r="CT382" s="1775">
        <f>IF(User3!Z5&lt;&gt;0,User3!Z5,0)</f>
        <v>5.9999999999999995E-4</v>
      </c>
      <c r="CU382" s="1775">
        <f>IF(User3!AA5&lt;&gt;0,User3!AA5,0)</f>
        <v>1E-4</v>
      </c>
      <c r="CV382" s="1775">
        <f>IF(User3!AB5&lt;&gt;0,User3!AB5,0)</f>
        <v>1E-3</v>
      </c>
      <c r="CW382" s="1775">
        <f>IF(User3!AC5&lt;&gt;0,User3!AC5,0)</f>
        <v>2.9999999999999997E-4</v>
      </c>
      <c r="CX382" s="1775">
        <f>IF(User3!AD5&lt;&gt;0,User3!AD5,0)</f>
        <v>2.9999999999999997E-4</v>
      </c>
      <c r="CY382" s="1775">
        <f>IF(User3!AE5&lt;&gt;0,User3!AE5,0)</f>
        <v>0</v>
      </c>
      <c r="CZ382" s="1775">
        <f>IF(User3!AF5&lt;&gt;0,User3!AF5,0)</f>
        <v>0</v>
      </c>
      <c r="DA382" s="1775">
        <f>IF(User3!AG5&lt;&gt;0,User3!AG5,0)</f>
        <v>0</v>
      </c>
      <c r="DB382" s="1775">
        <f>IF(User3!AH5&lt;&gt;0,User3!AH5,0)</f>
        <v>0</v>
      </c>
      <c r="DC382" s="1775">
        <f>IF(User3!AI5&lt;&gt;0,User3!AI5,0)</f>
        <v>0</v>
      </c>
      <c r="DD382" s="1775">
        <f>IF(User3!AJ5&lt;&gt;0,User3!AJ5,0)</f>
        <v>0</v>
      </c>
      <c r="DE382" s="1775">
        <f>IF(User3!AK5&lt;&gt;0,User3!AK5,0)</f>
        <v>0</v>
      </c>
      <c r="DF382" s="1775">
        <f>IF(User3!AL5&lt;&gt;0,User3!AL5,0)</f>
        <v>0</v>
      </c>
      <c r="DG382" s="1775">
        <f>IF(User3!AM5&lt;&gt;0,User3!AM5,0)</f>
        <v>0</v>
      </c>
      <c r="DH382" s="1775">
        <f>IF(User3!AN5&lt;&gt;0,User3!AN5,0)</f>
        <v>0</v>
      </c>
      <c r="DI382" s="1775">
        <f>IF(User3!AO5&lt;&gt;0,User3!AO5,0)</f>
        <v>0</v>
      </c>
      <c r="DJ382" s="1775">
        <f>IF(User3!AP5&lt;&gt;0,User3!AP5,0)</f>
        <v>0</v>
      </c>
      <c r="DK382" s="1775">
        <f>IF(User3!AQ5&lt;&gt;0,User3!AQ5,0)</f>
        <v>0</v>
      </c>
      <c r="DL382" s="1775">
        <f>IF(User3!AR5&lt;&gt;0,User3!AR5,0)</f>
        <v>0</v>
      </c>
      <c r="DM382" s="1775">
        <f>IF(User3!AS5&lt;&gt;0,User3!AS5,0)</f>
        <v>0</v>
      </c>
      <c r="DN382" s="1791">
        <f>IF(User3!AT5&lt;&gt;0,User3!AT5,0)</f>
        <v>1</v>
      </c>
      <c r="DO382" s="1793">
        <f>IF(User3!AU5&lt;&gt;0,User3!AU5,0)</f>
        <v>1</v>
      </c>
      <c r="DP382" s="1794">
        <f>IF(User3!AV5&lt;&gt;0,User3!AV5,0)</f>
        <v>1000</v>
      </c>
      <c r="DQ382" s="1796">
        <f t="shared" si="3530"/>
        <v>1</v>
      </c>
      <c r="DR382" s="1798">
        <f>IF(User3!AX5&lt;&gt;0,User3!AX5,0)</f>
        <v>0.01</v>
      </c>
      <c r="DS382" s="1798">
        <f>IF(User3!AY5&lt;&gt;0,User3!AY5,0)</f>
        <v>1.0000000000000001E-5</v>
      </c>
      <c r="DT382" s="1773">
        <f>IF(User3!AZ5&lt;&gt;0,User3!AZ5,0)</f>
        <v>3004</v>
      </c>
      <c r="DU382" s="1800" t="str">
        <f>IF(User3!BA5&lt;&gt;0,User3!BA5,0)</f>
        <v>User3</v>
      </c>
      <c r="DV382" s="1812">
        <f>IF(User3!BB5&lt;&gt;0,User3!BB5,0)</f>
        <v>44333</v>
      </c>
      <c r="DW382" s="1813">
        <f>IF(User3!BC5&lt;&gt;0,User3!BC5,0)</f>
        <v>0</v>
      </c>
      <c r="DX382" s="1794">
        <f>IF(User3!BD5&lt;&gt;0,User3!BD5,0)</f>
        <v>1</v>
      </c>
      <c r="DY382" s="1794">
        <f>IF(User3!BE5&lt;&gt;0,User3!BE5,0)</f>
        <v>3</v>
      </c>
      <c r="DZ382" s="1794">
        <f>IF(User3!BF5&lt;&gt;0,User3!BF5,0)</f>
        <v>3</v>
      </c>
      <c r="EA382" s="1794">
        <f>IF(User3!BG5&lt;&gt;0,User3!BG5,0)</f>
        <v>3</v>
      </c>
      <c r="EB382" s="1794">
        <f>IF(User3!BH5&lt;&gt;0,User3!BH5,0)</f>
        <v>3</v>
      </c>
      <c r="EC382" s="1794">
        <f>IF(User3!BI5&lt;&gt;0,User3!BI5,0)</f>
        <v>3</v>
      </c>
      <c r="ED382" s="1794">
        <f>IF(User3!BJ5&lt;&gt;0,User3!BJ5,0)</f>
        <v>5</v>
      </c>
      <c r="EE382" s="1794">
        <f>IF(User3!BK5&lt;&gt;0,User3!BK5,0)</f>
        <v>5</v>
      </c>
      <c r="EF382" s="1794">
        <f>IF(User3!BL5&lt;&gt;0,User3!BL5,0)</f>
        <v>5</v>
      </c>
      <c r="EG382" s="1794">
        <f>IF(User3!BM5&lt;&gt;0,User3!BM5,0)</f>
        <v>5</v>
      </c>
      <c r="EH382" s="1794">
        <f>IF(User3!BN5&lt;&gt;0,User3!BN5,0)</f>
        <v>3</v>
      </c>
      <c r="EI382" s="1794">
        <f>IF(User3!BO5&lt;&gt;0,User3!BO5,0)</f>
        <v>3</v>
      </c>
      <c r="EJ382" s="1794">
        <f>IF(User3!BP5&lt;&gt;0,User3!BP5,0)</f>
        <v>3</v>
      </c>
      <c r="EK382" s="1794">
        <f>IF(User3!BQ5&lt;&gt;0,User3!BQ5,0)</f>
        <v>0</v>
      </c>
      <c r="EL382" s="1794">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7"/>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3" t="str">
        <f>IF(User3!A6&lt;&gt;0,User3!A6,0)</f>
        <v>GolfGreen PlantStarter</v>
      </c>
      <c r="BV383" s="1785" t="str">
        <f>IF(User3!B6&lt;&gt;0,User3!B6,0)</f>
        <v>Roots</v>
      </c>
      <c r="BW383" s="1774">
        <f>IF(User3!C6&lt;&gt;0,User3!C6,0)</f>
        <v>0</v>
      </c>
      <c r="BX383" s="1774">
        <f>IF(User3!D6&lt;&gt;0,User3!D6,0)</f>
        <v>7.0999999999999994E-2</v>
      </c>
      <c r="BY383" s="1774">
        <f>IF(User3!E6&lt;&gt;0,User3!E6,0)</f>
        <v>2.9000000000000001E-2</v>
      </c>
      <c r="BZ383" s="1774">
        <f>IF(User3!F6&lt;&gt;0,User3!F6,0)</f>
        <v>0.52</v>
      </c>
      <c r="CA383" s="1774">
        <f>IF(User3!G6&lt;&gt;0,User3!G6,0)</f>
        <v>0</v>
      </c>
      <c r="CB383" s="1774">
        <f>IF(User3!H6&lt;&gt;0,User3!H6,0)</f>
        <v>0.1</v>
      </c>
      <c r="CC383" s="1774">
        <f>IF(User3!I6&lt;&gt;0,User3!I6,0)</f>
        <v>0</v>
      </c>
      <c r="CD383" s="1774">
        <f>IF(User3!J6&lt;&gt;0,User3!J6,0)</f>
        <v>0</v>
      </c>
      <c r="CE383" s="1774">
        <f>IF(User3!K6&lt;&gt;0,User3!K6,0)</f>
        <v>0</v>
      </c>
      <c r="CF383" s="1774">
        <f>IF(User3!L6&lt;&gt;0,User3!L6,0)</f>
        <v>0</v>
      </c>
      <c r="CG383" s="1774">
        <f>IF(User3!M6&lt;&gt;0,User3!M6,0)</f>
        <v>0</v>
      </c>
      <c r="CH383" s="1774">
        <f>IF(User3!N6&lt;&gt;0,User3!N6,0)</f>
        <v>0</v>
      </c>
      <c r="CI383" s="1774">
        <f>IF(User3!O6&lt;&gt;0,User3!O6,0)</f>
        <v>0</v>
      </c>
      <c r="CJ383" s="1774">
        <f>IF(User3!P6&lt;&gt;0,User3!P6,0)</f>
        <v>0</v>
      </c>
      <c r="CK383" s="1774">
        <f>IF(User3!Q6&lt;&gt;0,User3!Q6,0)</f>
        <v>0</v>
      </c>
      <c r="CL383" s="1774">
        <f>IF(User3!R6&lt;&gt;0,User3!R6,0)</f>
        <v>0</v>
      </c>
      <c r="CM383" s="1774">
        <f>IF(User3!S6&lt;&gt;0,User3!S6,0)</f>
        <v>0</v>
      </c>
      <c r="CN383" s="1774">
        <f>IF(User3!T6&lt;&gt;0,User3!T6,0)</f>
        <v>0</v>
      </c>
      <c r="CO383" s="1774">
        <f>IF(User3!U6&lt;&gt;0,User3!U6,0)</f>
        <v>0</v>
      </c>
      <c r="CP383" s="1774">
        <f>IF(User3!V6&lt;&gt;0,User3!V6,0)</f>
        <v>0</v>
      </c>
      <c r="CQ383" s="1774">
        <f>IF(User3!W6&lt;&gt;0,User3!W6,0)</f>
        <v>0</v>
      </c>
      <c r="CR383" s="1775">
        <f>IF(User3!X6&lt;&gt;0,User3!X6,0)</f>
        <v>0</v>
      </c>
      <c r="CS383" s="1775">
        <f>IF(User3!Y6&lt;&gt;0,User3!Y6,0)</f>
        <v>1E-3</v>
      </c>
      <c r="CT383" s="1775">
        <f>IF(User3!Z6&lt;&gt;0,User3!Z6,0)</f>
        <v>5.0000000000000001E-4</v>
      </c>
      <c r="CU383" s="1775">
        <f>IF(User3!AA6&lt;&gt;0,User3!AA6,0)</f>
        <v>5.0000000000000004E-6</v>
      </c>
      <c r="CV383" s="1775">
        <f>IF(User3!AB6&lt;&gt;0,User3!AB6,0)</f>
        <v>5.0000000000000001E-4</v>
      </c>
      <c r="CW383" s="1775">
        <f>IF(User3!AC6&lt;&gt;0,User3!AC6,0)</f>
        <v>2.0000000000000001E-4</v>
      </c>
      <c r="CX383" s="1775">
        <f>IF(User3!AD6&lt;&gt;0,User3!AD6,0)</f>
        <v>5.0000000000000001E-4</v>
      </c>
      <c r="CY383" s="1775">
        <f>IF(User3!AE6&lt;&gt;0,User3!AE6,0)</f>
        <v>0</v>
      </c>
      <c r="CZ383" s="1775">
        <f>IF(User3!AF6&lt;&gt;0,User3!AF6,0)</f>
        <v>0</v>
      </c>
      <c r="DA383" s="1775">
        <f>IF(User3!AG6&lt;&gt;0,User3!AG6,0)</f>
        <v>0</v>
      </c>
      <c r="DB383" s="1775">
        <f>IF(User3!AH6&lt;&gt;0,User3!AH6,0)</f>
        <v>0</v>
      </c>
      <c r="DC383" s="1775">
        <f>IF(User3!AI6&lt;&gt;0,User3!AI6,0)</f>
        <v>0</v>
      </c>
      <c r="DD383" s="1775">
        <f>IF(User3!AJ6&lt;&gt;0,User3!AJ6,0)</f>
        <v>1.24E-2</v>
      </c>
      <c r="DE383" s="1775">
        <f>IF(User3!AK6&lt;&gt;0,User3!AK6,0)</f>
        <v>0</v>
      </c>
      <c r="DF383" s="1775">
        <f>IF(User3!AL6&lt;&gt;0,User3!AL6,0)</f>
        <v>0</v>
      </c>
      <c r="DG383" s="1775">
        <f>IF(User3!AM6&lt;&gt;0,User3!AM6,0)</f>
        <v>0</v>
      </c>
      <c r="DH383" s="1775">
        <f>IF(User3!AN6&lt;&gt;0,User3!AN6,0)</f>
        <v>0</v>
      </c>
      <c r="DI383" s="1775">
        <f>IF(User3!AO6&lt;&gt;0,User3!AO6,0)</f>
        <v>0</v>
      </c>
      <c r="DJ383" s="1775">
        <f>IF(User3!AP6&lt;&gt;0,User3!AP6,0)</f>
        <v>0</v>
      </c>
      <c r="DK383" s="1775">
        <f>IF(User3!AQ6&lt;&gt;0,User3!AQ6,0)</f>
        <v>0</v>
      </c>
      <c r="DL383" s="1775">
        <f>IF(User3!AR6&lt;&gt;0,User3!AR6,0)</f>
        <v>0</v>
      </c>
      <c r="DM383" s="1775">
        <f>IF(User3!AS6&lt;&gt;0,User3!AS6,0)</f>
        <v>0</v>
      </c>
      <c r="DN383" s="1791">
        <f>IF(User3!AT6&lt;&gt;0,User3!AT6,0)</f>
        <v>1</v>
      </c>
      <c r="DO383" s="1793">
        <f>IF(User3!AU6&lt;&gt;0,User3!AU6,0)</f>
        <v>1</v>
      </c>
      <c r="DP383" s="1794">
        <f>IF(User3!AV6&lt;&gt;0,User3!AV6,0)</f>
        <v>1000</v>
      </c>
      <c r="DQ383" s="1796">
        <f t="shared" si="3530"/>
        <v>1</v>
      </c>
      <c r="DR383" s="1798">
        <f>IF(User3!AX6&lt;&gt;0,User3!AX6,0)</f>
        <v>0.01</v>
      </c>
      <c r="DS383" s="1798">
        <f>IF(User3!AY6&lt;&gt;0,User3!AY6,0)</f>
        <v>1.0000000000000001E-5</v>
      </c>
      <c r="DT383" s="1794">
        <f>IF(User3!AZ6&lt;&gt;0,User3!AZ6,0)</f>
        <v>3005</v>
      </c>
      <c r="DU383" s="1800" t="str">
        <f>IF(User3!BA6&lt;&gt;0,User3!BA6,0)</f>
        <v>User3</v>
      </c>
      <c r="DV383" s="1812">
        <f>IF(User3!BB6&lt;&gt;0,User3!BB6,0)</f>
        <v>44333</v>
      </c>
      <c r="DW383" s="1813">
        <f>IF(User3!BC6&lt;&gt;0,User3!BC6,0)</f>
        <v>0</v>
      </c>
      <c r="DX383" s="1794">
        <f>IF(User3!BD6&lt;&gt;0,User3!BD6,0)</f>
        <v>20</v>
      </c>
      <c r="DY383" s="1794">
        <f>IF(User3!BE6&lt;&gt;0,User3!BE6,0)</f>
        <v>5</v>
      </c>
      <c r="DZ383" s="1794">
        <f>IF(User3!BF6&lt;&gt;0,User3!BF6,0)</f>
        <v>0</v>
      </c>
      <c r="EA383" s="1794">
        <f>IF(User3!BG6&lt;&gt;0,User3!BG6,0)</f>
        <v>0</v>
      </c>
      <c r="EB383" s="1794">
        <f>IF(User3!BH6&lt;&gt;0,User3!BH6,0)</f>
        <v>0</v>
      </c>
      <c r="EC383" s="1794">
        <f>IF(User3!BI6&lt;&gt;0,User3!BI6,0)</f>
        <v>0</v>
      </c>
      <c r="ED383" s="1794">
        <f>IF(User3!BJ6&lt;&gt;0,User3!BJ6,0)</f>
        <v>0</v>
      </c>
      <c r="EE383" s="1794">
        <f>IF(User3!BK6&lt;&gt;0,User3!BK6,0)</f>
        <v>0</v>
      </c>
      <c r="EF383" s="1794">
        <f>IF(User3!BL6&lt;&gt;0,User3!BL6,0)</f>
        <v>0</v>
      </c>
      <c r="EG383" s="1794">
        <f>IF(User3!BM6&lt;&gt;0,User3!BM6,0)</f>
        <v>0</v>
      </c>
      <c r="EH383" s="1794">
        <f>IF(User3!BN6&lt;&gt;0,User3!BN6,0)</f>
        <v>0</v>
      </c>
      <c r="EI383" s="1794">
        <f>IF(User3!BO6&lt;&gt;0,User3!BO6,0)</f>
        <v>0</v>
      </c>
      <c r="EJ383" s="1794">
        <f>IF(User3!BP6&lt;&gt;0,User3!BP6,0)</f>
        <v>0</v>
      </c>
      <c r="EK383" s="1794">
        <f>IF(User3!BQ6&lt;&gt;0,User3!BQ6,0)</f>
        <v>0</v>
      </c>
      <c r="EL383" s="1794">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7"/>
      <c r="AY384" s="1549"/>
      <c r="BQ384" s="1491"/>
      <c r="BR384" s="734">
        <f t="shared" si="3531"/>
        <v>0</v>
      </c>
      <c r="BS384" s="734">
        <f t="shared" si="3532"/>
        <v>0</v>
      </c>
      <c r="BT384" s="742">
        <v>0</v>
      </c>
      <c r="BU384" s="1773" t="str">
        <f>IF(User3!A7&lt;&gt;0,User3!A7,0)</f>
        <v>SeaKelp ?</v>
      </c>
      <c r="BV384" s="1785" t="str">
        <f>IF(User3!B7&lt;&gt;0,User3!B7,0)</f>
        <v>Additives</v>
      </c>
      <c r="BW384" s="1774">
        <f>IF(User3!C7&lt;&gt;0,User3!C7,0)</f>
        <v>0</v>
      </c>
      <c r="BX384" s="1774">
        <f>IF(User3!D7&lt;&gt;0,User3!D7,0)</f>
        <v>0</v>
      </c>
      <c r="BY384" s="1774">
        <f>IF(User3!E7&lt;&gt;0,User3!E7,0)</f>
        <v>0</v>
      </c>
      <c r="BZ384" s="1774">
        <f>IF(User3!F7&lt;&gt;0,User3!F7,0)</f>
        <v>0</v>
      </c>
      <c r="CA384" s="1774">
        <f>IF(User3!G7&lt;&gt;0,User3!G7,0)</f>
        <v>0</v>
      </c>
      <c r="CB384" s="1774">
        <f>IF(User3!H7&lt;&gt;0,User3!H7,0)</f>
        <v>0.15</v>
      </c>
      <c r="CC384" s="1774">
        <f>IF(User3!I7&lt;&gt;0,User3!I7,0)</f>
        <v>0</v>
      </c>
      <c r="CD384" s="1774">
        <f>IF(User3!J7&lt;&gt;0,User3!J7,0)</f>
        <v>0</v>
      </c>
      <c r="CE384" s="1774">
        <f>IF(User3!K7&lt;&gt;0,User3!K7,0)</f>
        <v>0</v>
      </c>
      <c r="CF384" s="1774">
        <f>IF(User3!L7&lt;&gt;0,User3!L7,0)</f>
        <v>0</v>
      </c>
      <c r="CG384" s="1774">
        <f>IF(User3!M7&lt;&gt;0,User3!M7,0)</f>
        <v>0</v>
      </c>
      <c r="CH384" s="1774">
        <f>IF(User3!N7&lt;&gt;0,User3!N7,0)</f>
        <v>0</v>
      </c>
      <c r="CI384" s="1774">
        <f>IF(User3!O7&lt;&gt;0,User3!O7,0)</f>
        <v>0</v>
      </c>
      <c r="CJ384" s="1774">
        <f>IF(User3!P7&lt;&gt;0,User3!P7,0)</f>
        <v>0</v>
      </c>
      <c r="CK384" s="1774">
        <f>IF(User3!Q7&lt;&gt;0,User3!Q7,0)</f>
        <v>0</v>
      </c>
      <c r="CL384" s="1774">
        <f>IF(User3!R7&lt;&gt;0,User3!R7,0)</f>
        <v>0</v>
      </c>
      <c r="CM384" s="1774">
        <f>IF(User3!S7&lt;&gt;0,User3!S7,0)</f>
        <v>0</v>
      </c>
      <c r="CN384" s="1774">
        <f>IF(User3!T7&lt;&gt;0,User3!T7,0)</f>
        <v>0</v>
      </c>
      <c r="CO384" s="1774">
        <f>IF(User3!U7&lt;&gt;0,User3!U7,0)</f>
        <v>0</v>
      </c>
      <c r="CP384" s="1774">
        <f>IF(User3!V7&lt;&gt;0,User3!V7,0)</f>
        <v>0</v>
      </c>
      <c r="CQ384" s="1774">
        <f>IF(User3!W7&lt;&gt;0,User3!W7,0)</f>
        <v>0</v>
      </c>
      <c r="CR384" s="1775">
        <f>IF(User3!X7&lt;&gt;0,User3!X7,0)</f>
        <v>0</v>
      </c>
      <c r="CS384" s="1775">
        <f>IF(User3!Y7&lt;&gt;0,User3!Y7,0)</f>
        <v>0</v>
      </c>
      <c r="CT384" s="1775">
        <f>IF(User3!Z7&lt;&gt;0,User3!Z7,0)</f>
        <v>0</v>
      </c>
      <c r="CU384" s="1775">
        <f>IF(User3!AA7&lt;&gt;0,User3!AA7,0)</f>
        <v>0</v>
      </c>
      <c r="CV384" s="1775">
        <f>IF(User3!AB7&lt;&gt;0,User3!AB7,0)</f>
        <v>0</v>
      </c>
      <c r="CW384" s="1775">
        <f>IF(User3!AC7&lt;&gt;0,User3!AC7,0)</f>
        <v>0</v>
      </c>
      <c r="CX384" s="1775">
        <f>IF(User3!AD7&lt;&gt;0,User3!AD7,0)</f>
        <v>0</v>
      </c>
      <c r="CY384" s="1775">
        <f>IF(User3!AE7&lt;&gt;0,User3!AE7,0)</f>
        <v>0</v>
      </c>
      <c r="CZ384" s="1775">
        <f>IF(User3!AF7&lt;&gt;0,User3!AF7,0)</f>
        <v>0</v>
      </c>
      <c r="DA384" s="1775">
        <f>IF(User3!AG7&lt;&gt;0,User3!AG7,0)</f>
        <v>0</v>
      </c>
      <c r="DB384" s="1775">
        <f>IF(User3!AH7&lt;&gt;0,User3!AH7,0)</f>
        <v>0</v>
      </c>
      <c r="DC384" s="1775">
        <f>IF(User3!AI7&lt;&gt;0,User3!AI7,0)</f>
        <v>0</v>
      </c>
      <c r="DD384" s="1775">
        <f>IF(User3!AJ7&lt;&gt;0,User3!AJ7,0)</f>
        <v>0</v>
      </c>
      <c r="DE384" s="1775">
        <f>IF(User3!AK7&lt;&gt;0,User3!AK7,0)</f>
        <v>0</v>
      </c>
      <c r="DF384" s="1775">
        <f>IF(User3!AL7&lt;&gt;0,User3!AL7,0)</f>
        <v>0</v>
      </c>
      <c r="DG384" s="1775">
        <f>IF(User3!AM7&lt;&gt;0,User3!AM7,0)</f>
        <v>0</v>
      </c>
      <c r="DH384" s="1775">
        <f>IF(User3!AN7&lt;&gt;0,User3!AN7,0)</f>
        <v>0</v>
      </c>
      <c r="DI384" s="1775">
        <f>IF(User3!AO7&lt;&gt;0,User3!AO7,0)</f>
        <v>0</v>
      </c>
      <c r="DJ384" s="1775">
        <f>IF(User3!AP7&lt;&gt;0,User3!AP7,0)</f>
        <v>0</v>
      </c>
      <c r="DK384" s="1775">
        <f>IF(User3!AQ7&lt;&gt;0,User3!AQ7,0)</f>
        <v>0</v>
      </c>
      <c r="DL384" s="1775">
        <f>IF(User3!AR7&lt;&gt;0,User3!AR7,0)</f>
        <v>0</v>
      </c>
      <c r="DM384" s="1775">
        <f>IF(User3!AS7&lt;&gt;0,User3!AS7,0)</f>
        <v>0</v>
      </c>
      <c r="DN384" s="1791">
        <f>IF(User3!AT7&lt;&gt;0,User3!AT7,0)</f>
        <v>1</v>
      </c>
      <c r="DO384" s="1793">
        <f>IF(User3!AU7&lt;&gt;0,User3!AU7,0)</f>
        <v>1</v>
      </c>
      <c r="DP384" s="1794">
        <f>IF(User3!AV7&lt;&gt;0,User3!AV7,0)</f>
        <v>1000</v>
      </c>
      <c r="DQ384" s="1796">
        <f t="shared" si="3530"/>
        <v>1</v>
      </c>
      <c r="DR384" s="1798">
        <f>IF(User3!AX7&lt;&gt;0,User3!AX7,0)</f>
        <v>0.01</v>
      </c>
      <c r="DS384" s="1798">
        <f>IF(User3!AY7&lt;&gt;0,User3!AY7,0)</f>
        <v>1.0000000000000001E-5</v>
      </c>
      <c r="DT384" s="1794">
        <f>IF(User3!AZ7&lt;&gt;0,User3!AZ7,0)</f>
        <v>3006</v>
      </c>
      <c r="DU384" s="1800" t="str">
        <f>IF(User3!BA7&lt;&gt;0,User3!BA7,0)</f>
        <v>User3</v>
      </c>
      <c r="DV384" s="1812">
        <f>IF(User3!BB7&lt;&gt;0,User3!BB7,0)</f>
        <v>44333</v>
      </c>
      <c r="DW384" s="1813">
        <f>IF(User3!BC7&lt;&gt;0,User3!BC7,0)</f>
        <v>0</v>
      </c>
      <c r="DX384" s="1794">
        <f>IF(User3!BD7&lt;&gt;0,User3!BD7,0)</f>
        <v>0.4</v>
      </c>
      <c r="DY384" s="1794">
        <f>IF(User3!BE7&lt;&gt;0,User3!BE7,0)</f>
        <v>0.4</v>
      </c>
      <c r="DZ384" s="1794">
        <f>IF(User3!BF7&lt;&gt;0,User3!BF7,0)</f>
        <v>0.4</v>
      </c>
      <c r="EA384" s="1794">
        <f>IF(User3!BG7&lt;&gt;0,User3!BG7,0)</f>
        <v>0.4</v>
      </c>
      <c r="EB384" s="1794">
        <f>IF(User3!BH7&lt;&gt;0,User3!BH7,0)</f>
        <v>0.4</v>
      </c>
      <c r="EC384" s="1794">
        <f>IF(User3!BI7&lt;&gt;0,User3!BI7,0)</f>
        <v>0.4</v>
      </c>
      <c r="ED384" s="1794">
        <f>IF(User3!BJ7&lt;&gt;0,User3!BJ7,0)</f>
        <v>0.4</v>
      </c>
      <c r="EE384" s="1794">
        <f>IF(User3!BK7&lt;&gt;0,User3!BK7,0)</f>
        <v>0.4</v>
      </c>
      <c r="EF384" s="1794">
        <f>IF(User3!BL7&lt;&gt;0,User3!BL7,0)</f>
        <v>0.4</v>
      </c>
      <c r="EG384" s="1794">
        <f>IF(User3!BM7&lt;&gt;0,User3!BM7,0)</f>
        <v>0.4</v>
      </c>
      <c r="EH384" s="1794">
        <f>IF(User3!BN7&lt;&gt;0,User3!BN7,0)</f>
        <v>0.4</v>
      </c>
      <c r="EI384" s="1794">
        <f>IF(User3!BO7&lt;&gt;0,User3!BO7,0)</f>
        <v>0.4</v>
      </c>
      <c r="EJ384" s="1794">
        <f>IF(User3!BP7&lt;&gt;0,User3!BP7,0)</f>
        <v>0.4</v>
      </c>
      <c r="EK384" s="1794">
        <f>IF(User3!BQ7&lt;&gt;0,User3!BQ7,0)</f>
        <v>0</v>
      </c>
      <c r="EL384" s="1794"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7"/>
      <c r="AY385" s="1549"/>
      <c r="BG385" s="1029"/>
      <c r="BQ385" s="1491"/>
      <c r="BR385" s="734">
        <f t="shared" si="3531"/>
        <v>0</v>
      </c>
      <c r="BS385" s="734">
        <f t="shared" si="3532"/>
        <v>0</v>
      </c>
      <c r="BT385" s="742">
        <v>0</v>
      </c>
      <c r="BU385" s="1773" t="str">
        <f>IF(User3!A8&lt;&gt;0,User3!A8,0)</f>
        <v>WO Wonder Myco</v>
      </c>
      <c r="BV385" s="1785" t="str">
        <f>IF(User3!B8&lt;&gt;0,User3!B8,0)</f>
        <v>Additives</v>
      </c>
      <c r="BW385" s="1774">
        <f>IF(User3!C8&lt;&gt;0,User3!C8,0)</f>
        <v>0</v>
      </c>
      <c r="BX385" s="1774">
        <f>IF(User3!D8&lt;&gt;0,User3!D8,0)</f>
        <v>0</v>
      </c>
      <c r="BY385" s="1774">
        <f>IF(User3!E8&lt;&gt;0,User3!E8,0)</f>
        <v>0</v>
      </c>
      <c r="BZ385" s="1774">
        <f>IF(User3!F8&lt;&gt;0,User3!F8,0)</f>
        <v>0</v>
      </c>
      <c r="CA385" s="1774">
        <f>IF(User3!G8&lt;&gt;0,User3!G8,0)</f>
        <v>0</v>
      </c>
      <c r="CB385" s="1774">
        <f>IF(User3!H8&lt;&gt;0,User3!H8,0)</f>
        <v>0</v>
      </c>
      <c r="CC385" s="1774">
        <f>IF(User3!I8&lt;&gt;0,User3!I8,0)</f>
        <v>0</v>
      </c>
      <c r="CD385" s="1774">
        <f>IF(User3!J8&lt;&gt;0,User3!J8,0)</f>
        <v>0</v>
      </c>
      <c r="CE385" s="1774">
        <f>IF(User3!K8&lt;&gt;0,User3!K8,0)</f>
        <v>0</v>
      </c>
      <c r="CF385" s="1774">
        <f>IF(User3!L8&lt;&gt;0,User3!L8,0)</f>
        <v>0</v>
      </c>
      <c r="CG385" s="1774">
        <f>IF(User3!M8&lt;&gt;0,User3!M8,0)</f>
        <v>0</v>
      </c>
      <c r="CH385" s="1774">
        <f>IF(User3!N8&lt;&gt;0,User3!N8,0)</f>
        <v>0</v>
      </c>
      <c r="CI385" s="1774">
        <f>IF(User3!O8&lt;&gt;0,User3!O8,0)</f>
        <v>0</v>
      </c>
      <c r="CJ385" s="1774">
        <f>IF(User3!P8&lt;&gt;0,User3!P8,0)</f>
        <v>0</v>
      </c>
      <c r="CK385" s="1774">
        <f>IF(User3!Q8&lt;&gt;0,User3!Q8,0)</f>
        <v>0</v>
      </c>
      <c r="CL385" s="1774">
        <f>IF(User3!R8&lt;&gt;0,User3!R8,0)</f>
        <v>0</v>
      </c>
      <c r="CM385" s="1774">
        <f>IF(User3!S8&lt;&gt;0,User3!S8,0)</f>
        <v>0</v>
      </c>
      <c r="CN385" s="1774">
        <f>IF(User3!T8&lt;&gt;0,User3!T8,0)</f>
        <v>0</v>
      </c>
      <c r="CO385" s="1774">
        <f>IF(User3!U8&lt;&gt;0,User3!U8,0)</f>
        <v>0</v>
      </c>
      <c r="CP385" s="1774">
        <f>IF(User3!V8&lt;&gt;0,User3!V8,0)</f>
        <v>0</v>
      </c>
      <c r="CQ385" s="1774">
        <f>IF(User3!W8&lt;&gt;0,User3!W8,0)</f>
        <v>0</v>
      </c>
      <c r="CR385" s="1775">
        <f>IF(User3!X8&lt;&gt;0,User3!X8,0)</f>
        <v>0</v>
      </c>
      <c r="CS385" s="1775">
        <f>IF(User3!Y8&lt;&gt;0,User3!Y8,0)</f>
        <v>0</v>
      </c>
      <c r="CT385" s="1775">
        <f>IF(User3!Z8&lt;&gt;0,User3!Z8,0)</f>
        <v>0</v>
      </c>
      <c r="CU385" s="1775">
        <f>IF(User3!AA8&lt;&gt;0,User3!AA8,0)</f>
        <v>0</v>
      </c>
      <c r="CV385" s="1775">
        <f>IF(User3!AB8&lt;&gt;0,User3!AB8,0)</f>
        <v>0</v>
      </c>
      <c r="CW385" s="1775">
        <f>IF(User3!AC8&lt;&gt;0,User3!AC8,0)</f>
        <v>0</v>
      </c>
      <c r="CX385" s="1775">
        <f>IF(User3!AD8&lt;&gt;0,User3!AD8,0)</f>
        <v>0</v>
      </c>
      <c r="CY385" s="1775">
        <f>IF(User3!AE8&lt;&gt;0,User3!AE8,0)</f>
        <v>0</v>
      </c>
      <c r="CZ385" s="1775">
        <f>IF(User3!AF8&lt;&gt;0,User3!AF8,0)</f>
        <v>0</v>
      </c>
      <c r="DA385" s="1775">
        <f>IF(User3!AG8&lt;&gt;0,User3!AG8,0)</f>
        <v>0</v>
      </c>
      <c r="DB385" s="1775">
        <f>IF(User3!AH8&lt;&gt;0,User3!AH8,0)</f>
        <v>0</v>
      </c>
      <c r="DC385" s="1775">
        <f>IF(User3!AI8&lt;&gt;0,User3!AI8,0)</f>
        <v>0</v>
      </c>
      <c r="DD385" s="1775">
        <f>IF(User3!AJ8&lt;&gt;0,User3!AJ8,0)</f>
        <v>0</v>
      </c>
      <c r="DE385" s="1775">
        <f>IF(User3!AK8&lt;&gt;0,User3!AK8,0)</f>
        <v>0</v>
      </c>
      <c r="DF385" s="1775">
        <f>IF(User3!AL8&lt;&gt;0,User3!AL8,0)</f>
        <v>0</v>
      </c>
      <c r="DG385" s="1775">
        <f>IF(User3!AM8&lt;&gt;0,User3!AM8,0)</f>
        <v>0</v>
      </c>
      <c r="DH385" s="1775">
        <f>IF(User3!AN8&lt;&gt;0,User3!AN8,0)</f>
        <v>0</v>
      </c>
      <c r="DI385" s="1775">
        <f>IF(User3!AO8&lt;&gt;0,User3!AO8,0)</f>
        <v>0</v>
      </c>
      <c r="DJ385" s="1775">
        <f>IF(User3!AP8&lt;&gt;0,User3!AP8,0)</f>
        <v>0</v>
      </c>
      <c r="DK385" s="1775">
        <f>IF(User3!AQ8&lt;&gt;0,User3!AQ8,0)</f>
        <v>0</v>
      </c>
      <c r="DL385" s="1775">
        <f>IF(User3!AR8&lt;&gt;0,User3!AR8,0)</f>
        <v>0</v>
      </c>
      <c r="DM385" s="1775">
        <f>IF(User3!AS8&lt;&gt;0,User3!AS8,0)</f>
        <v>0</v>
      </c>
      <c r="DN385" s="1791">
        <f>IF(User3!AT8&lt;&gt;0,User3!AT8,0)</f>
        <v>1</v>
      </c>
      <c r="DO385" s="1793">
        <f>IF(User3!AU8&lt;&gt;0,User3!AU8,0)</f>
        <v>0.94599999999999995</v>
      </c>
      <c r="DP385" s="1794">
        <f>IF(User3!AV8&lt;&gt;0,User3!AV8,0)</f>
        <v>1000</v>
      </c>
      <c r="DQ385" s="1796">
        <f t="shared" si="3530"/>
        <v>1.0570824524312896</v>
      </c>
      <c r="DR385" s="1798">
        <f>IF(User3!AX8&lt;&gt;0,User3!AX8,0)</f>
        <v>0.01</v>
      </c>
      <c r="DS385" s="1798">
        <f>IF(User3!AY8&lt;&gt;0,User3!AY8,0)</f>
        <v>1.0570824524312896E-5</v>
      </c>
      <c r="DT385" s="1794">
        <f>IF(User3!AZ8&lt;&gt;0,User3!AZ8,0)</f>
        <v>3007</v>
      </c>
      <c r="DU385" s="1800" t="str">
        <f>IF(User3!BA8&lt;&gt;0,User3!BA8,0)</f>
        <v>User3</v>
      </c>
      <c r="DV385" s="1812">
        <f>IF(User3!BB8&lt;&gt;0,User3!BB8,0)</f>
        <v>44333</v>
      </c>
      <c r="DW385" s="1813">
        <f>IF(User3!BC8&lt;&gt;0,User3!BC8,0)</f>
        <v>0</v>
      </c>
      <c r="DX385" s="1794">
        <f>IF(User3!BD8&lt;&gt;0,User3!BD8,0)</f>
        <v>0</v>
      </c>
      <c r="DY385" s="1794">
        <f>IF(User3!BE8&lt;&gt;0,User3!BE8,0)</f>
        <v>1</v>
      </c>
      <c r="DZ385" s="1794">
        <f>IF(User3!BF8&lt;&gt;0,User3!BF8,0)</f>
        <v>0</v>
      </c>
      <c r="EA385" s="1794">
        <f>IF(User3!BG8&lt;&gt;0,User3!BG8,0)</f>
        <v>0</v>
      </c>
      <c r="EB385" s="1794">
        <f>IF(User3!BH8&lt;&gt;0,User3!BH8,0)</f>
        <v>0</v>
      </c>
      <c r="EC385" s="1794">
        <f>IF(User3!BI8&lt;&gt;0,User3!BI8,0)</f>
        <v>0</v>
      </c>
      <c r="ED385" s="1794">
        <f>IF(User3!BJ8&lt;&gt;0,User3!BJ8,0)</f>
        <v>0</v>
      </c>
      <c r="EE385" s="1794">
        <f>IF(User3!BK8&lt;&gt;0,User3!BK8,0)</f>
        <v>0</v>
      </c>
      <c r="EF385" s="1794">
        <f>IF(User3!BL8&lt;&gt;0,User3!BL8,0)</f>
        <v>0</v>
      </c>
      <c r="EG385" s="1794">
        <f>IF(User3!BM8&lt;&gt;0,User3!BM8,0)</f>
        <v>0</v>
      </c>
      <c r="EH385" s="1794">
        <f>IF(User3!BN8&lt;&gt;0,User3!BN8,0)</f>
        <v>0</v>
      </c>
      <c r="EI385" s="1794">
        <f>IF(User3!BO8&lt;&gt;0,User3!BO8,0)</f>
        <v>0</v>
      </c>
      <c r="EJ385" s="1794">
        <f>IF(User3!BP8&lt;&gt;0,User3!BP8,0)</f>
        <v>0</v>
      </c>
      <c r="EK385" s="1794">
        <f>IF(User3!BQ8&lt;&gt;0,User3!BQ8,0)</f>
        <v>0</v>
      </c>
      <c r="EL385" s="1794">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7"/>
      <c r="AY386" s="1549"/>
      <c r="BG386" s="1029"/>
      <c r="BQ386" s="1491"/>
      <c r="BR386" s="734">
        <f t="shared" si="3531"/>
        <v>0</v>
      </c>
      <c r="BS386" s="734">
        <f t="shared" si="3532"/>
        <v>0</v>
      </c>
      <c r="BT386" s="742">
        <v>0</v>
      </c>
      <c r="BU386" s="1773" t="str">
        <f>IF(User3!A9&lt;&gt;0,User3!A9,0)</f>
        <v>Gravitron</v>
      </c>
      <c r="BV386" s="1785" t="str">
        <f>IF(User3!B9&lt;&gt;0,User3!B9,0)</f>
        <v>Additives</v>
      </c>
      <c r="BW386" s="1774">
        <f>IF(User3!C9&lt;&gt;0,User3!C9,0)</f>
        <v>0</v>
      </c>
      <c r="BX386" s="1774">
        <f>IF(User3!D9&lt;&gt;0,User3!D9,0)</f>
        <v>0</v>
      </c>
      <c r="BY386" s="1774">
        <f>IF(User3!E9&lt;&gt;0,User3!E9,0)</f>
        <v>0</v>
      </c>
      <c r="BZ386" s="1774">
        <f>IF(User3!F9&lt;&gt;0,User3!F9,0)</f>
        <v>0</v>
      </c>
      <c r="CA386" s="1774">
        <f>IF(User3!G9&lt;&gt;0,User3!G9,0)</f>
        <v>0</v>
      </c>
      <c r="CB386" s="1774">
        <f>IF(User3!H9&lt;&gt;0,User3!H9,0)</f>
        <v>0</v>
      </c>
      <c r="CC386" s="1774">
        <f>IF(User3!I9&lt;&gt;0,User3!I9,0)</f>
        <v>0</v>
      </c>
      <c r="CD386" s="1774">
        <f>IF(User3!J9&lt;&gt;0,User3!J9,0)</f>
        <v>0</v>
      </c>
      <c r="CE386" s="1774">
        <f>IF(User3!K9&lt;&gt;0,User3!K9,0)</f>
        <v>0</v>
      </c>
      <c r="CF386" s="1774">
        <f>IF(User3!L9&lt;&gt;0,User3!L9,0)</f>
        <v>0</v>
      </c>
      <c r="CG386" s="1774">
        <f>IF(User3!M9&lt;&gt;0,User3!M9,0)</f>
        <v>0</v>
      </c>
      <c r="CH386" s="1774">
        <f>IF(User3!N9&lt;&gt;0,User3!N9,0)</f>
        <v>0</v>
      </c>
      <c r="CI386" s="1774">
        <f>IF(User3!O9&lt;&gt;0,User3!O9,0)</f>
        <v>0</v>
      </c>
      <c r="CJ386" s="1774">
        <f>IF(User3!P9&lt;&gt;0,User3!P9,0)</f>
        <v>0</v>
      </c>
      <c r="CK386" s="1774">
        <f>IF(User3!Q9&lt;&gt;0,User3!Q9,0)</f>
        <v>0</v>
      </c>
      <c r="CL386" s="1774">
        <f>IF(User3!R9&lt;&gt;0,User3!R9,0)</f>
        <v>0</v>
      </c>
      <c r="CM386" s="1774">
        <f>IF(User3!S9&lt;&gt;0,User3!S9,0)</f>
        <v>0</v>
      </c>
      <c r="CN386" s="1774">
        <f>IF(User3!T9&lt;&gt;0,User3!T9,0)</f>
        <v>0</v>
      </c>
      <c r="CO386" s="1774">
        <f>IF(User3!U9&lt;&gt;0,User3!U9,0)</f>
        <v>0</v>
      </c>
      <c r="CP386" s="1774">
        <f>IF(User3!V9&lt;&gt;0,User3!V9,0)</f>
        <v>0</v>
      </c>
      <c r="CQ386" s="1774">
        <f>IF(User3!W9&lt;&gt;0,User3!W9,0)</f>
        <v>0</v>
      </c>
      <c r="CR386" s="1775">
        <f>IF(User3!X9&lt;&gt;0,User3!X9,0)</f>
        <v>0</v>
      </c>
      <c r="CS386" s="1775">
        <f>IF(User3!Y9&lt;&gt;0,User3!Y9,0)</f>
        <v>0</v>
      </c>
      <c r="CT386" s="1775">
        <f>IF(User3!Z9&lt;&gt;0,User3!Z9,0)</f>
        <v>0</v>
      </c>
      <c r="CU386" s="1775">
        <f>IF(User3!AA9&lt;&gt;0,User3!AA9,0)</f>
        <v>0</v>
      </c>
      <c r="CV386" s="1775">
        <f>IF(User3!AB9&lt;&gt;0,User3!AB9,0)</f>
        <v>0</v>
      </c>
      <c r="CW386" s="1775">
        <f>IF(User3!AC9&lt;&gt;0,User3!AC9,0)</f>
        <v>0</v>
      </c>
      <c r="CX386" s="1775">
        <f>IF(User3!AD9&lt;&gt;0,User3!AD9,0)</f>
        <v>0</v>
      </c>
      <c r="CY386" s="1775">
        <f>IF(User3!AE9&lt;&gt;0,User3!AE9,0)</f>
        <v>0</v>
      </c>
      <c r="CZ386" s="1775">
        <f>IF(User3!AF9&lt;&gt;0,User3!AF9,0)</f>
        <v>0</v>
      </c>
      <c r="DA386" s="1775">
        <f>IF(User3!AG9&lt;&gt;0,User3!AG9,0)</f>
        <v>0</v>
      </c>
      <c r="DB386" s="1775">
        <f>IF(User3!AH9&lt;&gt;0,User3!AH9,0)</f>
        <v>0</v>
      </c>
      <c r="DC386" s="1775">
        <f>IF(User3!AI9&lt;&gt;0,User3!AI9,0)</f>
        <v>0</v>
      </c>
      <c r="DD386" s="1775">
        <f>IF(User3!AJ9&lt;&gt;0,User3!AJ9,0)</f>
        <v>0</v>
      </c>
      <c r="DE386" s="1775">
        <f>IF(User3!AK9&lt;&gt;0,User3!AK9,0)</f>
        <v>0</v>
      </c>
      <c r="DF386" s="1775">
        <f>IF(User3!AL9&lt;&gt;0,User3!AL9,0)</f>
        <v>0</v>
      </c>
      <c r="DG386" s="1775">
        <f>IF(User3!AM9&lt;&gt;0,User3!AM9,0)</f>
        <v>0</v>
      </c>
      <c r="DH386" s="1775">
        <f>IF(User3!AN9&lt;&gt;0,User3!AN9,0)</f>
        <v>0</v>
      </c>
      <c r="DI386" s="1775">
        <f>IF(User3!AO9&lt;&gt;0,User3!AO9,0)</f>
        <v>0</v>
      </c>
      <c r="DJ386" s="1775">
        <f>IF(User3!AP9&lt;&gt;0,User3!AP9,0)</f>
        <v>0</v>
      </c>
      <c r="DK386" s="1775">
        <f>IF(User3!AQ9&lt;&gt;0,User3!AQ9,0)</f>
        <v>0</v>
      </c>
      <c r="DL386" s="1775">
        <f>IF(User3!AR9&lt;&gt;0,User3!AR9,0)</f>
        <v>0</v>
      </c>
      <c r="DM386" s="1775">
        <f>IF(User3!AS9&lt;&gt;0,User3!AS9,0)</f>
        <v>0</v>
      </c>
      <c r="DN386" s="1791">
        <f>IF(User3!AT9&lt;&gt;0,User3!AT9,0)</f>
        <v>1</v>
      </c>
      <c r="DO386" s="1793">
        <f>IF(User3!AU9&lt;&gt;0,User3!AU9,0)</f>
        <v>0.94599999999999995</v>
      </c>
      <c r="DP386" s="1794">
        <f>IF(User3!AV9&lt;&gt;0,User3!AV9,0)</f>
        <v>1000</v>
      </c>
      <c r="DQ386" s="1796">
        <f t="shared" si="3530"/>
        <v>1.0570824524312896</v>
      </c>
      <c r="DR386" s="1798">
        <f>IF(User3!AX9&lt;&gt;0,User3!AX9,0)</f>
        <v>0.01</v>
      </c>
      <c r="DS386" s="1798">
        <f>IF(User3!AY9&lt;&gt;0,User3!AY9,0)</f>
        <v>1.0570824524312896E-5</v>
      </c>
      <c r="DT386" s="1794">
        <f>IF(User3!AZ9&lt;&gt;0,User3!AZ9,0)</f>
        <v>3008</v>
      </c>
      <c r="DU386" s="1800" t="str">
        <f>IF(User3!BA9&lt;&gt;0,User3!BA9,0)</f>
        <v>User3</v>
      </c>
      <c r="DV386" s="1812">
        <f>IF(User3!BB9&lt;&gt;0,User3!BB9,0)</f>
        <v>44333</v>
      </c>
      <c r="DW386" s="1813">
        <f>IF(User3!BC9&lt;&gt;0,User3!BC9,0)</f>
        <v>0</v>
      </c>
      <c r="DX386" s="1794">
        <f>IF(User3!BD9&lt;&gt;0,User3!BD9,0)</f>
        <v>0</v>
      </c>
      <c r="DY386" s="1794">
        <f>IF(User3!BE9&lt;&gt;0,User3!BE9,0)</f>
        <v>1</v>
      </c>
      <c r="DZ386" s="1794">
        <f>IF(User3!BF9&lt;&gt;0,User3!BF9,0)</f>
        <v>0</v>
      </c>
      <c r="EA386" s="1794">
        <f>IF(User3!BG9&lt;&gt;0,User3!BG9,0)</f>
        <v>0</v>
      </c>
      <c r="EB386" s="1794">
        <f>IF(User3!BH9&lt;&gt;0,User3!BH9,0)</f>
        <v>0</v>
      </c>
      <c r="EC386" s="1794">
        <f>IF(User3!BI9&lt;&gt;0,User3!BI9,0)</f>
        <v>0</v>
      </c>
      <c r="ED386" s="1794">
        <f>IF(User3!BJ9&lt;&gt;0,User3!BJ9,0)</f>
        <v>0</v>
      </c>
      <c r="EE386" s="1794">
        <f>IF(User3!BK9&lt;&gt;0,User3!BK9,0)</f>
        <v>0</v>
      </c>
      <c r="EF386" s="1794">
        <f>IF(User3!BL9&lt;&gt;0,User3!BL9,0)</f>
        <v>0</v>
      </c>
      <c r="EG386" s="1794">
        <f>IF(User3!BM9&lt;&gt;0,User3!BM9,0)</f>
        <v>0</v>
      </c>
      <c r="EH386" s="1794">
        <f>IF(User3!BN9&lt;&gt;0,User3!BN9,0)</f>
        <v>0</v>
      </c>
      <c r="EI386" s="1794">
        <f>IF(User3!BO9&lt;&gt;0,User3!BO9,0)</f>
        <v>0</v>
      </c>
      <c r="EJ386" s="1794">
        <f>IF(User3!BP9&lt;&gt;0,User3!BP9,0)</f>
        <v>0</v>
      </c>
      <c r="EK386" s="1794">
        <f>IF(User3!BQ9&lt;&gt;0,User3!BQ9,0)</f>
        <v>0</v>
      </c>
      <c r="EL386" s="1794">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7"/>
      <c r="AY387" s="1549"/>
      <c r="AZ387" s="1095"/>
      <c r="BQ387" s="1491"/>
      <c r="BR387" s="734">
        <f t="shared" si="3531"/>
        <v>0</v>
      </c>
      <c r="BS387" s="734">
        <f t="shared" si="3532"/>
        <v>0</v>
      </c>
      <c r="BT387" s="742">
        <v>0</v>
      </c>
      <c r="BU387" s="1773">
        <f>IF(User3!A10&lt;&gt;0,User3!A10,0)</f>
        <v>0</v>
      </c>
      <c r="BV387" s="1785">
        <f>IF(User3!B10&lt;&gt;0,User3!B10,0)</f>
        <v>0</v>
      </c>
      <c r="BW387" s="1774">
        <f>IF(User3!C10&lt;&gt;0,User3!C10,0)</f>
        <v>0</v>
      </c>
      <c r="BX387" s="1774">
        <f>IF(User3!D10&lt;&gt;0,User3!D10,0)</f>
        <v>0</v>
      </c>
      <c r="BY387" s="1774">
        <f>IF(User3!E10&lt;&gt;0,User3!E10,0)</f>
        <v>0</v>
      </c>
      <c r="BZ387" s="1774">
        <f>IF(User3!F10&lt;&gt;0,User3!F10,0)</f>
        <v>0</v>
      </c>
      <c r="CA387" s="1774">
        <f>IF(User3!G10&lt;&gt;0,User3!G10,0)</f>
        <v>0</v>
      </c>
      <c r="CB387" s="1774">
        <f>IF(User3!H10&lt;&gt;0,User3!H10,0)</f>
        <v>0</v>
      </c>
      <c r="CC387" s="1774">
        <f>IF(User3!I10&lt;&gt;0,User3!I10,0)</f>
        <v>0</v>
      </c>
      <c r="CD387" s="1774">
        <f>IF(User3!J10&lt;&gt;0,User3!J10,0)</f>
        <v>0</v>
      </c>
      <c r="CE387" s="1774">
        <f>IF(User3!K10&lt;&gt;0,User3!K10,0)</f>
        <v>0</v>
      </c>
      <c r="CF387" s="1774">
        <f>IF(User3!L10&lt;&gt;0,User3!L10,0)</f>
        <v>0</v>
      </c>
      <c r="CG387" s="1774">
        <f>IF(User3!M10&lt;&gt;0,User3!M10,0)</f>
        <v>0</v>
      </c>
      <c r="CH387" s="1774">
        <f>IF(User3!N10&lt;&gt;0,User3!N10,0)</f>
        <v>0</v>
      </c>
      <c r="CI387" s="1774">
        <f>IF(User3!O10&lt;&gt;0,User3!O10,0)</f>
        <v>0</v>
      </c>
      <c r="CJ387" s="1774">
        <f>IF(User3!P10&lt;&gt;0,User3!P10,0)</f>
        <v>0</v>
      </c>
      <c r="CK387" s="1774">
        <f>IF(User3!Q10&lt;&gt;0,User3!Q10,0)</f>
        <v>0</v>
      </c>
      <c r="CL387" s="1774">
        <f>IF(User3!R10&lt;&gt;0,User3!R10,0)</f>
        <v>0</v>
      </c>
      <c r="CM387" s="1774">
        <f>IF(User3!S10&lt;&gt;0,User3!S10,0)</f>
        <v>0</v>
      </c>
      <c r="CN387" s="1774">
        <f>IF(User3!T10&lt;&gt;0,User3!T10,0)</f>
        <v>0</v>
      </c>
      <c r="CO387" s="1774">
        <f>IF(User3!U10&lt;&gt;0,User3!U10,0)</f>
        <v>0</v>
      </c>
      <c r="CP387" s="1774">
        <f>IF(User3!V10&lt;&gt;0,User3!V10,0)</f>
        <v>0</v>
      </c>
      <c r="CQ387" s="1774">
        <f>IF(User3!W10&lt;&gt;0,User3!W10,0)</f>
        <v>0</v>
      </c>
      <c r="CR387" s="1775">
        <f>IF(User3!X10&lt;&gt;0,User3!X10,0)</f>
        <v>0</v>
      </c>
      <c r="CS387" s="1775">
        <f>IF(User3!Y10&lt;&gt;0,User3!Y10,0)</f>
        <v>0</v>
      </c>
      <c r="CT387" s="1775">
        <f>IF(User3!Z10&lt;&gt;0,User3!Z10,0)</f>
        <v>0</v>
      </c>
      <c r="CU387" s="1775">
        <f>IF(User3!AA10&lt;&gt;0,User3!AA10,0)</f>
        <v>0</v>
      </c>
      <c r="CV387" s="1775">
        <f>IF(User3!AB10&lt;&gt;0,User3!AB10,0)</f>
        <v>0</v>
      </c>
      <c r="CW387" s="1775">
        <f>IF(User3!AC10&lt;&gt;0,User3!AC10,0)</f>
        <v>0</v>
      </c>
      <c r="CX387" s="1775">
        <f>IF(User3!AD10&lt;&gt;0,User3!AD10,0)</f>
        <v>0</v>
      </c>
      <c r="CY387" s="1775">
        <f>IF(User3!AE10&lt;&gt;0,User3!AE10,0)</f>
        <v>0</v>
      </c>
      <c r="CZ387" s="1775">
        <f>IF(User3!AF10&lt;&gt;0,User3!AF10,0)</f>
        <v>0</v>
      </c>
      <c r="DA387" s="1775">
        <f>IF(User3!AG10&lt;&gt;0,User3!AG10,0)</f>
        <v>0</v>
      </c>
      <c r="DB387" s="1775">
        <f>IF(User3!AH10&lt;&gt;0,User3!AH10,0)</f>
        <v>0</v>
      </c>
      <c r="DC387" s="1775">
        <f>IF(User3!AI10&lt;&gt;0,User3!AI10,0)</f>
        <v>0</v>
      </c>
      <c r="DD387" s="1775">
        <f>IF(User3!AJ10&lt;&gt;0,User3!AJ10,0)</f>
        <v>0</v>
      </c>
      <c r="DE387" s="1775">
        <f>IF(User3!AK10&lt;&gt;0,User3!AK10,0)</f>
        <v>0</v>
      </c>
      <c r="DF387" s="1775">
        <f>IF(User3!AL10&lt;&gt;0,User3!AL10,0)</f>
        <v>0</v>
      </c>
      <c r="DG387" s="1775">
        <f>IF(User3!AM10&lt;&gt;0,User3!AM10,0)</f>
        <v>0</v>
      </c>
      <c r="DH387" s="1775">
        <f>IF(User3!AN10&lt;&gt;0,User3!AN10,0)</f>
        <v>0</v>
      </c>
      <c r="DI387" s="1775">
        <f>IF(User3!AO10&lt;&gt;0,User3!AO10,0)</f>
        <v>0</v>
      </c>
      <c r="DJ387" s="1775">
        <f>IF(User3!AP10&lt;&gt;0,User3!AP10,0)</f>
        <v>0</v>
      </c>
      <c r="DK387" s="1775">
        <f>IF(User3!AQ10&lt;&gt;0,User3!AQ10,0)</f>
        <v>0</v>
      </c>
      <c r="DL387" s="1775">
        <f>IF(User3!AR10&lt;&gt;0,User3!AR10,0)</f>
        <v>0</v>
      </c>
      <c r="DM387" s="1775">
        <f>IF(User3!AS10&lt;&gt;0,User3!AS10,0)</f>
        <v>0</v>
      </c>
      <c r="DN387" s="1791">
        <f>IF(User3!AT10&lt;&gt;0,User3!AT10,0)</f>
        <v>1</v>
      </c>
      <c r="DO387" s="1793">
        <f>IF(User3!AU10&lt;&gt;0,User3!AU10,0)</f>
        <v>0.94599999999999995</v>
      </c>
      <c r="DP387" s="1794">
        <f>IF(User3!AV10&lt;&gt;0,User3!AV10,0)</f>
        <v>1000</v>
      </c>
      <c r="DQ387" s="1796">
        <f t="shared" si="3530"/>
        <v>1.0570824524312896</v>
      </c>
      <c r="DR387" s="1798">
        <f>IF(User3!AX10&lt;&gt;0,User3!AX10,0)</f>
        <v>0.01</v>
      </c>
      <c r="DS387" s="1798">
        <f>IF(User3!AY10&lt;&gt;0,User3!AY10,0)</f>
        <v>1.0570824524312896E-5</v>
      </c>
      <c r="DT387" s="1794">
        <f>IF(User3!AZ10&lt;&gt;0,User3!AZ10,0)</f>
        <v>3009</v>
      </c>
      <c r="DU387" s="1800" t="str">
        <f>IF(User3!BA10&lt;&gt;0,User3!BA10,0)</f>
        <v>User3</v>
      </c>
      <c r="DV387" s="1812">
        <f>IF(User3!BB10&lt;&gt;0,User3!BB10,0)</f>
        <v>44333</v>
      </c>
      <c r="DW387" s="1813">
        <f>IF(User3!BC10&lt;&gt;0,User3!BC10,0)</f>
        <v>0</v>
      </c>
      <c r="DX387" s="1794">
        <f>IF(User3!BD10&lt;&gt;0,User3!BD10,0)</f>
        <v>0</v>
      </c>
      <c r="DY387" s="1794">
        <f>IF(User3!BE10&lt;&gt;0,User3!BE10,0)</f>
        <v>0</v>
      </c>
      <c r="DZ387" s="1794">
        <f>IF(User3!BF10&lt;&gt;0,User3!BF10,0)</f>
        <v>0</v>
      </c>
      <c r="EA387" s="1794">
        <f>IF(User3!BG10&lt;&gt;0,User3!BG10,0)</f>
        <v>0</v>
      </c>
      <c r="EB387" s="1794">
        <f>IF(User3!BH10&lt;&gt;0,User3!BH10,0)</f>
        <v>0</v>
      </c>
      <c r="EC387" s="1794">
        <f>IF(User3!BI10&lt;&gt;0,User3!BI10,0)</f>
        <v>0</v>
      </c>
      <c r="ED387" s="1794">
        <f>IF(User3!BJ10&lt;&gt;0,User3!BJ10,0)</f>
        <v>0</v>
      </c>
      <c r="EE387" s="1794">
        <f>IF(User3!BK10&lt;&gt;0,User3!BK10,0)</f>
        <v>0</v>
      </c>
      <c r="EF387" s="1794">
        <f>IF(User3!BL10&lt;&gt;0,User3!BL10,0)</f>
        <v>0</v>
      </c>
      <c r="EG387" s="1794">
        <f>IF(User3!BM10&lt;&gt;0,User3!BM10,0)</f>
        <v>0</v>
      </c>
      <c r="EH387" s="1794">
        <f>IF(User3!BN10&lt;&gt;0,User3!BN10,0)</f>
        <v>0</v>
      </c>
      <c r="EI387" s="1794">
        <f>IF(User3!BO10&lt;&gt;0,User3!BO10,0)</f>
        <v>0</v>
      </c>
      <c r="EJ387" s="1794">
        <f>IF(User3!BP10&lt;&gt;0,User3!BP10,0)</f>
        <v>0</v>
      </c>
      <c r="EK387" s="1794">
        <f>IF(User3!BQ10&lt;&gt;0,User3!BQ10,0)</f>
        <v>0</v>
      </c>
      <c r="EL387" s="1794">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7"/>
      <c r="AY388" s="1549"/>
      <c r="BQ388" s="1491"/>
      <c r="BR388" s="734">
        <f t="shared" si="3531"/>
        <v>0</v>
      </c>
      <c r="BS388" s="734">
        <f t="shared" si="3532"/>
        <v>0</v>
      </c>
      <c r="BT388" s="742">
        <v>0</v>
      </c>
      <c r="BU388" s="1773">
        <f>IF(User3!A11&lt;&gt;0,User3!A11,0)</f>
        <v>0</v>
      </c>
      <c r="BV388" s="1773">
        <f>IF(User3!B11&lt;&gt;0,User3!B11,0)</f>
        <v>0</v>
      </c>
      <c r="BW388" s="1774">
        <f>IF(User3!C11&lt;&gt;0,User3!C11,0)</f>
        <v>0</v>
      </c>
      <c r="BX388" s="1774">
        <f>IF(User3!D11&lt;&gt;0,User3!D11,0)</f>
        <v>0</v>
      </c>
      <c r="BY388" s="1774">
        <f>IF(User3!E11&lt;&gt;0,User3!E11,0)</f>
        <v>0</v>
      </c>
      <c r="BZ388" s="1774">
        <f>IF(User3!F11&lt;&gt;0,User3!F11,0)</f>
        <v>0</v>
      </c>
      <c r="CA388" s="1774">
        <f>IF(User3!G11&lt;&gt;0,User3!G11,0)</f>
        <v>0</v>
      </c>
      <c r="CB388" s="1774">
        <f>IF(User3!H11&lt;&gt;0,User3!H11,0)</f>
        <v>0</v>
      </c>
      <c r="CC388" s="1774">
        <f>IF(User3!I11&lt;&gt;0,User3!I11,0)</f>
        <v>0</v>
      </c>
      <c r="CD388" s="1774">
        <f>IF(User3!J11&lt;&gt;0,User3!J11,0)</f>
        <v>0</v>
      </c>
      <c r="CE388" s="1774">
        <f>IF(User3!K11&lt;&gt;0,User3!K11,0)</f>
        <v>0</v>
      </c>
      <c r="CF388" s="1774">
        <f>IF(User3!L11&lt;&gt;0,User3!L11,0)</f>
        <v>0</v>
      </c>
      <c r="CG388" s="1774">
        <f>IF(User3!M11&lt;&gt;0,User3!M11,0)</f>
        <v>0</v>
      </c>
      <c r="CH388" s="1774">
        <f>IF(User3!N11&lt;&gt;0,User3!N11,0)</f>
        <v>0</v>
      </c>
      <c r="CI388" s="1774">
        <f>IF(User3!O11&lt;&gt;0,User3!O11,0)</f>
        <v>0</v>
      </c>
      <c r="CJ388" s="1774">
        <f>IF(User3!P11&lt;&gt;0,User3!P11,0)</f>
        <v>0</v>
      </c>
      <c r="CK388" s="1774">
        <f>IF(User3!Q11&lt;&gt;0,User3!Q11,0)</f>
        <v>0</v>
      </c>
      <c r="CL388" s="1774">
        <f>IF(User3!R11&lt;&gt;0,User3!R11,0)</f>
        <v>0</v>
      </c>
      <c r="CM388" s="1774">
        <f>IF(User3!S11&lt;&gt;0,User3!S11,0)</f>
        <v>0</v>
      </c>
      <c r="CN388" s="1774">
        <f>IF(User3!T11&lt;&gt;0,User3!T11,0)</f>
        <v>0</v>
      </c>
      <c r="CO388" s="1774">
        <f>IF(User3!U11&lt;&gt;0,User3!U11,0)</f>
        <v>0</v>
      </c>
      <c r="CP388" s="1774">
        <f>IF(User3!V11&lt;&gt;0,User3!V11,0)</f>
        <v>0</v>
      </c>
      <c r="CQ388" s="1774">
        <f>IF(User3!W11&lt;&gt;0,User3!W11,0)</f>
        <v>0</v>
      </c>
      <c r="CR388" s="1775">
        <f>IF(User3!X11&lt;&gt;0,User3!X11,0)</f>
        <v>0</v>
      </c>
      <c r="CS388" s="1775">
        <f>IF(User3!Y11&lt;&gt;0,User3!Y11,0)</f>
        <v>0</v>
      </c>
      <c r="CT388" s="1775">
        <f>IF(User3!Z11&lt;&gt;0,User3!Z11,0)</f>
        <v>0</v>
      </c>
      <c r="CU388" s="1775">
        <f>IF(User3!AA11&lt;&gt;0,User3!AA11,0)</f>
        <v>0</v>
      </c>
      <c r="CV388" s="1775">
        <f>IF(User3!AB11&lt;&gt;0,User3!AB11,0)</f>
        <v>0</v>
      </c>
      <c r="CW388" s="1775">
        <f>IF(User3!AC11&lt;&gt;0,User3!AC11,0)</f>
        <v>0</v>
      </c>
      <c r="CX388" s="1775">
        <f>IF(User3!AD11&lt;&gt;0,User3!AD11,0)</f>
        <v>0</v>
      </c>
      <c r="CY388" s="1775">
        <f>IF(User3!AE11&lt;&gt;0,User3!AE11,0)</f>
        <v>0</v>
      </c>
      <c r="CZ388" s="1775">
        <f>IF(User3!AF11&lt;&gt;0,User3!AF11,0)</f>
        <v>0</v>
      </c>
      <c r="DA388" s="1775">
        <f>IF(User3!AG11&lt;&gt;0,User3!AG11,0)</f>
        <v>0</v>
      </c>
      <c r="DB388" s="1775">
        <f>IF(User3!AH11&lt;&gt;0,User3!AH11,0)</f>
        <v>0</v>
      </c>
      <c r="DC388" s="1775">
        <f>IF(User3!AI11&lt;&gt;0,User3!AI11,0)</f>
        <v>0</v>
      </c>
      <c r="DD388" s="1775">
        <f>IF(User3!AJ11&lt;&gt;0,User3!AJ11,0)</f>
        <v>0</v>
      </c>
      <c r="DE388" s="1775">
        <f>IF(User3!AK11&lt;&gt;0,User3!AK11,0)</f>
        <v>0</v>
      </c>
      <c r="DF388" s="1775">
        <f>IF(User3!AL11&lt;&gt;0,User3!AL11,0)</f>
        <v>0</v>
      </c>
      <c r="DG388" s="1775">
        <f>IF(User3!AM11&lt;&gt;0,User3!AM11,0)</f>
        <v>0</v>
      </c>
      <c r="DH388" s="1775">
        <f>IF(User3!AN11&lt;&gt;0,User3!AN11,0)</f>
        <v>0</v>
      </c>
      <c r="DI388" s="1775">
        <f>IF(User3!AO11&lt;&gt;0,User3!AO11,0)</f>
        <v>0</v>
      </c>
      <c r="DJ388" s="1775">
        <f>IF(User3!AP11&lt;&gt;0,User3!AP11,0)</f>
        <v>0</v>
      </c>
      <c r="DK388" s="1775">
        <f>IF(User3!AQ11&lt;&gt;0,User3!AQ11,0)</f>
        <v>0</v>
      </c>
      <c r="DL388" s="1775">
        <f>IF(User3!AR11&lt;&gt;0,User3!AR11,0)</f>
        <v>0</v>
      </c>
      <c r="DM388" s="1775">
        <f>IF(User3!AS11&lt;&gt;0,User3!AS11,0)</f>
        <v>0</v>
      </c>
      <c r="DN388" s="1776">
        <f>IF(User3!AT11&lt;&gt;0,User3!AT11,0)</f>
        <v>1</v>
      </c>
      <c r="DO388" s="1777">
        <f>IF(User3!AU11&lt;&gt;0,User3!AU11,0)</f>
        <v>0.94599999999999995</v>
      </c>
      <c r="DP388" s="1773">
        <f>IF(User3!AV11&lt;&gt;0,User3!AV11,0)</f>
        <v>1000</v>
      </c>
      <c r="DQ388" s="1796">
        <f t="shared" si="3530"/>
        <v>1.0570824524312896</v>
      </c>
      <c r="DR388" s="1779">
        <f>IF(User3!AX11&lt;&gt;0,User3!AX11,0)</f>
        <v>0.01</v>
      </c>
      <c r="DS388" s="1779">
        <f>IF(User3!AY11&lt;&gt;0,User3!AY11,0)</f>
        <v>1.0570824524312896E-5</v>
      </c>
      <c r="DT388" s="1773">
        <f>IF(User3!AZ11&lt;&gt;0,User3!AZ11,0)</f>
        <v>3010</v>
      </c>
      <c r="DU388" s="1783" t="str">
        <f>IF(User3!BA11&lt;&gt;0,User3!BA11,0)</f>
        <v>User3</v>
      </c>
      <c r="DV388" s="1808">
        <f>IF(User3!BB11&lt;&gt;0,User3!BB11,0)</f>
        <v>44333</v>
      </c>
      <c r="DW388" s="1809">
        <f>IF(User3!BC11&lt;&gt;0,User3!BC11,0)</f>
        <v>0</v>
      </c>
      <c r="DX388" s="1773">
        <f>IF(User3!BD11&lt;&gt;0,User3!BD11,0)</f>
        <v>0</v>
      </c>
      <c r="DY388" s="1773">
        <f>IF(User3!BE11&lt;&gt;0,User3!BE11,0)</f>
        <v>0</v>
      </c>
      <c r="DZ388" s="1773">
        <f>IF(User3!BF11&lt;&gt;0,User3!BF11,0)</f>
        <v>0</v>
      </c>
      <c r="EA388" s="1773">
        <f>IF(User3!BG11&lt;&gt;0,User3!BG11,0)</f>
        <v>0</v>
      </c>
      <c r="EB388" s="1773">
        <f>IF(User3!BH11&lt;&gt;0,User3!BH11,0)</f>
        <v>0</v>
      </c>
      <c r="EC388" s="1773">
        <f>IF(User3!BI11&lt;&gt;0,User3!BI11,0)</f>
        <v>0</v>
      </c>
      <c r="ED388" s="1773">
        <f>IF(User3!BJ11&lt;&gt;0,User3!BJ11,0)</f>
        <v>0</v>
      </c>
      <c r="EE388" s="1773">
        <f>IF(User3!BK11&lt;&gt;0,User3!BK11,0)</f>
        <v>0</v>
      </c>
      <c r="EF388" s="1773">
        <f>IF(User3!BL11&lt;&gt;0,User3!BL11,0)</f>
        <v>0</v>
      </c>
      <c r="EG388" s="1773">
        <f>IF(User3!BM11&lt;&gt;0,User3!BM11,0)</f>
        <v>0</v>
      </c>
      <c r="EH388" s="1773">
        <f>IF(User3!BN11&lt;&gt;0,User3!BN11,0)</f>
        <v>0</v>
      </c>
      <c r="EI388" s="1773">
        <f>IF(User3!BO11&lt;&gt;0,User3!BO11,0)</f>
        <v>0</v>
      </c>
      <c r="EJ388" s="1773">
        <f>IF(User3!BP11&lt;&gt;0,User3!BP11,0)</f>
        <v>0</v>
      </c>
      <c r="EK388" s="1773">
        <f>IF(User3!BQ11&lt;&gt;0,User3!BQ11,0)</f>
        <v>0</v>
      </c>
      <c r="EL388" s="1773">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7"/>
      <c r="AY389" s="1549"/>
      <c r="BQ389" s="1491"/>
      <c r="BR389" s="734">
        <f t="shared" si="3531"/>
        <v>0</v>
      </c>
      <c r="BS389" s="734">
        <f t="shared" si="3532"/>
        <v>0</v>
      </c>
      <c r="BT389" s="742">
        <v>0</v>
      </c>
      <c r="BU389" s="1773" t="str">
        <f>IF(User3!A12&lt;&gt;0,User3!A12,0)</f>
        <v>MonsterBloom</v>
      </c>
      <c r="BV389" s="1773" t="str">
        <f>IF(User3!B12&lt;&gt;0,User3!B12,0)</f>
        <v>Booster</v>
      </c>
      <c r="BW389" s="1774">
        <f>IF(User3!C12&lt;&gt;0,User3!C12,0)</f>
        <v>0</v>
      </c>
      <c r="BX389" s="1774">
        <f>IF(User3!D12&lt;&gt;0,User3!D12,0)</f>
        <v>0</v>
      </c>
      <c r="BY389" s="1774">
        <f>IF(User3!E12&lt;&gt;0,User3!E12,0)</f>
        <v>0</v>
      </c>
      <c r="BZ389" s="1774">
        <f>IF(User3!F12&lt;&gt;0,User3!F12,0)</f>
        <v>0.5</v>
      </c>
      <c r="CA389" s="1774">
        <f>IF(User3!G12&lt;&gt;0,User3!G12,0)</f>
        <v>0</v>
      </c>
      <c r="CB389" s="1774">
        <f>IF(User3!H12&lt;&gt;0,User3!H12,0)</f>
        <v>0.3</v>
      </c>
      <c r="CC389" s="1774">
        <f>IF(User3!I12&lt;&gt;0,User3!I12,0)</f>
        <v>0</v>
      </c>
      <c r="CD389" s="1774">
        <f>IF(User3!J12&lt;&gt;0,User3!J12,0)</f>
        <v>0</v>
      </c>
      <c r="CE389" s="1774">
        <f>IF(User3!K12&lt;&gt;0,User3!K12,0)</f>
        <v>0</v>
      </c>
      <c r="CF389" s="1774">
        <f>IF(User3!L12&lt;&gt;0,User3!L12,0)</f>
        <v>0</v>
      </c>
      <c r="CG389" s="1774">
        <f>IF(User3!M12&lt;&gt;0,User3!M12,0)</f>
        <v>0</v>
      </c>
      <c r="CH389" s="1774">
        <f>IF(User3!N12&lt;&gt;0,User3!N12,0)</f>
        <v>0</v>
      </c>
      <c r="CI389" s="1774">
        <f>IF(User3!O12&lt;&gt;0,User3!O12,0)</f>
        <v>0</v>
      </c>
      <c r="CJ389" s="1774">
        <f>IF(User3!P12&lt;&gt;0,User3!P12,0)</f>
        <v>0</v>
      </c>
      <c r="CK389" s="1774">
        <f>IF(User3!Q12&lt;&gt;0,User3!Q12,0)</f>
        <v>0</v>
      </c>
      <c r="CL389" s="1774">
        <f>IF(User3!R12&lt;&gt;0,User3!R12,0)</f>
        <v>0</v>
      </c>
      <c r="CM389" s="1774">
        <f>IF(User3!S12&lt;&gt;0,User3!S12,0)</f>
        <v>0</v>
      </c>
      <c r="CN389" s="1774">
        <f>IF(User3!T12&lt;&gt;0,User3!T12,0)</f>
        <v>0</v>
      </c>
      <c r="CO389" s="1774">
        <f>IF(User3!U12&lt;&gt;0,User3!U12,0)</f>
        <v>0</v>
      </c>
      <c r="CP389" s="1774">
        <f>IF(User3!V12&lt;&gt;0,User3!V12,0)</f>
        <v>0</v>
      </c>
      <c r="CQ389" s="1774">
        <f>IF(User3!W12&lt;&gt;0,User3!W12,0)</f>
        <v>0</v>
      </c>
      <c r="CR389" s="1775">
        <f>IF(User3!X12&lt;&gt;0,User3!X12,0)</f>
        <v>0</v>
      </c>
      <c r="CS389" s="1775">
        <f>IF(User3!Y12&lt;&gt;0,User3!Y12,0)</f>
        <v>0</v>
      </c>
      <c r="CT389" s="1775">
        <f>IF(User3!Z12&lt;&gt;0,User3!Z12,0)</f>
        <v>0</v>
      </c>
      <c r="CU389" s="1775">
        <f>IF(User3!AA12&lt;&gt;0,User3!AA12,0)</f>
        <v>0</v>
      </c>
      <c r="CV389" s="1775">
        <f>IF(User3!AB12&lt;&gt;0,User3!AB12,0)</f>
        <v>0</v>
      </c>
      <c r="CW389" s="1775">
        <f>IF(User3!AC12&lt;&gt;0,User3!AC12,0)</f>
        <v>0</v>
      </c>
      <c r="CX389" s="1775">
        <f>IF(User3!AD12&lt;&gt;0,User3!AD12,0)</f>
        <v>0</v>
      </c>
      <c r="CY389" s="1775">
        <f>IF(User3!AE12&lt;&gt;0,User3!AE12,0)</f>
        <v>0</v>
      </c>
      <c r="CZ389" s="1775">
        <f>IF(User3!AF12&lt;&gt;0,User3!AF12,0)</f>
        <v>0</v>
      </c>
      <c r="DA389" s="1775">
        <f>IF(User3!AG12&lt;&gt;0,User3!AG12,0)</f>
        <v>0</v>
      </c>
      <c r="DB389" s="1775">
        <f>IF(User3!AH12&lt;&gt;0,User3!AH12,0)</f>
        <v>0</v>
      </c>
      <c r="DC389" s="1775">
        <f>IF(User3!AI12&lt;&gt;0,User3!AI12,0)</f>
        <v>0</v>
      </c>
      <c r="DD389" s="1775">
        <f>IF(User3!AJ12&lt;&gt;0,User3!AJ12,0)</f>
        <v>0</v>
      </c>
      <c r="DE389" s="1775">
        <f>IF(User3!AK12&lt;&gt;0,User3!AK12,0)</f>
        <v>0</v>
      </c>
      <c r="DF389" s="1775">
        <f>IF(User3!AL12&lt;&gt;0,User3!AL12,0)</f>
        <v>0</v>
      </c>
      <c r="DG389" s="1775">
        <f>IF(User3!AM12&lt;&gt;0,User3!AM12,0)</f>
        <v>0</v>
      </c>
      <c r="DH389" s="1775">
        <f>IF(User3!AN12&lt;&gt;0,User3!AN12,0)</f>
        <v>0</v>
      </c>
      <c r="DI389" s="1775">
        <f>IF(User3!AO12&lt;&gt;0,User3!AO12,0)</f>
        <v>0</v>
      </c>
      <c r="DJ389" s="1775">
        <f>IF(User3!AP12&lt;&gt;0,User3!AP12,0)</f>
        <v>0</v>
      </c>
      <c r="DK389" s="1775">
        <f>IF(User3!AQ12&lt;&gt;0,User3!AQ12,0)</f>
        <v>0</v>
      </c>
      <c r="DL389" s="1775">
        <f>IF(User3!AR12&lt;&gt;0,User3!AR12,0)</f>
        <v>0</v>
      </c>
      <c r="DM389" s="1775">
        <f>IF(User3!AS12&lt;&gt;0,User3!AS12,0)</f>
        <v>0</v>
      </c>
      <c r="DN389" s="1776">
        <f>IF(User3!AT12&lt;&gt;0,User3!AT12,0)</f>
        <v>1</v>
      </c>
      <c r="DO389" s="1777">
        <f>IF(User3!AU12&lt;&gt;0,User3!AU12,0)</f>
        <v>1</v>
      </c>
      <c r="DP389" s="1773">
        <f>IF(User3!AV12&lt;&gt;0,User3!AV12,0)</f>
        <v>1000</v>
      </c>
      <c r="DQ389" s="1796">
        <f t="shared" si="3530"/>
        <v>1</v>
      </c>
      <c r="DR389" s="1779">
        <f>IF(User3!AX12&lt;&gt;0,User3!AX12,0)</f>
        <v>0.01</v>
      </c>
      <c r="DS389" s="1779">
        <f>IF(User3!AY12&lt;&gt;0,User3!AY12,0)</f>
        <v>1.0000000000000001E-5</v>
      </c>
      <c r="DT389" s="1773">
        <f>IF(User3!AZ12&lt;&gt;0,User3!AZ12,0)</f>
        <v>3011</v>
      </c>
      <c r="DU389" s="1783" t="str">
        <f>IF(User3!BA12&lt;&gt;0,User3!BA12,0)</f>
        <v>User3</v>
      </c>
      <c r="DV389" s="1808">
        <f>IF(User3!BB12&lt;&gt;0,User3!BB12,0)</f>
        <v>44333</v>
      </c>
      <c r="DW389" s="1809">
        <f>IF(User3!BC12&lt;&gt;0,User3!BC12,0)</f>
        <v>0</v>
      </c>
      <c r="DX389" s="1773">
        <f>IF(User3!BD12&lt;&gt;0,User3!BD12,0)</f>
        <v>0</v>
      </c>
      <c r="DY389" s="1773">
        <f>IF(User3!BE12&lt;&gt;0,User3!BE12,0)</f>
        <v>0</v>
      </c>
      <c r="DZ389" s="1773">
        <f>IF(User3!BF12&lt;&gt;0,User3!BF12,0)</f>
        <v>0</v>
      </c>
      <c r="EA389" s="1773">
        <f>IF(User3!BG12&lt;&gt;0,User3!BG12,0)</f>
        <v>0</v>
      </c>
      <c r="EB389" s="1773">
        <f>IF(User3!BH12&lt;&gt;0,User3!BH12,0)</f>
        <v>1</v>
      </c>
      <c r="EC389" s="1773">
        <f>IF(User3!BI12&lt;&gt;0,User3!BI12,0)</f>
        <v>1</v>
      </c>
      <c r="ED389" s="1773">
        <f>IF(User3!BJ12&lt;&gt;0,User3!BJ12,0)</f>
        <v>1</v>
      </c>
      <c r="EE389" s="1773">
        <f>IF(User3!BK12&lt;&gt;0,User3!BK12,0)</f>
        <v>1</v>
      </c>
      <c r="EF389" s="1773">
        <f>IF(User3!BL12&lt;&gt;0,User3!BL12,0)</f>
        <v>1.25</v>
      </c>
      <c r="EG389" s="1773">
        <f>IF(User3!BM12&lt;&gt;0,User3!BM12,0)</f>
        <v>1.5</v>
      </c>
      <c r="EH389" s="1773">
        <f>IF(User3!BN12&lt;&gt;0,User3!BN12,0)</f>
        <v>2</v>
      </c>
      <c r="EI389" s="1773">
        <f>IF(User3!BO12&lt;&gt;0,User3!BO12,0)</f>
        <v>2</v>
      </c>
      <c r="EJ389" s="1773">
        <f>IF(User3!BP12&lt;&gt;0,User3!BP12,0)</f>
        <v>2</v>
      </c>
      <c r="EK389" s="1773">
        <f>IF(User3!BQ12&lt;&gt;0,User3!BQ12,0)</f>
        <v>0</v>
      </c>
      <c r="EL389" s="1773">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7"/>
      <c r="AY390" s="1549"/>
      <c r="BQ390" s="1491"/>
      <c r="BR390" s="734">
        <f t="shared" si="3531"/>
        <v>0</v>
      </c>
      <c r="BS390" s="734">
        <f t="shared" si="3532"/>
        <v>0</v>
      </c>
      <c r="BT390" s="742">
        <v>0</v>
      </c>
      <c r="BU390" s="1773" t="str">
        <f>IF(User3!A13&lt;&gt;0,User3!A13,0)</f>
        <v>BudExplosion</v>
      </c>
      <c r="BV390" s="1773" t="str">
        <f>IF(User3!B13&lt;&gt;0,User3!B13,0)</f>
        <v>Booster</v>
      </c>
      <c r="BW390" s="1774">
        <f>IF(User3!C13&lt;&gt;0,User3!C13,0)</f>
        <v>0</v>
      </c>
      <c r="BX390" s="1774">
        <f>IF(User3!D13&lt;&gt;0,User3!D13,0)</f>
        <v>0</v>
      </c>
      <c r="BY390" s="1774">
        <f>IF(User3!E13&lt;&gt;0,User3!E13,0)</f>
        <v>0</v>
      </c>
      <c r="BZ390" s="1774">
        <f>IF(User3!F13&lt;&gt;0,User3!F13,0)</f>
        <v>0.34</v>
      </c>
      <c r="CA390" s="1774">
        <f>IF(User3!G13&lt;&gt;0,User3!G13,0)</f>
        <v>0</v>
      </c>
      <c r="CB390" s="1774">
        <f>IF(User3!H13&lt;&gt;0,User3!H13,0)</f>
        <v>0.34</v>
      </c>
      <c r="CC390" s="1774">
        <f>IF(User3!I13&lt;&gt;0,User3!I13,0)</f>
        <v>0</v>
      </c>
      <c r="CD390" s="1774">
        <f>IF(User3!J13&lt;&gt;0,User3!J13,0)</f>
        <v>0</v>
      </c>
      <c r="CE390" s="1774">
        <f>IF(User3!K13&lt;&gt;0,User3!K13,0)</f>
        <v>0</v>
      </c>
      <c r="CF390" s="1774">
        <f>IF(User3!L13&lt;&gt;0,User3!L13,0)</f>
        <v>0</v>
      </c>
      <c r="CG390" s="1774">
        <f>IF(User3!M13&lt;&gt;0,User3!M13,0)</f>
        <v>0</v>
      </c>
      <c r="CH390" s="1774">
        <f>IF(User3!N13&lt;&gt;0,User3!N13,0)</f>
        <v>0</v>
      </c>
      <c r="CI390" s="1774">
        <f>IF(User3!O13&lt;&gt;0,User3!O13,0)</f>
        <v>0</v>
      </c>
      <c r="CJ390" s="1774">
        <f>IF(User3!P13&lt;&gt;0,User3!P13,0)</f>
        <v>0</v>
      </c>
      <c r="CK390" s="1774">
        <f>IF(User3!Q13&lt;&gt;0,User3!Q13,0)</f>
        <v>0</v>
      </c>
      <c r="CL390" s="1774">
        <f>IF(User3!R13&lt;&gt;0,User3!R13,0)</f>
        <v>0</v>
      </c>
      <c r="CM390" s="1774">
        <f>IF(User3!S13&lt;&gt;0,User3!S13,0)</f>
        <v>0</v>
      </c>
      <c r="CN390" s="1774">
        <f>IF(User3!T13&lt;&gt;0,User3!T13,0)</f>
        <v>0.01</v>
      </c>
      <c r="CO390" s="1774">
        <f>IF(User3!U13&lt;&gt;0,User3!U13,0)</f>
        <v>0</v>
      </c>
      <c r="CP390" s="1774">
        <f>IF(User3!V13&lt;&gt;0,User3!V13,0)</f>
        <v>0.05</v>
      </c>
      <c r="CQ390" s="1774">
        <f>IF(User3!W13&lt;&gt;0,User3!W13,0)</f>
        <v>0</v>
      </c>
      <c r="CR390" s="1775">
        <f>IF(User3!X13&lt;&gt;0,User3!X13,0)</f>
        <v>0</v>
      </c>
      <c r="CS390" s="1775">
        <f>IF(User3!Y13&lt;&gt;0,User3!Y13,0)</f>
        <v>0</v>
      </c>
      <c r="CT390" s="1775">
        <f>IF(User3!Z13&lt;&gt;0,User3!Z13,0)</f>
        <v>0</v>
      </c>
      <c r="CU390" s="1775">
        <f>IF(User3!AA13&lt;&gt;0,User3!AA13,0)</f>
        <v>0</v>
      </c>
      <c r="CV390" s="1775">
        <f>IF(User3!AB13&lt;&gt;0,User3!AB13,0)</f>
        <v>0</v>
      </c>
      <c r="CW390" s="1775">
        <f>IF(User3!AC13&lt;&gt;0,User3!AC13,0)</f>
        <v>0</v>
      </c>
      <c r="CX390" s="1775">
        <f>IF(User3!AD13&lt;&gt;0,User3!AD13,0)</f>
        <v>0</v>
      </c>
      <c r="CY390" s="1775">
        <f>IF(User3!AE13&lt;&gt;0,User3!AE13,0)</f>
        <v>0</v>
      </c>
      <c r="CZ390" s="1775">
        <f>IF(User3!AF13&lt;&gt;0,User3!AF13,0)</f>
        <v>0</v>
      </c>
      <c r="DA390" s="1775">
        <f>IF(User3!AG13&lt;&gt;0,User3!AG13,0)</f>
        <v>0</v>
      </c>
      <c r="DB390" s="1775">
        <f>IF(User3!AH13&lt;&gt;0,User3!AH13,0)</f>
        <v>0</v>
      </c>
      <c r="DC390" s="1775">
        <f>IF(User3!AI13&lt;&gt;0,User3!AI13,0)</f>
        <v>0</v>
      </c>
      <c r="DD390" s="1775">
        <f>IF(User3!AJ13&lt;&gt;0,User3!AJ13,0)</f>
        <v>0</v>
      </c>
      <c r="DE390" s="1775">
        <f>IF(User3!AK13&lt;&gt;0,User3!AK13,0)</f>
        <v>0</v>
      </c>
      <c r="DF390" s="1775">
        <f>IF(User3!AL13&lt;&gt;0,User3!AL13,0)</f>
        <v>0</v>
      </c>
      <c r="DG390" s="1775">
        <f>IF(User3!AM13&lt;&gt;0,User3!AM13,0)</f>
        <v>0</v>
      </c>
      <c r="DH390" s="1775">
        <f>IF(User3!AN13&lt;&gt;0,User3!AN13,0)</f>
        <v>0</v>
      </c>
      <c r="DI390" s="1775">
        <f>IF(User3!AO13&lt;&gt;0,User3!AO13,0)</f>
        <v>0</v>
      </c>
      <c r="DJ390" s="1775">
        <f>IF(User3!AP13&lt;&gt;0,User3!AP13,0)</f>
        <v>0</v>
      </c>
      <c r="DK390" s="1775">
        <f>IF(User3!AQ13&lt;&gt;0,User3!AQ13,0)</f>
        <v>0</v>
      </c>
      <c r="DL390" s="1775">
        <f>IF(User3!AR13&lt;&gt;0,User3!AR13,0)</f>
        <v>0</v>
      </c>
      <c r="DM390" s="1775">
        <f>IF(User3!AS13&lt;&gt;0,User3!AS13,0)</f>
        <v>0</v>
      </c>
      <c r="DN390" s="1776">
        <f>IF(User3!AT13&lt;&gt;0,User3!AT13,0)</f>
        <v>1</v>
      </c>
      <c r="DO390" s="1777">
        <f>IF(User3!AU13&lt;&gt;0,User3!AU13,0)</f>
        <v>1</v>
      </c>
      <c r="DP390" s="1773">
        <f>IF(User3!AV13&lt;&gt;0,User3!AV13,0)</f>
        <v>1000</v>
      </c>
      <c r="DQ390" s="1796">
        <f t="shared" si="3530"/>
        <v>1</v>
      </c>
      <c r="DR390" s="1779">
        <f>IF(User3!AX13&lt;&gt;0,User3!AX13,0)</f>
        <v>0.01</v>
      </c>
      <c r="DS390" s="1779">
        <f>IF(User3!AY13&lt;&gt;0,User3!AY13,0)</f>
        <v>1.0000000000000001E-5</v>
      </c>
      <c r="DT390" s="1773">
        <f>IF(User3!AZ13&lt;&gt;0,User3!AZ13,0)</f>
        <v>3012</v>
      </c>
      <c r="DU390" s="1783" t="str">
        <f>IF(User3!BA13&lt;&gt;0,User3!BA13,0)</f>
        <v>User3</v>
      </c>
      <c r="DV390" s="1808">
        <f>IF(User3!BB13&lt;&gt;0,User3!BB13,0)</f>
        <v>44333</v>
      </c>
      <c r="DW390" s="1809">
        <f>IF(User3!BC13&lt;&gt;0,User3!BC13,0)</f>
        <v>0</v>
      </c>
      <c r="DX390" s="1773">
        <f>IF(User3!BD13&lt;&gt;0,User3!BD13,0)</f>
        <v>0</v>
      </c>
      <c r="DY390" s="1773">
        <f>IF(User3!BE13&lt;&gt;0,User3!BE13,0)</f>
        <v>0</v>
      </c>
      <c r="DZ390" s="1773">
        <f>IF(User3!BF13&lt;&gt;0,User3!BF13,0)</f>
        <v>0</v>
      </c>
      <c r="EA390" s="1773">
        <f>IF(User3!BG13&lt;&gt;0,User3!BG13,0)</f>
        <v>0</v>
      </c>
      <c r="EB390" s="1773">
        <f>IF(User3!BH13&lt;&gt;0,User3!BH13,0)</f>
        <v>1</v>
      </c>
      <c r="EC390" s="1773">
        <f>IF(User3!BI13&lt;&gt;0,User3!BI13,0)</f>
        <v>1</v>
      </c>
      <c r="ED390" s="1773">
        <f>IF(User3!BJ13&lt;&gt;0,User3!BJ13,0)</f>
        <v>1</v>
      </c>
      <c r="EE390" s="1773">
        <f>IF(User3!BK13&lt;&gt;0,User3!BK13,0)</f>
        <v>1</v>
      </c>
      <c r="EF390" s="1773">
        <f>IF(User3!BL13&lt;&gt;0,User3!BL13,0)</f>
        <v>1.25</v>
      </c>
      <c r="EG390" s="1773">
        <f>IF(User3!BM13&lt;&gt;0,User3!BM13,0)</f>
        <v>1.25</v>
      </c>
      <c r="EH390" s="1773">
        <f>IF(User3!BN13&lt;&gt;0,User3!BN13,0)</f>
        <v>1.25</v>
      </c>
      <c r="EI390" s="1773">
        <f>IF(User3!BO13&lt;&gt;0,User3!BO13,0)</f>
        <v>1.25</v>
      </c>
      <c r="EJ390" s="1773">
        <f>IF(User3!BP13&lt;&gt;0,User3!BP13,0)</f>
        <v>1.25</v>
      </c>
      <c r="EK390" s="1773">
        <f>IF(User3!BQ13&lt;&gt;0,User3!BQ13,0)</f>
        <v>0</v>
      </c>
      <c r="EL390" s="1773">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7"/>
      <c r="AY391" s="1549"/>
      <c r="BQ391" s="1491"/>
      <c r="BR391" s="734">
        <f t="shared" si="3531"/>
        <v>0</v>
      </c>
      <c r="BS391" s="734">
        <f t="shared" si="3532"/>
        <v>0</v>
      </c>
      <c r="BT391" s="742">
        <v>0</v>
      </c>
      <c r="BU391" s="1773" t="str">
        <f>IF(User3!A14&lt;&gt;0,User3!A14,0)</f>
        <v>Epsom Salt</v>
      </c>
      <c r="BV391" s="1773" t="str">
        <f>IF(User3!B14&lt;&gt;0,User3!B14,0)</f>
        <v>Additives</v>
      </c>
      <c r="BW391" s="1774">
        <f>IF(User3!C14&lt;&gt;0,User3!C14,0)</f>
        <v>0</v>
      </c>
      <c r="BX391" s="1774">
        <f>IF(User3!D14&lt;&gt;0,User3!D14,0)</f>
        <v>0</v>
      </c>
      <c r="BY391" s="1774">
        <f>IF(User3!E14&lt;&gt;0,User3!E14,0)</f>
        <v>0</v>
      </c>
      <c r="BZ391" s="1774">
        <f>IF(User3!F14&lt;&gt;0,User3!F14,0)</f>
        <v>0</v>
      </c>
      <c r="CA391" s="1774">
        <f>IF(User3!G14&lt;&gt;0,User3!G14,0)</f>
        <v>0</v>
      </c>
      <c r="CB391" s="1774">
        <f>IF(User3!H14&lt;&gt;0,User3!H14,0)</f>
        <v>0</v>
      </c>
      <c r="CC391" s="1774">
        <f>IF(User3!I14&lt;&gt;0,User3!I14,0)</f>
        <v>0</v>
      </c>
      <c r="CD391" s="1774">
        <f>IF(User3!J14&lt;&gt;0,User3!J14,0)</f>
        <v>0</v>
      </c>
      <c r="CE391" s="1774">
        <f>IF(User3!K14&lt;&gt;0,User3!K14,0)</f>
        <v>0</v>
      </c>
      <c r="CF391" s="1774">
        <f>IF(User3!L14&lt;&gt;0,User3!L14,0)</f>
        <v>0</v>
      </c>
      <c r="CG391" s="1774">
        <f>IF(User3!M14&lt;&gt;0,User3!M14,0)</f>
        <v>0</v>
      </c>
      <c r="CH391" s="1774">
        <f>IF(User3!N14&lt;&gt;0,User3!N14,0)</f>
        <v>0</v>
      </c>
      <c r="CI391" s="1774">
        <f>IF(User3!O14&lt;&gt;0,User3!O14,0)</f>
        <v>0</v>
      </c>
      <c r="CJ391" s="1774">
        <f>IF(User3!P14&lt;&gt;0,User3!P14,0)</f>
        <v>0</v>
      </c>
      <c r="CK391" s="1774">
        <f>IF(User3!Q14&lt;&gt;0,User3!Q14,0)</f>
        <v>0</v>
      </c>
      <c r="CL391" s="1774">
        <f>IF(User3!R14&lt;&gt;0,User3!R14,0)</f>
        <v>0</v>
      </c>
      <c r="CM391" s="1774">
        <f>IF(User3!S14&lt;&gt;0,User3!S14,0)</f>
        <v>0</v>
      </c>
      <c r="CN391" s="1774">
        <f>IF(User3!T14&lt;&gt;0,User3!T14,0)</f>
        <v>9.8000000000000004E-2</v>
      </c>
      <c r="CO391" s="1774">
        <f>IF(User3!U14&lt;&gt;0,User3!U14,0)</f>
        <v>0</v>
      </c>
      <c r="CP391" s="1774">
        <f>IF(User3!V14&lt;&gt;0,User3!V14,0)</f>
        <v>0.129</v>
      </c>
      <c r="CQ391" s="1774">
        <f>IF(User3!W14&lt;&gt;0,User3!W14,0)</f>
        <v>0</v>
      </c>
      <c r="CR391" s="1775">
        <f>IF(User3!X14&lt;&gt;0,User3!X14,0)</f>
        <v>0</v>
      </c>
      <c r="CS391" s="1775">
        <f>IF(User3!Y14&lt;&gt;0,User3!Y14,0)</f>
        <v>0</v>
      </c>
      <c r="CT391" s="1775">
        <f>IF(User3!Z14&lt;&gt;0,User3!Z14,0)</f>
        <v>0</v>
      </c>
      <c r="CU391" s="1775">
        <f>IF(User3!AA14&lt;&gt;0,User3!AA14,0)</f>
        <v>0</v>
      </c>
      <c r="CV391" s="1775">
        <f>IF(User3!AB14&lt;&gt;0,User3!AB14,0)</f>
        <v>0</v>
      </c>
      <c r="CW391" s="1775">
        <f>IF(User3!AC14&lt;&gt;0,User3!AC14,0)</f>
        <v>0</v>
      </c>
      <c r="CX391" s="1775">
        <f>IF(User3!AD14&lt;&gt;0,User3!AD14,0)</f>
        <v>0</v>
      </c>
      <c r="CY391" s="1775">
        <f>IF(User3!AE14&lt;&gt;0,User3!AE14,0)</f>
        <v>0</v>
      </c>
      <c r="CZ391" s="1775">
        <f>IF(User3!AF14&lt;&gt;0,User3!AF14,0)</f>
        <v>0</v>
      </c>
      <c r="DA391" s="1775">
        <f>IF(User3!AG14&lt;&gt;0,User3!AG14,0)</f>
        <v>0</v>
      </c>
      <c r="DB391" s="1775">
        <f>IF(User3!AH14&lt;&gt;0,User3!AH14,0)</f>
        <v>0</v>
      </c>
      <c r="DC391" s="1775">
        <f>IF(User3!AI14&lt;&gt;0,User3!AI14,0)</f>
        <v>0</v>
      </c>
      <c r="DD391" s="1775">
        <f>IF(User3!AJ14&lt;&gt;0,User3!AJ14,0)</f>
        <v>0</v>
      </c>
      <c r="DE391" s="1775">
        <f>IF(User3!AK14&lt;&gt;0,User3!AK14,0)</f>
        <v>0</v>
      </c>
      <c r="DF391" s="1775">
        <f>IF(User3!AL14&lt;&gt;0,User3!AL14,0)</f>
        <v>0</v>
      </c>
      <c r="DG391" s="1775">
        <f>IF(User3!AM14&lt;&gt;0,User3!AM14,0)</f>
        <v>0</v>
      </c>
      <c r="DH391" s="1775">
        <f>IF(User3!AN14&lt;&gt;0,User3!AN14,0)</f>
        <v>0</v>
      </c>
      <c r="DI391" s="1775">
        <f>IF(User3!AO14&lt;&gt;0,User3!AO14,0)</f>
        <v>0</v>
      </c>
      <c r="DJ391" s="1775">
        <f>IF(User3!AP14&lt;&gt;0,User3!AP14,0)</f>
        <v>0</v>
      </c>
      <c r="DK391" s="1775">
        <f>IF(User3!AQ14&lt;&gt;0,User3!AQ14,0)</f>
        <v>0</v>
      </c>
      <c r="DL391" s="1775">
        <f>IF(User3!AR14&lt;&gt;0,User3!AR14,0)</f>
        <v>0</v>
      </c>
      <c r="DM391" s="1775">
        <f>IF(User3!AS14&lt;&gt;0,User3!AS14,0)</f>
        <v>0</v>
      </c>
      <c r="DN391" s="1776">
        <f>IF(User3!AT14&lt;&gt;0,User3!AT14,0)</f>
        <v>1</v>
      </c>
      <c r="DO391" s="1777">
        <f>IF(User3!AU14&lt;&gt;0,User3!AU14,0)</f>
        <v>1</v>
      </c>
      <c r="DP391" s="1773">
        <f>IF(User3!AV14&lt;&gt;0,User3!AV14,0)</f>
        <v>1000</v>
      </c>
      <c r="DQ391" s="1796">
        <f t="shared" si="3530"/>
        <v>1</v>
      </c>
      <c r="DR391" s="1779">
        <f>IF(User3!AX14&lt;&gt;0,User3!AX14,0)</f>
        <v>0.01</v>
      </c>
      <c r="DS391" s="1779">
        <f>IF(User3!AY14&lt;&gt;0,User3!AY14,0)</f>
        <v>1.0000000000000001E-5</v>
      </c>
      <c r="DT391" s="1773">
        <f>IF(User3!AZ14&lt;&gt;0,User3!AZ14,0)</f>
        <v>3013</v>
      </c>
      <c r="DU391" s="1783" t="str">
        <f>IF(User3!BA14&lt;&gt;0,User3!BA14,0)</f>
        <v>User3</v>
      </c>
      <c r="DV391" s="1808">
        <f>IF(User3!BB14&lt;&gt;0,User3!BB14,0)</f>
        <v>44333</v>
      </c>
      <c r="DW391" s="1809">
        <f>IF(User3!BC14&lt;&gt;0,User3!BC14,0)</f>
        <v>0</v>
      </c>
      <c r="DX391" s="1773">
        <f>IF(User3!BD14&lt;&gt;0,User3!BD14,0)</f>
        <v>0.5</v>
      </c>
      <c r="DY391" s="1773">
        <f>IF(User3!BE14&lt;&gt;0,User3!BE14,0)</f>
        <v>1</v>
      </c>
      <c r="DZ391" s="1773">
        <f>IF(User3!BF14&lt;&gt;0,User3!BF14,0)</f>
        <v>1</v>
      </c>
      <c r="EA391" s="1773">
        <f>IF(User3!BG14&lt;&gt;0,User3!BG14,0)</f>
        <v>1</v>
      </c>
      <c r="EB391" s="1773">
        <f>IF(User3!BH14&lt;&gt;0,User3!BH14,0)</f>
        <v>1</v>
      </c>
      <c r="EC391" s="1773">
        <f>IF(User3!BI14&lt;&gt;0,User3!BI14,0)</f>
        <v>1</v>
      </c>
      <c r="ED391" s="1773">
        <f>IF(User3!BJ14&lt;&gt;0,User3!BJ14,0)</f>
        <v>1</v>
      </c>
      <c r="EE391" s="1773">
        <f>IF(User3!BK14&lt;&gt;0,User3!BK14,0)</f>
        <v>1</v>
      </c>
      <c r="EF391" s="1773">
        <f>IF(User3!BL14&lt;&gt;0,User3!BL14,0)</f>
        <v>1</v>
      </c>
      <c r="EG391" s="1773">
        <f>IF(User3!BM14&lt;&gt;0,User3!BM14,0)</f>
        <v>1</v>
      </c>
      <c r="EH391" s="1773">
        <f>IF(User3!BN14&lt;&gt;0,User3!BN14,0)</f>
        <v>1</v>
      </c>
      <c r="EI391" s="1773">
        <f>IF(User3!BO14&lt;&gt;0,User3!BO14,0)</f>
        <v>1</v>
      </c>
      <c r="EJ391" s="1773">
        <f>IF(User3!BP14&lt;&gt;0,User3!BP14,0)</f>
        <v>0.5</v>
      </c>
      <c r="EK391" s="1773">
        <f>IF(User3!BQ14&lt;&gt;0,User3!BQ14,0)</f>
        <v>0</v>
      </c>
      <c r="EL391" s="1773"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7"/>
      <c r="AY392" s="1549"/>
      <c r="BQ392" s="1491"/>
      <c r="BR392" s="734">
        <f t="shared" si="3531"/>
        <v>0</v>
      </c>
      <c r="BS392" s="734">
        <f t="shared" si="3532"/>
        <v>0</v>
      </c>
      <c r="BT392" s="742">
        <v>0</v>
      </c>
      <c r="BU392" s="1773" t="str">
        <f>IF(User3!A15&lt;&gt;0,User3!A15,0)</f>
        <v>Z9 (2 Part)</v>
      </c>
      <c r="BV392" s="1773" t="str">
        <f>IF(User3!B15&lt;&gt;0,User3!B15,0)</f>
        <v>Additives</v>
      </c>
      <c r="BW392" s="1774">
        <f>IF(User3!C15&lt;&gt;0,User3!C15,0)</f>
        <v>0</v>
      </c>
      <c r="BX392" s="1774">
        <f>IF(User3!D15&lt;&gt;0,User3!D15,0)</f>
        <v>0</v>
      </c>
      <c r="BY392" s="1774">
        <f>IF(User3!E15&lt;&gt;0,User3!E15,0)</f>
        <v>0</v>
      </c>
      <c r="BZ392" s="1774">
        <f>IF(User3!F15&lt;&gt;0,User3!F15,0)</f>
        <v>0</v>
      </c>
      <c r="CA392" s="1774">
        <f>IF(User3!G15&lt;&gt;0,User3!G15,0)</f>
        <v>0</v>
      </c>
      <c r="CB392" s="1774">
        <f>IF(User3!H15&lt;&gt;0,User3!H15,0)</f>
        <v>0</v>
      </c>
      <c r="CC392" s="1774">
        <f>IF(User3!I15&lt;&gt;0,User3!I15,0)</f>
        <v>0</v>
      </c>
      <c r="CD392" s="1774">
        <f>IF(User3!J15&lt;&gt;0,User3!J15,0)</f>
        <v>0</v>
      </c>
      <c r="CE392" s="1774">
        <f>IF(User3!K15&lt;&gt;0,User3!K15,0)</f>
        <v>0</v>
      </c>
      <c r="CF392" s="1774">
        <f>IF(User3!L15&lt;&gt;0,User3!L15,0)</f>
        <v>0</v>
      </c>
      <c r="CG392" s="1774">
        <f>IF(User3!M15&lt;&gt;0,User3!M15,0)</f>
        <v>0</v>
      </c>
      <c r="CH392" s="1774">
        <f>IF(User3!N15&lt;&gt;0,User3!N15,0)</f>
        <v>0</v>
      </c>
      <c r="CI392" s="1774">
        <f>IF(User3!O15&lt;&gt;0,User3!O15,0)</f>
        <v>0</v>
      </c>
      <c r="CJ392" s="1774">
        <f>IF(User3!P15&lt;&gt;0,User3!P15,0)</f>
        <v>0</v>
      </c>
      <c r="CK392" s="1774">
        <f>IF(User3!Q15&lt;&gt;0,User3!Q15,0)</f>
        <v>0</v>
      </c>
      <c r="CL392" s="1774">
        <f>IF(User3!R15&lt;&gt;0,User3!R15,0)</f>
        <v>0</v>
      </c>
      <c r="CM392" s="1774">
        <f>IF(User3!S15&lt;&gt;0,User3!S15,0)</f>
        <v>0</v>
      </c>
      <c r="CN392" s="1774">
        <f>IF(User3!T15&lt;&gt;0,User3!T15,0)</f>
        <v>0</v>
      </c>
      <c r="CO392" s="1774">
        <f>IF(User3!U15&lt;&gt;0,User3!U15,0)</f>
        <v>0</v>
      </c>
      <c r="CP392" s="1774">
        <f>IF(User3!V15&lt;&gt;0,User3!V15,0)</f>
        <v>0</v>
      </c>
      <c r="CQ392" s="1774">
        <f>IF(User3!W15&lt;&gt;0,User3!W15,0)</f>
        <v>0</v>
      </c>
      <c r="CR392" s="1775">
        <f>IF(User3!X15&lt;&gt;0,User3!X15,0)</f>
        <v>0</v>
      </c>
      <c r="CS392" s="1775">
        <f>IF(User3!Y15&lt;&gt;0,User3!Y15,0)</f>
        <v>0</v>
      </c>
      <c r="CT392" s="1775">
        <f>IF(User3!Z15&lt;&gt;0,User3!Z15,0)</f>
        <v>0</v>
      </c>
      <c r="CU392" s="1775">
        <f>IF(User3!AA15&lt;&gt;0,User3!AA15,0)</f>
        <v>0</v>
      </c>
      <c r="CV392" s="1775">
        <f>IF(User3!AB15&lt;&gt;0,User3!AB15,0)</f>
        <v>0</v>
      </c>
      <c r="CW392" s="1775">
        <f>IF(User3!AC15&lt;&gt;0,User3!AC15,0)</f>
        <v>0</v>
      </c>
      <c r="CX392" s="1775">
        <f>IF(User3!AD15&lt;&gt;0,User3!AD15,0)</f>
        <v>0</v>
      </c>
      <c r="CY392" s="1775">
        <f>IF(User3!AE15&lt;&gt;0,User3!AE15,0)</f>
        <v>0</v>
      </c>
      <c r="CZ392" s="1775">
        <f>IF(User3!AF15&lt;&gt;0,User3!AF15,0)</f>
        <v>0</v>
      </c>
      <c r="DA392" s="1775">
        <f>IF(User3!AG15&lt;&gt;0,User3!AG15,0)</f>
        <v>0</v>
      </c>
      <c r="DB392" s="1775">
        <f>IF(User3!AH15&lt;&gt;0,User3!AH15,0)</f>
        <v>0</v>
      </c>
      <c r="DC392" s="1775">
        <f>IF(User3!AI15&lt;&gt;0,User3!AI15,0)</f>
        <v>0</v>
      </c>
      <c r="DD392" s="1775">
        <f>IF(User3!AJ15&lt;&gt;0,User3!AJ15,0)</f>
        <v>0</v>
      </c>
      <c r="DE392" s="1775">
        <f>IF(User3!AK15&lt;&gt;0,User3!AK15,0)</f>
        <v>0</v>
      </c>
      <c r="DF392" s="1775">
        <f>IF(User3!AL15&lt;&gt;0,User3!AL15,0)</f>
        <v>0</v>
      </c>
      <c r="DG392" s="1775">
        <f>IF(User3!AM15&lt;&gt;0,User3!AM15,0)</f>
        <v>0</v>
      </c>
      <c r="DH392" s="1775">
        <f>IF(User3!AN15&lt;&gt;0,User3!AN15,0)</f>
        <v>0</v>
      </c>
      <c r="DI392" s="1775">
        <f>IF(User3!AO15&lt;&gt;0,User3!AO15,0)</f>
        <v>0</v>
      </c>
      <c r="DJ392" s="1775">
        <f>IF(User3!AP15&lt;&gt;0,User3!AP15,0)</f>
        <v>0</v>
      </c>
      <c r="DK392" s="1775">
        <f>IF(User3!AQ15&lt;&gt;0,User3!AQ15,0)</f>
        <v>0</v>
      </c>
      <c r="DL392" s="1775">
        <f>IF(User3!AR15&lt;&gt;0,User3!AR15,0)</f>
        <v>0</v>
      </c>
      <c r="DM392" s="1775">
        <f>IF(User3!AS15&lt;&gt;0,User3!AS15,0)</f>
        <v>0</v>
      </c>
      <c r="DN392" s="1776">
        <f>IF(User3!AT15&lt;&gt;0,User3!AT15,0)</f>
        <v>1</v>
      </c>
      <c r="DO392" s="1777">
        <f>IF(User3!AU15&lt;&gt;0,User3!AU15,0)</f>
        <v>0.94599999999999995</v>
      </c>
      <c r="DP392" s="1773">
        <f>IF(User3!AV15&lt;&gt;0,User3!AV15,0)</f>
        <v>1000</v>
      </c>
      <c r="DQ392" s="1796">
        <f t="shared" si="3530"/>
        <v>1.0570824524312896</v>
      </c>
      <c r="DR392" s="1779">
        <f>IF(User3!AX15&lt;&gt;0,User3!AX15,0)</f>
        <v>0.01</v>
      </c>
      <c r="DS392" s="1779">
        <f>IF(User3!AY15&lt;&gt;0,User3!AY15,0)</f>
        <v>1.0570824524312896E-5</v>
      </c>
      <c r="DT392" s="1773">
        <f>IF(User3!AZ15&lt;&gt;0,User3!AZ15,0)</f>
        <v>3014</v>
      </c>
      <c r="DU392" s="1783" t="str">
        <f>IF(User3!BA15&lt;&gt;0,User3!BA15,0)</f>
        <v>User3</v>
      </c>
      <c r="DV392" s="1808">
        <f>IF(User3!BB15&lt;&gt;0,User3!BB15,0)</f>
        <v>44333</v>
      </c>
      <c r="DW392" s="1809">
        <f>IF(User3!BC15&lt;&gt;0,User3!BC15,0)</f>
        <v>0</v>
      </c>
      <c r="DX392" s="1773">
        <f>IF(User3!BD15&lt;&gt;0,User3!BD15,0)</f>
        <v>0.5</v>
      </c>
      <c r="DY392" s="1773">
        <f>IF(User3!BE15&lt;&gt;0,User3!BE15,0)</f>
        <v>0.5</v>
      </c>
      <c r="DZ392" s="1773">
        <f>IF(User3!BF15&lt;&gt;0,User3!BF15,0)</f>
        <v>0.5</v>
      </c>
      <c r="EA392" s="1773">
        <f>IF(User3!BG15&lt;&gt;0,User3!BG15,0)</f>
        <v>0.5</v>
      </c>
      <c r="EB392" s="1773">
        <f>IF(User3!BH15&lt;&gt;0,User3!BH15,0)</f>
        <v>0.5</v>
      </c>
      <c r="EC392" s="1773">
        <f>IF(User3!BI15&lt;&gt;0,User3!BI15,0)</f>
        <v>0.5</v>
      </c>
      <c r="ED392" s="1773">
        <f>IF(User3!BJ15&lt;&gt;0,User3!BJ15,0)</f>
        <v>0.5</v>
      </c>
      <c r="EE392" s="1773">
        <f>IF(User3!BK15&lt;&gt;0,User3!BK15,0)</f>
        <v>0.5</v>
      </c>
      <c r="EF392" s="1773">
        <f>IF(User3!BL15&lt;&gt;0,User3!BL15,0)</f>
        <v>0.5</v>
      </c>
      <c r="EG392" s="1773">
        <f>IF(User3!BM15&lt;&gt;0,User3!BM15,0)</f>
        <v>0.5</v>
      </c>
      <c r="EH392" s="1773">
        <f>IF(User3!BN15&lt;&gt;0,User3!BN15,0)</f>
        <v>0.5</v>
      </c>
      <c r="EI392" s="1773">
        <f>IF(User3!BO15&lt;&gt;0,User3!BO15,0)</f>
        <v>0.5</v>
      </c>
      <c r="EJ392" s="1773">
        <f>IF(User3!BP15&lt;&gt;0,User3!BP15,0)</f>
        <v>0.5</v>
      </c>
      <c r="EK392" s="1773">
        <f>IF(User3!BQ15&lt;&gt;0,User3!BQ15,0)</f>
        <v>0.5</v>
      </c>
      <c r="EL392" s="1773"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7"/>
      <c r="AY393" s="1549"/>
      <c r="BQ393" s="1491"/>
      <c r="BR393" s="734">
        <f t="shared" si="3531"/>
        <v>0</v>
      </c>
      <c r="BS393" s="734">
        <f t="shared" si="3532"/>
        <v>0</v>
      </c>
      <c r="BT393" s="742">
        <v>0</v>
      </c>
      <c r="BU393" s="1773" t="str">
        <f>IF(User3!A16&lt;&gt;0,User3!A16,0)</f>
        <v>Unsulphured Molasses</v>
      </c>
      <c r="BV393" s="1773" t="str">
        <f>IF(User3!B16&lt;&gt;0,User3!B16,0)</f>
        <v>Flavor</v>
      </c>
      <c r="BW393" s="1803">
        <f>IF(User3!C16&lt;&gt;0,User3!C16,0)</f>
        <v>0</v>
      </c>
      <c r="BX393" s="1803">
        <f>IF(User3!D16&lt;&gt;0,User3!D16,0)</f>
        <v>0</v>
      </c>
      <c r="BY393" s="1803">
        <f>IF(User3!E16&lt;&gt;0,User3!E16,0)</f>
        <v>0</v>
      </c>
      <c r="BZ393" s="1803">
        <f>IF(User3!F16&lt;&gt;0,User3!F16,0)</f>
        <v>0</v>
      </c>
      <c r="CA393" s="1803">
        <f>IF(User3!G16&lt;&gt;0,User3!G16,0)</f>
        <v>0</v>
      </c>
      <c r="CB393" s="1803">
        <f>IF(User3!H16&lt;&gt;0,User3!H16,0)</f>
        <v>0</v>
      </c>
      <c r="CC393" s="1803">
        <f>IF(User3!I16&lt;&gt;0,User3!I16,0)</f>
        <v>0</v>
      </c>
      <c r="CD393" s="1803">
        <f>IF(User3!J16&lt;&gt;0,User3!J16,0)</f>
        <v>0</v>
      </c>
      <c r="CE393" s="1803">
        <f>IF(User3!K16&lt;&gt;0,User3!K16,0)</f>
        <v>0</v>
      </c>
      <c r="CF393" s="1803">
        <f>IF(User3!L16&lt;&gt;0,User3!L16,0)</f>
        <v>0</v>
      </c>
      <c r="CG393" s="1803">
        <f>IF(User3!M16&lt;&gt;0,User3!M16,0)</f>
        <v>0</v>
      </c>
      <c r="CH393" s="1803">
        <f>IF(User3!N16&lt;&gt;0,User3!N16,0)</f>
        <v>0</v>
      </c>
      <c r="CI393" s="1803">
        <f>IF(User3!O16&lt;&gt;0,User3!O16,0)</f>
        <v>0</v>
      </c>
      <c r="CJ393" s="1803">
        <f>IF(User3!P16&lt;&gt;0,User3!P16,0)</f>
        <v>0</v>
      </c>
      <c r="CK393" s="1803">
        <f>IF(User3!Q16&lt;&gt;0,User3!Q16,0)</f>
        <v>0</v>
      </c>
      <c r="CL393" s="1803">
        <f>IF(User3!R16&lt;&gt;0,User3!R16,0)</f>
        <v>0</v>
      </c>
      <c r="CM393" s="1803">
        <f>IF(User3!S16&lt;&gt;0,User3!S16,0)</f>
        <v>0.09</v>
      </c>
      <c r="CN393" s="1803">
        <f>IF(User3!T16&lt;&gt;0,User3!T16,0)</f>
        <v>0.1</v>
      </c>
      <c r="CO393" s="1803">
        <f>IF(User3!U16&lt;&gt;0,User3!U16,0)</f>
        <v>0.1</v>
      </c>
      <c r="CP393" s="1803">
        <f>IF(User3!V16&lt;&gt;0,User3!V16,0)</f>
        <v>0.100276</v>
      </c>
      <c r="CQ393" s="1803">
        <f>IF(User3!W16&lt;&gt;0,User3!W16,0)</f>
        <v>0</v>
      </c>
      <c r="CR393" s="1804">
        <f>IF(User3!X16&lt;&gt;0,User3!X16,0)</f>
        <v>0</v>
      </c>
      <c r="CS393" s="1804">
        <f>IF(User3!Y16&lt;&gt;0,User3!Y16,0)</f>
        <v>0.2</v>
      </c>
      <c r="CT393" s="1804">
        <f>IF(User3!Z16&lt;&gt;0,User3!Z16,0)</f>
        <v>0</v>
      </c>
      <c r="CU393" s="1804">
        <f>IF(User3!AA16&lt;&gt;0,User3!AA16,0)</f>
        <v>0</v>
      </c>
      <c r="CV393" s="1804">
        <f>IF(User3!AB16&lt;&gt;0,User3!AB16,0)</f>
        <v>0.01</v>
      </c>
      <c r="CW393" s="1804">
        <f>IF(User3!AC16&lt;&gt;0,User3!AC16,0)</f>
        <v>0</v>
      </c>
      <c r="CX393" s="1804">
        <f>IF(User3!AD16&lt;&gt;0,User3!AD16,0)</f>
        <v>0</v>
      </c>
      <c r="CY393" s="1804">
        <f>IF(User3!AE16&lt;&gt;0,User3!AE16,0)</f>
        <v>0</v>
      </c>
      <c r="CZ393" s="1804">
        <f>IF(User3!AF16&lt;&gt;0,User3!AF16,0)</f>
        <v>0.01</v>
      </c>
      <c r="DA393" s="1804">
        <f>IF(User3!AG16&lt;&gt;0,User3!AG16,0)</f>
        <v>0</v>
      </c>
      <c r="DB393" s="1804">
        <f>IF(User3!AH16&lt;&gt;0,User3!AH16,0)</f>
        <v>0</v>
      </c>
      <c r="DC393" s="1804">
        <f>IF(User3!AI16&lt;&gt;0,User3!AI16,0)</f>
        <v>0.08</v>
      </c>
      <c r="DD393" s="1804">
        <f>IF(User3!AJ16&lt;&gt;0,User3!AJ16,0)</f>
        <v>0</v>
      </c>
      <c r="DE393" s="1804">
        <f>IF(User3!AK16&lt;&gt;0,User3!AK16,0)</f>
        <v>0</v>
      </c>
      <c r="DF393" s="1804">
        <f>IF(User3!AL16&lt;&gt;0,User3!AL16,0)</f>
        <v>0</v>
      </c>
      <c r="DG393" s="1804">
        <f>IF(User3!AM16&lt;&gt;0,User3!AM16,0)</f>
        <v>0</v>
      </c>
      <c r="DH393" s="1804">
        <f>IF(User3!AN16&lt;&gt;0,User3!AN16,0)</f>
        <v>0</v>
      </c>
      <c r="DI393" s="1804">
        <f>IF(User3!AO16&lt;&gt;0,User3!AO16,0)</f>
        <v>0</v>
      </c>
      <c r="DJ393" s="1804">
        <f>IF(User3!AP16&lt;&gt;0,User3!AP16,0)</f>
        <v>0</v>
      </c>
      <c r="DK393" s="1804">
        <f>IF(User3!AQ16&lt;&gt;0,User3!AQ16,0)</f>
        <v>0</v>
      </c>
      <c r="DL393" s="1804">
        <f>IF(User3!AR16&lt;&gt;0,User3!AR16,0)</f>
        <v>0</v>
      </c>
      <c r="DM393" s="1804">
        <f>IF(User3!AS16&lt;&gt;0,User3!AS16,0)</f>
        <v>0</v>
      </c>
      <c r="DN393" s="1790">
        <f>IF(User3!AT16&lt;&gt;0,User3!AT16,0)</f>
        <v>1</v>
      </c>
      <c r="DO393" s="1792">
        <f>IF(User3!AU16&lt;&gt;0,User3!AU16,0)</f>
        <v>0.94599999999999995</v>
      </c>
      <c r="DP393" s="1785">
        <f>IF(User3!AV16&lt;&gt;0,User3!AV16,0)</f>
        <v>1000</v>
      </c>
      <c r="DQ393" s="1805">
        <f t="shared" si="3530"/>
        <v>1.0570824524312896</v>
      </c>
      <c r="DR393" s="1797">
        <f>IF(User3!AX16&lt;&gt;0,User3!AX16,0)</f>
        <v>0.01</v>
      </c>
      <c r="DS393" s="1797">
        <f>IF(User3!AY16&lt;&gt;0,User3!AY16,0)</f>
        <v>1.0570824524312896E-5</v>
      </c>
      <c r="DT393" s="1785">
        <f>IF(User3!AZ16&lt;&gt;0,User3!AZ16,0)</f>
        <v>3015</v>
      </c>
      <c r="DU393" s="1806" t="str">
        <f>IF(User3!BA16&lt;&gt;0,User3!BA16,0)</f>
        <v>User3</v>
      </c>
      <c r="DV393" s="1810">
        <f>IF(User3!BB16&lt;&gt;0,User3!BB16,0)</f>
        <v>44333</v>
      </c>
      <c r="DW393" s="1811">
        <f>IF(User3!BC16&lt;&gt;0,User3!BC16,0)</f>
        <v>0</v>
      </c>
      <c r="DX393" s="1785">
        <f>IF(User3!BD16&lt;&gt;0,User3!BD16,0)</f>
        <v>0</v>
      </c>
      <c r="DY393" s="1785">
        <f>IF(User3!BE16&lt;&gt;0,User3!BE16,0)</f>
        <v>0</v>
      </c>
      <c r="DZ393" s="1785">
        <f>IF(User3!BF16&lt;&gt;0,User3!BF16,0)</f>
        <v>0</v>
      </c>
      <c r="EA393" s="1785">
        <f>IF(User3!BG16&lt;&gt;0,User3!BG16,0)</f>
        <v>0</v>
      </c>
      <c r="EB393" s="1785">
        <f>IF(User3!BH16&lt;&gt;0,User3!BH16,0)</f>
        <v>0.5</v>
      </c>
      <c r="EC393" s="1785">
        <f>IF(User3!BI16&lt;&gt;0,User3!BI16,0)</f>
        <v>0.5</v>
      </c>
      <c r="ED393" s="1785">
        <f>IF(User3!BJ16&lt;&gt;0,User3!BJ16,0)</f>
        <v>0.5</v>
      </c>
      <c r="EE393" s="1785">
        <f>IF(User3!BK16&lt;&gt;0,User3!BK16,0)</f>
        <v>0.5</v>
      </c>
      <c r="EF393" s="1785">
        <f>IF(User3!BL16&lt;&gt;0,User3!BL16,0)</f>
        <v>0.5</v>
      </c>
      <c r="EG393" s="1785">
        <f>IF(User3!BM16&lt;&gt;0,User3!BM16,0)</f>
        <v>0.5</v>
      </c>
      <c r="EH393" s="1785">
        <f>IF(User3!BN16&lt;&gt;0,User3!BN16,0)</f>
        <v>0.5</v>
      </c>
      <c r="EI393" s="1785">
        <f>IF(User3!BO16&lt;&gt;0,User3!BO16,0)</f>
        <v>0.5</v>
      </c>
      <c r="EJ393" s="1785">
        <f>IF(User3!BP16&lt;&gt;0,User3!BP16,0)</f>
        <v>0.5</v>
      </c>
      <c r="EK393" s="1785">
        <f>IF(User3!BQ16&lt;&gt;0,User3!BQ16,0)</f>
        <v>0.5</v>
      </c>
      <c r="EL393" s="1785"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7"/>
      <c r="AY394" s="1549"/>
      <c r="BQ394" s="1491"/>
      <c r="BR394" s="734">
        <f t="shared" si="3531"/>
        <v>0</v>
      </c>
      <c r="BS394" s="734">
        <f t="shared" si="3532"/>
        <v>0</v>
      </c>
      <c r="BT394" s="742">
        <v>0</v>
      </c>
      <c r="BU394" s="1327" t="s">
        <v>1682</v>
      </c>
      <c r="BV394" s="1752"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4"/>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7"/>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4"/>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7"/>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4"/>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7"/>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4"/>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7"/>
      <c r="S398" s="1737"/>
      <c r="W398" s="1737"/>
      <c r="AA398" s="1737"/>
      <c r="AE398" s="1737"/>
      <c r="AI398" s="1737"/>
      <c r="AM398" s="1737"/>
      <c r="AQ398" s="1737"/>
      <c r="AU398" s="1737"/>
      <c r="AY398" s="1737"/>
      <c r="BQ398" s="1491"/>
      <c r="BR398" s="734">
        <f t="shared" si="3531"/>
        <v>0</v>
      </c>
      <c r="BS398" s="734">
        <f t="shared" si="3532"/>
        <v>0</v>
      </c>
      <c r="BT398" s="742">
        <v>0</v>
      </c>
      <c r="BU398" s="1328" t="s">
        <v>2590</v>
      </c>
      <c r="BV398" s="1763"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4"/>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8"/>
      <c r="S399" s="1758"/>
      <c r="W399" s="1758"/>
      <c r="AA399" s="1758"/>
      <c r="AE399" s="1758"/>
      <c r="AI399" s="1758"/>
      <c r="AM399" s="1758"/>
      <c r="AQ399" s="1758"/>
      <c r="AU399" s="1758"/>
      <c r="AY399" s="1758"/>
      <c r="BQ399" s="1491"/>
      <c r="BR399" s="734">
        <f t="shared" si="3531"/>
        <v>0</v>
      </c>
      <c r="BS399" s="734">
        <f t="shared" si="3532"/>
        <v>0</v>
      </c>
      <c r="BT399" s="742">
        <v>0</v>
      </c>
      <c r="BU399" s="1327" t="s">
        <v>2017</v>
      </c>
      <c r="BV399" s="1789"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4"/>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8"/>
      <c r="S400" s="1758"/>
      <c r="W400" s="1758"/>
      <c r="AA400" s="1758"/>
      <c r="AE400" s="1758"/>
      <c r="AI400" s="1758"/>
      <c r="AM400" s="1758"/>
      <c r="AQ400" s="1758"/>
      <c r="AU400" s="1758"/>
      <c r="AY400" s="1758"/>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4"/>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8"/>
      <c r="S401" s="1758"/>
      <c r="W401" s="1758"/>
      <c r="AA401" s="1758"/>
      <c r="AE401" s="1758"/>
      <c r="AI401" s="1758"/>
      <c r="AM401" s="1758"/>
      <c r="AQ401" s="1758"/>
      <c r="AU401" s="1758"/>
      <c r="AY401" s="1758"/>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4"/>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9" customFormat="1" ht="14.25" customHeight="1" outlineLevel="1" thickBot="1" x14ac:dyDescent="0.3">
      <c r="O402" s="1760"/>
      <c r="S402" s="1760"/>
      <c r="W402" s="1760"/>
      <c r="AA402" s="1760"/>
      <c r="AE402" s="1760"/>
      <c r="AI402" s="1760"/>
      <c r="AM402" s="1760"/>
      <c r="AQ402" s="1760"/>
      <c r="AU402" s="1760"/>
      <c r="AY402" s="1760"/>
      <c r="BQ402" s="1761"/>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4"/>
      <c r="EL402" s="1342"/>
      <c r="EM402" s="1762"/>
      <c r="EN402" s="1762"/>
      <c r="EO402" s="1762"/>
      <c r="EP402" s="1762"/>
      <c r="EQ402" s="1762"/>
      <c r="ER402" s="1762"/>
      <c r="ES402" s="1762"/>
      <c r="ET402" s="1762"/>
      <c r="EU402" s="1762"/>
      <c r="EV402" s="1762"/>
      <c r="EW402" s="1762"/>
      <c r="EX402" s="1762"/>
      <c r="EY402" s="1762"/>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8"/>
      <c r="S403" s="1758"/>
      <c r="W403" s="1758"/>
      <c r="AA403" s="1758"/>
      <c r="AE403" s="1758"/>
      <c r="AI403" s="1758"/>
      <c r="AM403" s="1758"/>
      <c r="AQ403" s="1758"/>
      <c r="AU403" s="1758"/>
      <c r="AY403" s="1758"/>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4"/>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8"/>
      <c r="S404" s="1758"/>
      <c r="W404" s="1758"/>
      <c r="AA404" s="1758"/>
      <c r="AE404" s="1758"/>
      <c r="AI404" s="1758"/>
      <c r="AM404" s="1758"/>
      <c r="AQ404" s="1758"/>
      <c r="AU404" s="1758"/>
      <c r="AY404" s="1758"/>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4"/>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8"/>
      <c r="S405" s="1758"/>
      <c r="W405" s="1758"/>
      <c r="AA405" s="1758"/>
      <c r="AE405" s="1758"/>
      <c r="AI405" s="1758"/>
      <c r="AM405" s="1758"/>
      <c r="AQ405" s="1758"/>
      <c r="AU405" s="1758"/>
      <c r="AY405" s="1758"/>
      <c r="BQ405" s="1491"/>
      <c r="BR405" s="734">
        <f t="shared" si="3531"/>
        <v>0</v>
      </c>
      <c r="BS405" s="734">
        <f t="shared" si="3532"/>
        <v>0</v>
      </c>
      <c r="BT405" s="742">
        <v>0</v>
      </c>
      <c r="BU405" s="1327" t="s">
        <v>1972</v>
      </c>
      <c r="BV405" s="1786"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4"/>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8"/>
      <c r="S406" s="1758"/>
      <c r="W406" s="1758"/>
      <c r="AA406" s="1758"/>
      <c r="AE406" s="1758"/>
      <c r="AI406" s="1758"/>
      <c r="AM406" s="1758"/>
      <c r="AQ406" s="1758"/>
      <c r="AU406" s="1758"/>
      <c r="AY406" s="1758"/>
      <c r="BQ406" s="1491"/>
      <c r="BR406" s="734">
        <f t="shared" si="3531"/>
        <v>0</v>
      </c>
      <c r="BS406" s="734">
        <f t="shared" si="3532"/>
        <v>0</v>
      </c>
      <c r="BT406" s="742">
        <v>0</v>
      </c>
      <c r="BU406" s="1327" t="s">
        <v>1958</v>
      </c>
      <c r="BV406" s="1786"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4"/>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8"/>
      <c r="S407" s="1758"/>
      <c r="W407" s="1758"/>
      <c r="AA407" s="1758"/>
      <c r="AE407" s="1758"/>
      <c r="AI407" s="1758"/>
      <c r="AM407" s="1758"/>
      <c r="AQ407" s="1758"/>
      <c r="AU407" s="1758"/>
      <c r="AY407" s="1758"/>
      <c r="BQ407" s="1491"/>
      <c r="BR407" s="734">
        <f t="shared" si="3531"/>
        <v>0</v>
      </c>
      <c r="BS407" s="734">
        <f t="shared" si="3532"/>
        <v>0</v>
      </c>
      <c r="BT407" s="742">
        <v>0</v>
      </c>
      <c r="BU407" s="1327" t="s">
        <v>1964</v>
      </c>
      <c r="BV407" s="1786"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4"/>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8"/>
      <c r="S408" s="1758"/>
      <c r="W408" s="1758"/>
      <c r="AA408" s="1758"/>
      <c r="AE408" s="1758"/>
      <c r="AI408" s="1758"/>
      <c r="AM408" s="1758"/>
      <c r="AQ408" s="1758"/>
      <c r="AU408" s="1758"/>
      <c r="AY408" s="1758"/>
      <c r="BQ408" s="1491"/>
      <c r="BR408" s="734">
        <f t="shared" si="3531"/>
        <v>0</v>
      </c>
      <c r="BS408" s="734">
        <f t="shared" si="3532"/>
        <v>0</v>
      </c>
      <c r="BT408" s="742">
        <v>0</v>
      </c>
      <c r="BU408" s="1327" t="s">
        <v>1966</v>
      </c>
      <c r="BV408" s="1786"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4"/>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8"/>
      <c r="S409" s="1758"/>
      <c r="W409" s="1758"/>
      <c r="AA409" s="1758"/>
      <c r="AE409" s="1758"/>
      <c r="AI409" s="1758"/>
      <c r="AM409" s="1758"/>
      <c r="AQ409" s="1758"/>
      <c r="AU409" s="1758"/>
      <c r="AY409" s="1758"/>
      <c r="BQ409" s="1491"/>
      <c r="BR409" s="734">
        <f t="shared" si="3531"/>
        <v>0</v>
      </c>
      <c r="BS409" s="734">
        <f t="shared" si="3532"/>
        <v>0</v>
      </c>
      <c r="BT409" s="742">
        <v>0</v>
      </c>
      <c r="BU409" s="1327" t="s">
        <v>1962</v>
      </c>
      <c r="BV409" s="1786"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4"/>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8"/>
      <c r="S410" s="1758"/>
      <c r="W410" s="1758"/>
      <c r="AA410" s="1758"/>
      <c r="AE410" s="1758"/>
      <c r="AI410" s="1758"/>
      <c r="AM410" s="1758"/>
      <c r="AQ410" s="1758"/>
      <c r="AU410" s="1758"/>
      <c r="AY410" s="1758"/>
      <c r="BQ410" s="1491"/>
      <c r="BR410" s="734">
        <f t="shared" si="3531"/>
        <v>0</v>
      </c>
      <c r="BS410" s="734">
        <f t="shared" si="3532"/>
        <v>0</v>
      </c>
      <c r="BT410" s="742">
        <v>0</v>
      </c>
      <c r="BU410" s="1327" t="s">
        <v>1969</v>
      </c>
      <c r="BV410" s="1786"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4"/>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8"/>
      <c r="S411" s="1758"/>
      <c r="W411" s="1758"/>
      <c r="AA411" s="1758"/>
      <c r="AE411" s="1758"/>
      <c r="AI411" s="1758"/>
      <c r="AM411" s="1758"/>
      <c r="AQ411" s="1758"/>
      <c r="AU411" s="1758"/>
      <c r="AY411" s="1758"/>
      <c r="BQ411" s="1491"/>
      <c r="BR411" s="734">
        <f t="shared" si="3531"/>
        <v>0</v>
      </c>
      <c r="BS411" s="734">
        <f t="shared" si="3532"/>
        <v>0</v>
      </c>
      <c r="BT411" s="742">
        <v>0</v>
      </c>
      <c r="BU411" s="1327" t="s">
        <v>1974</v>
      </c>
      <c r="BV411" s="1786"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4"/>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8"/>
      <c r="S412" s="1758"/>
      <c r="W412" s="1758"/>
      <c r="AA412" s="1758"/>
      <c r="AE412" s="1758"/>
      <c r="AI412" s="1758"/>
      <c r="AM412" s="1758"/>
      <c r="AQ412" s="1758"/>
      <c r="AU412" s="1758"/>
      <c r="AY412" s="1758"/>
      <c r="BQ412" s="1491"/>
      <c r="BR412" s="734">
        <f t="shared" si="3531"/>
        <v>0</v>
      </c>
      <c r="BS412" s="734">
        <f t="shared" si="3532"/>
        <v>0</v>
      </c>
      <c r="BT412" s="742">
        <v>0</v>
      </c>
      <c r="BU412" s="1327" t="s">
        <v>1978</v>
      </c>
      <c r="BV412" s="1786"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4"/>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8"/>
      <c r="S413" s="1758"/>
      <c r="W413" s="1758"/>
      <c r="AA413" s="1758"/>
      <c r="AE413" s="1758"/>
      <c r="AI413" s="1758"/>
      <c r="AM413" s="1758"/>
      <c r="AQ413" s="1758"/>
      <c r="AU413" s="1758"/>
      <c r="AY413" s="1758"/>
      <c r="BQ413" s="1491"/>
      <c r="BR413" s="734">
        <f t="shared" si="3531"/>
        <v>0</v>
      </c>
      <c r="BS413" s="734">
        <f t="shared" si="3532"/>
        <v>0</v>
      </c>
      <c r="BT413" s="742">
        <v>0</v>
      </c>
      <c r="BU413" s="1327" t="s">
        <v>2021</v>
      </c>
      <c r="BV413" s="1788"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4"/>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8"/>
      <c r="S414" s="1758"/>
      <c r="W414" s="1758"/>
      <c r="AA414" s="1758"/>
      <c r="AE414" s="1758"/>
      <c r="AI414" s="1758"/>
      <c r="AM414" s="1758"/>
      <c r="AQ414" s="1758"/>
      <c r="AU414" s="1758"/>
      <c r="AY414" s="1758"/>
      <c r="BQ414" s="1491"/>
      <c r="BR414" s="734">
        <f t="shared" si="3531"/>
        <v>0</v>
      </c>
      <c r="BS414" s="734">
        <f t="shared" si="3532"/>
        <v>0</v>
      </c>
      <c r="BT414" s="742">
        <v>0</v>
      </c>
      <c r="BU414" s="1327" t="s">
        <v>1432</v>
      </c>
      <c r="BV414" s="1787"/>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4"/>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7"/>
      <c r="S415" s="1737"/>
      <c r="W415" s="1737"/>
      <c r="AA415" s="1737"/>
      <c r="AE415" s="1737"/>
      <c r="AI415" s="1737"/>
      <c r="AM415" s="1737"/>
      <c r="AQ415" s="1737"/>
      <c r="AU415" s="1737"/>
      <c r="AY415" s="1737"/>
      <c r="BQ415" s="1491"/>
      <c r="BR415" s="734">
        <f t="shared" si="3531"/>
        <v>0</v>
      </c>
      <c r="BS415" s="734">
        <f t="shared" si="3532"/>
        <v>0</v>
      </c>
      <c r="BT415" s="742">
        <v>0</v>
      </c>
      <c r="BU415" s="1327" t="s">
        <v>1718</v>
      </c>
      <c r="BV415" s="1753"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4"/>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8"/>
      <c r="S416" s="1758"/>
      <c r="W416" s="1758"/>
      <c r="AA416" s="1758"/>
      <c r="AE416" s="1758"/>
      <c r="AI416" s="1758"/>
      <c r="AM416" s="1758"/>
      <c r="AQ416" s="1758"/>
      <c r="AU416" s="1758"/>
      <c r="AY416" s="1758"/>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4"/>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8"/>
      <c r="S417" s="1758"/>
      <c r="W417" s="1758"/>
      <c r="AA417" s="1758"/>
      <c r="AE417" s="1758"/>
      <c r="AI417" s="1758"/>
      <c r="AM417" s="1758"/>
      <c r="AQ417" s="1758"/>
      <c r="AU417" s="1758"/>
      <c r="AY417" s="1758"/>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4"/>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7"/>
      <c r="S418" s="1737"/>
      <c r="W418" s="1737"/>
      <c r="AA418" s="1737"/>
      <c r="AE418" s="1737"/>
      <c r="AI418" s="1737"/>
      <c r="AM418" s="1737"/>
      <c r="AQ418" s="1737"/>
      <c r="AU418" s="1737"/>
      <c r="AY418" s="1737"/>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4"/>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7"/>
      <c r="S419" s="1737"/>
      <c r="W419" s="1737"/>
      <c r="AA419" s="1737"/>
      <c r="AE419" s="1737"/>
      <c r="AI419" s="1737"/>
      <c r="AM419" s="1737"/>
      <c r="AQ419" s="1737"/>
      <c r="AU419" s="1737"/>
      <c r="AY419" s="1737"/>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4"/>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7"/>
      <c r="S420" s="1737"/>
      <c r="W420" s="1737"/>
      <c r="AA420" s="1737"/>
      <c r="AE420" s="1737"/>
      <c r="AI420" s="1737"/>
      <c r="AM420" s="1737"/>
      <c r="AQ420" s="1737"/>
      <c r="AU420" s="1737"/>
      <c r="AY420" s="1737"/>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4"/>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7"/>
      <c r="S421" s="1737"/>
      <c r="W421" s="1737"/>
      <c r="AA421" s="1737"/>
      <c r="AE421" s="1737"/>
      <c r="AI421" s="1737"/>
      <c r="AM421" s="1737"/>
      <c r="AQ421" s="1737"/>
      <c r="AU421" s="1737"/>
      <c r="AY421" s="1737"/>
      <c r="BQ421" s="1491"/>
      <c r="BR421" s="734">
        <f t="shared" si="3531"/>
        <v>0</v>
      </c>
      <c r="BS421" s="734">
        <f t="shared" si="3532"/>
        <v>0</v>
      </c>
      <c r="BT421" s="742">
        <v>0</v>
      </c>
      <c r="BU421" s="1327" t="s">
        <v>1696</v>
      </c>
      <c r="BV421" s="1764"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4"/>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7"/>
      <c r="S422" s="1737"/>
      <c r="W422" s="1737"/>
      <c r="AA422" s="1737"/>
      <c r="AE422" s="1737"/>
      <c r="AI422" s="1737"/>
      <c r="AM422" s="1737"/>
      <c r="AQ422" s="1737"/>
      <c r="AU422" s="1737"/>
      <c r="AY422" s="1737"/>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4"/>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8"/>
      <c r="S423" s="1758"/>
      <c r="W423" s="1758"/>
      <c r="AA423" s="1758"/>
      <c r="AE423" s="1758"/>
      <c r="AI423" s="1758"/>
      <c r="AM423" s="1758"/>
      <c r="AQ423" s="1758"/>
      <c r="AU423" s="1758"/>
      <c r="AY423" s="1758"/>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4"/>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8"/>
      <c r="S424" s="1758"/>
      <c r="W424" s="1758"/>
      <c r="AA424" s="1758"/>
      <c r="AE424" s="1758"/>
      <c r="AI424" s="1758"/>
      <c r="AM424" s="1758"/>
      <c r="AQ424" s="1758"/>
      <c r="AU424" s="1758"/>
      <c r="AY424" s="1758"/>
      <c r="BQ424" s="1491"/>
      <c r="BR424" s="734">
        <f t="shared" si="3531"/>
        <v>0</v>
      </c>
      <c r="BS424" s="734">
        <f t="shared" si="3532"/>
        <v>0</v>
      </c>
      <c r="BT424" s="742">
        <v>0</v>
      </c>
      <c r="BU424" s="1328" t="s">
        <v>1717</v>
      </c>
      <c r="BV424" s="1751"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4">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4"/>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8"/>
      <c r="S425" s="1758"/>
      <c r="W425" s="1758"/>
      <c r="AA425" s="1758"/>
      <c r="AE425" s="1758"/>
      <c r="AI425" s="1758"/>
      <c r="AM425" s="1758"/>
      <c r="AQ425" s="1758"/>
      <c r="AU425" s="1758"/>
      <c r="AY425" s="1758"/>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4"/>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8"/>
      <c r="S426" s="1758"/>
      <c r="W426" s="1758"/>
      <c r="AA426" s="1758"/>
      <c r="AE426" s="1758"/>
      <c r="AI426" s="1758"/>
      <c r="AM426" s="1758"/>
      <c r="AQ426" s="1758"/>
      <c r="AU426" s="1758"/>
      <c r="AY426" s="1758"/>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4"/>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8"/>
      <c r="S427" s="1758"/>
      <c r="W427" s="1758"/>
      <c r="AA427" s="1758"/>
      <c r="AE427" s="1758"/>
      <c r="AI427" s="1758"/>
      <c r="AM427" s="1758"/>
      <c r="AQ427" s="1758"/>
      <c r="AU427" s="1758"/>
      <c r="AY427" s="1758"/>
      <c r="BQ427" s="1491"/>
      <c r="BR427" s="734">
        <f t="shared" si="3531"/>
        <v>0</v>
      </c>
      <c r="BS427" s="734">
        <f t="shared" si="3532"/>
        <v>0</v>
      </c>
      <c r="BT427" s="742">
        <v>0</v>
      </c>
      <c r="BU427" s="1327" t="s">
        <v>1682</v>
      </c>
      <c r="BV427" s="1752"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4"/>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8"/>
      <c r="S428" s="1758"/>
      <c r="W428" s="1758"/>
      <c r="AA428" s="1758"/>
      <c r="AE428" s="1758"/>
      <c r="AI428" s="1758"/>
      <c r="AM428" s="1758"/>
      <c r="AQ428" s="1758"/>
      <c r="AU428" s="1758"/>
      <c r="AY428" s="1758"/>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4"/>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8"/>
      <c r="S429" s="1758"/>
      <c r="W429" s="1758"/>
      <c r="AA429" s="1758"/>
      <c r="AE429" s="1758"/>
      <c r="AI429" s="1758"/>
      <c r="AM429" s="1758"/>
      <c r="AQ429" s="1758"/>
      <c r="AU429" s="1758"/>
      <c r="AY429" s="1758"/>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4"/>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8"/>
      <c r="S430" s="1758"/>
      <c r="W430" s="1758"/>
      <c r="AA430" s="1758"/>
      <c r="AE430" s="1758"/>
      <c r="AI430" s="1758"/>
      <c r="AM430" s="1758"/>
      <c r="AQ430" s="1758"/>
      <c r="AU430" s="1758"/>
      <c r="AY430" s="1758"/>
      <c r="BQ430" s="1491"/>
      <c r="BR430" s="734">
        <f t="shared" si="3531"/>
        <v>0</v>
      </c>
      <c r="BS430" s="734">
        <f t="shared" si="3532"/>
        <v>0</v>
      </c>
      <c r="BT430" s="742">
        <v>0</v>
      </c>
      <c r="BU430" s="1327" t="s">
        <v>1658</v>
      </c>
      <c r="BV430" s="1763"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4"/>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8"/>
      <c r="S431" s="1758"/>
      <c r="W431" s="1758"/>
      <c r="AA431" s="1758"/>
      <c r="AE431" s="1758"/>
      <c r="AI431" s="1758"/>
      <c r="AM431" s="1758"/>
      <c r="AQ431" s="1758"/>
      <c r="AU431" s="1758"/>
      <c r="AY431" s="1758"/>
      <c r="BQ431" s="1491"/>
      <c r="BR431" s="734">
        <f t="shared" si="3531"/>
        <v>0</v>
      </c>
      <c r="BS431" s="734">
        <f t="shared" si="3532"/>
        <v>0</v>
      </c>
      <c r="BT431" s="742">
        <v>0</v>
      </c>
      <c r="BU431" s="1327" t="s">
        <v>1340</v>
      </c>
      <c r="BV431" s="1753"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4"/>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8"/>
      <c r="S432" s="1758"/>
      <c r="W432" s="1758"/>
      <c r="AA432" s="1758"/>
      <c r="AE432" s="1758"/>
      <c r="AI432" s="1758"/>
      <c r="AM432" s="1758"/>
      <c r="AQ432" s="1758"/>
      <c r="AU432" s="1758"/>
      <c r="AY432" s="1758"/>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4"/>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8"/>
      <c r="S433" s="1758"/>
      <c r="W433" s="1758"/>
      <c r="AA433" s="1758"/>
      <c r="AE433" s="1758"/>
      <c r="AI433" s="1758"/>
      <c r="AM433" s="1758"/>
      <c r="AQ433" s="1758"/>
      <c r="AU433" s="1758"/>
      <c r="AY433" s="1758"/>
      <c r="BQ433" s="1491"/>
      <c r="BR433" s="734">
        <f t="shared" si="3531"/>
        <v>0</v>
      </c>
      <c r="BS433" s="734">
        <f t="shared" si="3532"/>
        <v>0</v>
      </c>
      <c r="BT433" s="742">
        <v>0</v>
      </c>
      <c r="BU433" s="1781"/>
      <c r="BV433" s="1324"/>
      <c r="BW433" s="1248"/>
      <c r="BX433" s="1248"/>
      <c r="BY433" s="1248"/>
      <c r="BZ433" s="1249"/>
      <c r="CA433" s="1249"/>
      <c r="CB433" s="1250"/>
      <c r="CC433" s="1251"/>
      <c r="CD433" s="1251"/>
      <c r="CE433" s="1251"/>
      <c r="CF433" s="1251"/>
      <c r="CG433" s="1765"/>
      <c r="CH433" s="1252"/>
      <c r="CI433" s="1765"/>
      <c r="CJ433" s="1765"/>
      <c r="CK433" s="1253"/>
      <c r="CL433" s="1254"/>
      <c r="CM433" s="1255"/>
      <c r="CN433" s="1256"/>
      <c r="CO433" s="1256"/>
      <c r="CP433" s="1256"/>
      <c r="CQ433" s="1256"/>
      <c r="CR433" s="1766"/>
      <c r="CS433" s="1766"/>
      <c r="CT433" s="1766"/>
      <c r="CU433" s="1766"/>
      <c r="CV433" s="1766"/>
      <c r="CW433" s="1766"/>
      <c r="CX433" s="1766"/>
      <c r="CY433" s="1766"/>
      <c r="CZ433" s="1807"/>
      <c r="DA433" s="1807"/>
      <c r="DB433" s="1807"/>
      <c r="DC433" s="1807"/>
      <c r="DD433" s="1807"/>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7"/>
      <c r="DU433" s="1768"/>
      <c r="DV433" s="1769"/>
      <c r="DW433" s="1528">
        <f t="shared" si="3710"/>
        <v>0</v>
      </c>
      <c r="DX433" s="1770"/>
      <c r="DY433" s="1770"/>
      <c r="DZ433" s="1770"/>
      <c r="EA433" s="1770"/>
      <c r="EB433" s="1770"/>
      <c r="EC433" s="1770"/>
      <c r="ED433" s="1770"/>
      <c r="EE433" s="1770"/>
      <c r="EF433" s="1770"/>
      <c r="EG433" s="1770"/>
      <c r="EH433" s="1770"/>
      <c r="EI433" s="1770"/>
      <c r="EJ433" s="1770"/>
      <c r="EK433" s="1771"/>
      <c r="EL433" s="1772"/>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8"/>
      <c r="S434" s="1758"/>
      <c r="W434" s="1758"/>
      <c r="AA434" s="1758"/>
      <c r="AE434" s="1758"/>
      <c r="AI434" s="1758"/>
      <c r="AM434" s="1758"/>
      <c r="AQ434" s="1758"/>
      <c r="AU434" s="1758"/>
      <c r="AY434" s="1758"/>
      <c r="BQ434" s="1491"/>
      <c r="BR434" s="734">
        <f t="shared" si="3531"/>
        <v>0</v>
      </c>
      <c r="BS434" s="734">
        <f t="shared" si="3532"/>
        <v>0</v>
      </c>
      <c r="BT434" s="742">
        <v>0</v>
      </c>
      <c r="BU434" s="1781"/>
      <c r="BV434" s="1324"/>
      <c r="BW434" s="1248"/>
      <c r="BX434" s="1248"/>
      <c r="BY434" s="1248"/>
      <c r="BZ434" s="1249"/>
      <c r="CA434" s="1249"/>
      <c r="CB434" s="1250"/>
      <c r="CC434" s="1251"/>
      <c r="CD434" s="1251"/>
      <c r="CE434" s="1251"/>
      <c r="CF434" s="1251"/>
      <c r="CG434" s="1765"/>
      <c r="CH434" s="1252"/>
      <c r="CI434" s="1765"/>
      <c r="CJ434" s="1765"/>
      <c r="CK434" s="1253"/>
      <c r="CL434" s="1254"/>
      <c r="CM434" s="1255"/>
      <c r="CN434" s="1256"/>
      <c r="CO434" s="1256"/>
      <c r="CP434" s="1256"/>
      <c r="CQ434" s="1256"/>
      <c r="CR434" s="1766"/>
      <c r="CS434" s="1766"/>
      <c r="CT434" s="1766"/>
      <c r="CU434" s="1766"/>
      <c r="CV434" s="1766"/>
      <c r="CW434" s="1766"/>
      <c r="CX434" s="1766"/>
      <c r="CY434" s="1766"/>
      <c r="CZ434" s="1807"/>
      <c r="DA434" s="1807"/>
      <c r="DB434" s="1807"/>
      <c r="DC434" s="1807"/>
      <c r="DD434" s="1807"/>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7"/>
      <c r="DU434" s="1768"/>
      <c r="DV434" s="1769"/>
      <c r="DW434" s="1528">
        <f t="shared" si="3710"/>
        <v>0</v>
      </c>
      <c r="DX434" s="1770"/>
      <c r="DY434" s="1770"/>
      <c r="DZ434" s="1770"/>
      <c r="EA434" s="1770"/>
      <c r="EB434" s="1770"/>
      <c r="EC434" s="1770"/>
      <c r="ED434" s="1770"/>
      <c r="EE434" s="1770"/>
      <c r="EF434" s="1770"/>
      <c r="EG434" s="1770"/>
      <c r="EH434" s="1770"/>
      <c r="EI434" s="1770"/>
      <c r="EJ434" s="1770"/>
      <c r="EK434" s="1771"/>
      <c r="EL434" s="1772"/>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8"/>
      <c r="S435" s="1758"/>
      <c r="W435" s="1758"/>
      <c r="AA435" s="1758"/>
      <c r="AE435" s="1758"/>
      <c r="AI435" s="1758"/>
      <c r="AM435" s="1758"/>
      <c r="AQ435" s="1758"/>
      <c r="AU435" s="1758"/>
      <c r="AY435" s="1758"/>
      <c r="BQ435" s="1491"/>
      <c r="BR435" s="734">
        <f t="shared" si="3531"/>
        <v>0</v>
      </c>
      <c r="BS435" s="734">
        <f t="shared" si="3532"/>
        <v>0</v>
      </c>
      <c r="BT435" s="742">
        <v>0</v>
      </c>
      <c r="BU435" s="1781"/>
      <c r="BV435" s="1324"/>
      <c r="BW435" s="1248"/>
      <c r="BX435" s="1248"/>
      <c r="BY435" s="1248"/>
      <c r="BZ435" s="1249"/>
      <c r="CA435" s="1249"/>
      <c r="CB435" s="1250"/>
      <c r="CC435" s="1251"/>
      <c r="CD435" s="1251"/>
      <c r="CE435" s="1251"/>
      <c r="CF435" s="1251"/>
      <c r="CG435" s="1765"/>
      <c r="CH435" s="1252"/>
      <c r="CI435" s="1765"/>
      <c r="CJ435" s="1765"/>
      <c r="CK435" s="1253"/>
      <c r="CL435" s="1254"/>
      <c r="CM435" s="1255"/>
      <c r="CN435" s="1256"/>
      <c r="CO435" s="1256"/>
      <c r="CP435" s="1256"/>
      <c r="CQ435" s="1256"/>
      <c r="CR435" s="1766"/>
      <c r="CS435" s="1766"/>
      <c r="CT435" s="1766"/>
      <c r="CU435" s="1766"/>
      <c r="CV435" s="1766"/>
      <c r="CW435" s="1766"/>
      <c r="CX435" s="1766"/>
      <c r="CY435" s="1766"/>
      <c r="CZ435" s="1807"/>
      <c r="DA435" s="1807"/>
      <c r="DB435" s="1807"/>
      <c r="DC435" s="1807"/>
      <c r="DD435" s="1807"/>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7"/>
      <c r="DU435" s="1768"/>
      <c r="DV435" s="1769"/>
      <c r="DW435" s="1528">
        <f t="shared" si="3710"/>
        <v>0</v>
      </c>
      <c r="DX435" s="1770"/>
      <c r="DY435" s="1770"/>
      <c r="DZ435" s="1770"/>
      <c r="EA435" s="1770"/>
      <c r="EB435" s="1770"/>
      <c r="EC435" s="1770"/>
      <c r="ED435" s="1770"/>
      <c r="EE435" s="1770"/>
      <c r="EF435" s="1770"/>
      <c r="EG435" s="1770"/>
      <c r="EH435" s="1770"/>
      <c r="EI435" s="1770"/>
      <c r="EJ435" s="1770"/>
      <c r="EK435" s="1771"/>
      <c r="EL435" s="1772"/>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8"/>
      <c r="S436" s="1758"/>
      <c r="W436" s="1758"/>
      <c r="AA436" s="1758"/>
      <c r="AE436" s="1758"/>
      <c r="AI436" s="1758"/>
      <c r="AM436" s="1758"/>
      <c r="AQ436" s="1758"/>
      <c r="AU436" s="1758"/>
      <c r="AY436" s="1758"/>
      <c r="BQ436" s="1491"/>
      <c r="BR436" s="734">
        <f t="shared" si="3531"/>
        <v>0</v>
      </c>
      <c r="BS436" s="734">
        <f t="shared" si="3532"/>
        <v>0</v>
      </c>
      <c r="BT436" s="742">
        <v>0</v>
      </c>
      <c r="BU436" s="1781"/>
      <c r="BV436" s="1324"/>
      <c r="BW436" s="1248"/>
      <c r="BX436" s="1248"/>
      <c r="BY436" s="1248"/>
      <c r="BZ436" s="1249"/>
      <c r="CA436" s="1249"/>
      <c r="CB436" s="1250"/>
      <c r="CC436" s="1251"/>
      <c r="CD436" s="1251"/>
      <c r="CE436" s="1251"/>
      <c r="CF436" s="1251"/>
      <c r="CG436" s="1765"/>
      <c r="CH436" s="1252"/>
      <c r="CI436" s="1765"/>
      <c r="CJ436" s="1765"/>
      <c r="CK436" s="1253"/>
      <c r="CL436" s="1254"/>
      <c r="CM436" s="1255"/>
      <c r="CN436" s="1256"/>
      <c r="CO436" s="1256"/>
      <c r="CP436" s="1256"/>
      <c r="CQ436" s="1256"/>
      <c r="CR436" s="1766"/>
      <c r="CS436" s="1766"/>
      <c r="CT436" s="1766"/>
      <c r="CU436" s="1766"/>
      <c r="CV436" s="1766"/>
      <c r="CW436" s="1766"/>
      <c r="CX436" s="1766"/>
      <c r="CY436" s="1766"/>
      <c r="CZ436" s="1807"/>
      <c r="DA436" s="1807"/>
      <c r="DB436" s="1807"/>
      <c r="DC436" s="1807"/>
      <c r="DD436" s="1807"/>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7"/>
      <c r="DU436" s="1768"/>
      <c r="DV436" s="1769"/>
      <c r="DW436" s="1528">
        <f t="shared" si="3710"/>
        <v>0</v>
      </c>
      <c r="DX436" s="1770"/>
      <c r="DY436" s="1770"/>
      <c r="DZ436" s="1770"/>
      <c r="EA436" s="1770"/>
      <c r="EB436" s="1770"/>
      <c r="EC436" s="1770"/>
      <c r="ED436" s="1770"/>
      <c r="EE436" s="1770"/>
      <c r="EF436" s="1770"/>
      <c r="EG436" s="1770"/>
      <c r="EH436" s="1770"/>
      <c r="EI436" s="1770"/>
      <c r="EJ436" s="1770"/>
      <c r="EK436" s="1771"/>
      <c r="EL436" s="1772"/>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8"/>
      <c r="S437" s="1758"/>
      <c r="W437" s="1758"/>
      <c r="AA437" s="1758"/>
      <c r="AE437" s="1758"/>
      <c r="AI437" s="1758"/>
      <c r="AM437" s="1758"/>
      <c r="AQ437" s="1758"/>
      <c r="AU437" s="1758"/>
      <c r="AY437" s="1758"/>
      <c r="BQ437" s="1491"/>
      <c r="BR437" s="734">
        <f t="shared" si="3531"/>
        <v>0</v>
      </c>
      <c r="BS437" s="734">
        <f t="shared" si="3532"/>
        <v>0</v>
      </c>
      <c r="BT437" s="742">
        <v>0</v>
      </c>
      <c r="BU437" s="1781"/>
      <c r="BV437" s="1324"/>
      <c r="BW437" s="1248"/>
      <c r="BX437" s="1248"/>
      <c r="BY437" s="1248"/>
      <c r="BZ437" s="1249"/>
      <c r="CA437" s="1249"/>
      <c r="CB437" s="1250"/>
      <c r="CC437" s="1251"/>
      <c r="CD437" s="1251"/>
      <c r="CE437" s="1251"/>
      <c r="CF437" s="1251"/>
      <c r="CG437" s="1765"/>
      <c r="CH437" s="1252"/>
      <c r="CI437" s="1765"/>
      <c r="CJ437" s="1765"/>
      <c r="CK437" s="1253"/>
      <c r="CL437" s="1254"/>
      <c r="CM437" s="1255"/>
      <c r="CN437" s="1256"/>
      <c r="CO437" s="1256"/>
      <c r="CP437" s="1256"/>
      <c r="CQ437" s="1256"/>
      <c r="CR437" s="1766"/>
      <c r="CS437" s="1766"/>
      <c r="CT437" s="1766"/>
      <c r="CU437" s="1766"/>
      <c r="CV437" s="1766"/>
      <c r="CW437" s="1766"/>
      <c r="CX437" s="1766"/>
      <c r="CY437" s="1766"/>
      <c r="CZ437" s="1807"/>
      <c r="DA437" s="1807"/>
      <c r="DB437" s="1807"/>
      <c r="DC437" s="1807"/>
      <c r="DD437" s="1807"/>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7"/>
      <c r="DU437" s="1768"/>
      <c r="DV437" s="1769"/>
      <c r="DW437" s="1528">
        <f t="shared" si="3710"/>
        <v>0</v>
      </c>
      <c r="DX437" s="1770"/>
      <c r="DY437" s="1770"/>
      <c r="DZ437" s="1770"/>
      <c r="EA437" s="1770"/>
      <c r="EB437" s="1770"/>
      <c r="EC437" s="1770"/>
      <c r="ED437" s="1770"/>
      <c r="EE437" s="1770"/>
      <c r="EF437" s="1770"/>
      <c r="EG437" s="1770"/>
      <c r="EH437" s="1770"/>
      <c r="EI437" s="1770"/>
      <c r="EJ437" s="1770"/>
      <c r="EK437" s="1771"/>
      <c r="EL437" s="1772"/>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8"/>
      <c r="S438" s="1758"/>
      <c r="W438" s="1758"/>
      <c r="AA438" s="1758"/>
      <c r="AE438" s="1758"/>
      <c r="AI438" s="1758"/>
      <c r="AM438" s="1758"/>
      <c r="AQ438" s="1758"/>
      <c r="AU438" s="1758"/>
      <c r="AY438" s="1758"/>
      <c r="BQ438" s="1491"/>
      <c r="BR438" s="734">
        <f t="shared" si="3531"/>
        <v>0</v>
      </c>
      <c r="BS438" s="734">
        <f t="shared" si="3532"/>
        <v>0</v>
      </c>
      <c r="BT438" s="742">
        <v>0</v>
      </c>
      <c r="BU438" s="1781"/>
      <c r="BV438" s="1324"/>
      <c r="BW438" s="1248"/>
      <c r="BX438" s="1248"/>
      <c r="BY438" s="1248"/>
      <c r="BZ438" s="1249"/>
      <c r="CA438" s="1249"/>
      <c r="CB438" s="1250"/>
      <c r="CC438" s="1251"/>
      <c r="CD438" s="1251"/>
      <c r="CE438" s="1251"/>
      <c r="CF438" s="1251"/>
      <c r="CG438" s="1765"/>
      <c r="CH438" s="1252"/>
      <c r="CI438" s="1765"/>
      <c r="CJ438" s="1765"/>
      <c r="CK438" s="1253"/>
      <c r="CL438" s="1254"/>
      <c r="CM438" s="1255"/>
      <c r="CN438" s="1256"/>
      <c r="CO438" s="1256"/>
      <c r="CP438" s="1256"/>
      <c r="CQ438" s="1256"/>
      <c r="CR438" s="1766"/>
      <c r="CS438" s="1766"/>
      <c r="CT438" s="1766"/>
      <c r="CU438" s="1766"/>
      <c r="CV438" s="1766"/>
      <c r="CW438" s="1766"/>
      <c r="CX438" s="1766"/>
      <c r="CY438" s="1766"/>
      <c r="CZ438" s="1807"/>
      <c r="DA438" s="1807"/>
      <c r="DB438" s="1807"/>
      <c r="DC438" s="1807"/>
      <c r="DD438" s="1807"/>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7"/>
      <c r="DU438" s="1768"/>
      <c r="DV438" s="1769"/>
      <c r="DW438" s="1528">
        <f t="shared" si="3710"/>
        <v>0</v>
      </c>
      <c r="DX438" s="1770"/>
      <c r="DY438" s="1770"/>
      <c r="DZ438" s="1770"/>
      <c r="EA438" s="1770"/>
      <c r="EB438" s="1770"/>
      <c r="EC438" s="1770"/>
      <c r="ED438" s="1770"/>
      <c r="EE438" s="1770"/>
      <c r="EF438" s="1770"/>
      <c r="EG438" s="1770"/>
      <c r="EH438" s="1770"/>
      <c r="EI438" s="1770"/>
      <c r="EJ438" s="1770"/>
      <c r="EK438" s="1771"/>
      <c r="EL438" s="1772"/>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8"/>
      <c r="S439" s="1758"/>
      <c r="W439" s="1758"/>
      <c r="AA439" s="1758"/>
      <c r="AE439" s="1758"/>
      <c r="AI439" s="1758"/>
      <c r="AM439" s="1758"/>
      <c r="AQ439" s="1758"/>
      <c r="AU439" s="1758"/>
      <c r="AY439" s="1758"/>
      <c r="BQ439" s="1491"/>
      <c r="BR439" s="734">
        <f t="shared" si="3531"/>
        <v>0</v>
      </c>
      <c r="BS439" s="734">
        <f t="shared" si="3532"/>
        <v>0</v>
      </c>
      <c r="BT439" s="742">
        <v>0</v>
      </c>
      <c r="BU439" s="1781"/>
      <c r="BV439" s="1324"/>
      <c r="BW439" s="1248"/>
      <c r="BX439" s="1248"/>
      <c r="BY439" s="1248"/>
      <c r="BZ439" s="1249"/>
      <c r="CA439" s="1249"/>
      <c r="CB439" s="1250"/>
      <c r="CC439" s="1251"/>
      <c r="CD439" s="1251"/>
      <c r="CE439" s="1251"/>
      <c r="CF439" s="1251"/>
      <c r="CG439" s="1765"/>
      <c r="CH439" s="1252"/>
      <c r="CI439" s="1765"/>
      <c r="CJ439" s="1765"/>
      <c r="CK439" s="1253"/>
      <c r="CL439" s="1254"/>
      <c r="CM439" s="1255"/>
      <c r="CN439" s="1256"/>
      <c r="CO439" s="1256"/>
      <c r="CP439" s="1256"/>
      <c r="CQ439" s="1256"/>
      <c r="CR439" s="1766"/>
      <c r="CS439" s="1766"/>
      <c r="CT439" s="1766"/>
      <c r="CU439" s="1766"/>
      <c r="CV439" s="1766"/>
      <c r="CW439" s="1766"/>
      <c r="CX439" s="1766"/>
      <c r="CY439" s="1766"/>
      <c r="CZ439" s="1807"/>
      <c r="DA439" s="1807"/>
      <c r="DB439" s="1807"/>
      <c r="DC439" s="1807"/>
      <c r="DD439" s="1807"/>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7"/>
      <c r="DU439" s="1768"/>
      <c r="DV439" s="1769"/>
      <c r="DW439" s="1528">
        <f t="shared" si="3710"/>
        <v>0</v>
      </c>
      <c r="DX439" s="1770"/>
      <c r="DY439" s="1770"/>
      <c r="DZ439" s="1770"/>
      <c r="EA439" s="1770"/>
      <c r="EB439" s="1770"/>
      <c r="EC439" s="1770"/>
      <c r="ED439" s="1770"/>
      <c r="EE439" s="1770"/>
      <c r="EF439" s="1770"/>
      <c r="EG439" s="1770"/>
      <c r="EH439" s="1770"/>
      <c r="EI439" s="1770"/>
      <c r="EJ439" s="1770"/>
      <c r="EK439" s="1771"/>
      <c r="EL439" s="1772"/>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8"/>
      <c r="S440" s="1758"/>
      <c r="W440" s="1758"/>
      <c r="AA440" s="1758"/>
      <c r="AE440" s="1758"/>
      <c r="AI440" s="1758"/>
      <c r="AM440" s="1758"/>
      <c r="AQ440" s="1758"/>
      <c r="AU440" s="1758"/>
      <c r="AY440" s="1758"/>
      <c r="BQ440" s="1491"/>
      <c r="BR440" s="734">
        <f t="shared" si="3531"/>
        <v>0</v>
      </c>
      <c r="BS440" s="734">
        <f t="shared" si="3532"/>
        <v>0</v>
      </c>
      <c r="BT440" s="742">
        <v>0</v>
      </c>
      <c r="BU440" s="1781"/>
      <c r="BV440" s="1324"/>
      <c r="BW440" s="1248"/>
      <c r="BX440" s="1248"/>
      <c r="BY440" s="1248"/>
      <c r="BZ440" s="1249"/>
      <c r="CA440" s="1249"/>
      <c r="CB440" s="1250"/>
      <c r="CC440" s="1251"/>
      <c r="CD440" s="1251"/>
      <c r="CE440" s="1251"/>
      <c r="CF440" s="1251"/>
      <c r="CG440" s="1765"/>
      <c r="CH440" s="1252"/>
      <c r="CI440" s="1765"/>
      <c r="CJ440" s="1765"/>
      <c r="CK440" s="1253"/>
      <c r="CL440" s="1254"/>
      <c r="CM440" s="1255"/>
      <c r="CN440" s="1256"/>
      <c r="CO440" s="1256"/>
      <c r="CP440" s="1256"/>
      <c r="CQ440" s="1256"/>
      <c r="CR440" s="1766"/>
      <c r="CS440" s="1766"/>
      <c r="CT440" s="1766"/>
      <c r="CU440" s="1766"/>
      <c r="CV440" s="1766"/>
      <c r="CW440" s="1766"/>
      <c r="CX440" s="1766"/>
      <c r="CY440" s="1766"/>
      <c r="CZ440" s="1807"/>
      <c r="DA440" s="1807"/>
      <c r="DB440" s="1807"/>
      <c r="DC440" s="1807"/>
      <c r="DD440" s="1807"/>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7"/>
      <c r="DU440" s="1768"/>
      <c r="DV440" s="1769"/>
      <c r="DW440" s="1528">
        <f t="shared" si="3710"/>
        <v>0</v>
      </c>
      <c r="DX440" s="1770"/>
      <c r="DY440" s="1770"/>
      <c r="DZ440" s="1770"/>
      <c r="EA440" s="1770"/>
      <c r="EB440" s="1770"/>
      <c r="EC440" s="1770"/>
      <c r="ED440" s="1770"/>
      <c r="EE440" s="1770"/>
      <c r="EF440" s="1770"/>
      <c r="EG440" s="1770"/>
      <c r="EH440" s="1770"/>
      <c r="EI440" s="1770"/>
      <c r="EJ440" s="1770"/>
      <c r="EK440" s="1771"/>
      <c r="EL440" s="1772"/>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8"/>
      <c r="S441" s="1758"/>
      <c r="W441" s="1758"/>
      <c r="AA441" s="1758"/>
      <c r="AE441" s="1758"/>
      <c r="AI441" s="1758"/>
      <c r="AM441" s="1758"/>
      <c r="AQ441" s="1758"/>
      <c r="AU441" s="1758"/>
      <c r="AY441" s="1758"/>
      <c r="BQ441" s="1491"/>
      <c r="BR441" s="734">
        <f t="shared" si="3531"/>
        <v>0</v>
      </c>
      <c r="BS441" s="734">
        <f t="shared" si="3532"/>
        <v>0</v>
      </c>
      <c r="BT441" s="742">
        <v>0</v>
      </c>
      <c r="BU441" s="1781"/>
      <c r="BV441" s="1324"/>
      <c r="BW441" s="1248"/>
      <c r="BX441" s="1248"/>
      <c r="BY441" s="1248"/>
      <c r="BZ441" s="1249"/>
      <c r="CA441" s="1249"/>
      <c r="CB441" s="1250"/>
      <c r="CC441" s="1251"/>
      <c r="CD441" s="1251"/>
      <c r="CE441" s="1251"/>
      <c r="CF441" s="1251"/>
      <c r="CG441" s="1765"/>
      <c r="CH441" s="1252"/>
      <c r="CI441" s="1765"/>
      <c r="CJ441" s="1765"/>
      <c r="CK441" s="1253"/>
      <c r="CL441" s="1254"/>
      <c r="CM441" s="1255"/>
      <c r="CN441" s="1256"/>
      <c r="CO441" s="1256"/>
      <c r="CP441" s="1256"/>
      <c r="CQ441" s="1256"/>
      <c r="CR441" s="1766"/>
      <c r="CS441" s="1766"/>
      <c r="CT441" s="1766"/>
      <c r="CU441" s="1766"/>
      <c r="CV441" s="1766"/>
      <c r="CW441" s="1766"/>
      <c r="CX441" s="1766"/>
      <c r="CY441" s="1766"/>
      <c r="CZ441" s="1807"/>
      <c r="DA441" s="1807"/>
      <c r="DB441" s="1807"/>
      <c r="DC441" s="1807"/>
      <c r="DD441" s="1807"/>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7"/>
      <c r="DU441" s="1768"/>
      <c r="DV441" s="1769"/>
      <c r="DW441" s="1528">
        <f t="shared" si="3710"/>
        <v>0</v>
      </c>
      <c r="DX441" s="1770"/>
      <c r="DY441" s="1770"/>
      <c r="DZ441" s="1770"/>
      <c r="EA441" s="1770"/>
      <c r="EB441" s="1770"/>
      <c r="EC441" s="1770"/>
      <c r="ED441" s="1770"/>
      <c r="EE441" s="1770"/>
      <c r="EF441" s="1770"/>
      <c r="EG441" s="1770"/>
      <c r="EH441" s="1770"/>
      <c r="EI441" s="1770"/>
      <c r="EJ441" s="1770"/>
      <c r="EK441" s="1771"/>
      <c r="EL441" s="1772"/>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8"/>
      <c r="S442" s="1758"/>
      <c r="W442" s="1758"/>
      <c r="AA442" s="1758"/>
      <c r="AE442" s="1758"/>
      <c r="AI442" s="1758"/>
      <c r="AM442" s="1758"/>
      <c r="AQ442" s="1758"/>
      <c r="AU442" s="1758"/>
      <c r="AY442" s="1758"/>
      <c r="BQ442" s="1491"/>
      <c r="BR442" s="734">
        <f t="shared" si="3531"/>
        <v>0</v>
      </c>
      <c r="BS442" s="734">
        <f t="shared" si="3532"/>
        <v>0</v>
      </c>
      <c r="BT442" s="742">
        <v>0</v>
      </c>
      <c r="BU442" s="1781"/>
      <c r="BV442" s="1324"/>
      <c r="BW442" s="1248"/>
      <c r="BX442" s="1248"/>
      <c r="BY442" s="1248"/>
      <c r="BZ442" s="1249"/>
      <c r="CA442" s="1249"/>
      <c r="CB442" s="1250"/>
      <c r="CC442" s="1251"/>
      <c r="CD442" s="1251"/>
      <c r="CE442" s="1251"/>
      <c r="CF442" s="1251"/>
      <c r="CG442" s="1765"/>
      <c r="CH442" s="1252"/>
      <c r="CI442" s="1765"/>
      <c r="CJ442" s="1765"/>
      <c r="CK442" s="1253"/>
      <c r="CL442" s="1254"/>
      <c r="CM442" s="1255"/>
      <c r="CN442" s="1256"/>
      <c r="CO442" s="1256"/>
      <c r="CP442" s="1256"/>
      <c r="CQ442" s="1256"/>
      <c r="CR442" s="1766"/>
      <c r="CS442" s="1766"/>
      <c r="CT442" s="1766"/>
      <c r="CU442" s="1766"/>
      <c r="CV442" s="1766"/>
      <c r="CW442" s="1766"/>
      <c r="CX442" s="1766"/>
      <c r="CY442" s="1766"/>
      <c r="CZ442" s="1807"/>
      <c r="DA442" s="1807"/>
      <c r="DB442" s="1807"/>
      <c r="DC442" s="1807"/>
      <c r="DD442" s="1807"/>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7"/>
      <c r="DU442" s="1768"/>
      <c r="DV442" s="1769"/>
      <c r="DW442" s="1528">
        <f t="shared" si="3710"/>
        <v>0</v>
      </c>
      <c r="DX442" s="1770"/>
      <c r="DY442" s="1770"/>
      <c r="DZ442" s="1770"/>
      <c r="EA442" s="1770"/>
      <c r="EB442" s="1770"/>
      <c r="EC442" s="1770"/>
      <c r="ED442" s="1770"/>
      <c r="EE442" s="1770"/>
      <c r="EF442" s="1770"/>
      <c r="EG442" s="1770"/>
      <c r="EH442" s="1770"/>
      <c r="EI442" s="1770"/>
      <c r="EJ442" s="1770"/>
      <c r="EK442" s="1771"/>
      <c r="EL442" s="1772"/>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8"/>
      <c r="S443" s="1758"/>
      <c r="W443" s="1758"/>
      <c r="AA443" s="1758"/>
      <c r="AE443" s="1758"/>
      <c r="AI443" s="1758"/>
      <c r="AM443" s="1758"/>
      <c r="AQ443" s="1758"/>
      <c r="AU443" s="1758"/>
      <c r="AY443" s="1758"/>
      <c r="BQ443" s="1491"/>
      <c r="BR443" s="734">
        <f t="shared" si="3531"/>
        <v>0</v>
      </c>
      <c r="BS443" s="734">
        <f t="shared" si="3532"/>
        <v>0</v>
      </c>
      <c r="BT443" s="742">
        <v>0</v>
      </c>
      <c r="BU443" s="1781"/>
      <c r="BV443" s="1324"/>
      <c r="BW443" s="1248"/>
      <c r="BX443" s="1248"/>
      <c r="BY443" s="1248"/>
      <c r="BZ443" s="1249"/>
      <c r="CA443" s="1249"/>
      <c r="CB443" s="1250"/>
      <c r="CC443" s="1251"/>
      <c r="CD443" s="1251"/>
      <c r="CE443" s="1251"/>
      <c r="CF443" s="1251"/>
      <c r="CG443" s="1765"/>
      <c r="CH443" s="1252"/>
      <c r="CI443" s="1765"/>
      <c r="CJ443" s="1765"/>
      <c r="CK443" s="1253"/>
      <c r="CL443" s="1254"/>
      <c r="CM443" s="1255"/>
      <c r="CN443" s="1256"/>
      <c r="CO443" s="1256"/>
      <c r="CP443" s="1256"/>
      <c r="CQ443" s="1256"/>
      <c r="CR443" s="1766"/>
      <c r="CS443" s="1766"/>
      <c r="CT443" s="1766"/>
      <c r="CU443" s="1766"/>
      <c r="CV443" s="1766"/>
      <c r="CW443" s="1766"/>
      <c r="CX443" s="1766"/>
      <c r="CY443" s="1766"/>
      <c r="CZ443" s="1807"/>
      <c r="DA443" s="1807"/>
      <c r="DB443" s="1807"/>
      <c r="DC443" s="1807"/>
      <c r="DD443" s="1807"/>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7"/>
      <c r="DU443" s="1768"/>
      <c r="DV443" s="1769"/>
      <c r="DW443" s="1528">
        <f t="shared" si="3710"/>
        <v>0</v>
      </c>
      <c r="DX443" s="1770"/>
      <c r="DY443" s="1770"/>
      <c r="DZ443" s="1770"/>
      <c r="EA443" s="1770"/>
      <c r="EB443" s="1770"/>
      <c r="EC443" s="1770"/>
      <c r="ED443" s="1770"/>
      <c r="EE443" s="1770"/>
      <c r="EF443" s="1770"/>
      <c r="EG443" s="1770"/>
      <c r="EH443" s="1770"/>
      <c r="EI443" s="1770"/>
      <c r="EJ443" s="1770"/>
      <c r="EK443" s="1771"/>
      <c r="EL443" s="1772"/>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8"/>
      <c r="S444" s="1758"/>
      <c r="W444" s="1758"/>
      <c r="AA444" s="1758"/>
      <c r="AE444" s="1758"/>
      <c r="AI444" s="1758"/>
      <c r="AM444" s="1758"/>
      <c r="AQ444" s="1758"/>
      <c r="AU444" s="1758"/>
      <c r="AY444" s="1758"/>
      <c r="BQ444" s="1491"/>
      <c r="BR444" s="734">
        <f t="shared" si="3531"/>
        <v>0</v>
      </c>
      <c r="BS444" s="734">
        <f t="shared" si="3532"/>
        <v>0</v>
      </c>
      <c r="BT444" s="742">
        <v>0</v>
      </c>
      <c r="BU444" s="1781"/>
      <c r="BV444" s="1324"/>
      <c r="BW444" s="1248"/>
      <c r="BX444" s="1248"/>
      <c r="BY444" s="1248"/>
      <c r="BZ444" s="1249"/>
      <c r="CA444" s="1249"/>
      <c r="CB444" s="1250"/>
      <c r="CC444" s="1251"/>
      <c r="CD444" s="1251"/>
      <c r="CE444" s="1251"/>
      <c r="CF444" s="1251"/>
      <c r="CG444" s="1765"/>
      <c r="CH444" s="1252"/>
      <c r="CI444" s="1765"/>
      <c r="CJ444" s="1765"/>
      <c r="CK444" s="1253"/>
      <c r="CL444" s="1254"/>
      <c r="CM444" s="1255"/>
      <c r="CN444" s="1256"/>
      <c r="CO444" s="1256"/>
      <c r="CP444" s="1256"/>
      <c r="CQ444" s="1256"/>
      <c r="CR444" s="1766"/>
      <c r="CS444" s="1766"/>
      <c r="CT444" s="1766"/>
      <c r="CU444" s="1766"/>
      <c r="CV444" s="1766"/>
      <c r="CW444" s="1766"/>
      <c r="CX444" s="1766"/>
      <c r="CY444" s="1766"/>
      <c r="CZ444" s="1807"/>
      <c r="DA444" s="1807"/>
      <c r="DB444" s="1807"/>
      <c r="DC444" s="1807"/>
      <c r="DD444" s="1807"/>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7"/>
      <c r="DU444" s="1768"/>
      <c r="DV444" s="1769"/>
      <c r="DW444" s="1528">
        <f t="shared" si="3710"/>
        <v>0</v>
      </c>
      <c r="DX444" s="1770"/>
      <c r="DY444" s="1770"/>
      <c r="DZ444" s="1770"/>
      <c r="EA444" s="1770"/>
      <c r="EB444" s="1770"/>
      <c r="EC444" s="1770"/>
      <c r="ED444" s="1770"/>
      <c r="EE444" s="1770"/>
      <c r="EF444" s="1770"/>
      <c r="EG444" s="1770"/>
      <c r="EH444" s="1770"/>
      <c r="EI444" s="1770"/>
      <c r="EJ444" s="1770"/>
      <c r="EK444" s="1771"/>
      <c r="EL444" s="1772"/>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8"/>
      <c r="S445" s="1758"/>
      <c r="W445" s="1758"/>
      <c r="AA445" s="1758"/>
      <c r="AE445" s="1758"/>
      <c r="AI445" s="1758"/>
      <c r="AM445" s="1758"/>
      <c r="AQ445" s="1758"/>
      <c r="AU445" s="1758"/>
      <c r="AY445" s="1758"/>
      <c r="BQ445" s="1491"/>
      <c r="BR445" s="734">
        <f t="shared" si="3531"/>
        <v>0</v>
      </c>
      <c r="BS445" s="734">
        <f t="shared" si="3532"/>
        <v>0</v>
      </c>
      <c r="BT445" s="742">
        <v>0</v>
      </c>
      <c r="BU445" s="1781"/>
      <c r="BV445" s="1324"/>
      <c r="BW445" s="1248"/>
      <c r="BX445" s="1248"/>
      <c r="BY445" s="1248"/>
      <c r="BZ445" s="1249"/>
      <c r="CA445" s="1249"/>
      <c r="CB445" s="1250"/>
      <c r="CC445" s="1251"/>
      <c r="CD445" s="1251"/>
      <c r="CE445" s="1251"/>
      <c r="CF445" s="1251"/>
      <c r="CG445" s="1765"/>
      <c r="CH445" s="1252"/>
      <c r="CI445" s="1765"/>
      <c r="CJ445" s="1765"/>
      <c r="CK445" s="1253"/>
      <c r="CL445" s="1254"/>
      <c r="CM445" s="1255"/>
      <c r="CN445" s="1256"/>
      <c r="CO445" s="1256"/>
      <c r="CP445" s="1256"/>
      <c r="CQ445" s="1256"/>
      <c r="CR445" s="1766"/>
      <c r="CS445" s="1766"/>
      <c r="CT445" s="1766"/>
      <c r="CU445" s="1766"/>
      <c r="CV445" s="1766"/>
      <c r="CW445" s="1766"/>
      <c r="CX445" s="1766"/>
      <c r="CY445" s="1766"/>
      <c r="CZ445" s="1807"/>
      <c r="DA445" s="1807"/>
      <c r="DB445" s="1807"/>
      <c r="DC445" s="1807"/>
      <c r="DD445" s="1807"/>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7"/>
      <c r="DU445" s="1768"/>
      <c r="DV445" s="1769"/>
      <c r="DW445" s="1528">
        <f t="shared" si="3710"/>
        <v>0</v>
      </c>
      <c r="DX445" s="1770"/>
      <c r="DY445" s="1770"/>
      <c r="DZ445" s="1770"/>
      <c r="EA445" s="1770"/>
      <c r="EB445" s="1770"/>
      <c r="EC445" s="1770"/>
      <c r="ED445" s="1770"/>
      <c r="EE445" s="1770"/>
      <c r="EF445" s="1770"/>
      <c r="EG445" s="1770"/>
      <c r="EH445" s="1770"/>
      <c r="EI445" s="1770"/>
      <c r="EJ445" s="1770"/>
      <c r="EK445" s="1771"/>
      <c r="EL445" s="1772"/>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8"/>
      <c r="S446" s="1758"/>
      <c r="W446" s="1758"/>
      <c r="AA446" s="1758"/>
      <c r="AE446" s="1758"/>
      <c r="AI446" s="1758"/>
      <c r="AM446" s="1758"/>
      <c r="AQ446" s="1758"/>
      <c r="AU446" s="1758"/>
      <c r="AY446" s="1758"/>
      <c r="BQ446" s="1491"/>
      <c r="BR446" s="734">
        <f t="shared" si="3531"/>
        <v>0</v>
      </c>
      <c r="BS446" s="734">
        <f t="shared" si="3532"/>
        <v>0</v>
      </c>
      <c r="BT446" s="742">
        <v>0</v>
      </c>
      <c r="BU446" s="1781"/>
      <c r="BV446" s="1324"/>
      <c r="BW446" s="1248"/>
      <c r="BX446" s="1248"/>
      <c r="BY446" s="1248"/>
      <c r="BZ446" s="1249"/>
      <c r="CA446" s="1249"/>
      <c r="CB446" s="1250"/>
      <c r="CC446" s="1251"/>
      <c r="CD446" s="1251"/>
      <c r="CE446" s="1251"/>
      <c r="CF446" s="1251"/>
      <c r="CG446" s="1765"/>
      <c r="CH446" s="1252"/>
      <c r="CI446" s="1765"/>
      <c r="CJ446" s="1765"/>
      <c r="CK446" s="1253"/>
      <c r="CL446" s="1254"/>
      <c r="CM446" s="1255"/>
      <c r="CN446" s="1256"/>
      <c r="CO446" s="1256"/>
      <c r="CP446" s="1256"/>
      <c r="CQ446" s="1256"/>
      <c r="CR446" s="1766"/>
      <c r="CS446" s="1766"/>
      <c r="CT446" s="1766"/>
      <c r="CU446" s="1766"/>
      <c r="CV446" s="1766"/>
      <c r="CW446" s="1766"/>
      <c r="CX446" s="1766"/>
      <c r="CY446" s="1766"/>
      <c r="CZ446" s="1807"/>
      <c r="DA446" s="1807"/>
      <c r="DB446" s="1807"/>
      <c r="DC446" s="1807"/>
      <c r="DD446" s="1807"/>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7"/>
      <c r="DU446" s="1768"/>
      <c r="DV446" s="1769"/>
      <c r="DW446" s="1528">
        <f t="shared" si="3710"/>
        <v>0</v>
      </c>
      <c r="DX446" s="1770"/>
      <c r="DY446" s="1770"/>
      <c r="DZ446" s="1770"/>
      <c r="EA446" s="1770"/>
      <c r="EB446" s="1770"/>
      <c r="EC446" s="1770"/>
      <c r="ED446" s="1770"/>
      <c r="EE446" s="1770"/>
      <c r="EF446" s="1770"/>
      <c r="EG446" s="1770"/>
      <c r="EH446" s="1770"/>
      <c r="EI446" s="1770"/>
      <c r="EJ446" s="1770"/>
      <c r="EK446" s="1771"/>
      <c r="EL446" s="1772"/>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8"/>
      <c r="S447" s="1758"/>
      <c r="W447" s="1758"/>
      <c r="AA447" s="1758"/>
      <c r="AE447" s="1758"/>
      <c r="AI447" s="1758"/>
      <c r="AM447" s="1758"/>
      <c r="AQ447" s="1758"/>
      <c r="AU447" s="1758"/>
      <c r="AY447" s="1758"/>
      <c r="BQ447" s="1491"/>
      <c r="BR447" s="734">
        <f t="shared" si="3531"/>
        <v>0</v>
      </c>
      <c r="BS447" s="734">
        <f t="shared" si="3532"/>
        <v>0</v>
      </c>
      <c r="BT447" s="742">
        <v>0</v>
      </c>
      <c r="BU447" s="1781"/>
      <c r="BV447" s="1324"/>
      <c r="BW447" s="1248"/>
      <c r="BX447" s="1248"/>
      <c r="BY447" s="1248"/>
      <c r="BZ447" s="1249"/>
      <c r="CA447" s="1249"/>
      <c r="CB447" s="1250"/>
      <c r="CC447" s="1251"/>
      <c r="CD447" s="1251"/>
      <c r="CE447" s="1251"/>
      <c r="CF447" s="1251"/>
      <c r="CG447" s="1765"/>
      <c r="CH447" s="1252"/>
      <c r="CI447" s="1765"/>
      <c r="CJ447" s="1765"/>
      <c r="CK447" s="1253"/>
      <c r="CL447" s="1254"/>
      <c r="CM447" s="1255"/>
      <c r="CN447" s="1256"/>
      <c r="CO447" s="1256"/>
      <c r="CP447" s="1256"/>
      <c r="CQ447" s="1256"/>
      <c r="CR447" s="1766"/>
      <c r="CS447" s="1766"/>
      <c r="CT447" s="1766"/>
      <c r="CU447" s="1766"/>
      <c r="CV447" s="1766"/>
      <c r="CW447" s="1766"/>
      <c r="CX447" s="1766"/>
      <c r="CY447" s="1766"/>
      <c r="CZ447" s="1807"/>
      <c r="DA447" s="1807"/>
      <c r="DB447" s="1807"/>
      <c r="DC447" s="1807"/>
      <c r="DD447" s="1807"/>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7"/>
      <c r="DU447" s="1768"/>
      <c r="DV447" s="1769"/>
      <c r="DW447" s="1528">
        <f t="shared" si="3710"/>
        <v>0</v>
      </c>
      <c r="DX447" s="1770"/>
      <c r="DY447" s="1770"/>
      <c r="DZ447" s="1770"/>
      <c r="EA447" s="1770"/>
      <c r="EB447" s="1770"/>
      <c r="EC447" s="1770"/>
      <c r="ED447" s="1770"/>
      <c r="EE447" s="1770"/>
      <c r="EF447" s="1770"/>
      <c r="EG447" s="1770"/>
      <c r="EH447" s="1770"/>
      <c r="EI447" s="1770"/>
      <c r="EJ447" s="1770"/>
      <c r="EK447" s="1771"/>
      <c r="EL447" s="1772"/>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8"/>
      <c r="S448" s="1758"/>
      <c r="W448" s="1758"/>
      <c r="AA448" s="1758"/>
      <c r="AE448" s="1758"/>
      <c r="AI448" s="1758"/>
      <c r="AM448" s="1758"/>
      <c r="AQ448" s="1758"/>
      <c r="AU448" s="1758"/>
      <c r="AY448" s="1758"/>
      <c r="BQ448" s="1491"/>
      <c r="BR448" s="734">
        <f t="shared" si="3531"/>
        <v>0</v>
      </c>
      <c r="BS448" s="734">
        <f t="shared" si="3532"/>
        <v>0</v>
      </c>
      <c r="BT448" s="742">
        <v>0</v>
      </c>
      <c r="BU448" s="1781"/>
      <c r="BV448" s="1324"/>
      <c r="BW448" s="1248"/>
      <c r="BX448" s="1248"/>
      <c r="BY448" s="1248"/>
      <c r="BZ448" s="1249"/>
      <c r="CA448" s="1249"/>
      <c r="CB448" s="1250"/>
      <c r="CC448" s="1251"/>
      <c r="CD448" s="1251"/>
      <c r="CE448" s="1251"/>
      <c r="CF448" s="1251"/>
      <c r="CG448" s="1765"/>
      <c r="CH448" s="1252"/>
      <c r="CI448" s="1765"/>
      <c r="CJ448" s="1765"/>
      <c r="CK448" s="1253"/>
      <c r="CL448" s="1254"/>
      <c r="CM448" s="1255"/>
      <c r="CN448" s="1256"/>
      <c r="CO448" s="1256"/>
      <c r="CP448" s="1256"/>
      <c r="CQ448" s="1256"/>
      <c r="CR448" s="1766"/>
      <c r="CS448" s="1766"/>
      <c r="CT448" s="1766"/>
      <c r="CU448" s="1766"/>
      <c r="CV448" s="1766"/>
      <c r="CW448" s="1766"/>
      <c r="CX448" s="1766"/>
      <c r="CY448" s="1766"/>
      <c r="CZ448" s="1807"/>
      <c r="DA448" s="1807"/>
      <c r="DB448" s="1807"/>
      <c r="DC448" s="1807"/>
      <c r="DD448" s="1807"/>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7"/>
      <c r="DU448" s="1768"/>
      <c r="DV448" s="1769"/>
      <c r="DW448" s="1528">
        <f t="shared" si="3710"/>
        <v>0</v>
      </c>
      <c r="DX448" s="1770"/>
      <c r="DY448" s="1770"/>
      <c r="DZ448" s="1770"/>
      <c r="EA448" s="1770"/>
      <c r="EB448" s="1770"/>
      <c r="EC448" s="1770"/>
      <c r="ED448" s="1770"/>
      <c r="EE448" s="1770"/>
      <c r="EF448" s="1770"/>
      <c r="EG448" s="1770"/>
      <c r="EH448" s="1770"/>
      <c r="EI448" s="1770"/>
      <c r="EJ448" s="1770"/>
      <c r="EK448" s="1771"/>
      <c r="EL448" s="1772"/>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8"/>
      <c r="S449" s="1758"/>
      <c r="W449" s="1758"/>
      <c r="AA449" s="1758"/>
      <c r="AE449" s="1758"/>
      <c r="AI449" s="1758"/>
      <c r="AM449" s="1758"/>
      <c r="AQ449" s="1758"/>
      <c r="AU449" s="1758"/>
      <c r="AY449" s="1758"/>
      <c r="BQ449" s="1491"/>
      <c r="BR449" s="734">
        <f t="shared" si="3531"/>
        <v>0</v>
      </c>
      <c r="BS449" s="734">
        <f t="shared" si="3532"/>
        <v>0</v>
      </c>
      <c r="BT449" s="742">
        <v>0</v>
      </c>
      <c r="BU449" s="1781"/>
      <c r="BV449" s="1324"/>
      <c r="BW449" s="1248"/>
      <c r="BX449" s="1248"/>
      <c r="BY449" s="1248"/>
      <c r="BZ449" s="1249"/>
      <c r="CA449" s="1249"/>
      <c r="CB449" s="1250"/>
      <c r="CC449" s="1251"/>
      <c r="CD449" s="1251"/>
      <c r="CE449" s="1251"/>
      <c r="CF449" s="1251"/>
      <c r="CG449" s="1765"/>
      <c r="CH449" s="1252"/>
      <c r="CI449" s="1765"/>
      <c r="CJ449" s="1765"/>
      <c r="CK449" s="1253"/>
      <c r="CL449" s="1254"/>
      <c r="CM449" s="1255"/>
      <c r="CN449" s="1256"/>
      <c r="CO449" s="1256"/>
      <c r="CP449" s="1256"/>
      <c r="CQ449" s="1256"/>
      <c r="CR449" s="1766"/>
      <c r="CS449" s="1766"/>
      <c r="CT449" s="1766"/>
      <c r="CU449" s="1766"/>
      <c r="CV449" s="1766"/>
      <c r="CW449" s="1766"/>
      <c r="CX449" s="1766"/>
      <c r="CY449" s="1766"/>
      <c r="CZ449" s="1807"/>
      <c r="DA449" s="1807"/>
      <c r="DB449" s="1807"/>
      <c r="DC449" s="1807"/>
      <c r="DD449" s="1807"/>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7"/>
      <c r="DU449" s="1768"/>
      <c r="DV449" s="1769"/>
      <c r="DW449" s="1528">
        <f t="shared" si="3710"/>
        <v>0</v>
      </c>
      <c r="DX449" s="1770"/>
      <c r="DY449" s="1770"/>
      <c r="DZ449" s="1770"/>
      <c r="EA449" s="1770"/>
      <c r="EB449" s="1770"/>
      <c r="EC449" s="1770"/>
      <c r="ED449" s="1770"/>
      <c r="EE449" s="1770"/>
      <c r="EF449" s="1770"/>
      <c r="EG449" s="1770"/>
      <c r="EH449" s="1770"/>
      <c r="EI449" s="1770"/>
      <c r="EJ449" s="1770"/>
      <c r="EK449" s="1771"/>
      <c r="EL449" s="1772"/>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8"/>
      <c r="S450" s="1758"/>
      <c r="W450" s="1758"/>
      <c r="AA450" s="1758"/>
      <c r="AE450" s="1758"/>
      <c r="AI450" s="1758"/>
      <c r="AM450" s="1758"/>
      <c r="AQ450" s="1758"/>
      <c r="AU450" s="1758"/>
      <c r="AY450" s="1758"/>
      <c r="BQ450" s="1491"/>
      <c r="BR450" s="734">
        <f t="shared" si="3531"/>
        <v>0</v>
      </c>
      <c r="BS450" s="734">
        <f t="shared" si="3532"/>
        <v>0</v>
      </c>
      <c r="BT450" s="742">
        <v>0</v>
      </c>
      <c r="BU450" s="1781"/>
      <c r="BV450" s="1324"/>
      <c r="BW450" s="1248"/>
      <c r="BX450" s="1248"/>
      <c r="BY450" s="1248"/>
      <c r="BZ450" s="1249"/>
      <c r="CA450" s="1249"/>
      <c r="CB450" s="1250"/>
      <c r="CC450" s="1251"/>
      <c r="CD450" s="1251"/>
      <c r="CE450" s="1251"/>
      <c r="CF450" s="1251"/>
      <c r="CG450" s="1765"/>
      <c r="CH450" s="1252"/>
      <c r="CI450" s="1765"/>
      <c r="CJ450" s="1765"/>
      <c r="CK450" s="1253"/>
      <c r="CL450" s="1254"/>
      <c r="CM450" s="1255"/>
      <c r="CN450" s="1256"/>
      <c r="CO450" s="1256"/>
      <c r="CP450" s="1256"/>
      <c r="CQ450" s="1256"/>
      <c r="CR450" s="1766"/>
      <c r="CS450" s="1766"/>
      <c r="CT450" s="1766"/>
      <c r="CU450" s="1766"/>
      <c r="CV450" s="1766"/>
      <c r="CW450" s="1766"/>
      <c r="CX450" s="1766"/>
      <c r="CY450" s="1766"/>
      <c r="CZ450" s="1807"/>
      <c r="DA450" s="1807"/>
      <c r="DB450" s="1807"/>
      <c r="DC450" s="1807"/>
      <c r="DD450" s="1807"/>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7"/>
      <c r="DU450" s="1768"/>
      <c r="DV450" s="1769"/>
      <c r="DW450" s="1528">
        <f t="shared" si="3710"/>
        <v>0</v>
      </c>
      <c r="DX450" s="1770"/>
      <c r="DY450" s="1770"/>
      <c r="DZ450" s="1770"/>
      <c r="EA450" s="1770"/>
      <c r="EB450" s="1770"/>
      <c r="EC450" s="1770"/>
      <c r="ED450" s="1770"/>
      <c r="EE450" s="1770"/>
      <c r="EF450" s="1770"/>
      <c r="EG450" s="1770"/>
      <c r="EH450" s="1770"/>
      <c r="EI450" s="1770"/>
      <c r="EJ450" s="1770"/>
      <c r="EK450" s="1771"/>
      <c r="EL450" s="1772"/>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8"/>
      <c r="S451" s="1758"/>
      <c r="W451" s="1758"/>
      <c r="AA451" s="1758"/>
      <c r="AE451" s="1758"/>
      <c r="AI451" s="1758"/>
      <c r="AM451" s="1758"/>
      <c r="AQ451" s="1758"/>
      <c r="AU451" s="1758"/>
      <c r="AY451" s="1758"/>
      <c r="BQ451" s="1491"/>
      <c r="BR451" s="734">
        <f t="shared" si="3531"/>
        <v>0</v>
      </c>
      <c r="BS451" s="734">
        <f t="shared" si="3532"/>
        <v>0</v>
      </c>
      <c r="BT451" s="742">
        <v>0</v>
      </c>
      <c r="BU451" s="1781"/>
      <c r="BV451" s="1324"/>
      <c r="BW451" s="1248"/>
      <c r="BX451" s="1248"/>
      <c r="BY451" s="1248"/>
      <c r="BZ451" s="1249"/>
      <c r="CA451" s="1249"/>
      <c r="CB451" s="1250"/>
      <c r="CC451" s="1251"/>
      <c r="CD451" s="1251"/>
      <c r="CE451" s="1251"/>
      <c r="CF451" s="1251"/>
      <c r="CG451" s="1765"/>
      <c r="CH451" s="1252"/>
      <c r="CI451" s="1765"/>
      <c r="CJ451" s="1765"/>
      <c r="CK451" s="1253"/>
      <c r="CL451" s="1254"/>
      <c r="CM451" s="1255"/>
      <c r="CN451" s="1256"/>
      <c r="CO451" s="1256"/>
      <c r="CP451" s="1256"/>
      <c r="CQ451" s="1256"/>
      <c r="CR451" s="1766"/>
      <c r="CS451" s="1766"/>
      <c r="CT451" s="1766"/>
      <c r="CU451" s="1766"/>
      <c r="CV451" s="1766"/>
      <c r="CW451" s="1766"/>
      <c r="CX451" s="1766"/>
      <c r="CY451" s="1766"/>
      <c r="CZ451" s="1807"/>
      <c r="DA451" s="1807"/>
      <c r="DB451" s="1807"/>
      <c r="DC451" s="1807"/>
      <c r="DD451" s="1807"/>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7"/>
      <c r="DU451" s="1768"/>
      <c r="DV451" s="1769"/>
      <c r="DW451" s="1528">
        <f t="shared" si="3710"/>
        <v>0</v>
      </c>
      <c r="DX451" s="1770"/>
      <c r="DY451" s="1770"/>
      <c r="DZ451" s="1770"/>
      <c r="EA451" s="1770"/>
      <c r="EB451" s="1770"/>
      <c r="EC451" s="1770"/>
      <c r="ED451" s="1770"/>
      <c r="EE451" s="1770"/>
      <c r="EF451" s="1770"/>
      <c r="EG451" s="1770"/>
      <c r="EH451" s="1770"/>
      <c r="EI451" s="1770"/>
      <c r="EJ451" s="1770"/>
      <c r="EK451" s="1771"/>
      <c r="EL451" s="1772"/>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8"/>
      <c r="S452" s="1758"/>
      <c r="W452" s="1758"/>
      <c r="AA452" s="1758"/>
      <c r="AE452" s="1758"/>
      <c r="AI452" s="1758"/>
      <c r="AM452" s="1758"/>
      <c r="AQ452" s="1758"/>
      <c r="AU452" s="1758"/>
      <c r="AY452" s="1758"/>
      <c r="BQ452" s="1491"/>
      <c r="BR452" s="734">
        <f t="shared" si="3531"/>
        <v>0</v>
      </c>
      <c r="BS452" s="734">
        <f t="shared" si="3532"/>
        <v>0</v>
      </c>
      <c r="BT452" s="742">
        <v>0</v>
      </c>
      <c r="BU452" s="1781"/>
      <c r="BV452" s="1324"/>
      <c r="BW452" s="1248"/>
      <c r="BX452" s="1248"/>
      <c r="BY452" s="1248"/>
      <c r="BZ452" s="1249"/>
      <c r="CA452" s="1249"/>
      <c r="CB452" s="1250"/>
      <c r="CC452" s="1251"/>
      <c r="CD452" s="1251"/>
      <c r="CE452" s="1251"/>
      <c r="CF452" s="1251"/>
      <c r="CG452" s="1765"/>
      <c r="CH452" s="1252"/>
      <c r="CI452" s="1765"/>
      <c r="CJ452" s="1765"/>
      <c r="CK452" s="1253"/>
      <c r="CL452" s="1254"/>
      <c r="CM452" s="1255"/>
      <c r="CN452" s="1256"/>
      <c r="CO452" s="1256"/>
      <c r="CP452" s="1256"/>
      <c r="CQ452" s="1256"/>
      <c r="CR452" s="1766"/>
      <c r="CS452" s="1766"/>
      <c r="CT452" s="1766"/>
      <c r="CU452" s="1766"/>
      <c r="CV452" s="1766"/>
      <c r="CW452" s="1766"/>
      <c r="CX452" s="1766"/>
      <c r="CY452" s="1766"/>
      <c r="CZ452" s="1807"/>
      <c r="DA452" s="1807"/>
      <c r="DB452" s="1807"/>
      <c r="DC452" s="1807"/>
      <c r="DD452" s="1807"/>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7"/>
      <c r="DU452" s="1768"/>
      <c r="DV452" s="1769"/>
      <c r="DW452" s="1528">
        <f t="shared" si="3710"/>
        <v>0</v>
      </c>
      <c r="DX452" s="1770"/>
      <c r="DY452" s="1770"/>
      <c r="DZ452" s="1770"/>
      <c r="EA452" s="1770"/>
      <c r="EB452" s="1770"/>
      <c r="EC452" s="1770"/>
      <c r="ED452" s="1770"/>
      <c r="EE452" s="1770"/>
      <c r="EF452" s="1770"/>
      <c r="EG452" s="1770"/>
      <c r="EH452" s="1770"/>
      <c r="EI452" s="1770"/>
      <c r="EJ452" s="1770"/>
      <c r="EK452" s="1771"/>
      <c r="EL452" s="1772"/>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8"/>
      <c r="S453" s="1758"/>
      <c r="W453" s="1758"/>
      <c r="AA453" s="1758"/>
      <c r="AE453" s="1758"/>
      <c r="AI453" s="1758"/>
      <c r="AM453" s="1758"/>
      <c r="AQ453" s="1758"/>
      <c r="AU453" s="1758"/>
      <c r="AY453" s="1758"/>
      <c r="BQ453" s="1491"/>
      <c r="BR453" s="734">
        <f t="shared" si="3531"/>
        <v>0</v>
      </c>
      <c r="BS453" s="734">
        <f t="shared" si="3532"/>
        <v>0</v>
      </c>
      <c r="BT453" s="742">
        <v>0</v>
      </c>
      <c r="BU453" s="1781"/>
      <c r="BV453" s="1324"/>
      <c r="BW453" s="1248"/>
      <c r="BX453" s="1248"/>
      <c r="BY453" s="1248"/>
      <c r="BZ453" s="1249"/>
      <c r="CA453" s="1249"/>
      <c r="CB453" s="1250"/>
      <c r="CC453" s="1251"/>
      <c r="CD453" s="1251"/>
      <c r="CE453" s="1251"/>
      <c r="CF453" s="1251"/>
      <c r="CG453" s="1765"/>
      <c r="CH453" s="1252"/>
      <c r="CI453" s="1765"/>
      <c r="CJ453" s="1765"/>
      <c r="CK453" s="1253"/>
      <c r="CL453" s="1254"/>
      <c r="CM453" s="1255"/>
      <c r="CN453" s="1256"/>
      <c r="CO453" s="1256"/>
      <c r="CP453" s="1256"/>
      <c r="CQ453" s="1256"/>
      <c r="CR453" s="1766"/>
      <c r="CS453" s="1766"/>
      <c r="CT453" s="1766"/>
      <c r="CU453" s="1766"/>
      <c r="CV453" s="1766"/>
      <c r="CW453" s="1766"/>
      <c r="CX453" s="1766"/>
      <c r="CY453" s="1766"/>
      <c r="CZ453" s="1807"/>
      <c r="DA453" s="1807"/>
      <c r="DB453" s="1807"/>
      <c r="DC453" s="1807"/>
      <c r="DD453" s="1807"/>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7"/>
      <c r="DU453" s="1768"/>
      <c r="DV453" s="1769"/>
      <c r="DW453" s="1528">
        <f t="shared" si="3710"/>
        <v>0</v>
      </c>
      <c r="DX453" s="1770"/>
      <c r="DY453" s="1770"/>
      <c r="DZ453" s="1770"/>
      <c r="EA453" s="1770"/>
      <c r="EB453" s="1770"/>
      <c r="EC453" s="1770"/>
      <c r="ED453" s="1770"/>
      <c r="EE453" s="1770"/>
      <c r="EF453" s="1770"/>
      <c r="EG453" s="1770"/>
      <c r="EH453" s="1770"/>
      <c r="EI453" s="1770"/>
      <c r="EJ453" s="1770"/>
      <c r="EK453" s="1771"/>
      <c r="EL453" s="1772"/>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8"/>
      <c r="S454" s="1758"/>
      <c r="W454" s="1758"/>
      <c r="AA454" s="1758"/>
      <c r="AE454" s="1758"/>
      <c r="AI454" s="1758"/>
      <c r="AM454" s="1758"/>
      <c r="AQ454" s="1758"/>
      <c r="AU454" s="1758"/>
      <c r="AY454" s="1758"/>
      <c r="BQ454" s="1491"/>
      <c r="BR454" s="734">
        <f t="shared" si="3531"/>
        <v>0</v>
      </c>
      <c r="BS454" s="734">
        <f t="shared" si="3532"/>
        <v>0</v>
      </c>
      <c r="BT454" s="742">
        <v>0</v>
      </c>
      <c r="BU454" s="1781"/>
      <c r="BV454" s="1324"/>
      <c r="BW454" s="1248"/>
      <c r="BX454" s="1248"/>
      <c r="BY454" s="1248"/>
      <c r="BZ454" s="1249"/>
      <c r="CA454" s="1249"/>
      <c r="CB454" s="1250"/>
      <c r="CC454" s="1251"/>
      <c r="CD454" s="1251"/>
      <c r="CE454" s="1251"/>
      <c r="CF454" s="1251"/>
      <c r="CG454" s="1765"/>
      <c r="CH454" s="1252"/>
      <c r="CI454" s="1765"/>
      <c r="CJ454" s="1765"/>
      <c r="CK454" s="1253"/>
      <c r="CL454" s="1254"/>
      <c r="CM454" s="1255"/>
      <c r="CN454" s="1256"/>
      <c r="CO454" s="1256"/>
      <c r="CP454" s="1256"/>
      <c r="CQ454" s="1256"/>
      <c r="CR454" s="1766"/>
      <c r="CS454" s="1766"/>
      <c r="CT454" s="1766"/>
      <c r="CU454" s="1766"/>
      <c r="CV454" s="1766"/>
      <c r="CW454" s="1766"/>
      <c r="CX454" s="1766"/>
      <c r="CY454" s="1766"/>
      <c r="CZ454" s="1807"/>
      <c r="DA454" s="1807"/>
      <c r="DB454" s="1807"/>
      <c r="DC454" s="1807"/>
      <c r="DD454" s="1807"/>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7"/>
      <c r="DU454" s="1768"/>
      <c r="DV454" s="1769"/>
      <c r="DW454" s="1528">
        <f t="shared" si="3710"/>
        <v>0</v>
      </c>
      <c r="DX454" s="1770"/>
      <c r="DY454" s="1770"/>
      <c r="DZ454" s="1770"/>
      <c r="EA454" s="1770"/>
      <c r="EB454" s="1770"/>
      <c r="EC454" s="1770"/>
      <c r="ED454" s="1770"/>
      <c r="EE454" s="1770"/>
      <c r="EF454" s="1770"/>
      <c r="EG454" s="1770"/>
      <c r="EH454" s="1770"/>
      <c r="EI454" s="1770"/>
      <c r="EJ454" s="1770"/>
      <c r="EK454" s="1771"/>
      <c r="EL454" s="1772"/>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8"/>
      <c r="S455" s="1758"/>
      <c r="W455" s="1758"/>
      <c r="AA455" s="1758"/>
      <c r="AE455" s="1758"/>
      <c r="AI455" s="1758"/>
      <c r="AM455" s="1758"/>
      <c r="AQ455" s="1758"/>
      <c r="AU455" s="1758"/>
      <c r="AY455" s="1758"/>
      <c r="BQ455" s="1491"/>
      <c r="BR455" s="734">
        <f t="shared" si="3531"/>
        <v>0</v>
      </c>
      <c r="BS455" s="734">
        <f t="shared" si="3532"/>
        <v>0</v>
      </c>
      <c r="BT455" s="742">
        <v>0</v>
      </c>
      <c r="BU455" s="1781"/>
      <c r="BV455" s="1324"/>
      <c r="BW455" s="1248"/>
      <c r="BX455" s="1248"/>
      <c r="BY455" s="1248"/>
      <c r="BZ455" s="1249"/>
      <c r="CA455" s="1249"/>
      <c r="CB455" s="1250"/>
      <c r="CC455" s="1251"/>
      <c r="CD455" s="1251"/>
      <c r="CE455" s="1251"/>
      <c r="CF455" s="1251"/>
      <c r="CG455" s="1765"/>
      <c r="CH455" s="1252"/>
      <c r="CI455" s="1765"/>
      <c r="CJ455" s="1765"/>
      <c r="CK455" s="1253"/>
      <c r="CL455" s="1254"/>
      <c r="CM455" s="1255"/>
      <c r="CN455" s="1256"/>
      <c r="CO455" s="1256"/>
      <c r="CP455" s="1256"/>
      <c r="CQ455" s="1256"/>
      <c r="CR455" s="1766"/>
      <c r="CS455" s="1766"/>
      <c r="CT455" s="1766"/>
      <c r="CU455" s="1766"/>
      <c r="CV455" s="1766"/>
      <c r="CW455" s="1766"/>
      <c r="CX455" s="1766"/>
      <c r="CY455" s="1766"/>
      <c r="CZ455" s="1807"/>
      <c r="DA455" s="1807"/>
      <c r="DB455" s="1807"/>
      <c r="DC455" s="1807"/>
      <c r="DD455" s="1807"/>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7"/>
      <c r="DU455" s="1768"/>
      <c r="DV455" s="1769"/>
      <c r="DW455" s="1528">
        <f t="shared" si="3710"/>
        <v>0</v>
      </c>
      <c r="DX455" s="1770"/>
      <c r="DY455" s="1770"/>
      <c r="DZ455" s="1770"/>
      <c r="EA455" s="1770"/>
      <c r="EB455" s="1770"/>
      <c r="EC455" s="1770"/>
      <c r="ED455" s="1770"/>
      <c r="EE455" s="1770"/>
      <c r="EF455" s="1770"/>
      <c r="EG455" s="1770"/>
      <c r="EH455" s="1770"/>
      <c r="EI455" s="1770"/>
      <c r="EJ455" s="1770"/>
      <c r="EK455" s="1771"/>
      <c r="EL455" s="1772"/>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8"/>
      <c r="S456" s="1758"/>
      <c r="W456" s="1758"/>
      <c r="AA456" s="1758"/>
      <c r="AE456" s="1758"/>
      <c r="AI456" s="1758"/>
      <c r="AM456" s="1758"/>
      <c r="AQ456" s="1758"/>
      <c r="AU456" s="1758"/>
      <c r="AY456" s="1758"/>
      <c r="BQ456" s="1491"/>
      <c r="BR456" s="734">
        <f t="shared" si="3531"/>
        <v>0</v>
      </c>
      <c r="BS456" s="734">
        <f t="shared" si="3532"/>
        <v>0</v>
      </c>
      <c r="BT456" s="742">
        <v>0</v>
      </c>
      <c r="BU456" s="1781"/>
      <c r="BV456" s="1324"/>
      <c r="BW456" s="1248"/>
      <c r="BX456" s="1248"/>
      <c r="BY456" s="1248"/>
      <c r="BZ456" s="1249"/>
      <c r="CA456" s="1249"/>
      <c r="CB456" s="1250"/>
      <c r="CC456" s="1251"/>
      <c r="CD456" s="1251"/>
      <c r="CE456" s="1251"/>
      <c r="CF456" s="1251"/>
      <c r="CG456" s="1765"/>
      <c r="CH456" s="1252"/>
      <c r="CI456" s="1765"/>
      <c r="CJ456" s="1765"/>
      <c r="CK456" s="1253"/>
      <c r="CL456" s="1254"/>
      <c r="CM456" s="1255"/>
      <c r="CN456" s="1256"/>
      <c r="CO456" s="1256"/>
      <c r="CP456" s="1256"/>
      <c r="CQ456" s="1256"/>
      <c r="CR456" s="1766"/>
      <c r="CS456" s="1766"/>
      <c r="CT456" s="1766"/>
      <c r="CU456" s="1766"/>
      <c r="CV456" s="1766"/>
      <c r="CW456" s="1766"/>
      <c r="CX456" s="1766"/>
      <c r="CY456" s="1766"/>
      <c r="CZ456" s="1807"/>
      <c r="DA456" s="1807"/>
      <c r="DB456" s="1807"/>
      <c r="DC456" s="1807"/>
      <c r="DD456" s="1807"/>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7"/>
      <c r="DU456" s="1768"/>
      <c r="DV456" s="1769"/>
      <c r="DW456" s="1528">
        <f t="shared" si="3710"/>
        <v>0</v>
      </c>
      <c r="DX456" s="1770"/>
      <c r="DY456" s="1770"/>
      <c r="DZ456" s="1770"/>
      <c r="EA456" s="1770"/>
      <c r="EB456" s="1770"/>
      <c r="EC456" s="1770"/>
      <c r="ED456" s="1770"/>
      <c r="EE456" s="1770"/>
      <c r="EF456" s="1770"/>
      <c r="EG456" s="1770"/>
      <c r="EH456" s="1770"/>
      <c r="EI456" s="1770"/>
      <c r="EJ456" s="1770"/>
      <c r="EK456" s="1771"/>
      <c r="EL456" s="1772"/>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8"/>
      <c r="S457" s="1758"/>
      <c r="W457" s="1758"/>
      <c r="AA457" s="1758"/>
      <c r="AE457" s="1758"/>
      <c r="AI457" s="1758"/>
      <c r="AM457" s="1758"/>
      <c r="AQ457" s="1758"/>
      <c r="AU457" s="1758"/>
      <c r="AY457" s="1758"/>
      <c r="BQ457" s="1491"/>
      <c r="BR457" s="734">
        <f t="shared" si="3531"/>
        <v>0</v>
      </c>
      <c r="BS457" s="734">
        <f t="shared" si="3532"/>
        <v>0</v>
      </c>
      <c r="BT457" s="742">
        <v>0</v>
      </c>
      <c r="BU457" s="1781"/>
      <c r="BV457" s="1324"/>
      <c r="BW457" s="1248"/>
      <c r="BX457" s="1248"/>
      <c r="BY457" s="1248"/>
      <c r="BZ457" s="1249"/>
      <c r="CA457" s="1249"/>
      <c r="CB457" s="1250"/>
      <c r="CC457" s="1251"/>
      <c r="CD457" s="1251"/>
      <c r="CE457" s="1251"/>
      <c r="CF457" s="1251"/>
      <c r="CG457" s="1765"/>
      <c r="CH457" s="1252"/>
      <c r="CI457" s="1765"/>
      <c r="CJ457" s="1765"/>
      <c r="CK457" s="1253"/>
      <c r="CL457" s="1254"/>
      <c r="CM457" s="1255"/>
      <c r="CN457" s="1256"/>
      <c r="CO457" s="1256"/>
      <c r="CP457" s="1256"/>
      <c r="CQ457" s="1256"/>
      <c r="CR457" s="1766"/>
      <c r="CS457" s="1766"/>
      <c r="CT457" s="1766"/>
      <c r="CU457" s="1766"/>
      <c r="CV457" s="1766"/>
      <c r="CW457" s="1766"/>
      <c r="CX457" s="1766"/>
      <c r="CY457" s="1766"/>
      <c r="CZ457" s="1807"/>
      <c r="DA457" s="1807"/>
      <c r="DB457" s="1807"/>
      <c r="DC457" s="1807"/>
      <c r="DD457" s="1807"/>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7"/>
      <c r="DU457" s="1768"/>
      <c r="DV457" s="1769"/>
      <c r="DW457" s="1528">
        <f t="shared" si="3710"/>
        <v>0</v>
      </c>
      <c r="DX457" s="1770"/>
      <c r="DY457" s="1770"/>
      <c r="DZ457" s="1770"/>
      <c r="EA457" s="1770"/>
      <c r="EB457" s="1770"/>
      <c r="EC457" s="1770"/>
      <c r="ED457" s="1770"/>
      <c r="EE457" s="1770"/>
      <c r="EF457" s="1770"/>
      <c r="EG457" s="1770"/>
      <c r="EH457" s="1770"/>
      <c r="EI457" s="1770"/>
      <c r="EJ457" s="1770"/>
      <c r="EK457" s="1771"/>
      <c r="EL457" s="1772"/>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8"/>
      <c r="S458" s="1758"/>
      <c r="W458" s="1758"/>
      <c r="AA458" s="1758"/>
      <c r="AE458" s="1758"/>
      <c r="AI458" s="1758"/>
      <c r="AM458" s="1758"/>
      <c r="AQ458" s="1758"/>
      <c r="AU458" s="1758"/>
      <c r="AY458" s="1758"/>
      <c r="BQ458" s="1491"/>
      <c r="BR458" s="734">
        <f t="shared" si="3531"/>
        <v>0</v>
      </c>
      <c r="BS458" s="734">
        <f t="shared" si="3532"/>
        <v>0</v>
      </c>
      <c r="BT458" s="742">
        <v>0</v>
      </c>
      <c r="BU458" s="1781"/>
      <c r="BV458" s="1324"/>
      <c r="BW458" s="1248"/>
      <c r="BX458" s="1248"/>
      <c r="BY458" s="1248"/>
      <c r="BZ458" s="1249"/>
      <c r="CA458" s="1249"/>
      <c r="CB458" s="1250"/>
      <c r="CC458" s="1251"/>
      <c r="CD458" s="1251"/>
      <c r="CE458" s="1251"/>
      <c r="CF458" s="1251"/>
      <c r="CG458" s="1765"/>
      <c r="CH458" s="1252"/>
      <c r="CI458" s="1765"/>
      <c r="CJ458" s="1765"/>
      <c r="CK458" s="1253"/>
      <c r="CL458" s="1254"/>
      <c r="CM458" s="1255"/>
      <c r="CN458" s="1256"/>
      <c r="CO458" s="1256"/>
      <c r="CP458" s="1256"/>
      <c r="CQ458" s="1256"/>
      <c r="CR458" s="1766"/>
      <c r="CS458" s="1766"/>
      <c r="CT458" s="1766"/>
      <c r="CU458" s="1766"/>
      <c r="CV458" s="1766"/>
      <c r="CW458" s="1766"/>
      <c r="CX458" s="1766"/>
      <c r="CY458" s="1766"/>
      <c r="CZ458" s="1807"/>
      <c r="DA458" s="1807"/>
      <c r="DB458" s="1807"/>
      <c r="DC458" s="1807"/>
      <c r="DD458" s="1807"/>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7"/>
      <c r="DU458" s="1768"/>
      <c r="DV458" s="1769"/>
      <c r="DW458" s="1528">
        <f t="shared" ref="DW458:DW499" si="3933">BU458</f>
        <v>0</v>
      </c>
      <c r="DX458" s="1770"/>
      <c r="DY458" s="1770"/>
      <c r="DZ458" s="1770"/>
      <c r="EA458" s="1770"/>
      <c r="EB458" s="1770"/>
      <c r="EC458" s="1770"/>
      <c r="ED458" s="1770"/>
      <c r="EE458" s="1770"/>
      <c r="EF458" s="1770"/>
      <c r="EG458" s="1770"/>
      <c r="EH458" s="1770"/>
      <c r="EI458" s="1770"/>
      <c r="EJ458" s="1770"/>
      <c r="EK458" s="1771"/>
      <c r="EL458" s="1772"/>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8"/>
      <c r="S459" s="1758"/>
      <c r="W459" s="1758"/>
      <c r="AA459" s="1758"/>
      <c r="AE459" s="1758"/>
      <c r="AI459" s="1758"/>
      <c r="AM459" s="1758"/>
      <c r="AQ459" s="1758"/>
      <c r="AU459" s="1758"/>
      <c r="AY459" s="1758"/>
      <c r="BQ459" s="1491"/>
      <c r="BR459" s="734">
        <f t="shared" si="3531"/>
        <v>0</v>
      </c>
      <c r="BS459" s="734">
        <f t="shared" si="3532"/>
        <v>0</v>
      </c>
      <c r="BT459" s="742">
        <v>0</v>
      </c>
      <c r="BU459" s="1781"/>
      <c r="BV459" s="1324"/>
      <c r="BW459" s="1248"/>
      <c r="BX459" s="1248"/>
      <c r="BY459" s="1248"/>
      <c r="BZ459" s="1249"/>
      <c r="CA459" s="1249"/>
      <c r="CB459" s="1250"/>
      <c r="CC459" s="1251"/>
      <c r="CD459" s="1251"/>
      <c r="CE459" s="1251"/>
      <c r="CF459" s="1251"/>
      <c r="CG459" s="1765"/>
      <c r="CH459" s="1252"/>
      <c r="CI459" s="1765"/>
      <c r="CJ459" s="1765"/>
      <c r="CK459" s="1253"/>
      <c r="CL459" s="1254"/>
      <c r="CM459" s="1255"/>
      <c r="CN459" s="1256"/>
      <c r="CO459" s="1256"/>
      <c r="CP459" s="1256"/>
      <c r="CQ459" s="1256"/>
      <c r="CR459" s="1766"/>
      <c r="CS459" s="1766"/>
      <c r="CT459" s="1766"/>
      <c r="CU459" s="1766"/>
      <c r="CV459" s="1766"/>
      <c r="CW459" s="1766"/>
      <c r="CX459" s="1766"/>
      <c r="CY459" s="1766"/>
      <c r="CZ459" s="1807"/>
      <c r="DA459" s="1807"/>
      <c r="DB459" s="1807"/>
      <c r="DC459" s="1807"/>
      <c r="DD459" s="1807"/>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7"/>
      <c r="DU459" s="1768"/>
      <c r="DV459" s="1769"/>
      <c r="DW459" s="1528">
        <f t="shared" si="3933"/>
        <v>0</v>
      </c>
      <c r="DX459" s="1770"/>
      <c r="DY459" s="1770"/>
      <c r="DZ459" s="1770"/>
      <c r="EA459" s="1770"/>
      <c r="EB459" s="1770"/>
      <c r="EC459" s="1770"/>
      <c r="ED459" s="1770"/>
      <c r="EE459" s="1770"/>
      <c r="EF459" s="1770"/>
      <c r="EG459" s="1770"/>
      <c r="EH459" s="1770"/>
      <c r="EI459" s="1770"/>
      <c r="EJ459" s="1770"/>
      <c r="EK459" s="1771"/>
      <c r="EL459" s="1772"/>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8"/>
      <c r="S460" s="1758"/>
      <c r="W460" s="1758"/>
      <c r="AA460" s="1758"/>
      <c r="AE460" s="1758"/>
      <c r="AI460" s="1758"/>
      <c r="AM460" s="1758"/>
      <c r="AQ460" s="1758"/>
      <c r="AU460" s="1758"/>
      <c r="AY460" s="1758"/>
      <c r="BQ460" s="1491"/>
      <c r="BR460" s="734">
        <f t="shared" si="3531"/>
        <v>0</v>
      </c>
      <c r="BS460" s="734">
        <f t="shared" si="3532"/>
        <v>0</v>
      </c>
      <c r="BT460" s="742">
        <v>0</v>
      </c>
      <c r="BU460" s="1781"/>
      <c r="BV460" s="1324"/>
      <c r="BW460" s="1248"/>
      <c r="BX460" s="1248"/>
      <c r="BY460" s="1248"/>
      <c r="BZ460" s="1249"/>
      <c r="CA460" s="1249"/>
      <c r="CB460" s="1250"/>
      <c r="CC460" s="1251"/>
      <c r="CD460" s="1251"/>
      <c r="CE460" s="1251"/>
      <c r="CF460" s="1251"/>
      <c r="CG460" s="1765"/>
      <c r="CH460" s="1252"/>
      <c r="CI460" s="1765"/>
      <c r="CJ460" s="1765"/>
      <c r="CK460" s="1253"/>
      <c r="CL460" s="1254"/>
      <c r="CM460" s="1255"/>
      <c r="CN460" s="1256"/>
      <c r="CO460" s="1256"/>
      <c r="CP460" s="1256"/>
      <c r="CQ460" s="1256"/>
      <c r="CR460" s="1766"/>
      <c r="CS460" s="1766"/>
      <c r="CT460" s="1766"/>
      <c r="CU460" s="1766"/>
      <c r="CV460" s="1766"/>
      <c r="CW460" s="1766"/>
      <c r="CX460" s="1766"/>
      <c r="CY460" s="1766"/>
      <c r="CZ460" s="1807"/>
      <c r="DA460" s="1807"/>
      <c r="DB460" s="1807"/>
      <c r="DC460" s="1807"/>
      <c r="DD460" s="1807"/>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7"/>
      <c r="DU460" s="1768"/>
      <c r="DV460" s="1769"/>
      <c r="DW460" s="1528">
        <f t="shared" si="3933"/>
        <v>0</v>
      </c>
      <c r="DX460" s="1770"/>
      <c r="DY460" s="1770"/>
      <c r="DZ460" s="1770"/>
      <c r="EA460" s="1770"/>
      <c r="EB460" s="1770"/>
      <c r="EC460" s="1770"/>
      <c r="ED460" s="1770"/>
      <c r="EE460" s="1770"/>
      <c r="EF460" s="1770"/>
      <c r="EG460" s="1770"/>
      <c r="EH460" s="1770"/>
      <c r="EI460" s="1770"/>
      <c r="EJ460" s="1770"/>
      <c r="EK460" s="1771"/>
      <c r="EL460" s="1772"/>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8"/>
      <c r="S461" s="1758"/>
      <c r="W461" s="1758"/>
      <c r="AA461" s="1758"/>
      <c r="AE461" s="1758"/>
      <c r="AI461" s="1758"/>
      <c r="AM461" s="1758"/>
      <c r="AQ461" s="1758"/>
      <c r="AU461" s="1758"/>
      <c r="AY461" s="1758"/>
      <c r="BQ461" s="1491"/>
      <c r="BR461" s="734">
        <f t="shared" si="3531"/>
        <v>0</v>
      </c>
      <c r="BS461" s="734">
        <f t="shared" si="3532"/>
        <v>0</v>
      </c>
      <c r="BT461" s="742">
        <v>0</v>
      </c>
      <c r="BU461" s="1781"/>
      <c r="BV461" s="1324"/>
      <c r="BW461" s="1248"/>
      <c r="BX461" s="1248"/>
      <c r="BY461" s="1248"/>
      <c r="BZ461" s="1249"/>
      <c r="CA461" s="1249"/>
      <c r="CB461" s="1250"/>
      <c r="CC461" s="1251"/>
      <c r="CD461" s="1251"/>
      <c r="CE461" s="1251"/>
      <c r="CF461" s="1251"/>
      <c r="CG461" s="1765"/>
      <c r="CH461" s="1252"/>
      <c r="CI461" s="1765"/>
      <c r="CJ461" s="1765"/>
      <c r="CK461" s="1253"/>
      <c r="CL461" s="1254"/>
      <c r="CM461" s="1255"/>
      <c r="CN461" s="1256"/>
      <c r="CO461" s="1256"/>
      <c r="CP461" s="1256"/>
      <c r="CQ461" s="1256"/>
      <c r="CR461" s="1766"/>
      <c r="CS461" s="1766"/>
      <c r="CT461" s="1766"/>
      <c r="CU461" s="1766"/>
      <c r="CV461" s="1766"/>
      <c r="CW461" s="1766"/>
      <c r="CX461" s="1766"/>
      <c r="CY461" s="1766"/>
      <c r="CZ461" s="1807"/>
      <c r="DA461" s="1807"/>
      <c r="DB461" s="1807"/>
      <c r="DC461" s="1807"/>
      <c r="DD461" s="1807"/>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7"/>
      <c r="DU461" s="1768"/>
      <c r="DV461" s="1769"/>
      <c r="DW461" s="1528">
        <f t="shared" si="3933"/>
        <v>0</v>
      </c>
      <c r="DX461" s="1770"/>
      <c r="DY461" s="1770"/>
      <c r="DZ461" s="1770"/>
      <c r="EA461" s="1770"/>
      <c r="EB461" s="1770"/>
      <c r="EC461" s="1770"/>
      <c r="ED461" s="1770"/>
      <c r="EE461" s="1770"/>
      <c r="EF461" s="1770"/>
      <c r="EG461" s="1770"/>
      <c r="EH461" s="1770"/>
      <c r="EI461" s="1770"/>
      <c r="EJ461" s="1770"/>
      <c r="EK461" s="1771"/>
      <c r="EL461" s="1772"/>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8"/>
      <c r="S462" s="1758"/>
      <c r="W462" s="1758"/>
      <c r="AA462" s="1758"/>
      <c r="AE462" s="1758"/>
      <c r="AI462" s="1758"/>
      <c r="AM462" s="1758"/>
      <c r="AQ462" s="1758"/>
      <c r="AU462" s="1758"/>
      <c r="AY462" s="1758"/>
      <c r="BQ462" s="1491"/>
      <c r="BR462" s="734">
        <f t="shared" si="3531"/>
        <v>0</v>
      </c>
      <c r="BS462" s="734">
        <f t="shared" si="3532"/>
        <v>0</v>
      </c>
      <c r="BT462" s="742">
        <v>0</v>
      </c>
      <c r="BU462" s="1781"/>
      <c r="BV462" s="1324"/>
      <c r="BW462" s="1248"/>
      <c r="BX462" s="1248"/>
      <c r="BY462" s="1248"/>
      <c r="BZ462" s="1249"/>
      <c r="CA462" s="1249"/>
      <c r="CB462" s="1250"/>
      <c r="CC462" s="1251"/>
      <c r="CD462" s="1251"/>
      <c r="CE462" s="1251"/>
      <c r="CF462" s="1251"/>
      <c r="CG462" s="1765"/>
      <c r="CH462" s="1252"/>
      <c r="CI462" s="1765"/>
      <c r="CJ462" s="1765"/>
      <c r="CK462" s="1253"/>
      <c r="CL462" s="1254"/>
      <c r="CM462" s="1255"/>
      <c r="CN462" s="1256"/>
      <c r="CO462" s="1256"/>
      <c r="CP462" s="1256"/>
      <c r="CQ462" s="1256"/>
      <c r="CR462" s="1766"/>
      <c r="CS462" s="1766"/>
      <c r="CT462" s="1766"/>
      <c r="CU462" s="1766"/>
      <c r="CV462" s="1766"/>
      <c r="CW462" s="1766"/>
      <c r="CX462" s="1766"/>
      <c r="CY462" s="1766"/>
      <c r="CZ462" s="1807"/>
      <c r="DA462" s="1807"/>
      <c r="DB462" s="1807"/>
      <c r="DC462" s="1807"/>
      <c r="DD462" s="1807"/>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7"/>
      <c r="DU462" s="1768"/>
      <c r="DV462" s="1769"/>
      <c r="DW462" s="1528">
        <f t="shared" si="3933"/>
        <v>0</v>
      </c>
      <c r="DX462" s="1770"/>
      <c r="DY462" s="1770"/>
      <c r="DZ462" s="1770"/>
      <c r="EA462" s="1770"/>
      <c r="EB462" s="1770"/>
      <c r="EC462" s="1770"/>
      <c r="ED462" s="1770"/>
      <c r="EE462" s="1770"/>
      <c r="EF462" s="1770"/>
      <c r="EG462" s="1770"/>
      <c r="EH462" s="1770"/>
      <c r="EI462" s="1770"/>
      <c r="EJ462" s="1770"/>
      <c r="EK462" s="1771"/>
      <c r="EL462" s="1772"/>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8"/>
      <c r="S463" s="1758"/>
      <c r="W463" s="1758"/>
      <c r="AA463" s="1758"/>
      <c r="AE463" s="1758"/>
      <c r="AI463" s="1758"/>
      <c r="AM463" s="1758"/>
      <c r="AQ463" s="1758"/>
      <c r="AU463" s="1758"/>
      <c r="AY463" s="1758"/>
      <c r="BQ463" s="1491"/>
      <c r="BR463" s="734">
        <f t="shared" si="3531"/>
        <v>0</v>
      </c>
      <c r="BS463" s="734">
        <f t="shared" si="3532"/>
        <v>0</v>
      </c>
      <c r="BT463" s="742">
        <v>0</v>
      </c>
      <c r="BU463" s="1781"/>
      <c r="BV463" s="1324"/>
      <c r="BW463" s="1248"/>
      <c r="BX463" s="1248"/>
      <c r="BY463" s="1248"/>
      <c r="BZ463" s="1249"/>
      <c r="CA463" s="1249"/>
      <c r="CB463" s="1250"/>
      <c r="CC463" s="1251"/>
      <c r="CD463" s="1251"/>
      <c r="CE463" s="1251"/>
      <c r="CF463" s="1251"/>
      <c r="CG463" s="1765"/>
      <c r="CH463" s="1252"/>
      <c r="CI463" s="1765"/>
      <c r="CJ463" s="1765"/>
      <c r="CK463" s="1253"/>
      <c r="CL463" s="1254"/>
      <c r="CM463" s="1255"/>
      <c r="CN463" s="1256"/>
      <c r="CO463" s="1256"/>
      <c r="CP463" s="1256"/>
      <c r="CQ463" s="1256"/>
      <c r="CR463" s="1766"/>
      <c r="CS463" s="1766"/>
      <c r="CT463" s="1766"/>
      <c r="CU463" s="1766"/>
      <c r="CV463" s="1766"/>
      <c r="CW463" s="1766"/>
      <c r="CX463" s="1766"/>
      <c r="CY463" s="1766"/>
      <c r="CZ463" s="1807"/>
      <c r="DA463" s="1807"/>
      <c r="DB463" s="1807"/>
      <c r="DC463" s="1807"/>
      <c r="DD463" s="1807"/>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7"/>
      <c r="DU463" s="1768"/>
      <c r="DV463" s="1769"/>
      <c r="DW463" s="1528">
        <f t="shared" si="3933"/>
        <v>0</v>
      </c>
      <c r="DX463" s="1770"/>
      <c r="DY463" s="1770"/>
      <c r="DZ463" s="1770"/>
      <c r="EA463" s="1770"/>
      <c r="EB463" s="1770"/>
      <c r="EC463" s="1770"/>
      <c r="ED463" s="1770"/>
      <c r="EE463" s="1770"/>
      <c r="EF463" s="1770"/>
      <c r="EG463" s="1770"/>
      <c r="EH463" s="1770"/>
      <c r="EI463" s="1770"/>
      <c r="EJ463" s="1770"/>
      <c r="EK463" s="1771"/>
      <c r="EL463" s="1772"/>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8"/>
      <c r="S464" s="1758"/>
      <c r="W464" s="1758"/>
      <c r="AA464" s="1758"/>
      <c r="AE464" s="1758"/>
      <c r="AI464" s="1758"/>
      <c r="AM464" s="1758"/>
      <c r="AQ464" s="1758"/>
      <c r="AU464" s="1758"/>
      <c r="AY464" s="1758"/>
      <c r="BQ464" s="1491"/>
      <c r="BR464" s="734">
        <f t="shared" si="3531"/>
        <v>0</v>
      </c>
      <c r="BS464" s="734">
        <f t="shared" si="3532"/>
        <v>0</v>
      </c>
      <c r="BT464" s="742">
        <v>0</v>
      </c>
      <c r="BU464" s="1781"/>
      <c r="BV464" s="1324"/>
      <c r="BW464" s="1248"/>
      <c r="BX464" s="1248"/>
      <c r="BY464" s="1248"/>
      <c r="BZ464" s="1249"/>
      <c r="CA464" s="1249"/>
      <c r="CB464" s="1250"/>
      <c r="CC464" s="1251"/>
      <c r="CD464" s="1251"/>
      <c r="CE464" s="1251"/>
      <c r="CF464" s="1251"/>
      <c r="CG464" s="1765"/>
      <c r="CH464" s="1252"/>
      <c r="CI464" s="1765"/>
      <c r="CJ464" s="1765"/>
      <c r="CK464" s="1253"/>
      <c r="CL464" s="1254"/>
      <c r="CM464" s="1255"/>
      <c r="CN464" s="1256"/>
      <c r="CO464" s="1256"/>
      <c r="CP464" s="1256"/>
      <c r="CQ464" s="1256"/>
      <c r="CR464" s="1766"/>
      <c r="CS464" s="1766"/>
      <c r="CT464" s="1766"/>
      <c r="CU464" s="1766"/>
      <c r="CV464" s="1766"/>
      <c r="CW464" s="1766"/>
      <c r="CX464" s="1766"/>
      <c r="CY464" s="1766"/>
      <c r="CZ464" s="1807"/>
      <c r="DA464" s="1807"/>
      <c r="DB464" s="1807"/>
      <c r="DC464" s="1807"/>
      <c r="DD464" s="1807"/>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7"/>
      <c r="DU464" s="1768"/>
      <c r="DV464" s="1769"/>
      <c r="DW464" s="1528">
        <f t="shared" si="3933"/>
        <v>0</v>
      </c>
      <c r="DX464" s="1770"/>
      <c r="DY464" s="1770"/>
      <c r="DZ464" s="1770"/>
      <c r="EA464" s="1770"/>
      <c r="EB464" s="1770"/>
      <c r="EC464" s="1770"/>
      <c r="ED464" s="1770"/>
      <c r="EE464" s="1770"/>
      <c r="EF464" s="1770"/>
      <c r="EG464" s="1770"/>
      <c r="EH464" s="1770"/>
      <c r="EI464" s="1770"/>
      <c r="EJ464" s="1770"/>
      <c r="EK464" s="1771"/>
      <c r="EL464" s="1772"/>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8"/>
      <c r="S465" s="1758"/>
      <c r="W465" s="1758"/>
      <c r="AA465" s="1758"/>
      <c r="AE465" s="1758"/>
      <c r="AI465" s="1758"/>
      <c r="AM465" s="1758"/>
      <c r="AQ465" s="1758"/>
      <c r="AU465" s="1758"/>
      <c r="AY465" s="1758"/>
      <c r="BQ465" s="1491"/>
      <c r="BR465" s="734">
        <f t="shared" si="3531"/>
        <v>0</v>
      </c>
      <c r="BS465" s="734">
        <f t="shared" si="3532"/>
        <v>0</v>
      </c>
      <c r="BT465" s="742">
        <v>0</v>
      </c>
      <c r="BU465" s="1781"/>
      <c r="BV465" s="1324"/>
      <c r="BW465" s="1248"/>
      <c r="BX465" s="1248"/>
      <c r="BY465" s="1248"/>
      <c r="BZ465" s="1249"/>
      <c r="CA465" s="1249"/>
      <c r="CB465" s="1250"/>
      <c r="CC465" s="1251"/>
      <c r="CD465" s="1251"/>
      <c r="CE465" s="1251"/>
      <c r="CF465" s="1251"/>
      <c r="CG465" s="1765"/>
      <c r="CH465" s="1252"/>
      <c r="CI465" s="1765"/>
      <c r="CJ465" s="1765"/>
      <c r="CK465" s="1253"/>
      <c r="CL465" s="1254"/>
      <c r="CM465" s="1255"/>
      <c r="CN465" s="1256"/>
      <c r="CO465" s="1256"/>
      <c r="CP465" s="1256"/>
      <c r="CQ465" s="1256"/>
      <c r="CR465" s="1766"/>
      <c r="CS465" s="1766"/>
      <c r="CT465" s="1766"/>
      <c r="CU465" s="1766"/>
      <c r="CV465" s="1766"/>
      <c r="CW465" s="1766"/>
      <c r="CX465" s="1766"/>
      <c r="CY465" s="1766"/>
      <c r="CZ465" s="1807"/>
      <c r="DA465" s="1807"/>
      <c r="DB465" s="1807"/>
      <c r="DC465" s="1807"/>
      <c r="DD465" s="1807"/>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7"/>
      <c r="DU465" s="1768"/>
      <c r="DV465" s="1769"/>
      <c r="DW465" s="1528">
        <f t="shared" si="3933"/>
        <v>0</v>
      </c>
      <c r="DX465" s="1770"/>
      <c r="DY465" s="1770"/>
      <c r="DZ465" s="1770"/>
      <c r="EA465" s="1770"/>
      <c r="EB465" s="1770"/>
      <c r="EC465" s="1770"/>
      <c r="ED465" s="1770"/>
      <c r="EE465" s="1770"/>
      <c r="EF465" s="1770"/>
      <c r="EG465" s="1770"/>
      <c r="EH465" s="1770"/>
      <c r="EI465" s="1770"/>
      <c r="EJ465" s="1770"/>
      <c r="EK465" s="1771"/>
      <c r="EL465" s="1772"/>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8"/>
      <c r="S466" s="1758"/>
      <c r="W466" s="1758"/>
      <c r="AA466" s="1758"/>
      <c r="AE466" s="1758"/>
      <c r="AI466" s="1758"/>
      <c r="AM466" s="1758"/>
      <c r="AQ466" s="1758"/>
      <c r="AU466" s="1758"/>
      <c r="AY466" s="1758"/>
      <c r="BQ466" s="1491"/>
      <c r="BR466" s="734">
        <f t="shared" si="3531"/>
        <v>0</v>
      </c>
      <c r="BS466" s="734">
        <f t="shared" si="3532"/>
        <v>0</v>
      </c>
      <c r="BT466" s="742">
        <v>0</v>
      </c>
      <c r="BU466" s="1781"/>
      <c r="BV466" s="1324"/>
      <c r="BW466" s="1248"/>
      <c r="BX466" s="1248"/>
      <c r="BY466" s="1248"/>
      <c r="BZ466" s="1249"/>
      <c r="CA466" s="1249"/>
      <c r="CB466" s="1250"/>
      <c r="CC466" s="1251"/>
      <c r="CD466" s="1251"/>
      <c r="CE466" s="1251"/>
      <c r="CF466" s="1251"/>
      <c r="CG466" s="1765"/>
      <c r="CH466" s="1252"/>
      <c r="CI466" s="1765"/>
      <c r="CJ466" s="1765"/>
      <c r="CK466" s="1253"/>
      <c r="CL466" s="1254"/>
      <c r="CM466" s="1255"/>
      <c r="CN466" s="1256"/>
      <c r="CO466" s="1256"/>
      <c r="CP466" s="1256"/>
      <c r="CQ466" s="1256"/>
      <c r="CR466" s="1766"/>
      <c r="CS466" s="1766"/>
      <c r="CT466" s="1766"/>
      <c r="CU466" s="1766"/>
      <c r="CV466" s="1766"/>
      <c r="CW466" s="1766"/>
      <c r="CX466" s="1766"/>
      <c r="CY466" s="1766"/>
      <c r="CZ466" s="1807"/>
      <c r="DA466" s="1807"/>
      <c r="DB466" s="1807"/>
      <c r="DC466" s="1807"/>
      <c r="DD466" s="1807"/>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7"/>
      <c r="DU466" s="1768"/>
      <c r="DV466" s="1769"/>
      <c r="DW466" s="1528">
        <f t="shared" si="3933"/>
        <v>0</v>
      </c>
      <c r="DX466" s="1770"/>
      <c r="DY466" s="1770"/>
      <c r="DZ466" s="1770"/>
      <c r="EA466" s="1770"/>
      <c r="EB466" s="1770"/>
      <c r="EC466" s="1770"/>
      <c r="ED466" s="1770"/>
      <c r="EE466" s="1770"/>
      <c r="EF466" s="1770"/>
      <c r="EG466" s="1770"/>
      <c r="EH466" s="1770"/>
      <c r="EI466" s="1770"/>
      <c r="EJ466" s="1770"/>
      <c r="EK466" s="1771"/>
      <c r="EL466" s="1772"/>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8"/>
      <c r="S467" s="1758"/>
      <c r="W467" s="1758"/>
      <c r="AA467" s="1758"/>
      <c r="AE467" s="1758"/>
      <c r="AI467" s="1758"/>
      <c r="AM467" s="1758"/>
      <c r="AQ467" s="1758"/>
      <c r="AU467" s="1758"/>
      <c r="AY467" s="1758"/>
      <c r="BQ467" s="1491"/>
      <c r="BR467" s="734">
        <f t="shared" si="3531"/>
        <v>0</v>
      </c>
      <c r="BS467" s="734">
        <f t="shared" si="3532"/>
        <v>0</v>
      </c>
      <c r="BT467" s="742">
        <v>0</v>
      </c>
      <c r="BU467" s="1781"/>
      <c r="BV467" s="1324"/>
      <c r="BW467" s="1248"/>
      <c r="BX467" s="1248"/>
      <c r="BY467" s="1248"/>
      <c r="BZ467" s="1249"/>
      <c r="CA467" s="1249"/>
      <c r="CB467" s="1250"/>
      <c r="CC467" s="1251"/>
      <c r="CD467" s="1251"/>
      <c r="CE467" s="1251"/>
      <c r="CF467" s="1251"/>
      <c r="CG467" s="1765"/>
      <c r="CH467" s="1252"/>
      <c r="CI467" s="1765"/>
      <c r="CJ467" s="1765"/>
      <c r="CK467" s="1253"/>
      <c r="CL467" s="1254"/>
      <c r="CM467" s="1255"/>
      <c r="CN467" s="1256"/>
      <c r="CO467" s="1256"/>
      <c r="CP467" s="1256"/>
      <c r="CQ467" s="1256"/>
      <c r="CR467" s="1766"/>
      <c r="CS467" s="1766"/>
      <c r="CT467" s="1766"/>
      <c r="CU467" s="1766"/>
      <c r="CV467" s="1766"/>
      <c r="CW467" s="1766"/>
      <c r="CX467" s="1766"/>
      <c r="CY467" s="1766"/>
      <c r="CZ467" s="1807"/>
      <c r="DA467" s="1807"/>
      <c r="DB467" s="1807"/>
      <c r="DC467" s="1807"/>
      <c r="DD467" s="1807"/>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7"/>
      <c r="DU467" s="1768"/>
      <c r="DV467" s="1769"/>
      <c r="DW467" s="1528">
        <f t="shared" si="3933"/>
        <v>0</v>
      </c>
      <c r="DX467" s="1770"/>
      <c r="DY467" s="1770"/>
      <c r="DZ467" s="1770"/>
      <c r="EA467" s="1770"/>
      <c r="EB467" s="1770"/>
      <c r="EC467" s="1770"/>
      <c r="ED467" s="1770"/>
      <c r="EE467" s="1770"/>
      <c r="EF467" s="1770"/>
      <c r="EG467" s="1770"/>
      <c r="EH467" s="1770"/>
      <c r="EI467" s="1770"/>
      <c r="EJ467" s="1770"/>
      <c r="EK467" s="1771"/>
      <c r="EL467" s="1772"/>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8"/>
      <c r="S468" s="1758"/>
      <c r="W468" s="1758"/>
      <c r="AA468" s="1758"/>
      <c r="AE468" s="1758"/>
      <c r="AI468" s="1758"/>
      <c r="AM468" s="1758"/>
      <c r="AQ468" s="1758"/>
      <c r="AU468" s="1758"/>
      <c r="AY468" s="1758"/>
      <c r="BQ468" s="1491"/>
      <c r="BR468" s="734">
        <f t="shared" si="3531"/>
        <v>0</v>
      </c>
      <c r="BS468" s="734">
        <f t="shared" si="3532"/>
        <v>0</v>
      </c>
      <c r="BT468" s="742">
        <v>0</v>
      </c>
      <c r="BU468" s="1781"/>
      <c r="BV468" s="1324"/>
      <c r="BW468" s="1248"/>
      <c r="BX468" s="1248"/>
      <c r="BY468" s="1248"/>
      <c r="BZ468" s="1249"/>
      <c r="CA468" s="1249"/>
      <c r="CB468" s="1250"/>
      <c r="CC468" s="1251"/>
      <c r="CD468" s="1251"/>
      <c r="CE468" s="1251"/>
      <c r="CF468" s="1251"/>
      <c r="CG468" s="1765"/>
      <c r="CH468" s="1252"/>
      <c r="CI468" s="1765"/>
      <c r="CJ468" s="1765"/>
      <c r="CK468" s="1253"/>
      <c r="CL468" s="1254"/>
      <c r="CM468" s="1255"/>
      <c r="CN468" s="1256"/>
      <c r="CO468" s="1256"/>
      <c r="CP468" s="1256"/>
      <c r="CQ468" s="1256"/>
      <c r="CR468" s="1766"/>
      <c r="CS468" s="1766"/>
      <c r="CT468" s="1766"/>
      <c r="CU468" s="1766"/>
      <c r="CV468" s="1766"/>
      <c r="CW468" s="1766"/>
      <c r="CX468" s="1766"/>
      <c r="CY468" s="1766"/>
      <c r="CZ468" s="1807"/>
      <c r="DA468" s="1807"/>
      <c r="DB468" s="1807"/>
      <c r="DC468" s="1807"/>
      <c r="DD468" s="1807"/>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7"/>
      <c r="DU468" s="1768"/>
      <c r="DV468" s="1769"/>
      <c r="DW468" s="1528">
        <f t="shared" si="3933"/>
        <v>0</v>
      </c>
      <c r="DX468" s="1770"/>
      <c r="DY468" s="1770"/>
      <c r="DZ468" s="1770"/>
      <c r="EA468" s="1770"/>
      <c r="EB468" s="1770"/>
      <c r="EC468" s="1770"/>
      <c r="ED468" s="1770"/>
      <c r="EE468" s="1770"/>
      <c r="EF468" s="1770"/>
      <c r="EG468" s="1770"/>
      <c r="EH468" s="1770"/>
      <c r="EI468" s="1770"/>
      <c r="EJ468" s="1770"/>
      <c r="EK468" s="1771"/>
      <c r="EL468" s="1772"/>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8"/>
      <c r="S469" s="1758"/>
      <c r="W469" s="1758"/>
      <c r="AA469" s="1758"/>
      <c r="AE469" s="1758"/>
      <c r="AI469" s="1758"/>
      <c r="AM469" s="1758"/>
      <c r="AQ469" s="1758"/>
      <c r="AU469" s="1758"/>
      <c r="AY469" s="1758"/>
      <c r="BQ469" s="1491"/>
      <c r="BR469" s="734">
        <f t="shared" si="3531"/>
        <v>0</v>
      </c>
      <c r="BS469" s="734">
        <f t="shared" si="3532"/>
        <v>0</v>
      </c>
      <c r="BT469" s="742">
        <v>0</v>
      </c>
      <c r="BU469" s="1781"/>
      <c r="BV469" s="1324"/>
      <c r="BW469" s="1248"/>
      <c r="BX469" s="1248"/>
      <c r="BY469" s="1248"/>
      <c r="BZ469" s="1249"/>
      <c r="CA469" s="1249"/>
      <c r="CB469" s="1250"/>
      <c r="CC469" s="1251"/>
      <c r="CD469" s="1251"/>
      <c r="CE469" s="1251"/>
      <c r="CF469" s="1251"/>
      <c r="CG469" s="1765"/>
      <c r="CH469" s="1252"/>
      <c r="CI469" s="1765"/>
      <c r="CJ469" s="1765"/>
      <c r="CK469" s="1253"/>
      <c r="CL469" s="1254"/>
      <c r="CM469" s="1255"/>
      <c r="CN469" s="1256"/>
      <c r="CO469" s="1256"/>
      <c r="CP469" s="1256"/>
      <c r="CQ469" s="1256"/>
      <c r="CR469" s="1766"/>
      <c r="CS469" s="1766"/>
      <c r="CT469" s="1766"/>
      <c r="CU469" s="1766"/>
      <c r="CV469" s="1766"/>
      <c r="CW469" s="1766"/>
      <c r="CX469" s="1766"/>
      <c r="CY469" s="1766"/>
      <c r="CZ469" s="1807"/>
      <c r="DA469" s="1807"/>
      <c r="DB469" s="1807"/>
      <c r="DC469" s="1807"/>
      <c r="DD469" s="1807"/>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7"/>
      <c r="DU469" s="1768"/>
      <c r="DV469" s="1769"/>
      <c r="DW469" s="1528">
        <f t="shared" si="3933"/>
        <v>0</v>
      </c>
      <c r="DX469" s="1770"/>
      <c r="DY469" s="1770"/>
      <c r="DZ469" s="1770"/>
      <c r="EA469" s="1770"/>
      <c r="EB469" s="1770"/>
      <c r="EC469" s="1770"/>
      <c r="ED469" s="1770"/>
      <c r="EE469" s="1770"/>
      <c r="EF469" s="1770"/>
      <c r="EG469" s="1770"/>
      <c r="EH469" s="1770"/>
      <c r="EI469" s="1770"/>
      <c r="EJ469" s="1770"/>
      <c r="EK469" s="1771"/>
      <c r="EL469" s="1772"/>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8"/>
      <c r="S470" s="1758"/>
      <c r="W470" s="1758"/>
      <c r="AA470" s="1758"/>
      <c r="AE470" s="1758"/>
      <c r="AI470" s="1758"/>
      <c r="AM470" s="1758"/>
      <c r="AQ470" s="1758"/>
      <c r="AU470" s="1758"/>
      <c r="AY470" s="1758"/>
      <c r="BQ470" s="1491"/>
      <c r="BR470" s="734">
        <f t="shared" si="3531"/>
        <v>0</v>
      </c>
      <c r="BS470" s="734">
        <f t="shared" si="3532"/>
        <v>0</v>
      </c>
      <c r="BT470" s="742">
        <v>0</v>
      </c>
      <c r="BU470" s="1781"/>
      <c r="BV470" s="1324"/>
      <c r="BW470" s="1248"/>
      <c r="BX470" s="1248"/>
      <c r="BY470" s="1248"/>
      <c r="BZ470" s="1249"/>
      <c r="CA470" s="1249"/>
      <c r="CB470" s="1250"/>
      <c r="CC470" s="1251"/>
      <c r="CD470" s="1251"/>
      <c r="CE470" s="1251"/>
      <c r="CF470" s="1251"/>
      <c r="CG470" s="1765"/>
      <c r="CH470" s="1252"/>
      <c r="CI470" s="1765"/>
      <c r="CJ470" s="1765"/>
      <c r="CK470" s="1253"/>
      <c r="CL470" s="1254"/>
      <c r="CM470" s="1255"/>
      <c r="CN470" s="1256"/>
      <c r="CO470" s="1256"/>
      <c r="CP470" s="1256"/>
      <c r="CQ470" s="1256"/>
      <c r="CR470" s="1766"/>
      <c r="CS470" s="1766"/>
      <c r="CT470" s="1766"/>
      <c r="CU470" s="1766"/>
      <c r="CV470" s="1766"/>
      <c r="CW470" s="1766"/>
      <c r="CX470" s="1766"/>
      <c r="CY470" s="1766"/>
      <c r="CZ470" s="1807"/>
      <c r="DA470" s="1807"/>
      <c r="DB470" s="1807"/>
      <c r="DC470" s="1807"/>
      <c r="DD470" s="1807"/>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7"/>
      <c r="DU470" s="1768"/>
      <c r="DV470" s="1769"/>
      <c r="DW470" s="1528">
        <f t="shared" si="3933"/>
        <v>0</v>
      </c>
      <c r="DX470" s="1770"/>
      <c r="DY470" s="1770"/>
      <c r="DZ470" s="1770"/>
      <c r="EA470" s="1770"/>
      <c r="EB470" s="1770"/>
      <c r="EC470" s="1770"/>
      <c r="ED470" s="1770"/>
      <c r="EE470" s="1770"/>
      <c r="EF470" s="1770"/>
      <c r="EG470" s="1770"/>
      <c r="EH470" s="1770"/>
      <c r="EI470" s="1770"/>
      <c r="EJ470" s="1770"/>
      <c r="EK470" s="1771"/>
      <c r="EL470" s="1772"/>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8"/>
      <c r="S471" s="1758"/>
      <c r="W471" s="1758"/>
      <c r="AA471" s="1758"/>
      <c r="AE471" s="1758"/>
      <c r="AI471" s="1758"/>
      <c r="AM471" s="1758"/>
      <c r="AQ471" s="1758"/>
      <c r="AU471" s="1758"/>
      <c r="AY471" s="1758"/>
      <c r="BQ471" s="1491"/>
      <c r="BR471" s="734">
        <f t="shared" si="3531"/>
        <v>0</v>
      </c>
      <c r="BS471" s="734">
        <f t="shared" si="3532"/>
        <v>0</v>
      </c>
      <c r="BT471" s="742">
        <v>0</v>
      </c>
      <c r="BU471" s="1781"/>
      <c r="BV471" s="1324"/>
      <c r="BW471" s="1248"/>
      <c r="BX471" s="1248"/>
      <c r="BY471" s="1248"/>
      <c r="BZ471" s="1249"/>
      <c r="CA471" s="1249"/>
      <c r="CB471" s="1250"/>
      <c r="CC471" s="1251"/>
      <c r="CD471" s="1251"/>
      <c r="CE471" s="1251"/>
      <c r="CF471" s="1251"/>
      <c r="CG471" s="1765"/>
      <c r="CH471" s="1252"/>
      <c r="CI471" s="1765"/>
      <c r="CJ471" s="1765"/>
      <c r="CK471" s="1253"/>
      <c r="CL471" s="1254"/>
      <c r="CM471" s="1255"/>
      <c r="CN471" s="1256"/>
      <c r="CO471" s="1256"/>
      <c r="CP471" s="1256"/>
      <c r="CQ471" s="1256"/>
      <c r="CR471" s="1766"/>
      <c r="CS471" s="1766"/>
      <c r="CT471" s="1766"/>
      <c r="CU471" s="1766"/>
      <c r="CV471" s="1766"/>
      <c r="CW471" s="1766"/>
      <c r="CX471" s="1766"/>
      <c r="CY471" s="1766"/>
      <c r="CZ471" s="1807"/>
      <c r="DA471" s="1807"/>
      <c r="DB471" s="1807"/>
      <c r="DC471" s="1807"/>
      <c r="DD471" s="1807"/>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7"/>
      <c r="DU471" s="1768"/>
      <c r="DV471" s="1769"/>
      <c r="DW471" s="1528">
        <f t="shared" si="3933"/>
        <v>0</v>
      </c>
      <c r="DX471" s="1770"/>
      <c r="DY471" s="1770"/>
      <c r="DZ471" s="1770"/>
      <c r="EA471" s="1770"/>
      <c r="EB471" s="1770"/>
      <c r="EC471" s="1770"/>
      <c r="ED471" s="1770"/>
      <c r="EE471" s="1770"/>
      <c r="EF471" s="1770"/>
      <c r="EG471" s="1770"/>
      <c r="EH471" s="1770"/>
      <c r="EI471" s="1770"/>
      <c r="EJ471" s="1770"/>
      <c r="EK471" s="1771"/>
      <c r="EL471" s="1772"/>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8"/>
      <c r="S472" s="1758"/>
      <c r="W472" s="1758"/>
      <c r="AA472" s="1758"/>
      <c r="AE472" s="1758"/>
      <c r="AI472" s="1758"/>
      <c r="AM472" s="1758"/>
      <c r="AQ472" s="1758"/>
      <c r="AU472" s="1758"/>
      <c r="AY472" s="1758"/>
      <c r="BQ472" s="1491"/>
      <c r="BR472" s="734">
        <f t="shared" si="3531"/>
        <v>0</v>
      </c>
      <c r="BS472" s="734">
        <f t="shared" si="3532"/>
        <v>0</v>
      </c>
      <c r="BT472" s="742">
        <v>0</v>
      </c>
      <c r="BU472" s="1781"/>
      <c r="BV472" s="1324"/>
      <c r="BW472" s="1248"/>
      <c r="BX472" s="1248"/>
      <c r="BY472" s="1248"/>
      <c r="BZ472" s="1249"/>
      <c r="CA472" s="1249"/>
      <c r="CB472" s="1250"/>
      <c r="CC472" s="1251"/>
      <c r="CD472" s="1251"/>
      <c r="CE472" s="1251"/>
      <c r="CF472" s="1251"/>
      <c r="CG472" s="1765"/>
      <c r="CH472" s="1252"/>
      <c r="CI472" s="1765"/>
      <c r="CJ472" s="1765"/>
      <c r="CK472" s="1253"/>
      <c r="CL472" s="1254"/>
      <c r="CM472" s="1255"/>
      <c r="CN472" s="1256"/>
      <c r="CO472" s="1256"/>
      <c r="CP472" s="1256"/>
      <c r="CQ472" s="1256"/>
      <c r="CR472" s="1766"/>
      <c r="CS472" s="1766"/>
      <c r="CT472" s="1766"/>
      <c r="CU472" s="1766"/>
      <c r="CV472" s="1766"/>
      <c r="CW472" s="1766"/>
      <c r="CX472" s="1766"/>
      <c r="CY472" s="1766"/>
      <c r="CZ472" s="1807"/>
      <c r="DA472" s="1807"/>
      <c r="DB472" s="1807"/>
      <c r="DC472" s="1807"/>
      <c r="DD472" s="1807"/>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7"/>
      <c r="DU472" s="1768"/>
      <c r="DV472" s="1769"/>
      <c r="DW472" s="1528">
        <f t="shared" si="3933"/>
        <v>0</v>
      </c>
      <c r="DX472" s="1770"/>
      <c r="DY472" s="1770"/>
      <c r="DZ472" s="1770"/>
      <c r="EA472" s="1770"/>
      <c r="EB472" s="1770"/>
      <c r="EC472" s="1770"/>
      <c r="ED472" s="1770"/>
      <c r="EE472" s="1770"/>
      <c r="EF472" s="1770"/>
      <c r="EG472" s="1770"/>
      <c r="EH472" s="1770"/>
      <c r="EI472" s="1770"/>
      <c r="EJ472" s="1770"/>
      <c r="EK472" s="1771"/>
      <c r="EL472" s="1772"/>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8"/>
      <c r="S473" s="1758"/>
      <c r="W473" s="1758"/>
      <c r="AA473" s="1758"/>
      <c r="AE473" s="1758"/>
      <c r="AI473" s="1758"/>
      <c r="AM473" s="1758"/>
      <c r="AQ473" s="1758"/>
      <c r="AU473" s="1758"/>
      <c r="AY473" s="1758"/>
      <c r="BQ473" s="1491"/>
      <c r="BR473" s="734">
        <f t="shared" si="3531"/>
        <v>0</v>
      </c>
      <c r="BS473" s="734">
        <f t="shared" si="3532"/>
        <v>0</v>
      </c>
      <c r="BT473" s="742">
        <v>0</v>
      </c>
      <c r="BU473" s="1781"/>
      <c r="BV473" s="1324"/>
      <c r="BW473" s="1248"/>
      <c r="BX473" s="1248"/>
      <c r="BY473" s="1248"/>
      <c r="BZ473" s="1249"/>
      <c r="CA473" s="1249"/>
      <c r="CB473" s="1250"/>
      <c r="CC473" s="1251"/>
      <c r="CD473" s="1251"/>
      <c r="CE473" s="1251"/>
      <c r="CF473" s="1251"/>
      <c r="CG473" s="1765"/>
      <c r="CH473" s="1252"/>
      <c r="CI473" s="1765"/>
      <c r="CJ473" s="1765"/>
      <c r="CK473" s="1253"/>
      <c r="CL473" s="1254"/>
      <c r="CM473" s="1255"/>
      <c r="CN473" s="1256"/>
      <c r="CO473" s="1256"/>
      <c r="CP473" s="1256"/>
      <c r="CQ473" s="1256"/>
      <c r="CR473" s="1766"/>
      <c r="CS473" s="1766"/>
      <c r="CT473" s="1766"/>
      <c r="CU473" s="1766"/>
      <c r="CV473" s="1766"/>
      <c r="CW473" s="1766"/>
      <c r="CX473" s="1766"/>
      <c r="CY473" s="1766"/>
      <c r="CZ473" s="1807"/>
      <c r="DA473" s="1807"/>
      <c r="DB473" s="1807"/>
      <c r="DC473" s="1807"/>
      <c r="DD473" s="1807"/>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7"/>
      <c r="DU473" s="1768"/>
      <c r="DV473" s="1769"/>
      <c r="DW473" s="1528">
        <f t="shared" si="3933"/>
        <v>0</v>
      </c>
      <c r="DX473" s="1770"/>
      <c r="DY473" s="1770"/>
      <c r="DZ473" s="1770"/>
      <c r="EA473" s="1770"/>
      <c r="EB473" s="1770"/>
      <c r="EC473" s="1770"/>
      <c r="ED473" s="1770"/>
      <c r="EE473" s="1770"/>
      <c r="EF473" s="1770"/>
      <c r="EG473" s="1770"/>
      <c r="EH473" s="1770"/>
      <c r="EI473" s="1770"/>
      <c r="EJ473" s="1770"/>
      <c r="EK473" s="1771"/>
      <c r="EL473" s="1772"/>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8"/>
      <c r="S474" s="1758"/>
      <c r="W474" s="1758"/>
      <c r="AA474" s="1758"/>
      <c r="AE474" s="1758"/>
      <c r="AI474" s="1758"/>
      <c r="AM474" s="1758"/>
      <c r="AQ474" s="1758"/>
      <c r="AU474" s="1758"/>
      <c r="AY474" s="1758"/>
      <c r="BQ474" s="1491"/>
      <c r="BR474" s="734">
        <f t="shared" si="3531"/>
        <v>0</v>
      </c>
      <c r="BS474" s="734">
        <f t="shared" si="3532"/>
        <v>0</v>
      </c>
      <c r="BT474" s="742">
        <v>0</v>
      </c>
      <c r="BU474" s="1781"/>
      <c r="BV474" s="1324"/>
      <c r="BW474" s="1248"/>
      <c r="BX474" s="1248"/>
      <c r="BY474" s="1248"/>
      <c r="BZ474" s="1249"/>
      <c r="CA474" s="1249"/>
      <c r="CB474" s="1250"/>
      <c r="CC474" s="1251"/>
      <c r="CD474" s="1251"/>
      <c r="CE474" s="1251"/>
      <c r="CF474" s="1251"/>
      <c r="CG474" s="1765"/>
      <c r="CH474" s="1252"/>
      <c r="CI474" s="1765"/>
      <c r="CJ474" s="1765"/>
      <c r="CK474" s="1253"/>
      <c r="CL474" s="1254"/>
      <c r="CM474" s="1255"/>
      <c r="CN474" s="1256"/>
      <c r="CO474" s="1256"/>
      <c r="CP474" s="1256"/>
      <c r="CQ474" s="1256"/>
      <c r="CR474" s="1766"/>
      <c r="CS474" s="1766"/>
      <c r="CT474" s="1766"/>
      <c r="CU474" s="1766"/>
      <c r="CV474" s="1766"/>
      <c r="CW474" s="1766"/>
      <c r="CX474" s="1766"/>
      <c r="CY474" s="1766"/>
      <c r="CZ474" s="1807"/>
      <c r="DA474" s="1807"/>
      <c r="DB474" s="1807"/>
      <c r="DC474" s="1807"/>
      <c r="DD474" s="1807"/>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7"/>
      <c r="DU474" s="1768"/>
      <c r="DV474" s="1769"/>
      <c r="DW474" s="1528">
        <f t="shared" si="3933"/>
        <v>0</v>
      </c>
      <c r="DX474" s="1770"/>
      <c r="DY474" s="1770"/>
      <c r="DZ474" s="1770"/>
      <c r="EA474" s="1770"/>
      <c r="EB474" s="1770"/>
      <c r="EC474" s="1770"/>
      <c r="ED474" s="1770"/>
      <c r="EE474" s="1770"/>
      <c r="EF474" s="1770"/>
      <c r="EG474" s="1770"/>
      <c r="EH474" s="1770"/>
      <c r="EI474" s="1770"/>
      <c r="EJ474" s="1770"/>
      <c r="EK474" s="1771"/>
      <c r="EL474" s="1772"/>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8"/>
      <c r="S475" s="1758"/>
      <c r="W475" s="1758"/>
      <c r="AA475" s="1758"/>
      <c r="AE475" s="1758"/>
      <c r="AI475" s="1758"/>
      <c r="AM475" s="1758"/>
      <c r="AQ475" s="1758"/>
      <c r="AU475" s="1758"/>
      <c r="AY475" s="1758"/>
      <c r="BQ475" s="1491"/>
      <c r="BR475" s="734">
        <f t="shared" si="3531"/>
        <v>0</v>
      </c>
      <c r="BS475" s="734">
        <f t="shared" si="3532"/>
        <v>0</v>
      </c>
      <c r="BT475" s="742">
        <v>0</v>
      </c>
      <c r="BU475" s="1781"/>
      <c r="BV475" s="1324"/>
      <c r="BW475" s="1248"/>
      <c r="BX475" s="1248"/>
      <c r="BY475" s="1248"/>
      <c r="BZ475" s="1249"/>
      <c r="CA475" s="1249"/>
      <c r="CB475" s="1250"/>
      <c r="CC475" s="1251"/>
      <c r="CD475" s="1251"/>
      <c r="CE475" s="1251"/>
      <c r="CF475" s="1251"/>
      <c r="CG475" s="1765"/>
      <c r="CH475" s="1252"/>
      <c r="CI475" s="1765"/>
      <c r="CJ475" s="1765"/>
      <c r="CK475" s="1253"/>
      <c r="CL475" s="1254"/>
      <c r="CM475" s="1255"/>
      <c r="CN475" s="1256"/>
      <c r="CO475" s="1256"/>
      <c r="CP475" s="1256"/>
      <c r="CQ475" s="1256"/>
      <c r="CR475" s="1766"/>
      <c r="CS475" s="1766"/>
      <c r="CT475" s="1766"/>
      <c r="CU475" s="1766"/>
      <c r="CV475" s="1766"/>
      <c r="CW475" s="1766"/>
      <c r="CX475" s="1766"/>
      <c r="CY475" s="1766"/>
      <c r="CZ475" s="1807"/>
      <c r="DA475" s="1807"/>
      <c r="DB475" s="1807"/>
      <c r="DC475" s="1807"/>
      <c r="DD475" s="1807"/>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7"/>
      <c r="DU475" s="1768"/>
      <c r="DV475" s="1769"/>
      <c r="DW475" s="1528">
        <f t="shared" si="3933"/>
        <v>0</v>
      </c>
      <c r="DX475" s="1770"/>
      <c r="DY475" s="1770"/>
      <c r="DZ475" s="1770"/>
      <c r="EA475" s="1770"/>
      <c r="EB475" s="1770"/>
      <c r="EC475" s="1770"/>
      <c r="ED475" s="1770"/>
      <c r="EE475" s="1770"/>
      <c r="EF475" s="1770"/>
      <c r="EG475" s="1770"/>
      <c r="EH475" s="1770"/>
      <c r="EI475" s="1770"/>
      <c r="EJ475" s="1770"/>
      <c r="EK475" s="1771"/>
      <c r="EL475" s="1772"/>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8"/>
      <c r="S476" s="1758"/>
      <c r="W476" s="1758"/>
      <c r="AA476" s="1758"/>
      <c r="AE476" s="1758"/>
      <c r="AI476" s="1758"/>
      <c r="AM476" s="1758"/>
      <c r="AQ476" s="1758"/>
      <c r="AU476" s="1758"/>
      <c r="AY476" s="1758"/>
      <c r="BQ476" s="1491"/>
      <c r="BR476" s="734">
        <f t="shared" si="3531"/>
        <v>0</v>
      </c>
      <c r="BS476" s="734">
        <f t="shared" si="3532"/>
        <v>0</v>
      </c>
      <c r="BT476" s="742">
        <v>0</v>
      </c>
      <c r="BU476" s="1781"/>
      <c r="BV476" s="1324"/>
      <c r="BW476" s="1248"/>
      <c r="BX476" s="1248"/>
      <c r="BY476" s="1248"/>
      <c r="BZ476" s="1249"/>
      <c r="CA476" s="1249"/>
      <c r="CB476" s="1250"/>
      <c r="CC476" s="1251"/>
      <c r="CD476" s="1251"/>
      <c r="CE476" s="1251"/>
      <c r="CF476" s="1251"/>
      <c r="CG476" s="1765"/>
      <c r="CH476" s="1252"/>
      <c r="CI476" s="1765"/>
      <c r="CJ476" s="1765"/>
      <c r="CK476" s="1253"/>
      <c r="CL476" s="1254"/>
      <c r="CM476" s="1255"/>
      <c r="CN476" s="1256"/>
      <c r="CO476" s="1256"/>
      <c r="CP476" s="1256"/>
      <c r="CQ476" s="1256"/>
      <c r="CR476" s="1766"/>
      <c r="CS476" s="1766"/>
      <c r="CT476" s="1766"/>
      <c r="CU476" s="1766"/>
      <c r="CV476" s="1766"/>
      <c r="CW476" s="1766"/>
      <c r="CX476" s="1766"/>
      <c r="CY476" s="1766"/>
      <c r="CZ476" s="1807"/>
      <c r="DA476" s="1807"/>
      <c r="DB476" s="1807"/>
      <c r="DC476" s="1807"/>
      <c r="DD476" s="1807"/>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7"/>
      <c r="DU476" s="1768"/>
      <c r="DV476" s="1769"/>
      <c r="DW476" s="1528">
        <f t="shared" si="3933"/>
        <v>0</v>
      </c>
      <c r="DX476" s="1770"/>
      <c r="DY476" s="1770"/>
      <c r="DZ476" s="1770"/>
      <c r="EA476" s="1770"/>
      <c r="EB476" s="1770"/>
      <c r="EC476" s="1770"/>
      <c r="ED476" s="1770"/>
      <c r="EE476" s="1770"/>
      <c r="EF476" s="1770"/>
      <c r="EG476" s="1770"/>
      <c r="EH476" s="1770"/>
      <c r="EI476" s="1770"/>
      <c r="EJ476" s="1770"/>
      <c r="EK476" s="1771"/>
      <c r="EL476" s="1772"/>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8"/>
      <c r="S477" s="1758"/>
      <c r="W477" s="1758"/>
      <c r="AA477" s="1758"/>
      <c r="AE477" s="1758"/>
      <c r="AI477" s="1758"/>
      <c r="AM477" s="1758"/>
      <c r="AQ477" s="1758"/>
      <c r="AU477" s="1758"/>
      <c r="AY477" s="1758"/>
      <c r="BQ477" s="1491"/>
      <c r="BR477" s="734">
        <f t="shared" si="3531"/>
        <v>0</v>
      </c>
      <c r="BS477" s="734">
        <f t="shared" si="3532"/>
        <v>0</v>
      </c>
      <c r="BT477" s="742">
        <v>0</v>
      </c>
      <c r="BU477" s="1781"/>
      <c r="BV477" s="1324"/>
      <c r="BW477" s="1248"/>
      <c r="BX477" s="1248"/>
      <c r="BY477" s="1248"/>
      <c r="BZ477" s="1249"/>
      <c r="CA477" s="1249"/>
      <c r="CB477" s="1250"/>
      <c r="CC477" s="1251"/>
      <c r="CD477" s="1251"/>
      <c r="CE477" s="1251"/>
      <c r="CF477" s="1251"/>
      <c r="CG477" s="1765"/>
      <c r="CH477" s="1252"/>
      <c r="CI477" s="1765"/>
      <c r="CJ477" s="1765"/>
      <c r="CK477" s="1253"/>
      <c r="CL477" s="1254"/>
      <c r="CM477" s="1255"/>
      <c r="CN477" s="1256"/>
      <c r="CO477" s="1256"/>
      <c r="CP477" s="1256"/>
      <c r="CQ477" s="1256"/>
      <c r="CR477" s="1766"/>
      <c r="CS477" s="1766"/>
      <c r="CT477" s="1766"/>
      <c r="CU477" s="1766"/>
      <c r="CV477" s="1766"/>
      <c r="CW477" s="1766"/>
      <c r="CX477" s="1766"/>
      <c r="CY477" s="1766"/>
      <c r="CZ477" s="1807"/>
      <c r="DA477" s="1807"/>
      <c r="DB477" s="1807"/>
      <c r="DC477" s="1807"/>
      <c r="DD477" s="1807"/>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7"/>
      <c r="DU477" s="1768"/>
      <c r="DV477" s="1769"/>
      <c r="DW477" s="1528">
        <f t="shared" si="3933"/>
        <v>0</v>
      </c>
      <c r="DX477" s="1770"/>
      <c r="DY477" s="1770"/>
      <c r="DZ477" s="1770"/>
      <c r="EA477" s="1770"/>
      <c r="EB477" s="1770"/>
      <c r="EC477" s="1770"/>
      <c r="ED477" s="1770"/>
      <c r="EE477" s="1770"/>
      <c r="EF477" s="1770"/>
      <c r="EG477" s="1770"/>
      <c r="EH477" s="1770"/>
      <c r="EI477" s="1770"/>
      <c r="EJ477" s="1770"/>
      <c r="EK477" s="1771"/>
      <c r="EL477" s="1772"/>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8"/>
      <c r="S478" s="1758"/>
      <c r="W478" s="1758"/>
      <c r="AA478" s="1758"/>
      <c r="AE478" s="1758"/>
      <c r="AI478" s="1758"/>
      <c r="AM478" s="1758"/>
      <c r="AQ478" s="1758"/>
      <c r="AU478" s="1758"/>
      <c r="AY478" s="1758"/>
      <c r="BQ478" s="1491"/>
      <c r="BR478" s="734">
        <f t="shared" si="3531"/>
        <v>0</v>
      </c>
      <c r="BS478" s="734">
        <f t="shared" si="3532"/>
        <v>0</v>
      </c>
      <c r="BT478" s="742">
        <v>0</v>
      </c>
      <c r="BU478" s="1781"/>
      <c r="BV478" s="1324"/>
      <c r="BW478" s="1248"/>
      <c r="BX478" s="1248"/>
      <c r="BY478" s="1248"/>
      <c r="BZ478" s="1249"/>
      <c r="CA478" s="1249"/>
      <c r="CB478" s="1250"/>
      <c r="CC478" s="1251"/>
      <c r="CD478" s="1251"/>
      <c r="CE478" s="1251"/>
      <c r="CF478" s="1251"/>
      <c r="CG478" s="1765"/>
      <c r="CH478" s="1252"/>
      <c r="CI478" s="1765"/>
      <c r="CJ478" s="1765"/>
      <c r="CK478" s="1253"/>
      <c r="CL478" s="1254"/>
      <c r="CM478" s="1255"/>
      <c r="CN478" s="1256"/>
      <c r="CO478" s="1256"/>
      <c r="CP478" s="1256"/>
      <c r="CQ478" s="1256"/>
      <c r="CR478" s="1766"/>
      <c r="CS478" s="1766"/>
      <c r="CT478" s="1766"/>
      <c r="CU478" s="1766"/>
      <c r="CV478" s="1766"/>
      <c r="CW478" s="1766"/>
      <c r="CX478" s="1766"/>
      <c r="CY478" s="1766"/>
      <c r="CZ478" s="1807"/>
      <c r="DA478" s="1807"/>
      <c r="DB478" s="1807"/>
      <c r="DC478" s="1807"/>
      <c r="DD478" s="1807"/>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7"/>
      <c r="DU478" s="1768"/>
      <c r="DV478" s="1769"/>
      <c r="DW478" s="1528">
        <f t="shared" si="3933"/>
        <v>0</v>
      </c>
      <c r="DX478" s="1770"/>
      <c r="DY478" s="1770"/>
      <c r="DZ478" s="1770"/>
      <c r="EA478" s="1770"/>
      <c r="EB478" s="1770"/>
      <c r="EC478" s="1770"/>
      <c r="ED478" s="1770"/>
      <c r="EE478" s="1770"/>
      <c r="EF478" s="1770"/>
      <c r="EG478" s="1770"/>
      <c r="EH478" s="1770"/>
      <c r="EI478" s="1770"/>
      <c r="EJ478" s="1770"/>
      <c r="EK478" s="1771"/>
      <c r="EL478" s="1772"/>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8"/>
      <c r="S479" s="1758"/>
      <c r="W479" s="1758"/>
      <c r="AA479" s="1758"/>
      <c r="AE479" s="1758"/>
      <c r="AI479" s="1758"/>
      <c r="AM479" s="1758"/>
      <c r="AQ479" s="1758"/>
      <c r="AU479" s="1758"/>
      <c r="AY479" s="1758"/>
      <c r="BQ479" s="1491"/>
      <c r="BR479" s="734">
        <f t="shared" si="3531"/>
        <v>0</v>
      </c>
      <c r="BS479" s="734">
        <f t="shared" si="3532"/>
        <v>0</v>
      </c>
      <c r="BT479" s="742">
        <v>0</v>
      </c>
      <c r="BU479" s="1781"/>
      <c r="BV479" s="1324"/>
      <c r="BW479" s="1248"/>
      <c r="BX479" s="1248"/>
      <c r="BY479" s="1248"/>
      <c r="BZ479" s="1249"/>
      <c r="CA479" s="1249"/>
      <c r="CB479" s="1250"/>
      <c r="CC479" s="1251"/>
      <c r="CD479" s="1251"/>
      <c r="CE479" s="1251"/>
      <c r="CF479" s="1251"/>
      <c r="CG479" s="1765"/>
      <c r="CH479" s="1252"/>
      <c r="CI479" s="1765"/>
      <c r="CJ479" s="1765"/>
      <c r="CK479" s="1253"/>
      <c r="CL479" s="1254"/>
      <c r="CM479" s="1255"/>
      <c r="CN479" s="1256"/>
      <c r="CO479" s="1256"/>
      <c r="CP479" s="1256"/>
      <c r="CQ479" s="1256"/>
      <c r="CR479" s="1766"/>
      <c r="CS479" s="1766"/>
      <c r="CT479" s="1766"/>
      <c r="CU479" s="1766"/>
      <c r="CV479" s="1766"/>
      <c r="CW479" s="1766"/>
      <c r="CX479" s="1766"/>
      <c r="CY479" s="1766"/>
      <c r="CZ479" s="1807"/>
      <c r="DA479" s="1807"/>
      <c r="DB479" s="1807"/>
      <c r="DC479" s="1807"/>
      <c r="DD479" s="1807"/>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7"/>
      <c r="DU479" s="1768"/>
      <c r="DV479" s="1769"/>
      <c r="DW479" s="1528">
        <f t="shared" si="3933"/>
        <v>0</v>
      </c>
      <c r="DX479" s="1770"/>
      <c r="DY479" s="1770"/>
      <c r="DZ479" s="1770"/>
      <c r="EA479" s="1770"/>
      <c r="EB479" s="1770"/>
      <c r="EC479" s="1770"/>
      <c r="ED479" s="1770"/>
      <c r="EE479" s="1770"/>
      <c r="EF479" s="1770"/>
      <c r="EG479" s="1770"/>
      <c r="EH479" s="1770"/>
      <c r="EI479" s="1770"/>
      <c r="EJ479" s="1770"/>
      <c r="EK479" s="1771"/>
      <c r="EL479" s="1772"/>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8"/>
      <c r="S480" s="1758"/>
      <c r="W480" s="1758"/>
      <c r="AA480" s="1758"/>
      <c r="AE480" s="1758"/>
      <c r="AI480" s="1758"/>
      <c r="AM480" s="1758"/>
      <c r="AQ480" s="1758"/>
      <c r="AU480" s="1758"/>
      <c r="AY480" s="1758"/>
      <c r="BQ480" s="1491"/>
      <c r="BR480" s="734">
        <f t="shared" si="3531"/>
        <v>0</v>
      </c>
      <c r="BS480" s="734">
        <f t="shared" si="3532"/>
        <v>0</v>
      </c>
      <c r="BT480" s="742">
        <v>0</v>
      </c>
      <c r="BU480" s="1781"/>
      <c r="BV480" s="1324"/>
      <c r="BW480" s="1248"/>
      <c r="BX480" s="1248"/>
      <c r="BY480" s="1248"/>
      <c r="BZ480" s="1249"/>
      <c r="CA480" s="1249"/>
      <c r="CB480" s="1250"/>
      <c r="CC480" s="1251"/>
      <c r="CD480" s="1251"/>
      <c r="CE480" s="1251"/>
      <c r="CF480" s="1251"/>
      <c r="CG480" s="1765"/>
      <c r="CH480" s="1252"/>
      <c r="CI480" s="1765"/>
      <c r="CJ480" s="1765"/>
      <c r="CK480" s="1253"/>
      <c r="CL480" s="1254"/>
      <c r="CM480" s="1255"/>
      <c r="CN480" s="1256"/>
      <c r="CO480" s="1256"/>
      <c r="CP480" s="1256"/>
      <c r="CQ480" s="1256"/>
      <c r="CR480" s="1766"/>
      <c r="CS480" s="1766"/>
      <c r="CT480" s="1766"/>
      <c r="CU480" s="1766"/>
      <c r="CV480" s="1766"/>
      <c r="CW480" s="1766"/>
      <c r="CX480" s="1766"/>
      <c r="CY480" s="1766"/>
      <c r="CZ480" s="1807"/>
      <c r="DA480" s="1807"/>
      <c r="DB480" s="1807"/>
      <c r="DC480" s="1807"/>
      <c r="DD480" s="1807"/>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7"/>
      <c r="DU480" s="1768"/>
      <c r="DV480" s="1769"/>
      <c r="DW480" s="1528">
        <f t="shared" si="3933"/>
        <v>0</v>
      </c>
      <c r="DX480" s="1770"/>
      <c r="DY480" s="1770"/>
      <c r="DZ480" s="1770"/>
      <c r="EA480" s="1770"/>
      <c r="EB480" s="1770"/>
      <c r="EC480" s="1770"/>
      <c r="ED480" s="1770"/>
      <c r="EE480" s="1770"/>
      <c r="EF480" s="1770"/>
      <c r="EG480" s="1770"/>
      <c r="EH480" s="1770"/>
      <c r="EI480" s="1770"/>
      <c r="EJ480" s="1770"/>
      <c r="EK480" s="1771"/>
      <c r="EL480" s="1772"/>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8"/>
      <c r="S481" s="1758"/>
      <c r="W481" s="1758"/>
      <c r="AA481" s="1758"/>
      <c r="AE481" s="1758"/>
      <c r="AI481" s="1758"/>
      <c r="AM481" s="1758"/>
      <c r="AQ481" s="1758"/>
      <c r="AU481" s="1758"/>
      <c r="AY481" s="1758"/>
      <c r="BQ481" s="1491"/>
      <c r="BR481" s="734">
        <f t="shared" si="3531"/>
        <v>0</v>
      </c>
      <c r="BS481" s="734">
        <f t="shared" si="3532"/>
        <v>0</v>
      </c>
      <c r="BT481" s="742">
        <v>0</v>
      </c>
      <c r="BU481" s="1781"/>
      <c r="BV481" s="1324"/>
      <c r="BW481" s="1248"/>
      <c r="BX481" s="1248"/>
      <c r="BY481" s="1248"/>
      <c r="BZ481" s="1249"/>
      <c r="CA481" s="1249"/>
      <c r="CB481" s="1250"/>
      <c r="CC481" s="1251"/>
      <c r="CD481" s="1251"/>
      <c r="CE481" s="1251"/>
      <c r="CF481" s="1251"/>
      <c r="CG481" s="1765"/>
      <c r="CH481" s="1252"/>
      <c r="CI481" s="1765"/>
      <c r="CJ481" s="1765"/>
      <c r="CK481" s="1253"/>
      <c r="CL481" s="1254"/>
      <c r="CM481" s="1255"/>
      <c r="CN481" s="1256"/>
      <c r="CO481" s="1256"/>
      <c r="CP481" s="1256"/>
      <c r="CQ481" s="1256"/>
      <c r="CR481" s="1766"/>
      <c r="CS481" s="1766"/>
      <c r="CT481" s="1766"/>
      <c r="CU481" s="1766"/>
      <c r="CV481" s="1766"/>
      <c r="CW481" s="1766"/>
      <c r="CX481" s="1766"/>
      <c r="CY481" s="1766"/>
      <c r="CZ481" s="1807"/>
      <c r="DA481" s="1807"/>
      <c r="DB481" s="1807"/>
      <c r="DC481" s="1807"/>
      <c r="DD481" s="1807"/>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7"/>
      <c r="DU481" s="1768"/>
      <c r="DV481" s="1769"/>
      <c r="DW481" s="1528">
        <f t="shared" si="3933"/>
        <v>0</v>
      </c>
      <c r="DX481" s="1770"/>
      <c r="DY481" s="1770"/>
      <c r="DZ481" s="1770"/>
      <c r="EA481" s="1770"/>
      <c r="EB481" s="1770"/>
      <c r="EC481" s="1770"/>
      <c r="ED481" s="1770"/>
      <c r="EE481" s="1770"/>
      <c r="EF481" s="1770"/>
      <c r="EG481" s="1770"/>
      <c r="EH481" s="1770"/>
      <c r="EI481" s="1770"/>
      <c r="EJ481" s="1770"/>
      <c r="EK481" s="1771"/>
      <c r="EL481" s="1772"/>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8"/>
      <c r="S482" s="1758"/>
      <c r="W482" s="1758"/>
      <c r="AA482" s="1758"/>
      <c r="AE482" s="1758"/>
      <c r="AI482" s="1758"/>
      <c r="AM482" s="1758"/>
      <c r="AQ482" s="1758"/>
      <c r="AU482" s="1758"/>
      <c r="AY482" s="1758"/>
      <c r="BQ482" s="1491"/>
      <c r="BR482" s="734">
        <f t="shared" si="3531"/>
        <v>0</v>
      </c>
      <c r="BS482" s="734">
        <f t="shared" si="3532"/>
        <v>0</v>
      </c>
      <c r="BT482" s="742">
        <v>0</v>
      </c>
      <c r="BU482" s="1781"/>
      <c r="BV482" s="1324"/>
      <c r="BW482" s="1248"/>
      <c r="BX482" s="1248"/>
      <c r="BY482" s="1248"/>
      <c r="BZ482" s="1249"/>
      <c r="CA482" s="1249"/>
      <c r="CB482" s="1250"/>
      <c r="CC482" s="1251"/>
      <c r="CD482" s="1251"/>
      <c r="CE482" s="1251"/>
      <c r="CF482" s="1251"/>
      <c r="CG482" s="1765"/>
      <c r="CH482" s="1252"/>
      <c r="CI482" s="1765"/>
      <c r="CJ482" s="1765"/>
      <c r="CK482" s="1253"/>
      <c r="CL482" s="1254"/>
      <c r="CM482" s="1255"/>
      <c r="CN482" s="1256"/>
      <c r="CO482" s="1256"/>
      <c r="CP482" s="1256"/>
      <c r="CQ482" s="1256"/>
      <c r="CR482" s="1766"/>
      <c r="CS482" s="1766"/>
      <c r="CT482" s="1766"/>
      <c r="CU482" s="1766"/>
      <c r="CV482" s="1766"/>
      <c r="CW482" s="1766"/>
      <c r="CX482" s="1766"/>
      <c r="CY482" s="1766"/>
      <c r="CZ482" s="1807"/>
      <c r="DA482" s="1807"/>
      <c r="DB482" s="1807"/>
      <c r="DC482" s="1807"/>
      <c r="DD482" s="1807"/>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7"/>
      <c r="DU482" s="1768"/>
      <c r="DV482" s="1769"/>
      <c r="DW482" s="1528">
        <f t="shared" si="3933"/>
        <v>0</v>
      </c>
      <c r="DX482" s="1770"/>
      <c r="DY482" s="1770"/>
      <c r="DZ482" s="1770"/>
      <c r="EA482" s="1770"/>
      <c r="EB482" s="1770"/>
      <c r="EC482" s="1770"/>
      <c r="ED482" s="1770"/>
      <c r="EE482" s="1770"/>
      <c r="EF482" s="1770"/>
      <c r="EG482" s="1770"/>
      <c r="EH482" s="1770"/>
      <c r="EI482" s="1770"/>
      <c r="EJ482" s="1770"/>
      <c r="EK482" s="1771"/>
      <c r="EL482" s="1772"/>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8"/>
      <c r="S483" s="1758"/>
      <c r="W483" s="1758"/>
      <c r="AA483" s="1758"/>
      <c r="AE483" s="1758"/>
      <c r="AI483" s="1758"/>
      <c r="AM483" s="1758"/>
      <c r="AQ483" s="1758"/>
      <c r="AU483" s="1758"/>
      <c r="AY483" s="1758"/>
      <c r="BQ483" s="1491"/>
      <c r="BR483" s="734">
        <f t="shared" si="3531"/>
        <v>0</v>
      </c>
      <c r="BS483" s="734">
        <f t="shared" si="3532"/>
        <v>0</v>
      </c>
      <c r="BT483" s="742">
        <v>0</v>
      </c>
      <c r="BU483" s="1781"/>
      <c r="BV483" s="1324"/>
      <c r="BW483" s="1248"/>
      <c r="BX483" s="1248"/>
      <c r="BY483" s="1248"/>
      <c r="BZ483" s="1249"/>
      <c r="CA483" s="1249"/>
      <c r="CB483" s="1250"/>
      <c r="CC483" s="1251"/>
      <c r="CD483" s="1251"/>
      <c r="CE483" s="1251"/>
      <c r="CF483" s="1251"/>
      <c r="CG483" s="1765"/>
      <c r="CH483" s="1252"/>
      <c r="CI483" s="1765"/>
      <c r="CJ483" s="1765"/>
      <c r="CK483" s="1253"/>
      <c r="CL483" s="1254"/>
      <c r="CM483" s="1255"/>
      <c r="CN483" s="1256"/>
      <c r="CO483" s="1256"/>
      <c r="CP483" s="1256"/>
      <c r="CQ483" s="1256"/>
      <c r="CR483" s="1766"/>
      <c r="CS483" s="1766"/>
      <c r="CT483" s="1766"/>
      <c r="CU483" s="1766"/>
      <c r="CV483" s="1766"/>
      <c r="CW483" s="1766"/>
      <c r="CX483" s="1766"/>
      <c r="CY483" s="1766"/>
      <c r="CZ483" s="1807"/>
      <c r="DA483" s="1807"/>
      <c r="DB483" s="1807"/>
      <c r="DC483" s="1807"/>
      <c r="DD483" s="1807"/>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7"/>
      <c r="DU483" s="1768"/>
      <c r="DV483" s="1769"/>
      <c r="DW483" s="1528">
        <f t="shared" si="3933"/>
        <v>0</v>
      </c>
      <c r="DX483" s="1770"/>
      <c r="DY483" s="1770"/>
      <c r="DZ483" s="1770"/>
      <c r="EA483" s="1770"/>
      <c r="EB483" s="1770"/>
      <c r="EC483" s="1770"/>
      <c r="ED483" s="1770"/>
      <c r="EE483" s="1770"/>
      <c r="EF483" s="1770"/>
      <c r="EG483" s="1770"/>
      <c r="EH483" s="1770"/>
      <c r="EI483" s="1770"/>
      <c r="EJ483" s="1770"/>
      <c r="EK483" s="1771"/>
      <c r="EL483" s="1772"/>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8"/>
      <c r="S484" s="1758"/>
      <c r="W484" s="1758"/>
      <c r="AA484" s="1758"/>
      <c r="AE484" s="1758"/>
      <c r="AI484" s="1758"/>
      <c r="AM484" s="1758"/>
      <c r="AQ484" s="1758"/>
      <c r="AU484" s="1758"/>
      <c r="AY484" s="1758"/>
      <c r="BQ484" s="1491"/>
      <c r="BR484" s="734">
        <f t="shared" si="3531"/>
        <v>0</v>
      </c>
      <c r="BS484" s="734">
        <f t="shared" si="3532"/>
        <v>0</v>
      </c>
      <c r="BT484" s="742">
        <v>0</v>
      </c>
      <c r="BU484" s="1781"/>
      <c r="BV484" s="1324"/>
      <c r="BW484" s="1248"/>
      <c r="BX484" s="1248"/>
      <c r="BY484" s="1248"/>
      <c r="BZ484" s="1249"/>
      <c r="CA484" s="1249"/>
      <c r="CB484" s="1250"/>
      <c r="CC484" s="1251"/>
      <c r="CD484" s="1251"/>
      <c r="CE484" s="1251"/>
      <c r="CF484" s="1251"/>
      <c r="CG484" s="1765"/>
      <c r="CH484" s="1252"/>
      <c r="CI484" s="1765"/>
      <c r="CJ484" s="1765"/>
      <c r="CK484" s="1253"/>
      <c r="CL484" s="1254"/>
      <c r="CM484" s="1255"/>
      <c r="CN484" s="1256"/>
      <c r="CO484" s="1256"/>
      <c r="CP484" s="1256"/>
      <c r="CQ484" s="1256"/>
      <c r="CR484" s="1766"/>
      <c r="CS484" s="1766"/>
      <c r="CT484" s="1766"/>
      <c r="CU484" s="1766"/>
      <c r="CV484" s="1766"/>
      <c r="CW484" s="1766"/>
      <c r="CX484" s="1766"/>
      <c r="CY484" s="1766"/>
      <c r="CZ484" s="1807"/>
      <c r="DA484" s="1807"/>
      <c r="DB484" s="1807"/>
      <c r="DC484" s="1807"/>
      <c r="DD484" s="1807"/>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7"/>
      <c r="DU484" s="1768"/>
      <c r="DV484" s="1769"/>
      <c r="DW484" s="1528">
        <f t="shared" si="3933"/>
        <v>0</v>
      </c>
      <c r="DX484" s="1770"/>
      <c r="DY484" s="1770"/>
      <c r="DZ484" s="1770"/>
      <c r="EA484" s="1770"/>
      <c r="EB484" s="1770"/>
      <c r="EC484" s="1770"/>
      <c r="ED484" s="1770"/>
      <c r="EE484" s="1770"/>
      <c r="EF484" s="1770"/>
      <c r="EG484" s="1770"/>
      <c r="EH484" s="1770"/>
      <c r="EI484" s="1770"/>
      <c r="EJ484" s="1770"/>
      <c r="EK484" s="1771"/>
      <c r="EL484" s="1772"/>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8"/>
      <c r="S485" s="1758"/>
      <c r="W485" s="1758"/>
      <c r="AA485" s="1758"/>
      <c r="AE485" s="1758"/>
      <c r="AI485" s="1758"/>
      <c r="AM485" s="1758"/>
      <c r="AQ485" s="1758"/>
      <c r="AU485" s="1758"/>
      <c r="AY485" s="1758"/>
      <c r="BQ485" s="1491"/>
      <c r="BR485" s="734">
        <f t="shared" si="3531"/>
        <v>0</v>
      </c>
      <c r="BS485" s="734">
        <f t="shared" si="3532"/>
        <v>0</v>
      </c>
      <c r="BT485" s="742">
        <v>0</v>
      </c>
      <c r="BU485" s="1781"/>
      <c r="BV485" s="1324"/>
      <c r="BW485" s="1248"/>
      <c r="BX485" s="1248"/>
      <c r="BY485" s="1248"/>
      <c r="BZ485" s="1249"/>
      <c r="CA485" s="1249"/>
      <c r="CB485" s="1250"/>
      <c r="CC485" s="1251"/>
      <c r="CD485" s="1251"/>
      <c r="CE485" s="1251"/>
      <c r="CF485" s="1251"/>
      <c r="CG485" s="1765"/>
      <c r="CH485" s="1252"/>
      <c r="CI485" s="1765"/>
      <c r="CJ485" s="1765"/>
      <c r="CK485" s="1253"/>
      <c r="CL485" s="1254"/>
      <c r="CM485" s="1255"/>
      <c r="CN485" s="1256"/>
      <c r="CO485" s="1256"/>
      <c r="CP485" s="1256"/>
      <c r="CQ485" s="1256"/>
      <c r="CR485" s="1766"/>
      <c r="CS485" s="1766"/>
      <c r="CT485" s="1766"/>
      <c r="CU485" s="1766"/>
      <c r="CV485" s="1766"/>
      <c r="CW485" s="1766"/>
      <c r="CX485" s="1766"/>
      <c r="CY485" s="1766"/>
      <c r="CZ485" s="1807"/>
      <c r="DA485" s="1807"/>
      <c r="DB485" s="1807"/>
      <c r="DC485" s="1807"/>
      <c r="DD485" s="1807"/>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7"/>
      <c r="DU485" s="1768"/>
      <c r="DV485" s="1769"/>
      <c r="DW485" s="1528">
        <f t="shared" si="3933"/>
        <v>0</v>
      </c>
      <c r="DX485" s="1770"/>
      <c r="DY485" s="1770"/>
      <c r="DZ485" s="1770"/>
      <c r="EA485" s="1770"/>
      <c r="EB485" s="1770"/>
      <c r="EC485" s="1770"/>
      <c r="ED485" s="1770"/>
      <c r="EE485" s="1770"/>
      <c r="EF485" s="1770"/>
      <c r="EG485" s="1770"/>
      <c r="EH485" s="1770"/>
      <c r="EI485" s="1770"/>
      <c r="EJ485" s="1770"/>
      <c r="EK485" s="1771"/>
      <c r="EL485" s="1772"/>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8"/>
      <c r="S486" s="1758"/>
      <c r="W486" s="1758"/>
      <c r="AA486" s="1758"/>
      <c r="AE486" s="1758"/>
      <c r="AI486" s="1758"/>
      <c r="AM486" s="1758"/>
      <c r="AQ486" s="1758"/>
      <c r="AU486" s="1758"/>
      <c r="AY486" s="1758"/>
      <c r="BQ486" s="1491"/>
      <c r="BR486" s="734">
        <f t="shared" si="3531"/>
        <v>0</v>
      </c>
      <c r="BS486" s="734">
        <f t="shared" si="3532"/>
        <v>0</v>
      </c>
      <c r="BT486" s="742">
        <v>0</v>
      </c>
      <c r="BU486" s="1781"/>
      <c r="BV486" s="1324"/>
      <c r="BW486" s="1248"/>
      <c r="BX486" s="1248"/>
      <c r="BY486" s="1248"/>
      <c r="BZ486" s="1249"/>
      <c r="CA486" s="1249"/>
      <c r="CB486" s="1250"/>
      <c r="CC486" s="1251"/>
      <c r="CD486" s="1251"/>
      <c r="CE486" s="1251"/>
      <c r="CF486" s="1251"/>
      <c r="CG486" s="1765"/>
      <c r="CH486" s="1252"/>
      <c r="CI486" s="1765"/>
      <c r="CJ486" s="1765"/>
      <c r="CK486" s="1253"/>
      <c r="CL486" s="1254"/>
      <c r="CM486" s="1255"/>
      <c r="CN486" s="1256"/>
      <c r="CO486" s="1256"/>
      <c r="CP486" s="1256"/>
      <c r="CQ486" s="1256"/>
      <c r="CR486" s="1766"/>
      <c r="CS486" s="1766"/>
      <c r="CT486" s="1766"/>
      <c r="CU486" s="1766"/>
      <c r="CV486" s="1766"/>
      <c r="CW486" s="1766"/>
      <c r="CX486" s="1766"/>
      <c r="CY486" s="1766"/>
      <c r="CZ486" s="1807"/>
      <c r="DA486" s="1807"/>
      <c r="DB486" s="1807"/>
      <c r="DC486" s="1807"/>
      <c r="DD486" s="1807"/>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7"/>
      <c r="DU486" s="1768"/>
      <c r="DV486" s="1769"/>
      <c r="DW486" s="1528">
        <f t="shared" si="3933"/>
        <v>0</v>
      </c>
      <c r="DX486" s="1770"/>
      <c r="DY486" s="1770"/>
      <c r="DZ486" s="1770"/>
      <c r="EA486" s="1770"/>
      <c r="EB486" s="1770"/>
      <c r="EC486" s="1770"/>
      <c r="ED486" s="1770"/>
      <c r="EE486" s="1770"/>
      <c r="EF486" s="1770"/>
      <c r="EG486" s="1770"/>
      <c r="EH486" s="1770"/>
      <c r="EI486" s="1770"/>
      <c r="EJ486" s="1770"/>
      <c r="EK486" s="1771"/>
      <c r="EL486" s="1772"/>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8"/>
      <c r="S487" s="1758"/>
      <c r="W487" s="1758"/>
      <c r="AA487" s="1758"/>
      <c r="AE487" s="1758"/>
      <c r="AI487" s="1758"/>
      <c r="AM487" s="1758"/>
      <c r="AQ487" s="1758"/>
      <c r="AU487" s="1758"/>
      <c r="AY487" s="1758"/>
      <c r="BQ487" s="1491"/>
      <c r="BR487" s="734">
        <f t="shared" si="3531"/>
        <v>0</v>
      </c>
      <c r="BS487" s="734">
        <f t="shared" si="3532"/>
        <v>0</v>
      </c>
      <c r="BT487" s="742">
        <v>0</v>
      </c>
      <c r="BU487" s="1781"/>
      <c r="BV487" s="1324"/>
      <c r="BW487" s="1248"/>
      <c r="BX487" s="1248"/>
      <c r="BY487" s="1248"/>
      <c r="BZ487" s="1249"/>
      <c r="CA487" s="1249"/>
      <c r="CB487" s="1250"/>
      <c r="CC487" s="1251"/>
      <c r="CD487" s="1251"/>
      <c r="CE487" s="1251"/>
      <c r="CF487" s="1251"/>
      <c r="CG487" s="1765"/>
      <c r="CH487" s="1252"/>
      <c r="CI487" s="1765"/>
      <c r="CJ487" s="1765"/>
      <c r="CK487" s="1253"/>
      <c r="CL487" s="1254"/>
      <c r="CM487" s="1255"/>
      <c r="CN487" s="1256"/>
      <c r="CO487" s="1256"/>
      <c r="CP487" s="1256"/>
      <c r="CQ487" s="1256"/>
      <c r="CR487" s="1766"/>
      <c r="CS487" s="1766"/>
      <c r="CT487" s="1766"/>
      <c r="CU487" s="1766"/>
      <c r="CV487" s="1766"/>
      <c r="CW487" s="1766"/>
      <c r="CX487" s="1766"/>
      <c r="CY487" s="1766"/>
      <c r="CZ487" s="1807"/>
      <c r="DA487" s="1807"/>
      <c r="DB487" s="1807"/>
      <c r="DC487" s="1807"/>
      <c r="DD487" s="1807"/>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7"/>
      <c r="DU487" s="1768"/>
      <c r="DV487" s="1769"/>
      <c r="DW487" s="1528">
        <f t="shared" si="3933"/>
        <v>0</v>
      </c>
      <c r="DX487" s="1770"/>
      <c r="DY487" s="1770"/>
      <c r="DZ487" s="1770"/>
      <c r="EA487" s="1770"/>
      <c r="EB487" s="1770"/>
      <c r="EC487" s="1770"/>
      <c r="ED487" s="1770"/>
      <c r="EE487" s="1770"/>
      <c r="EF487" s="1770"/>
      <c r="EG487" s="1770"/>
      <c r="EH487" s="1770"/>
      <c r="EI487" s="1770"/>
      <c r="EJ487" s="1770"/>
      <c r="EK487" s="1771"/>
      <c r="EL487" s="1772"/>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8"/>
      <c r="S488" s="1758"/>
      <c r="W488" s="1758"/>
      <c r="AA488" s="1758"/>
      <c r="AE488" s="1758"/>
      <c r="AI488" s="1758"/>
      <c r="AM488" s="1758"/>
      <c r="AQ488" s="1758"/>
      <c r="AU488" s="1758"/>
      <c r="AY488" s="1758"/>
      <c r="BQ488" s="1491"/>
      <c r="BR488" s="734">
        <f t="shared" si="3531"/>
        <v>0</v>
      </c>
      <c r="BS488" s="734">
        <f t="shared" si="3532"/>
        <v>0</v>
      </c>
      <c r="BT488" s="742">
        <v>0</v>
      </c>
      <c r="BU488" s="1781"/>
      <c r="BV488" s="1324"/>
      <c r="BW488" s="1248"/>
      <c r="BX488" s="1248"/>
      <c r="BY488" s="1248"/>
      <c r="BZ488" s="1249"/>
      <c r="CA488" s="1249"/>
      <c r="CB488" s="1250"/>
      <c r="CC488" s="1251"/>
      <c r="CD488" s="1251"/>
      <c r="CE488" s="1251"/>
      <c r="CF488" s="1251"/>
      <c r="CG488" s="1765"/>
      <c r="CH488" s="1252"/>
      <c r="CI488" s="1765"/>
      <c r="CJ488" s="1765"/>
      <c r="CK488" s="1253"/>
      <c r="CL488" s="1254"/>
      <c r="CM488" s="1255"/>
      <c r="CN488" s="1256"/>
      <c r="CO488" s="1256"/>
      <c r="CP488" s="1256"/>
      <c r="CQ488" s="1256"/>
      <c r="CR488" s="1766"/>
      <c r="CS488" s="1766"/>
      <c r="CT488" s="1766"/>
      <c r="CU488" s="1766"/>
      <c r="CV488" s="1766"/>
      <c r="CW488" s="1766"/>
      <c r="CX488" s="1766"/>
      <c r="CY488" s="1766"/>
      <c r="CZ488" s="1807"/>
      <c r="DA488" s="1807"/>
      <c r="DB488" s="1807"/>
      <c r="DC488" s="1807"/>
      <c r="DD488" s="1807"/>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7"/>
      <c r="DU488" s="1768"/>
      <c r="DV488" s="1769"/>
      <c r="DW488" s="1528">
        <f t="shared" si="3933"/>
        <v>0</v>
      </c>
      <c r="DX488" s="1770"/>
      <c r="DY488" s="1770"/>
      <c r="DZ488" s="1770"/>
      <c r="EA488" s="1770"/>
      <c r="EB488" s="1770"/>
      <c r="EC488" s="1770"/>
      <c r="ED488" s="1770"/>
      <c r="EE488" s="1770"/>
      <c r="EF488" s="1770"/>
      <c r="EG488" s="1770"/>
      <c r="EH488" s="1770"/>
      <c r="EI488" s="1770"/>
      <c r="EJ488" s="1770"/>
      <c r="EK488" s="1771"/>
      <c r="EL488" s="1772"/>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8"/>
      <c r="S489" s="1758"/>
      <c r="W489" s="1758"/>
      <c r="AA489" s="1758"/>
      <c r="AE489" s="1758"/>
      <c r="AI489" s="1758"/>
      <c r="AM489" s="1758"/>
      <c r="AQ489" s="1758"/>
      <c r="AU489" s="1758"/>
      <c r="AY489" s="1758"/>
      <c r="BQ489" s="1491"/>
      <c r="BR489" s="734">
        <f t="shared" si="3531"/>
        <v>0</v>
      </c>
      <c r="BS489" s="734">
        <f t="shared" si="3532"/>
        <v>0</v>
      </c>
      <c r="BT489" s="742">
        <v>0</v>
      </c>
      <c r="BU489" s="1781"/>
      <c r="BV489" s="1324"/>
      <c r="BW489" s="1248"/>
      <c r="BX489" s="1248"/>
      <c r="BY489" s="1248"/>
      <c r="BZ489" s="1249"/>
      <c r="CA489" s="1249"/>
      <c r="CB489" s="1250"/>
      <c r="CC489" s="1251"/>
      <c r="CD489" s="1251"/>
      <c r="CE489" s="1251"/>
      <c r="CF489" s="1251"/>
      <c r="CG489" s="1765"/>
      <c r="CH489" s="1252"/>
      <c r="CI489" s="1765"/>
      <c r="CJ489" s="1765"/>
      <c r="CK489" s="1253"/>
      <c r="CL489" s="1254"/>
      <c r="CM489" s="1255"/>
      <c r="CN489" s="1256"/>
      <c r="CO489" s="1256"/>
      <c r="CP489" s="1256"/>
      <c r="CQ489" s="1256"/>
      <c r="CR489" s="1766"/>
      <c r="CS489" s="1766"/>
      <c r="CT489" s="1766"/>
      <c r="CU489" s="1766"/>
      <c r="CV489" s="1766"/>
      <c r="CW489" s="1766"/>
      <c r="CX489" s="1766"/>
      <c r="CY489" s="1766"/>
      <c r="CZ489" s="1807"/>
      <c r="DA489" s="1807"/>
      <c r="DB489" s="1807"/>
      <c r="DC489" s="1807"/>
      <c r="DD489" s="1807"/>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7"/>
      <c r="DU489" s="1768"/>
      <c r="DV489" s="1769"/>
      <c r="DW489" s="1528">
        <f t="shared" si="3933"/>
        <v>0</v>
      </c>
      <c r="DX489" s="1770"/>
      <c r="DY489" s="1770"/>
      <c r="DZ489" s="1770"/>
      <c r="EA489" s="1770"/>
      <c r="EB489" s="1770"/>
      <c r="EC489" s="1770"/>
      <c r="ED489" s="1770"/>
      <c r="EE489" s="1770"/>
      <c r="EF489" s="1770"/>
      <c r="EG489" s="1770"/>
      <c r="EH489" s="1770"/>
      <c r="EI489" s="1770"/>
      <c r="EJ489" s="1770"/>
      <c r="EK489" s="1771"/>
      <c r="EL489" s="1772"/>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8"/>
      <c r="S490" s="1758"/>
      <c r="W490" s="1758"/>
      <c r="AA490" s="1758"/>
      <c r="AE490" s="1758"/>
      <c r="AI490" s="1758"/>
      <c r="AM490" s="1758"/>
      <c r="AQ490" s="1758"/>
      <c r="AU490" s="1758"/>
      <c r="AY490" s="1758"/>
      <c r="BQ490" s="1491"/>
      <c r="BR490" s="734">
        <f t="shared" si="3531"/>
        <v>0</v>
      </c>
      <c r="BS490" s="734">
        <f t="shared" si="3532"/>
        <v>0</v>
      </c>
      <c r="BT490" s="742">
        <v>0</v>
      </c>
      <c r="BU490" s="1781"/>
      <c r="BV490" s="1324"/>
      <c r="BW490" s="1248"/>
      <c r="BX490" s="1248"/>
      <c r="BY490" s="1248"/>
      <c r="BZ490" s="1249"/>
      <c r="CA490" s="1249"/>
      <c r="CB490" s="1250"/>
      <c r="CC490" s="1251"/>
      <c r="CD490" s="1251"/>
      <c r="CE490" s="1251"/>
      <c r="CF490" s="1251"/>
      <c r="CG490" s="1765"/>
      <c r="CH490" s="1252"/>
      <c r="CI490" s="1765"/>
      <c r="CJ490" s="1765"/>
      <c r="CK490" s="1253"/>
      <c r="CL490" s="1254"/>
      <c r="CM490" s="1255"/>
      <c r="CN490" s="1256"/>
      <c r="CO490" s="1256"/>
      <c r="CP490" s="1256"/>
      <c r="CQ490" s="1256"/>
      <c r="CR490" s="1766"/>
      <c r="CS490" s="1766"/>
      <c r="CT490" s="1766"/>
      <c r="CU490" s="1766"/>
      <c r="CV490" s="1766"/>
      <c r="CW490" s="1766"/>
      <c r="CX490" s="1766"/>
      <c r="CY490" s="1766"/>
      <c r="CZ490" s="1807"/>
      <c r="DA490" s="1807"/>
      <c r="DB490" s="1807"/>
      <c r="DC490" s="1807"/>
      <c r="DD490" s="1807"/>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7"/>
      <c r="DU490" s="1768"/>
      <c r="DV490" s="1769"/>
      <c r="DW490" s="1528">
        <f t="shared" si="3933"/>
        <v>0</v>
      </c>
      <c r="DX490" s="1770"/>
      <c r="DY490" s="1770"/>
      <c r="DZ490" s="1770"/>
      <c r="EA490" s="1770"/>
      <c r="EB490" s="1770"/>
      <c r="EC490" s="1770"/>
      <c r="ED490" s="1770"/>
      <c r="EE490" s="1770"/>
      <c r="EF490" s="1770"/>
      <c r="EG490" s="1770"/>
      <c r="EH490" s="1770"/>
      <c r="EI490" s="1770"/>
      <c r="EJ490" s="1770"/>
      <c r="EK490" s="1771"/>
      <c r="EL490" s="1772"/>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8"/>
      <c r="S491" s="1758"/>
      <c r="W491" s="1758"/>
      <c r="AA491" s="1758"/>
      <c r="AE491" s="1758"/>
      <c r="AI491" s="1758"/>
      <c r="AM491" s="1758"/>
      <c r="AQ491" s="1758"/>
      <c r="AU491" s="1758"/>
      <c r="AY491" s="1758"/>
      <c r="BQ491" s="1491"/>
      <c r="BR491" s="734">
        <f t="shared" si="3531"/>
        <v>0</v>
      </c>
      <c r="BS491" s="734">
        <f t="shared" si="3532"/>
        <v>0</v>
      </c>
      <c r="BT491" s="742">
        <v>0</v>
      </c>
      <c r="BU491" s="1781"/>
      <c r="BV491" s="1324"/>
      <c r="BW491" s="1248"/>
      <c r="BX491" s="1248"/>
      <c r="BY491" s="1248"/>
      <c r="BZ491" s="1249"/>
      <c r="CA491" s="1249"/>
      <c r="CB491" s="1250"/>
      <c r="CC491" s="1251"/>
      <c r="CD491" s="1251"/>
      <c r="CE491" s="1251"/>
      <c r="CF491" s="1251"/>
      <c r="CG491" s="1765"/>
      <c r="CH491" s="1252"/>
      <c r="CI491" s="1765"/>
      <c r="CJ491" s="1765"/>
      <c r="CK491" s="1253"/>
      <c r="CL491" s="1254"/>
      <c r="CM491" s="1255"/>
      <c r="CN491" s="1256"/>
      <c r="CO491" s="1256"/>
      <c r="CP491" s="1256"/>
      <c r="CQ491" s="1256"/>
      <c r="CR491" s="1766"/>
      <c r="CS491" s="1766"/>
      <c r="CT491" s="1766"/>
      <c r="CU491" s="1766"/>
      <c r="CV491" s="1766"/>
      <c r="CW491" s="1766"/>
      <c r="CX491" s="1766"/>
      <c r="CY491" s="1766"/>
      <c r="CZ491" s="1807"/>
      <c r="DA491" s="1807"/>
      <c r="DB491" s="1807"/>
      <c r="DC491" s="1807"/>
      <c r="DD491" s="1807"/>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7"/>
      <c r="DU491" s="1768"/>
      <c r="DV491" s="1769"/>
      <c r="DW491" s="1528">
        <f t="shared" si="3933"/>
        <v>0</v>
      </c>
      <c r="DX491" s="1770"/>
      <c r="DY491" s="1770"/>
      <c r="DZ491" s="1770"/>
      <c r="EA491" s="1770"/>
      <c r="EB491" s="1770"/>
      <c r="EC491" s="1770"/>
      <c r="ED491" s="1770"/>
      <c r="EE491" s="1770"/>
      <c r="EF491" s="1770"/>
      <c r="EG491" s="1770"/>
      <c r="EH491" s="1770"/>
      <c r="EI491" s="1770"/>
      <c r="EJ491" s="1770"/>
      <c r="EK491" s="1771"/>
      <c r="EL491" s="1772"/>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8"/>
      <c r="S492" s="1758"/>
      <c r="W492" s="1758"/>
      <c r="AA492" s="1758"/>
      <c r="AE492" s="1758"/>
      <c r="AI492" s="1758"/>
      <c r="AM492" s="1758"/>
      <c r="AQ492" s="1758"/>
      <c r="AU492" s="1758"/>
      <c r="AY492" s="1758"/>
      <c r="BQ492" s="1491"/>
      <c r="BR492" s="734">
        <f t="shared" si="3531"/>
        <v>0</v>
      </c>
      <c r="BS492" s="734">
        <f t="shared" si="3532"/>
        <v>0</v>
      </c>
      <c r="BT492" s="742">
        <v>0</v>
      </c>
      <c r="BU492" s="1781"/>
      <c r="BV492" s="1324"/>
      <c r="BW492" s="1248"/>
      <c r="BX492" s="1248"/>
      <c r="BY492" s="1248"/>
      <c r="BZ492" s="1249"/>
      <c r="CA492" s="1249"/>
      <c r="CB492" s="1250"/>
      <c r="CC492" s="1251"/>
      <c r="CD492" s="1251"/>
      <c r="CE492" s="1251"/>
      <c r="CF492" s="1251"/>
      <c r="CG492" s="1765"/>
      <c r="CH492" s="1252"/>
      <c r="CI492" s="1765"/>
      <c r="CJ492" s="1765"/>
      <c r="CK492" s="1253"/>
      <c r="CL492" s="1254"/>
      <c r="CM492" s="1255"/>
      <c r="CN492" s="1256"/>
      <c r="CO492" s="1256"/>
      <c r="CP492" s="1256"/>
      <c r="CQ492" s="1256"/>
      <c r="CR492" s="1766"/>
      <c r="CS492" s="1766"/>
      <c r="CT492" s="1766"/>
      <c r="CU492" s="1766"/>
      <c r="CV492" s="1766"/>
      <c r="CW492" s="1766"/>
      <c r="CX492" s="1766"/>
      <c r="CY492" s="1766"/>
      <c r="CZ492" s="1807"/>
      <c r="DA492" s="1807"/>
      <c r="DB492" s="1807"/>
      <c r="DC492" s="1807"/>
      <c r="DD492" s="1807"/>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7"/>
      <c r="DU492" s="1768"/>
      <c r="DV492" s="1769"/>
      <c r="DW492" s="1528">
        <f t="shared" si="3933"/>
        <v>0</v>
      </c>
      <c r="DX492" s="1770"/>
      <c r="DY492" s="1770"/>
      <c r="DZ492" s="1770"/>
      <c r="EA492" s="1770"/>
      <c r="EB492" s="1770"/>
      <c r="EC492" s="1770"/>
      <c r="ED492" s="1770"/>
      <c r="EE492" s="1770"/>
      <c r="EF492" s="1770"/>
      <c r="EG492" s="1770"/>
      <c r="EH492" s="1770"/>
      <c r="EI492" s="1770"/>
      <c r="EJ492" s="1770"/>
      <c r="EK492" s="1771"/>
      <c r="EL492" s="1772"/>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8"/>
      <c r="S493" s="1758"/>
      <c r="W493" s="1758"/>
      <c r="AA493" s="1758"/>
      <c r="AE493" s="1758"/>
      <c r="AI493" s="1758"/>
      <c r="AM493" s="1758"/>
      <c r="AQ493" s="1758"/>
      <c r="AU493" s="1758"/>
      <c r="AY493" s="1758"/>
      <c r="BQ493" s="1491"/>
      <c r="BR493" s="734">
        <f t="shared" si="3531"/>
        <v>0</v>
      </c>
      <c r="BS493" s="734">
        <f t="shared" si="3532"/>
        <v>0</v>
      </c>
      <c r="BT493" s="742">
        <v>0</v>
      </c>
      <c r="BU493" s="1781"/>
      <c r="BV493" s="1324"/>
      <c r="BW493" s="1248"/>
      <c r="BX493" s="1248"/>
      <c r="BY493" s="1248"/>
      <c r="BZ493" s="1249"/>
      <c r="CA493" s="1249"/>
      <c r="CB493" s="1250"/>
      <c r="CC493" s="1251"/>
      <c r="CD493" s="1251"/>
      <c r="CE493" s="1251"/>
      <c r="CF493" s="1251"/>
      <c r="CG493" s="1765"/>
      <c r="CH493" s="1252"/>
      <c r="CI493" s="1765"/>
      <c r="CJ493" s="1765"/>
      <c r="CK493" s="1253"/>
      <c r="CL493" s="1254"/>
      <c r="CM493" s="1255"/>
      <c r="CN493" s="1256"/>
      <c r="CO493" s="1256"/>
      <c r="CP493" s="1256"/>
      <c r="CQ493" s="1256"/>
      <c r="CR493" s="1766"/>
      <c r="CS493" s="1766"/>
      <c r="CT493" s="1766"/>
      <c r="CU493" s="1766"/>
      <c r="CV493" s="1766"/>
      <c r="CW493" s="1766"/>
      <c r="CX493" s="1766"/>
      <c r="CY493" s="1766"/>
      <c r="CZ493" s="1807"/>
      <c r="DA493" s="1807"/>
      <c r="DB493" s="1807"/>
      <c r="DC493" s="1807"/>
      <c r="DD493" s="1807"/>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7"/>
      <c r="DU493" s="1768"/>
      <c r="DV493" s="1769"/>
      <c r="DW493" s="1528">
        <f t="shared" si="3933"/>
        <v>0</v>
      </c>
      <c r="DX493" s="1770"/>
      <c r="DY493" s="1770"/>
      <c r="DZ493" s="1770"/>
      <c r="EA493" s="1770"/>
      <c r="EB493" s="1770"/>
      <c r="EC493" s="1770"/>
      <c r="ED493" s="1770"/>
      <c r="EE493" s="1770"/>
      <c r="EF493" s="1770"/>
      <c r="EG493" s="1770"/>
      <c r="EH493" s="1770"/>
      <c r="EI493" s="1770"/>
      <c r="EJ493" s="1770"/>
      <c r="EK493" s="1771"/>
      <c r="EL493" s="1772"/>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8"/>
      <c r="S494" s="1758"/>
      <c r="W494" s="1758"/>
      <c r="AA494" s="1758"/>
      <c r="AE494" s="1758"/>
      <c r="AI494" s="1758"/>
      <c r="AM494" s="1758"/>
      <c r="AQ494" s="1758"/>
      <c r="AU494" s="1758"/>
      <c r="AY494" s="1758"/>
      <c r="BQ494" s="1491"/>
      <c r="BR494" s="734">
        <f t="shared" si="3531"/>
        <v>0</v>
      </c>
      <c r="BS494" s="734">
        <f t="shared" si="3532"/>
        <v>0</v>
      </c>
      <c r="BT494" s="742">
        <v>0</v>
      </c>
      <c r="BU494" s="1781"/>
      <c r="BV494" s="1324"/>
      <c r="BW494" s="1248"/>
      <c r="BX494" s="1248"/>
      <c r="BY494" s="1248"/>
      <c r="BZ494" s="1249"/>
      <c r="CA494" s="1249"/>
      <c r="CB494" s="1250"/>
      <c r="CC494" s="1251"/>
      <c r="CD494" s="1251"/>
      <c r="CE494" s="1251"/>
      <c r="CF494" s="1251"/>
      <c r="CG494" s="1765"/>
      <c r="CH494" s="1252"/>
      <c r="CI494" s="1765"/>
      <c r="CJ494" s="1765"/>
      <c r="CK494" s="1253"/>
      <c r="CL494" s="1254"/>
      <c r="CM494" s="1255"/>
      <c r="CN494" s="1256"/>
      <c r="CO494" s="1256"/>
      <c r="CP494" s="1256"/>
      <c r="CQ494" s="1256"/>
      <c r="CR494" s="1766"/>
      <c r="CS494" s="1766"/>
      <c r="CT494" s="1766"/>
      <c r="CU494" s="1766"/>
      <c r="CV494" s="1766"/>
      <c r="CW494" s="1766"/>
      <c r="CX494" s="1766"/>
      <c r="CY494" s="1766"/>
      <c r="CZ494" s="1807"/>
      <c r="DA494" s="1807"/>
      <c r="DB494" s="1807"/>
      <c r="DC494" s="1807"/>
      <c r="DD494" s="1807"/>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7"/>
      <c r="DU494" s="1768"/>
      <c r="DV494" s="1769"/>
      <c r="DW494" s="1528">
        <f t="shared" si="3933"/>
        <v>0</v>
      </c>
      <c r="DX494" s="1770"/>
      <c r="DY494" s="1770"/>
      <c r="DZ494" s="1770"/>
      <c r="EA494" s="1770"/>
      <c r="EB494" s="1770"/>
      <c r="EC494" s="1770"/>
      <c r="ED494" s="1770"/>
      <c r="EE494" s="1770"/>
      <c r="EF494" s="1770"/>
      <c r="EG494" s="1770"/>
      <c r="EH494" s="1770"/>
      <c r="EI494" s="1770"/>
      <c r="EJ494" s="1770"/>
      <c r="EK494" s="1771"/>
      <c r="EL494" s="1772"/>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8"/>
      <c r="S495" s="1758"/>
      <c r="W495" s="1758"/>
      <c r="AA495" s="1758"/>
      <c r="AE495" s="1758"/>
      <c r="AI495" s="1758"/>
      <c r="AM495" s="1758"/>
      <c r="AQ495" s="1758"/>
      <c r="AU495" s="1758"/>
      <c r="AY495" s="1758"/>
      <c r="BQ495" s="1491"/>
      <c r="BR495" s="734">
        <f t="shared" si="3531"/>
        <v>0</v>
      </c>
      <c r="BS495" s="734">
        <f t="shared" si="3532"/>
        <v>0</v>
      </c>
      <c r="BT495" s="742">
        <v>0</v>
      </c>
      <c r="BU495" s="1781"/>
      <c r="BV495" s="1324"/>
      <c r="BW495" s="1248"/>
      <c r="BX495" s="1248"/>
      <c r="BY495" s="1248"/>
      <c r="BZ495" s="1249"/>
      <c r="CA495" s="1249"/>
      <c r="CB495" s="1250"/>
      <c r="CC495" s="1251"/>
      <c r="CD495" s="1251"/>
      <c r="CE495" s="1251"/>
      <c r="CF495" s="1251"/>
      <c r="CG495" s="1765"/>
      <c r="CH495" s="1252"/>
      <c r="CI495" s="1765"/>
      <c r="CJ495" s="1765"/>
      <c r="CK495" s="1253"/>
      <c r="CL495" s="1254"/>
      <c r="CM495" s="1255"/>
      <c r="CN495" s="1256"/>
      <c r="CO495" s="1256"/>
      <c r="CP495" s="1256"/>
      <c r="CQ495" s="1256"/>
      <c r="CR495" s="1766"/>
      <c r="CS495" s="1766"/>
      <c r="CT495" s="1766"/>
      <c r="CU495" s="1766"/>
      <c r="CV495" s="1766"/>
      <c r="CW495" s="1766"/>
      <c r="CX495" s="1766"/>
      <c r="CY495" s="1766"/>
      <c r="CZ495" s="1807"/>
      <c r="DA495" s="1807"/>
      <c r="DB495" s="1807"/>
      <c r="DC495" s="1807"/>
      <c r="DD495" s="1807"/>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7"/>
      <c r="DU495" s="1768"/>
      <c r="DV495" s="1769"/>
      <c r="DW495" s="1528">
        <f t="shared" si="3933"/>
        <v>0</v>
      </c>
      <c r="DX495" s="1770"/>
      <c r="DY495" s="1770"/>
      <c r="DZ495" s="1770"/>
      <c r="EA495" s="1770"/>
      <c r="EB495" s="1770"/>
      <c r="EC495" s="1770"/>
      <c r="ED495" s="1770"/>
      <c r="EE495" s="1770"/>
      <c r="EF495" s="1770"/>
      <c r="EG495" s="1770"/>
      <c r="EH495" s="1770"/>
      <c r="EI495" s="1770"/>
      <c r="EJ495" s="1770"/>
      <c r="EK495" s="1771"/>
      <c r="EL495" s="1772"/>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8"/>
      <c r="S496" s="1758"/>
      <c r="W496" s="1758"/>
      <c r="AA496" s="1758"/>
      <c r="AE496" s="1758"/>
      <c r="AI496" s="1758"/>
      <c r="AM496" s="1758"/>
      <c r="AQ496" s="1758"/>
      <c r="AU496" s="1758"/>
      <c r="AY496" s="1758"/>
      <c r="BQ496" s="1491"/>
      <c r="BR496" s="734">
        <f t="shared" si="3531"/>
        <v>0</v>
      </c>
      <c r="BS496" s="734">
        <f t="shared" si="3532"/>
        <v>0</v>
      </c>
      <c r="BT496" s="742">
        <v>0</v>
      </c>
      <c r="BU496" s="1781"/>
      <c r="BV496" s="1324"/>
      <c r="BW496" s="1248"/>
      <c r="BX496" s="1248"/>
      <c r="BY496" s="1248"/>
      <c r="BZ496" s="1249"/>
      <c r="CA496" s="1249"/>
      <c r="CB496" s="1250"/>
      <c r="CC496" s="1251"/>
      <c r="CD496" s="1251"/>
      <c r="CE496" s="1251"/>
      <c r="CF496" s="1251"/>
      <c r="CG496" s="1765"/>
      <c r="CH496" s="1252"/>
      <c r="CI496" s="1765"/>
      <c r="CJ496" s="1765"/>
      <c r="CK496" s="1253"/>
      <c r="CL496" s="1254"/>
      <c r="CM496" s="1255"/>
      <c r="CN496" s="1256"/>
      <c r="CO496" s="1256"/>
      <c r="CP496" s="1256"/>
      <c r="CQ496" s="1256"/>
      <c r="CR496" s="1766"/>
      <c r="CS496" s="1766"/>
      <c r="CT496" s="1766"/>
      <c r="CU496" s="1766"/>
      <c r="CV496" s="1766"/>
      <c r="CW496" s="1766"/>
      <c r="CX496" s="1766"/>
      <c r="CY496" s="1766"/>
      <c r="CZ496" s="1807"/>
      <c r="DA496" s="1807"/>
      <c r="DB496" s="1807"/>
      <c r="DC496" s="1807"/>
      <c r="DD496" s="1807"/>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7"/>
      <c r="DU496" s="1768"/>
      <c r="DV496" s="1769"/>
      <c r="DW496" s="1528">
        <f t="shared" si="3933"/>
        <v>0</v>
      </c>
      <c r="DX496" s="1770"/>
      <c r="DY496" s="1770"/>
      <c r="DZ496" s="1770"/>
      <c r="EA496" s="1770"/>
      <c r="EB496" s="1770"/>
      <c r="EC496" s="1770"/>
      <c r="ED496" s="1770"/>
      <c r="EE496" s="1770"/>
      <c r="EF496" s="1770"/>
      <c r="EG496" s="1770"/>
      <c r="EH496" s="1770"/>
      <c r="EI496" s="1770"/>
      <c r="EJ496" s="1770"/>
      <c r="EK496" s="1771"/>
      <c r="EL496" s="1772"/>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8"/>
      <c r="S497" s="1758"/>
      <c r="W497" s="1758"/>
      <c r="AA497" s="1758"/>
      <c r="AE497" s="1758"/>
      <c r="AI497" s="1758"/>
      <c r="AM497" s="1758"/>
      <c r="AQ497" s="1758"/>
      <c r="AU497" s="1758"/>
      <c r="AY497" s="1758"/>
      <c r="BQ497" s="1491"/>
      <c r="BR497" s="734">
        <f t="shared" si="3531"/>
        <v>0</v>
      </c>
      <c r="BS497" s="734">
        <f t="shared" si="3532"/>
        <v>0</v>
      </c>
      <c r="BT497" s="742">
        <v>0</v>
      </c>
      <c r="BU497" s="1781"/>
      <c r="BV497" s="1324"/>
      <c r="BW497" s="1248"/>
      <c r="BX497" s="1248"/>
      <c r="BY497" s="1248"/>
      <c r="BZ497" s="1249"/>
      <c r="CA497" s="1249"/>
      <c r="CB497" s="1250"/>
      <c r="CC497" s="1251"/>
      <c r="CD497" s="1251"/>
      <c r="CE497" s="1251"/>
      <c r="CF497" s="1251"/>
      <c r="CG497" s="1765"/>
      <c r="CH497" s="1252"/>
      <c r="CI497" s="1765"/>
      <c r="CJ497" s="1765"/>
      <c r="CK497" s="1253"/>
      <c r="CL497" s="1254"/>
      <c r="CM497" s="1255"/>
      <c r="CN497" s="1256"/>
      <c r="CO497" s="1256"/>
      <c r="CP497" s="1256"/>
      <c r="CQ497" s="1256"/>
      <c r="CR497" s="1766"/>
      <c r="CS497" s="1766"/>
      <c r="CT497" s="1766"/>
      <c r="CU497" s="1766"/>
      <c r="CV497" s="1766"/>
      <c r="CW497" s="1766"/>
      <c r="CX497" s="1766"/>
      <c r="CY497" s="1766"/>
      <c r="CZ497" s="1807"/>
      <c r="DA497" s="1807"/>
      <c r="DB497" s="1807"/>
      <c r="DC497" s="1807"/>
      <c r="DD497" s="1807"/>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7"/>
      <c r="DU497" s="1768"/>
      <c r="DV497" s="1769"/>
      <c r="DW497" s="1528">
        <f t="shared" si="3933"/>
        <v>0</v>
      </c>
      <c r="DX497" s="1770"/>
      <c r="DY497" s="1770"/>
      <c r="DZ497" s="1770"/>
      <c r="EA497" s="1770"/>
      <c r="EB497" s="1770"/>
      <c r="EC497" s="1770"/>
      <c r="ED497" s="1770"/>
      <c r="EE497" s="1770"/>
      <c r="EF497" s="1770"/>
      <c r="EG497" s="1770"/>
      <c r="EH497" s="1770"/>
      <c r="EI497" s="1770"/>
      <c r="EJ497" s="1770"/>
      <c r="EK497" s="1771"/>
      <c r="EL497" s="1772"/>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8"/>
      <c r="S498" s="1758"/>
      <c r="W498" s="1758"/>
      <c r="AA498" s="1758"/>
      <c r="AE498" s="1758"/>
      <c r="AI498" s="1758"/>
      <c r="AM498" s="1758"/>
      <c r="AQ498" s="1758"/>
      <c r="AU498" s="1758"/>
      <c r="AY498" s="1758"/>
      <c r="BQ498" s="1491"/>
      <c r="BR498" s="734">
        <f t="shared" si="3531"/>
        <v>0</v>
      </c>
      <c r="BS498" s="734">
        <f t="shared" si="3532"/>
        <v>0</v>
      </c>
      <c r="BT498" s="742">
        <v>0</v>
      </c>
      <c r="BU498" s="1781"/>
      <c r="BV498" s="1324"/>
      <c r="BW498" s="1248"/>
      <c r="BX498" s="1248"/>
      <c r="BY498" s="1248"/>
      <c r="BZ498" s="1249"/>
      <c r="CA498" s="1249"/>
      <c r="CB498" s="1250"/>
      <c r="CC498" s="1251"/>
      <c r="CD498" s="1251"/>
      <c r="CE498" s="1251"/>
      <c r="CF498" s="1251"/>
      <c r="CG498" s="1765"/>
      <c r="CH498" s="1252"/>
      <c r="CI498" s="1765"/>
      <c r="CJ498" s="1765"/>
      <c r="CK498" s="1253"/>
      <c r="CL498" s="1254"/>
      <c r="CM498" s="1255"/>
      <c r="CN498" s="1256"/>
      <c r="CO498" s="1256"/>
      <c r="CP498" s="1256"/>
      <c r="CQ498" s="1256"/>
      <c r="CR498" s="1766"/>
      <c r="CS498" s="1766"/>
      <c r="CT498" s="1766"/>
      <c r="CU498" s="1766"/>
      <c r="CV498" s="1766"/>
      <c r="CW498" s="1766"/>
      <c r="CX498" s="1766"/>
      <c r="CY498" s="1766"/>
      <c r="CZ498" s="1807"/>
      <c r="DA498" s="1807"/>
      <c r="DB498" s="1807"/>
      <c r="DC498" s="1807"/>
      <c r="DD498" s="1807"/>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7"/>
      <c r="DU498" s="1768"/>
      <c r="DV498" s="1769"/>
      <c r="DW498" s="1528">
        <f t="shared" si="3933"/>
        <v>0</v>
      </c>
      <c r="DX498" s="1770"/>
      <c r="DY498" s="1770"/>
      <c r="DZ498" s="1770"/>
      <c r="EA498" s="1770"/>
      <c r="EB498" s="1770"/>
      <c r="EC498" s="1770"/>
      <c r="ED498" s="1770"/>
      <c r="EE498" s="1770"/>
      <c r="EF498" s="1770"/>
      <c r="EG498" s="1770"/>
      <c r="EH498" s="1770"/>
      <c r="EI498" s="1770"/>
      <c r="EJ498" s="1770"/>
      <c r="EK498" s="1771"/>
      <c r="EL498" s="1772"/>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7"/>
      <c r="AY499" s="1549"/>
      <c r="BQ499" s="1491"/>
      <c r="BR499" s="734">
        <f t="shared" si="3531"/>
        <v>0</v>
      </c>
      <c r="BS499" s="734">
        <f t="shared" si="3532"/>
        <v>0</v>
      </c>
      <c r="BT499" s="742">
        <v>0</v>
      </c>
      <c r="BU499" s="1327"/>
      <c r="BV499" s="1782"/>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4"/>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2699</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2692</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2707</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2697</v>
      </c>
      <c r="BB2" s="1528" t="s">
        <v>2704</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2697</v>
      </c>
      <c r="BB3" s="1528" t="s">
        <v>2704</v>
      </c>
      <c r="BC3" s="1528"/>
      <c r="BD3" s="1427">
        <v>0.5</v>
      </c>
      <c r="BE3" s="1427">
        <v>0.5</v>
      </c>
      <c r="BF3" s="1427">
        <v>0.5</v>
      </c>
      <c r="BG3" s="1427">
        <v>0.5</v>
      </c>
      <c r="BH3" s="1427">
        <v>0.5</v>
      </c>
      <c r="BI3" s="1427">
        <v>0.5</v>
      </c>
      <c r="BJ3" s="1427">
        <v>0.5</v>
      </c>
      <c r="BK3" s="1427">
        <v>0.5</v>
      </c>
      <c r="BL3" s="1427">
        <v>0.5</v>
      </c>
      <c r="BM3" s="1427">
        <v>0.5</v>
      </c>
      <c r="BN3" s="1427">
        <v>0.5</v>
      </c>
      <c r="BO3" s="1427"/>
      <c r="BP3" s="1427"/>
      <c r="BQ3" s="1734"/>
      <c r="BR3" s="1342" t="s">
        <v>1656</v>
      </c>
      <c r="BS3" s="739"/>
    </row>
    <row r="4" spans="1:71" s="152" customFormat="1" ht="14.25" customHeight="1" outlineLevel="1" thickBot="1" x14ac:dyDescent="0.3">
      <c r="A4" s="1327" t="s">
        <v>2687</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2697</v>
      </c>
      <c r="BB4" s="1528" t="s">
        <v>2704</v>
      </c>
      <c r="BC4" s="1528"/>
      <c r="BD4" s="1427"/>
      <c r="BE4" s="1427">
        <v>2</v>
      </c>
      <c r="BF4" s="1427">
        <v>2</v>
      </c>
      <c r="BG4" s="1427">
        <v>2</v>
      </c>
      <c r="BH4" s="1427">
        <v>2</v>
      </c>
      <c r="BI4" s="1427">
        <v>2</v>
      </c>
      <c r="BJ4" s="1427">
        <v>2</v>
      </c>
      <c r="BK4" s="1427">
        <v>2</v>
      </c>
      <c r="BL4" s="1427">
        <v>2</v>
      </c>
      <c r="BM4" s="1427">
        <v>1</v>
      </c>
      <c r="BN4" s="1427">
        <v>1</v>
      </c>
      <c r="BO4" s="1427">
        <v>1</v>
      </c>
      <c r="BP4" s="1427">
        <v>1</v>
      </c>
      <c r="BQ4" s="1734"/>
      <c r="BR4" s="1342"/>
      <c r="BS4" s="739"/>
    </row>
    <row r="5" spans="1:71" s="152" customFormat="1" ht="15" customHeight="1" outlineLevel="1" thickBot="1" x14ac:dyDescent="0.3">
      <c r="A5" s="1327" t="s">
        <v>2688</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2697</v>
      </c>
      <c r="BB5" s="1528" t="s">
        <v>2704</v>
      </c>
      <c r="BC5" s="1528"/>
      <c r="BD5" s="1427">
        <v>1</v>
      </c>
      <c r="BE5" s="1427">
        <v>3</v>
      </c>
      <c r="BF5" s="1427">
        <v>3</v>
      </c>
      <c r="BG5" s="1427">
        <v>3</v>
      </c>
      <c r="BH5" s="1427">
        <v>3</v>
      </c>
      <c r="BI5" s="1427">
        <v>3</v>
      </c>
      <c r="BJ5" s="1427">
        <v>5</v>
      </c>
      <c r="BK5" s="1427">
        <v>5</v>
      </c>
      <c r="BL5" s="1427">
        <v>5</v>
      </c>
      <c r="BM5" s="1427">
        <v>5</v>
      </c>
      <c r="BN5" s="1427">
        <v>3</v>
      </c>
      <c r="BO5" s="1427">
        <v>3</v>
      </c>
      <c r="BP5" s="1427">
        <v>3</v>
      </c>
      <c r="BQ5" s="1734"/>
      <c r="BR5" s="1342"/>
      <c r="BS5" s="739"/>
    </row>
    <row r="6" spans="1:71" s="152" customFormat="1" ht="15" customHeight="1" outlineLevel="1" thickBot="1" x14ac:dyDescent="0.3">
      <c r="A6" s="1327" t="s">
        <v>2685</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2697</v>
      </c>
      <c r="BB6" s="1528" t="s">
        <v>2704</v>
      </c>
      <c r="BC6" s="1528"/>
      <c r="BD6" s="1427">
        <v>20</v>
      </c>
      <c r="BE6" s="1427">
        <v>5</v>
      </c>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t="s">
        <v>2691</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2697</v>
      </c>
      <c r="BB7" s="1528" t="s">
        <v>2704</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4"/>
      <c r="BR7" s="1342" t="s">
        <v>2690</v>
      </c>
      <c r="BS7" s="739"/>
    </row>
    <row r="8" spans="1:71" s="152" customFormat="1" ht="15" customHeight="1" outlineLevel="1" thickBot="1" x14ac:dyDescent="0.3">
      <c r="A8" s="1327" t="s">
        <v>2695</v>
      </c>
      <c r="B8" s="1738"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2697</v>
      </c>
      <c r="BB8" s="1528" t="s">
        <v>2704</v>
      </c>
      <c r="BC8" s="1528"/>
      <c r="BD8" s="1427"/>
      <c r="BE8" s="1427">
        <v>1</v>
      </c>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2697</v>
      </c>
      <c r="BB9" s="1528" t="s">
        <v>2704</v>
      </c>
      <c r="BC9" s="1528"/>
      <c r="BD9" s="1427"/>
      <c r="BE9" s="1427">
        <v>1</v>
      </c>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2697</v>
      </c>
      <c r="BB10" s="1528" t="s">
        <v>2704</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2697</v>
      </c>
      <c r="BB11" s="1528" t="s">
        <v>2704</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2697</v>
      </c>
      <c r="BB12" s="1528" t="s">
        <v>2704</v>
      </c>
      <c r="BC12" s="1528"/>
      <c r="BD12" s="1427"/>
      <c r="BE12" s="1427"/>
      <c r="BF12" s="1427"/>
      <c r="BG12" s="1427"/>
      <c r="BH12" s="1427">
        <v>1</v>
      </c>
      <c r="BI12" s="1427">
        <v>1</v>
      </c>
      <c r="BJ12" s="1427">
        <v>1</v>
      </c>
      <c r="BK12" s="1427">
        <v>1</v>
      </c>
      <c r="BL12" s="1427">
        <v>1.25</v>
      </c>
      <c r="BM12" s="1427">
        <v>1.5</v>
      </c>
      <c r="BN12" s="1427">
        <v>2</v>
      </c>
      <c r="BO12" s="1427">
        <v>2</v>
      </c>
      <c r="BP12" s="1427">
        <v>2</v>
      </c>
      <c r="BQ12" s="1734"/>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2697</v>
      </c>
      <c r="BB13" s="1528" t="s">
        <v>2704</v>
      </c>
      <c r="BC13" s="1528"/>
      <c r="BD13" s="1427"/>
      <c r="BE13" s="1427"/>
      <c r="BF13" s="1427"/>
      <c r="BG13" s="1427"/>
      <c r="BH13" s="1427">
        <v>1</v>
      </c>
      <c r="BI13" s="1427">
        <v>1</v>
      </c>
      <c r="BJ13" s="1427">
        <v>1</v>
      </c>
      <c r="BK13" s="1427">
        <v>1</v>
      </c>
      <c r="BL13" s="1427">
        <v>1.25</v>
      </c>
      <c r="BM13" s="1427">
        <v>1.25</v>
      </c>
      <c r="BN13" s="1427">
        <v>1.25</v>
      </c>
      <c r="BO13" s="1427">
        <v>1.25</v>
      </c>
      <c r="BP13" s="1427">
        <v>1.25</v>
      </c>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2697</v>
      </c>
      <c r="BB14" s="1528" t="s">
        <v>2704</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2697</v>
      </c>
      <c r="BB15" s="1528" t="s">
        <v>2704</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4">
        <v>0.5</v>
      </c>
      <c r="BR15" s="1342" t="s">
        <v>1690</v>
      </c>
      <c r="BS15" s="739"/>
    </row>
    <row r="16" spans="1:71" s="152" customFormat="1" ht="15" customHeight="1" outlineLevel="1" thickBot="1" x14ac:dyDescent="0.3">
      <c r="A16" s="1327" t="s">
        <v>2689</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2697</v>
      </c>
      <c r="BB16" s="1528" t="s">
        <v>2704</v>
      </c>
      <c r="BC16" s="1528"/>
      <c r="BD16" s="1427"/>
      <c r="BE16" s="1427"/>
      <c r="BF16" s="1427"/>
      <c r="BG16" s="1427"/>
      <c r="BH16" s="1427">
        <v>0.5</v>
      </c>
      <c r="BI16" s="1427">
        <v>0.5</v>
      </c>
      <c r="BJ16" s="1427">
        <v>0.5</v>
      </c>
      <c r="BK16" s="1427">
        <v>0.5</v>
      </c>
      <c r="BL16" s="1427">
        <v>0.5</v>
      </c>
      <c r="BM16" s="1427">
        <v>0.5</v>
      </c>
      <c r="BN16" s="1427">
        <v>0.5</v>
      </c>
      <c r="BO16" s="1427">
        <v>0.5</v>
      </c>
      <c r="BP16" s="1427">
        <v>0.5</v>
      </c>
      <c r="BQ16" s="1734">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2700</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2692</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2702</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2703</v>
      </c>
      <c r="BB2" s="1528">
        <v>44333</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2703</v>
      </c>
      <c r="BB3" s="1528">
        <v>44333</v>
      </c>
      <c r="BC3" s="1528"/>
      <c r="BD3" s="1427"/>
      <c r="BE3" s="1427"/>
      <c r="BF3" s="1427"/>
      <c r="BG3" s="1427"/>
      <c r="BH3" s="1427"/>
      <c r="BI3" s="1427"/>
      <c r="BJ3" s="1427"/>
      <c r="BK3" s="1427"/>
      <c r="BL3" s="1427"/>
      <c r="BM3" s="1427"/>
      <c r="BN3" s="1427"/>
      <c r="BO3" s="1427"/>
      <c r="BP3" s="1427"/>
      <c r="BQ3" s="1734"/>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2703</v>
      </c>
      <c r="BB4" s="1528">
        <v>44333</v>
      </c>
      <c r="BC4" s="1528"/>
      <c r="BD4" s="1427"/>
      <c r="BE4" s="1427"/>
      <c r="BF4" s="1427"/>
      <c r="BG4" s="1427"/>
      <c r="BH4" s="1427"/>
      <c r="BI4" s="1427"/>
      <c r="BJ4" s="1427"/>
      <c r="BK4" s="1427"/>
      <c r="BL4" s="1427"/>
      <c r="BM4" s="1427"/>
      <c r="BN4" s="1427"/>
      <c r="BO4" s="1427"/>
      <c r="BP4" s="1427"/>
      <c r="BQ4" s="1734"/>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2703</v>
      </c>
      <c r="BB5" s="1528">
        <v>44333</v>
      </c>
      <c r="BC5" s="1528"/>
      <c r="BD5" s="1427"/>
      <c r="BE5" s="1427"/>
      <c r="BF5" s="1427"/>
      <c r="BG5" s="1427"/>
      <c r="BH5" s="1427"/>
      <c r="BI5" s="1427"/>
      <c r="BJ5" s="1427"/>
      <c r="BK5" s="1427"/>
      <c r="BL5" s="1427"/>
      <c r="BM5" s="1427"/>
      <c r="BN5" s="1427"/>
      <c r="BO5" s="1427"/>
      <c r="BP5" s="1427"/>
      <c r="BQ5" s="1734"/>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2703</v>
      </c>
      <c r="BB6" s="1528">
        <v>44333</v>
      </c>
      <c r="BC6" s="1528"/>
      <c r="BD6" s="1427"/>
      <c r="BE6" s="1427"/>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2703</v>
      </c>
      <c r="BB7" s="1528">
        <v>44333</v>
      </c>
      <c r="BC7" s="1528"/>
      <c r="BD7" s="1427"/>
      <c r="BE7" s="1427"/>
      <c r="BF7" s="1427"/>
      <c r="BG7" s="1427"/>
      <c r="BH7" s="1427"/>
      <c r="BI7" s="1427"/>
      <c r="BJ7" s="1427"/>
      <c r="BK7" s="1427"/>
      <c r="BL7" s="1427"/>
      <c r="BM7" s="1427"/>
      <c r="BN7" s="1427"/>
      <c r="BO7" s="1427"/>
      <c r="BP7" s="1427"/>
      <c r="BQ7" s="1734"/>
      <c r="BR7" s="1342"/>
      <c r="BS7" s="739"/>
    </row>
    <row r="8" spans="1:71" s="152" customFormat="1" ht="15" customHeight="1" outlineLevel="1" thickBot="1" x14ac:dyDescent="0.3">
      <c r="A8" s="1327"/>
      <c r="B8" s="1738"/>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2703</v>
      </c>
      <c r="BB8" s="1528">
        <v>44333</v>
      </c>
      <c r="BC8" s="1528"/>
      <c r="BD8" s="1427"/>
      <c r="BE8" s="1427"/>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2703</v>
      </c>
      <c r="BB9" s="1528">
        <v>44333</v>
      </c>
      <c r="BC9" s="1528"/>
      <c r="BD9" s="1427"/>
      <c r="BE9" s="1427"/>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2703</v>
      </c>
      <c r="BB10" s="1528">
        <v>44333</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2703</v>
      </c>
      <c r="BB11" s="1528">
        <v>44333</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2703</v>
      </c>
      <c r="BB12" s="1528">
        <v>44333</v>
      </c>
      <c r="BC12" s="1528"/>
      <c r="BD12" s="1427"/>
      <c r="BE12" s="1427"/>
      <c r="BF12" s="1427"/>
      <c r="BG12" s="1427"/>
      <c r="BH12" s="1427"/>
      <c r="BI12" s="1427"/>
      <c r="BJ12" s="1427"/>
      <c r="BK12" s="1427"/>
      <c r="BL12" s="1427"/>
      <c r="BM12" s="1427"/>
      <c r="BN12" s="1427"/>
      <c r="BO12" s="1427"/>
      <c r="BP12" s="1427"/>
      <c r="BQ12" s="1734"/>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2703</v>
      </c>
      <c r="BB13" s="1528">
        <v>44333</v>
      </c>
      <c r="BC13" s="1528"/>
      <c r="BD13" s="1427"/>
      <c r="BE13" s="1427"/>
      <c r="BF13" s="1427"/>
      <c r="BG13" s="1427"/>
      <c r="BH13" s="1427"/>
      <c r="BI13" s="1427"/>
      <c r="BJ13" s="1427"/>
      <c r="BK13" s="1427"/>
      <c r="BL13" s="1427"/>
      <c r="BM13" s="1427"/>
      <c r="BN13" s="1427"/>
      <c r="BO13" s="1427"/>
      <c r="BP13" s="1427"/>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2703</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2703</v>
      </c>
      <c r="BB15" s="1528">
        <v>44333</v>
      </c>
      <c r="BC15" s="1528"/>
      <c r="BD15" s="1427"/>
      <c r="BE15" s="1427"/>
      <c r="BF15" s="1427"/>
      <c r="BG15" s="1427"/>
      <c r="BH15" s="1427"/>
      <c r="BI15" s="1427"/>
      <c r="BJ15" s="1427"/>
      <c r="BK15" s="1427"/>
      <c r="BL15" s="1427"/>
      <c r="BM15" s="1427"/>
      <c r="BN15" s="1427"/>
      <c r="BO15" s="1427"/>
      <c r="BP15" s="1427"/>
      <c r="BQ15" s="1734"/>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2703</v>
      </c>
      <c r="BB16" s="1528">
        <v>44333</v>
      </c>
      <c r="BC16" s="1528"/>
      <c r="BD16" s="1427"/>
      <c r="BE16" s="1427"/>
      <c r="BF16" s="1427"/>
      <c r="BG16" s="1427"/>
      <c r="BH16" s="1427"/>
      <c r="BI16" s="1427"/>
      <c r="BJ16" s="1427"/>
      <c r="BK16" s="1427"/>
      <c r="BL16" s="1427"/>
      <c r="BM16" s="1427"/>
      <c r="BN16" s="1427"/>
      <c r="BO16" s="1427"/>
      <c r="BP16" s="1427"/>
      <c r="BQ16" s="1734"/>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2701</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2692</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2706</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2705</v>
      </c>
      <c r="BB2" s="1528">
        <v>44333</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2705</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4"/>
      <c r="BR3" s="1342" t="s">
        <v>1656</v>
      </c>
      <c r="BS3" s="739"/>
    </row>
    <row r="4" spans="1:71" s="152" customFormat="1" ht="14.25" customHeight="1" outlineLevel="1" thickBot="1" x14ac:dyDescent="0.3">
      <c r="A4" s="1327" t="s">
        <v>2687</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2705</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4"/>
      <c r="BR4" s="1342"/>
      <c r="BS4" s="739"/>
    </row>
    <row r="5" spans="1:71" s="152" customFormat="1" ht="15" customHeight="1" outlineLevel="1" thickBot="1" x14ac:dyDescent="0.3">
      <c r="A5" s="1327" t="s">
        <v>2688</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2705</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4"/>
      <c r="BR5" s="1342"/>
      <c r="BS5" s="739"/>
    </row>
    <row r="6" spans="1:71" s="152" customFormat="1" ht="15" customHeight="1" outlineLevel="1" thickBot="1" x14ac:dyDescent="0.3">
      <c r="A6" s="1327" t="s">
        <v>2685</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2705</v>
      </c>
      <c r="BB6" s="1528">
        <v>44333</v>
      </c>
      <c r="BC6" s="1528"/>
      <c r="BD6" s="1427">
        <v>20</v>
      </c>
      <c r="BE6" s="1427">
        <v>5</v>
      </c>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t="s">
        <v>2691</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2705</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4"/>
      <c r="BR7" s="1342" t="s">
        <v>2690</v>
      </c>
      <c r="BS7" s="739"/>
    </row>
    <row r="8" spans="1:71" s="152" customFormat="1" ht="15" customHeight="1" outlineLevel="1" thickBot="1" x14ac:dyDescent="0.3">
      <c r="A8" s="1327" t="s">
        <v>2695</v>
      </c>
      <c r="B8" s="1738"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2705</v>
      </c>
      <c r="BB8" s="1528">
        <v>44333</v>
      </c>
      <c r="BC8" s="1528"/>
      <c r="BD8" s="1427"/>
      <c r="BE8" s="1427">
        <v>1</v>
      </c>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2705</v>
      </c>
      <c r="BB9" s="1528">
        <v>44333</v>
      </c>
      <c r="BC9" s="1528"/>
      <c r="BD9" s="1427"/>
      <c r="BE9" s="1427">
        <v>1</v>
      </c>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2705</v>
      </c>
      <c r="BB10" s="1528">
        <v>44333</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2705</v>
      </c>
      <c r="BB11" s="1528">
        <v>44333</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2705</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4"/>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2705</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2705</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2705</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4">
        <v>0.5</v>
      </c>
      <c r="BR15" s="1342" t="s">
        <v>1690</v>
      </c>
      <c r="BS15" s="739"/>
    </row>
    <row r="16" spans="1:71" s="152" customFormat="1" ht="15" customHeight="1" outlineLevel="1" thickBot="1" x14ac:dyDescent="0.3">
      <c r="A16" s="1327" t="s">
        <v>2689</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2705</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4">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89"/>
  <sheetViews>
    <sheetView workbookViewId="0">
      <selection activeCell="A10" sqref="A10:XFD10"/>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row>
    <row r="4" spans="1:2" customFormat="1" ht="15.75" customHeight="1" x14ac:dyDescent="0.35">
      <c r="A4" s="159"/>
      <c r="B4" s="538" t="s">
        <v>2682</v>
      </c>
    </row>
    <row r="5" spans="1:2" customFormat="1" ht="15.75" customHeight="1" x14ac:dyDescent="0.35">
      <c r="A5" s="159"/>
      <c r="B5" s="538" t="s">
        <v>2683</v>
      </c>
    </row>
    <row r="6" spans="1:2" customFormat="1" ht="15.75" customHeight="1" x14ac:dyDescent="0.35">
      <c r="A6" s="159"/>
      <c r="B6" s="538" t="s">
        <v>2684</v>
      </c>
    </row>
    <row r="7" spans="1:2" customFormat="1" ht="15.75" customHeight="1" x14ac:dyDescent="0.25">
      <c r="A7" s="159"/>
      <c r="B7" s="159" t="s">
        <v>333</v>
      </c>
    </row>
    <row r="8" spans="1:2" customFormat="1" ht="15.75" customHeight="1" x14ac:dyDescent="0.35">
      <c r="A8" s="159"/>
      <c r="B8" s="538"/>
    </row>
    <row r="9" spans="1:2" customFormat="1" ht="15.75" customHeight="1" x14ac:dyDescent="0.35">
      <c r="A9" s="159"/>
      <c r="B9" s="538"/>
    </row>
    <row r="10" spans="1:2" customFormat="1" ht="15.75" customHeight="1" x14ac:dyDescent="0.35">
      <c r="A10" s="159"/>
      <c r="B10" s="538" t="s">
        <v>2642</v>
      </c>
    </row>
    <row r="11" spans="1:2" customFormat="1" ht="15.75" customHeight="1" x14ac:dyDescent="0.35">
      <c r="A11" s="159"/>
      <c r="B11" s="538"/>
    </row>
    <row r="12" spans="1:2" ht="17.25" customHeight="1" x14ac:dyDescent="0.35">
      <c r="B12" s="538" t="s">
        <v>2403</v>
      </c>
    </row>
    <row r="13" spans="1:2" customFormat="1" ht="15.75" customHeight="1" x14ac:dyDescent="0.25">
      <c r="A13" s="159"/>
      <c r="B13" s="159"/>
    </row>
    <row r="14" spans="1:2" customFormat="1" ht="15.75" customHeight="1" x14ac:dyDescent="0.35">
      <c r="A14" s="159"/>
      <c r="B14" s="538"/>
    </row>
    <row r="15" spans="1:2" customFormat="1" ht="15.75" customHeight="1" x14ac:dyDescent="0.35">
      <c r="A15" s="159"/>
      <c r="B15" s="538" t="s">
        <v>1400</v>
      </c>
    </row>
    <row r="16" spans="1:2" customFormat="1" ht="15.75" customHeight="1" x14ac:dyDescent="0.35">
      <c r="A16" s="159"/>
      <c r="B16" s="538"/>
    </row>
    <row r="17" spans="2:6" customFormat="1" x14ac:dyDescent="0.25"/>
    <row r="19" spans="2:6" ht="13.5" customHeight="1" x14ac:dyDescent="0.2"/>
    <row r="20" spans="2:6" ht="13.5" customHeight="1" x14ac:dyDescent="0.2"/>
    <row r="21" spans="2:6" s="146" customFormat="1" ht="18" customHeight="1" x14ac:dyDescent="0.25">
      <c r="B21" s="265" t="s">
        <v>743</v>
      </c>
      <c r="E21" s="147"/>
    </row>
    <row r="22" spans="2:6" s="148" customFormat="1" ht="50.1" hidden="1" customHeight="1" outlineLevel="1" x14ac:dyDescent="0.25">
      <c r="B22" s="149" t="s">
        <v>714</v>
      </c>
      <c r="C22" s="149" t="s">
        <v>713</v>
      </c>
      <c r="D22" s="149" t="s">
        <v>203</v>
      </c>
      <c r="E22" s="149" t="s">
        <v>716</v>
      </c>
      <c r="F22" s="151"/>
    </row>
    <row r="23" spans="2:6" s="152" customFormat="1" ht="18" hidden="1" customHeight="1" outlineLevel="1" x14ac:dyDescent="0.25">
      <c r="B23" s="157" t="s">
        <v>196</v>
      </c>
      <c r="C23" s="272" t="s">
        <v>208</v>
      </c>
      <c r="D23" s="157" t="s">
        <v>717</v>
      </c>
      <c r="E23" s="158" t="s">
        <v>718</v>
      </c>
    </row>
    <row r="24" spans="2:6" s="152" customFormat="1" ht="18" hidden="1" customHeight="1" outlineLevel="1" x14ac:dyDescent="0.25">
      <c r="B24" s="155" t="s">
        <v>210</v>
      </c>
      <c r="C24" s="258" t="s">
        <v>209</v>
      </c>
      <c r="D24" s="155" t="s">
        <v>719</v>
      </c>
      <c r="E24" s="156" t="s">
        <v>720</v>
      </c>
    </row>
    <row r="25" spans="2:6" s="152" customFormat="1" ht="18" hidden="1" customHeight="1" outlineLevel="1" x14ac:dyDescent="0.25">
      <c r="B25" s="157" t="s">
        <v>207</v>
      </c>
      <c r="C25" s="260" t="s">
        <v>206</v>
      </c>
      <c r="D25" s="157" t="s">
        <v>722</v>
      </c>
      <c r="E25" s="158" t="s">
        <v>721</v>
      </c>
    </row>
    <row r="26" spans="2:6" s="152" customFormat="1" ht="18" hidden="1" customHeight="1" outlineLevel="1" x14ac:dyDescent="0.25">
      <c r="B26" s="155" t="s">
        <v>212</v>
      </c>
      <c r="C26" s="258" t="s">
        <v>211</v>
      </c>
      <c r="D26" s="155" t="s">
        <v>724</v>
      </c>
      <c r="E26" s="156" t="s">
        <v>723</v>
      </c>
    </row>
    <row r="27" spans="2:6" s="152" customFormat="1" ht="18" hidden="1" customHeight="1" outlineLevel="1" x14ac:dyDescent="0.25">
      <c r="B27" s="153" t="s">
        <v>732</v>
      </c>
      <c r="C27" s="259" t="s">
        <v>731</v>
      </c>
      <c r="D27" s="153" t="s">
        <v>733</v>
      </c>
      <c r="E27" s="154" t="s">
        <v>734</v>
      </c>
    </row>
    <row r="28" spans="2:6" s="152" customFormat="1" ht="18" hidden="1" customHeight="1" outlineLevel="1" x14ac:dyDescent="0.25">
      <c r="B28" s="155" t="s">
        <v>736</v>
      </c>
      <c r="C28" s="258" t="s">
        <v>735</v>
      </c>
      <c r="D28" s="155" t="s">
        <v>737</v>
      </c>
      <c r="E28" s="156" t="s">
        <v>738</v>
      </c>
    </row>
    <row r="29" spans="2:6" s="152" customFormat="1" ht="18" hidden="1" customHeight="1" outlineLevel="1" x14ac:dyDescent="0.25">
      <c r="B29" s="153" t="s">
        <v>739</v>
      </c>
      <c r="C29" s="259" t="s">
        <v>740</v>
      </c>
      <c r="D29" s="153" t="s">
        <v>741</v>
      </c>
      <c r="E29" s="154" t="s">
        <v>742</v>
      </c>
    </row>
    <row r="30" spans="2:6" s="152" customFormat="1" ht="18" hidden="1" customHeight="1" outlineLevel="1" x14ac:dyDescent="0.25">
      <c r="B30" s="155"/>
      <c r="C30" s="155"/>
      <c r="D30" s="155"/>
      <c r="E30" s="156"/>
    </row>
    <row r="31" spans="2:6" s="152" customFormat="1" ht="18" hidden="1" customHeight="1" outlineLevel="1" x14ac:dyDescent="0.25">
      <c r="B31" s="157" t="s">
        <v>1339</v>
      </c>
      <c r="C31" s="260" t="s">
        <v>1337</v>
      </c>
      <c r="D31" s="157" t="s">
        <v>1338</v>
      </c>
      <c r="E31" s="158" t="s">
        <v>721</v>
      </c>
    </row>
    <row r="32" spans="2:6" s="152" customFormat="1" ht="18" hidden="1" customHeight="1" outlineLevel="1" x14ac:dyDescent="0.25">
      <c r="B32" s="155"/>
      <c r="C32" s="155"/>
      <c r="D32" s="155"/>
      <c r="E32" s="156"/>
    </row>
    <row r="33" spans="2:6" s="152" customFormat="1" ht="18" hidden="1" customHeight="1" outlineLevel="1" x14ac:dyDescent="0.25">
      <c r="B33" s="153" t="s">
        <v>1256</v>
      </c>
      <c r="C33" s="259" t="s">
        <v>1255</v>
      </c>
      <c r="D33" s="153" t="s">
        <v>1257</v>
      </c>
      <c r="E33" s="154"/>
    </row>
    <row r="34" spans="2:6" s="152" customFormat="1" ht="18" hidden="1" customHeight="1" outlineLevel="1" x14ac:dyDescent="0.25">
      <c r="B34" s="155"/>
      <c r="C34" s="155"/>
      <c r="D34" s="155"/>
      <c r="E34" s="156"/>
    </row>
    <row r="35" spans="2:6" s="152" customFormat="1" ht="18" hidden="1" customHeight="1" outlineLevel="1" x14ac:dyDescent="0.25">
      <c r="B35" s="153" t="s">
        <v>214</v>
      </c>
      <c r="C35" s="259" t="s">
        <v>213</v>
      </c>
      <c r="D35" s="153" t="s">
        <v>725</v>
      </c>
      <c r="E35" s="154" t="s">
        <v>215</v>
      </c>
    </row>
    <row r="36" spans="2:6" s="152" customFormat="1" ht="18" hidden="1" customHeight="1" outlineLevel="1" x14ac:dyDescent="0.25">
      <c r="B36" s="155" t="s">
        <v>205</v>
      </c>
      <c r="C36" s="258" t="s">
        <v>204</v>
      </c>
      <c r="D36" s="155" t="s">
        <v>726</v>
      </c>
      <c r="E36" s="156" t="s">
        <v>718</v>
      </c>
    </row>
    <row r="37" spans="2:6" s="152" customFormat="1" ht="18" hidden="1" customHeight="1" outlineLevel="1" x14ac:dyDescent="0.25">
      <c r="B37" s="153" t="s">
        <v>819</v>
      </c>
      <c r="C37" s="259" t="s">
        <v>818</v>
      </c>
      <c r="D37" s="153" t="s">
        <v>820</v>
      </c>
      <c r="E37" s="154"/>
    </row>
    <row r="38" spans="2:6" s="152" customFormat="1" ht="18" hidden="1" customHeight="1" outlineLevel="1" x14ac:dyDescent="0.25">
      <c r="B38" s="155"/>
      <c r="C38" s="155"/>
      <c r="D38" s="155"/>
      <c r="E38" s="156"/>
    </row>
    <row r="39" spans="2:6" s="152" customFormat="1" ht="18" hidden="1" customHeight="1" outlineLevel="1" x14ac:dyDescent="0.25">
      <c r="B39" s="153" t="s">
        <v>1335</v>
      </c>
      <c r="C39" s="259" t="s">
        <v>1399</v>
      </c>
      <c r="D39" s="153" t="s">
        <v>1336</v>
      </c>
      <c r="E39" s="154"/>
    </row>
    <row r="40" spans="2:6" s="152" customFormat="1" ht="18" hidden="1" customHeight="1" outlineLevel="1" x14ac:dyDescent="0.25">
      <c r="B40" s="155"/>
      <c r="C40" s="155"/>
      <c r="D40" s="155"/>
      <c r="E40" s="156"/>
    </row>
    <row r="41" spans="2:6" s="152" customFormat="1" ht="18" hidden="1" customHeight="1" outlineLevel="1" x14ac:dyDescent="0.25">
      <c r="B41" s="153"/>
      <c r="C41" s="153"/>
      <c r="D41" s="153"/>
      <c r="E41" s="154"/>
    </row>
    <row r="42" spans="2:6" s="152" customFormat="1" ht="18" hidden="1" customHeight="1" outlineLevel="1" x14ac:dyDescent="0.25">
      <c r="B42" s="273"/>
      <c r="C42" s="155"/>
      <c r="D42" s="155"/>
      <c r="E42" s="274"/>
    </row>
    <row r="43" spans="2:6" s="152" customFormat="1" ht="18" hidden="1" customHeight="1" outlineLevel="1" x14ac:dyDescent="0.25">
      <c r="B43" s="153"/>
      <c r="C43" s="153"/>
      <c r="D43" s="153"/>
      <c r="E43" s="154"/>
    </row>
    <row r="44" spans="2:6" s="152" customFormat="1" ht="18" hidden="1" customHeight="1" outlineLevel="1" x14ac:dyDescent="0.25">
      <c r="B44" s="273"/>
      <c r="C44" s="155"/>
      <c r="D44" s="155"/>
      <c r="E44" s="274"/>
    </row>
    <row r="45" spans="2:6" ht="15.75" hidden="1" customHeight="1" outlineLevel="1" x14ac:dyDescent="0.2"/>
    <row r="46" spans="2:6" ht="16.5" customHeight="1" collapsed="1" x14ac:dyDescent="0.2"/>
    <row r="47" spans="2:6" s="146" customFormat="1" ht="13.5" customHeight="1" x14ac:dyDescent="0.25">
      <c r="B47" s="265" t="s">
        <v>2400</v>
      </c>
      <c r="E47" s="261">
        <f>SUM(E49:E88)</f>
        <v>28</v>
      </c>
    </row>
    <row r="48" spans="2:6" s="148" customFormat="1" ht="50.1" customHeight="1" outlineLevel="1" x14ac:dyDescent="0.25">
      <c r="B48" s="149" t="s">
        <v>714</v>
      </c>
      <c r="C48" s="149" t="s">
        <v>713</v>
      </c>
      <c r="D48" s="149" t="s">
        <v>1351</v>
      </c>
      <c r="E48" s="149" t="s">
        <v>728</v>
      </c>
      <c r="F48" s="151"/>
    </row>
    <row r="49" spans="2:5" s="152" customFormat="1" ht="18" customHeight="1" outlineLevel="1" x14ac:dyDescent="0.25">
      <c r="B49" s="203" t="s">
        <v>215</v>
      </c>
      <c r="C49" s="741"/>
      <c r="D49" s="204" t="s">
        <v>2402</v>
      </c>
      <c r="E49" s="205"/>
    </row>
    <row r="50" spans="2:5" s="152" customFormat="1" ht="18" customHeight="1" outlineLevel="1" x14ac:dyDescent="0.25">
      <c r="B50" s="203" t="s">
        <v>771</v>
      </c>
      <c r="C50" s="740" t="s">
        <v>1331</v>
      </c>
      <c r="D50" s="204" t="s">
        <v>1332</v>
      </c>
      <c r="E50" s="205">
        <v>28</v>
      </c>
    </row>
    <row r="51" spans="2:5" s="152" customFormat="1" ht="18" customHeight="1" outlineLevel="1" x14ac:dyDescent="0.25">
      <c r="B51" s="203" t="s">
        <v>771</v>
      </c>
      <c r="C51" s="740" t="s">
        <v>1333</v>
      </c>
      <c r="D51" s="204" t="s">
        <v>1334</v>
      </c>
      <c r="E51" s="205"/>
    </row>
    <row r="52" spans="2:5" s="152" customFormat="1" ht="18" customHeight="1" outlineLevel="1" x14ac:dyDescent="0.25">
      <c r="B52" s="203" t="s">
        <v>771</v>
      </c>
      <c r="C52" s="740" t="s">
        <v>727</v>
      </c>
      <c r="D52" s="153" t="s">
        <v>1330</v>
      </c>
      <c r="E52" s="205"/>
    </row>
    <row r="53" spans="2:5" s="152" customFormat="1" ht="18" customHeight="1" outlineLevel="1" x14ac:dyDescent="0.25">
      <c r="B53" s="203" t="s">
        <v>771</v>
      </c>
      <c r="C53" s="258"/>
      <c r="D53" s="155" t="s">
        <v>780</v>
      </c>
      <c r="E53" s="156"/>
    </row>
    <row r="54" spans="2:5" s="152" customFormat="1" ht="18" customHeight="1" outlineLevel="1" x14ac:dyDescent="0.25">
      <c r="B54" s="203" t="s">
        <v>1950</v>
      </c>
      <c r="C54" s="740" t="s">
        <v>1949</v>
      </c>
      <c r="D54" s="204" t="s">
        <v>1951</v>
      </c>
      <c r="E54" s="205" t="s">
        <v>215</v>
      </c>
    </row>
    <row r="55" spans="2:5" s="152" customFormat="1" ht="18" customHeight="1" outlineLevel="1" x14ac:dyDescent="0.25">
      <c r="B55" s="203" t="s">
        <v>1950</v>
      </c>
      <c r="C55" s="740" t="s">
        <v>1952</v>
      </c>
      <c r="D55" s="740" t="s">
        <v>1953</v>
      </c>
      <c r="E55" s="205" t="s">
        <v>215</v>
      </c>
    </row>
    <row r="56" spans="2:5" s="152" customFormat="1" ht="19.5" customHeight="1" outlineLevel="1" x14ac:dyDescent="0.25">
      <c r="B56" s="203" t="s">
        <v>1950</v>
      </c>
      <c r="C56" s="740" t="s">
        <v>1954</v>
      </c>
      <c r="D56" s="1323" t="s">
        <v>1955</v>
      </c>
      <c r="E56" s="205" t="s">
        <v>215</v>
      </c>
    </row>
    <row r="57" spans="2:5" s="152" customFormat="1" ht="18" customHeight="1" outlineLevel="1" x14ac:dyDescent="0.25">
      <c r="B57" s="203" t="s">
        <v>1957</v>
      </c>
      <c r="C57" s="740" t="s">
        <v>1956</v>
      </c>
      <c r="D57" s="204" t="s">
        <v>2515</v>
      </c>
      <c r="E57" s="205"/>
    </row>
    <row r="58" spans="2:5" s="152" customFormat="1" ht="18" customHeight="1" outlineLevel="1" x14ac:dyDescent="0.25">
      <c r="B58" s="155" t="s">
        <v>770</v>
      </c>
      <c r="C58" s="155"/>
      <c r="D58" s="155" t="s">
        <v>1838</v>
      </c>
      <c r="E58" s="205"/>
    </row>
    <row r="59" spans="2:5" s="152" customFormat="1" ht="18" customHeight="1" outlineLevel="1" x14ac:dyDescent="0.25">
      <c r="B59" s="155" t="s">
        <v>770</v>
      </c>
      <c r="C59" s="155"/>
      <c r="D59" s="155" t="s">
        <v>1402</v>
      </c>
      <c r="E59" s="205"/>
    </row>
    <row r="60" spans="2:5" s="152" customFormat="1" ht="18" customHeight="1" outlineLevel="1" x14ac:dyDescent="0.25">
      <c r="B60" s="155" t="s">
        <v>770</v>
      </c>
      <c r="C60" s="155"/>
      <c r="D60" s="155" t="s">
        <v>834</v>
      </c>
      <c r="E60" s="205"/>
    </row>
    <row r="61" spans="2:5" s="152" customFormat="1" ht="18" customHeight="1" outlineLevel="1" x14ac:dyDescent="0.25">
      <c r="B61" s="155" t="s">
        <v>1948</v>
      </c>
      <c r="C61" s="882" t="s">
        <v>1947</v>
      </c>
      <c r="D61" s="204" t="s">
        <v>1401</v>
      </c>
      <c r="E61" s="530"/>
    </row>
    <row r="62" spans="2:5" s="152" customFormat="1" ht="18" customHeight="1" outlineLevel="1" x14ac:dyDescent="0.25">
      <c r="B62" s="153" t="s">
        <v>823</v>
      </c>
      <c r="C62" s="259" t="s">
        <v>821</v>
      </c>
      <c r="D62" s="153" t="s">
        <v>822</v>
      </c>
      <c r="E62" s="205"/>
    </row>
    <row r="63" spans="2:5" s="152" customFormat="1" ht="18" customHeight="1" outlineLevel="1" x14ac:dyDescent="0.25">
      <c r="B63" s="203" t="s">
        <v>1946</v>
      </c>
      <c r="C63" s="740"/>
      <c r="D63" s="204" t="s">
        <v>1839</v>
      </c>
      <c r="E63" s="205"/>
    </row>
    <row r="64" spans="2:5" s="152" customFormat="1" ht="18" customHeight="1" outlineLevel="1" x14ac:dyDescent="0.25">
      <c r="B64" s="153" t="s">
        <v>817</v>
      </c>
      <c r="C64" s="259" t="s">
        <v>773</v>
      </c>
      <c r="D64" s="153" t="s">
        <v>774</v>
      </c>
      <c r="E64" s="205"/>
    </row>
    <row r="65" spans="2:5" s="152" customFormat="1" ht="18" customHeight="1" outlineLevel="1" x14ac:dyDescent="0.25">
      <c r="B65" s="155" t="s">
        <v>831</v>
      </c>
      <c r="C65" s="258" t="s">
        <v>832</v>
      </c>
      <c r="D65" s="155" t="s">
        <v>833</v>
      </c>
      <c r="E65" s="205"/>
    </row>
    <row r="66" spans="2:5" s="152" customFormat="1" ht="18" customHeight="1" outlineLevel="1" x14ac:dyDescent="0.25">
      <c r="B66" s="203" t="s">
        <v>1945</v>
      </c>
      <c r="C66" s="740" t="s">
        <v>1944</v>
      </c>
      <c r="D66" s="204" t="s">
        <v>2401</v>
      </c>
      <c r="E66" s="205"/>
    </row>
    <row r="67" spans="2:5" s="152" customFormat="1" ht="18" customHeight="1" outlineLevel="1" x14ac:dyDescent="0.25">
      <c r="B67" s="203"/>
      <c r="C67" s="740"/>
      <c r="D67" s="155"/>
      <c r="E67" s="205"/>
    </row>
    <row r="68" spans="2:5" s="152" customFormat="1" ht="18" customHeight="1" outlineLevel="1" x14ac:dyDescent="0.25">
      <c r="B68" s="155"/>
      <c r="C68" s="258"/>
      <c r="D68" s="155"/>
      <c r="E68" s="156"/>
    </row>
    <row r="69" spans="2:5" s="152" customFormat="1" ht="18" customHeight="1" outlineLevel="1" x14ac:dyDescent="0.25">
      <c r="B69" s="203"/>
      <c r="C69" s="740"/>
      <c r="D69" s="153"/>
      <c r="E69" s="205"/>
    </row>
    <row r="70" spans="2:5" s="152" customFormat="1" ht="18" customHeight="1" outlineLevel="1" x14ac:dyDescent="0.25">
      <c r="B70" s="155"/>
      <c r="C70" s="258"/>
      <c r="D70" s="1322"/>
      <c r="E70" s="156"/>
    </row>
    <row r="71" spans="2:5" s="152" customFormat="1" ht="18" customHeight="1" outlineLevel="1" x14ac:dyDescent="0.25">
      <c r="B71" s="1529"/>
      <c r="C71" s="1530"/>
      <c r="D71" s="1531"/>
      <c r="E71" s="883"/>
    </row>
    <row r="72" spans="2:5" s="152" customFormat="1" ht="18" customHeight="1" outlineLevel="1" x14ac:dyDescent="0.25">
      <c r="B72" s="203"/>
      <c r="C72" s="740"/>
      <c r="D72" s="204"/>
      <c r="E72" s="205"/>
    </row>
    <row r="73" spans="2:5" s="152" customFormat="1" ht="18" customHeight="1" outlineLevel="1" x14ac:dyDescent="0.25">
      <c r="B73" s="155"/>
      <c r="C73" s="258"/>
      <c r="D73" s="155"/>
      <c r="E73" s="156"/>
    </row>
    <row r="74" spans="2:5" s="152" customFormat="1" ht="18" customHeight="1" outlineLevel="1" x14ac:dyDescent="0.25">
      <c r="B74" s="203"/>
      <c r="C74" s="740"/>
      <c r="D74" s="204"/>
      <c r="E74" s="205"/>
    </row>
    <row r="75" spans="2:5" s="152" customFormat="1" ht="18" customHeight="1" outlineLevel="1" x14ac:dyDescent="0.25">
      <c r="B75" s="203"/>
      <c r="C75" s="740"/>
      <c r="D75" s="204"/>
      <c r="E75" s="205"/>
    </row>
    <row r="76" spans="2:5" s="152" customFormat="1" ht="18" customHeight="1" outlineLevel="1" x14ac:dyDescent="0.25">
      <c r="B76" s="153"/>
      <c r="C76" s="259"/>
      <c r="D76" s="153"/>
      <c r="E76" s="154"/>
    </row>
    <row r="77" spans="2:5" s="152" customFormat="1" ht="18" customHeight="1" outlineLevel="1" x14ac:dyDescent="0.25">
      <c r="B77" s="203"/>
      <c r="C77" s="740"/>
      <c r="D77" s="204"/>
      <c r="E77" s="205"/>
    </row>
    <row r="78" spans="2:5" s="152" customFormat="1" ht="18" customHeight="1" outlineLevel="1" x14ac:dyDescent="0.25">
      <c r="B78" s="203"/>
      <c r="C78" s="740"/>
      <c r="D78" s="204"/>
      <c r="E78" s="205"/>
    </row>
    <row r="79" spans="2:5" s="152" customFormat="1" ht="18" customHeight="1" outlineLevel="1" x14ac:dyDescent="0.25">
      <c r="B79" s="157"/>
      <c r="C79" s="260"/>
      <c r="D79" s="157"/>
      <c r="E79" s="158"/>
    </row>
    <row r="80" spans="2:5" s="152" customFormat="1" ht="18" customHeight="1" outlineLevel="1" x14ac:dyDescent="0.25">
      <c r="B80" s="155"/>
      <c r="C80" s="258"/>
      <c r="D80" s="204"/>
      <c r="E80" s="156"/>
    </row>
    <row r="81" spans="2:5" s="152" customFormat="1" ht="18" customHeight="1" outlineLevel="1" x14ac:dyDescent="0.25">
      <c r="B81" s="203"/>
      <c r="C81" s="740"/>
      <c r="D81" s="204"/>
      <c r="E81" s="205"/>
    </row>
    <row r="82" spans="2:5" s="152" customFormat="1" ht="18" customHeight="1" outlineLevel="1" x14ac:dyDescent="0.25">
      <c r="B82" s="153"/>
      <c r="C82" s="259"/>
      <c r="D82" s="155"/>
      <c r="E82" s="154"/>
    </row>
    <row r="83" spans="2:5" s="152" customFormat="1" ht="18" customHeight="1" outlineLevel="1" x14ac:dyDescent="0.25">
      <c r="B83" s="153"/>
      <c r="C83" s="259"/>
      <c r="D83" s="153"/>
      <c r="E83" s="154"/>
    </row>
    <row r="84" spans="2:5" s="152" customFormat="1" ht="18" customHeight="1" outlineLevel="1" x14ac:dyDescent="0.25">
      <c r="B84" s="153"/>
      <c r="C84" s="153"/>
      <c r="D84" s="153"/>
      <c r="E84" s="154"/>
    </row>
    <row r="85" spans="2:5" s="152" customFormat="1" ht="18" customHeight="1" outlineLevel="1" x14ac:dyDescent="0.25">
      <c r="B85" s="155"/>
      <c r="C85" s="155"/>
      <c r="D85" s="155"/>
      <c r="E85" s="156"/>
    </row>
    <row r="86" spans="2:5" s="152" customFormat="1" ht="18" customHeight="1" outlineLevel="1" x14ac:dyDescent="0.25">
      <c r="B86" s="203"/>
      <c r="C86" s="204"/>
      <c r="D86" s="204"/>
      <c r="E86" s="205"/>
    </row>
    <row r="87" spans="2:5" s="152" customFormat="1" ht="18" customHeight="1" outlineLevel="1" x14ac:dyDescent="0.25">
      <c r="B87" s="155"/>
      <c r="C87" s="155"/>
      <c r="D87" s="155"/>
      <c r="E87" s="156"/>
    </row>
    <row r="88" spans="2:5" s="152" customFormat="1" ht="32.25" customHeight="1" outlineLevel="1" x14ac:dyDescent="0.25">
      <c r="B88" s="153"/>
      <c r="C88" s="275"/>
      <c r="D88" s="153"/>
      <c r="E88" s="154"/>
    </row>
    <row r="89" spans="2:5" ht="12.75" customHeight="1" x14ac:dyDescent="0.2"/>
  </sheetData>
  <hyperlinks>
    <hyperlink ref="C23" r:id="rId1" xr:uid="{41A10EC6-E9FD-4FD0-8FFE-E3DD5EDEDB10}"/>
    <hyperlink ref="C24" r:id="rId2" xr:uid="{2618ED43-B774-4980-A6A8-D00FB05F18E9}"/>
    <hyperlink ref="C25" r:id="rId3" xr:uid="{03F95D26-8523-4802-9023-DDDAD52EB480}"/>
    <hyperlink ref="C26" r:id="rId4" xr:uid="{5733D15C-E11C-4B06-A36D-AA8DC750DC0F}"/>
    <hyperlink ref="C35" r:id="rId5" xr:uid="{E9A8CCE6-696C-4C33-8C5A-6FF5250F2567}"/>
    <hyperlink ref="C36" r:id="rId6" xr:uid="{3ECB9AE7-0023-46F1-AD3D-B3B144B75398}"/>
    <hyperlink ref="C27" r:id="rId7" xr:uid="{7CB689BA-9484-4433-8CBE-39B6BF5E1378}"/>
    <hyperlink ref="C28" r:id="rId8" xr:uid="{0C34CAB8-D03C-4A40-BADA-5CAC8BC946E3}"/>
    <hyperlink ref="C29" r:id="rId9" xr:uid="{8C07EC12-BF7D-4C2C-8497-D1A0C26139D4}"/>
    <hyperlink ref="C37" r:id="rId10" xr:uid="{2186A5CF-0833-4612-85A5-93E4BD4B0FF0}"/>
    <hyperlink ref="C33" r:id="rId11" xr:uid="{90E87753-BE63-4A74-91EF-8EB33E0C682F}"/>
    <hyperlink ref="C5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1" r:id="rId13" xr:uid="{F1C8FF10-EA54-455D-91BC-49B8588B18B8}"/>
    <hyperlink ref="C31" r:id="rId14" xr:uid="{7D2ACE2E-BE24-4609-AAD4-F747D3DFD6DD}"/>
    <hyperlink ref="C39" r:id="rId15" xr:uid="{3406FF78-4B57-49AB-A1FC-6DF9AA04D460}"/>
    <hyperlink ref="C5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4" r:id="rId17" xr:uid="{7B840EC4-598A-4A78-9B59-8CA42FBF948C}"/>
    <hyperlink ref="C62" r:id="rId18" xr:uid="{63579CDC-A4D5-403F-BB66-B37409342862}"/>
    <hyperlink ref="C65" r:id="rId19" xr:uid="{7A9621E2-6965-4F56-8FE3-E47AA0E71D43}"/>
    <hyperlink ref="C66" r:id="rId20" xr:uid="{0DEE1086-0CA1-48C3-B6D8-8B12C0EB23DA}"/>
    <hyperlink ref="C61" r:id="rId21" xr:uid="{BA3FCA9D-9827-4E56-A858-5FC2F204A39D}"/>
    <hyperlink ref="C54" r:id="rId22" xr:uid="{5663401E-E3E8-43D1-9895-CC6B2A60CEF4}"/>
    <hyperlink ref="D55" r:id="rId23" display="https://atlas-scientific.com/embedded-solutions/ezo-conductivity-circuit/ " xr:uid="{8D69C325-DFC9-4AC1-8407-ACA00A16F1CD}"/>
    <hyperlink ref="C55" r:id="rId24" xr:uid="{3A5D0438-3B44-4896-ADAC-0360FE7A8623}"/>
    <hyperlink ref="C57"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S72"/>
  <sheetViews>
    <sheetView topLeftCell="O16" zoomScaleNormal="100" workbookViewId="0">
      <selection activeCell="G28" sqref="G28"/>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2713</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6" t="s">
        <v>1243</v>
      </c>
    </row>
    <row r="13" spans="2:68" ht="22.5" customHeight="1" x14ac:dyDescent="0.25">
      <c r="Q13" t="s">
        <v>1827</v>
      </c>
      <c r="AH13" s="1816" t="s">
        <v>1242</v>
      </c>
      <c r="BO13" t="s">
        <v>2718</v>
      </c>
    </row>
    <row r="14" spans="2:68" ht="22.5" customHeight="1" x14ac:dyDescent="0.25">
      <c r="F14" t="s">
        <v>2696</v>
      </c>
      <c r="L14">
        <v>43</v>
      </c>
      <c r="Q14" t="s">
        <v>266</v>
      </c>
      <c r="AH14" s="1816" t="s">
        <v>1241</v>
      </c>
    </row>
    <row r="15" spans="2:68" ht="22.5" customHeight="1" x14ac:dyDescent="0.25">
      <c r="J15">
        <v>1.5</v>
      </c>
      <c r="K15">
        <v>14</v>
      </c>
      <c r="Q15" t="s">
        <v>267</v>
      </c>
      <c r="AH15" s="1816" t="s">
        <v>2715</v>
      </c>
      <c r="BP15" t="s">
        <v>2719</v>
      </c>
    </row>
    <row r="16" spans="2:68" ht="22.5" customHeight="1" x14ac:dyDescent="0.25">
      <c r="C16">
        <v>29</v>
      </c>
      <c r="F16">
        <v>4</v>
      </c>
      <c r="Q16" t="s">
        <v>264</v>
      </c>
      <c r="AH16" s="1816" t="s">
        <v>2714</v>
      </c>
      <c r="BO16" t="s">
        <v>1238</v>
      </c>
    </row>
    <row r="17" spans="26:123" ht="23.25" customHeight="1" x14ac:dyDescent="0.25">
      <c r="AH17" s="1816" t="s">
        <v>2716</v>
      </c>
    </row>
    <row r="18" spans="26:123" ht="22.5" customHeight="1" x14ac:dyDescent="0.25">
      <c r="AH18" s="1816" t="s">
        <v>2717</v>
      </c>
    </row>
    <row r="19" spans="26:123" ht="12.75" customHeight="1" x14ac:dyDescent="0.25">
      <c r="AA19" s="1815">
        <v>1</v>
      </c>
      <c r="AL19" s="1815">
        <v>12</v>
      </c>
      <c r="AM19" s="1815"/>
      <c r="AN19" s="1815"/>
      <c r="AO19" s="1815"/>
      <c r="AP19" s="1815"/>
      <c r="AQ19" s="1815"/>
      <c r="AR19" s="1815"/>
      <c r="AS19" s="1815"/>
      <c r="AT19" s="1815"/>
      <c r="AU19" s="1815"/>
      <c r="AV19" s="1815"/>
      <c r="AW19" s="1815"/>
      <c r="AX19" s="1815">
        <v>24</v>
      </c>
      <c r="AY19" s="1815"/>
      <c r="AZ19" s="1815"/>
      <c r="BA19" s="1815"/>
      <c r="BB19" s="1815"/>
      <c r="BC19" s="1815"/>
      <c r="BD19" s="1815"/>
      <c r="BE19" s="1815"/>
      <c r="BF19" s="1815"/>
      <c r="BG19" s="1815"/>
      <c r="BH19" s="1815"/>
      <c r="BI19" s="1815"/>
      <c r="BJ19" s="1815">
        <v>36</v>
      </c>
      <c r="BK19" s="1815"/>
      <c r="BL19" s="1815"/>
      <c r="BM19" s="1815"/>
      <c r="BN19" s="1815"/>
      <c r="BO19" s="1815"/>
      <c r="BP19" s="1815"/>
      <c r="BQ19" s="1815"/>
      <c r="BR19" s="1815"/>
      <c r="BS19" s="1815"/>
      <c r="BT19" s="1815"/>
      <c r="BU19" s="1815"/>
      <c r="BV19" s="1815">
        <v>48</v>
      </c>
      <c r="BW19" s="1815"/>
      <c r="BX19" s="1815"/>
      <c r="BY19" s="1815"/>
      <c r="BZ19" s="1815"/>
      <c r="CA19" s="1815"/>
      <c r="CB19" s="1815"/>
      <c r="CC19" s="1815"/>
      <c r="CD19" s="1815"/>
      <c r="CE19" s="1815"/>
      <c r="CF19" s="1815"/>
      <c r="CG19" s="1815"/>
      <c r="CH19" s="1815">
        <v>60</v>
      </c>
      <c r="CI19" s="1815"/>
      <c r="CJ19" s="1815"/>
      <c r="CK19" s="1815"/>
      <c r="CL19" s="1815"/>
      <c r="CM19" s="1815"/>
      <c r="CN19" s="1815"/>
      <c r="CO19" s="1815"/>
      <c r="CP19" s="1815"/>
      <c r="CQ19" s="1815"/>
      <c r="CR19" s="1815"/>
      <c r="CS19" s="1815"/>
      <c r="CT19" s="1815">
        <v>72</v>
      </c>
      <c r="CU19" s="1815"/>
      <c r="CV19" s="1815"/>
      <c r="CW19" s="1815"/>
      <c r="CX19" s="1815"/>
      <c r="CY19" s="1815"/>
      <c r="CZ19" s="1815"/>
      <c r="DA19" s="1815"/>
      <c r="DB19" s="1815"/>
      <c r="DC19" s="1815"/>
      <c r="DD19" s="1815"/>
      <c r="DE19" s="1815"/>
      <c r="DF19" s="1815">
        <v>84</v>
      </c>
      <c r="DG19" s="1815"/>
      <c r="DH19" s="1815"/>
      <c r="DI19" s="1815"/>
      <c r="DJ19" s="1815"/>
      <c r="DK19" s="1815"/>
      <c r="DL19" s="1815"/>
      <c r="DM19" s="1815"/>
      <c r="DN19" s="1815"/>
      <c r="DO19" s="1815"/>
      <c r="DP19" s="1815"/>
      <c r="DQ19" s="1815"/>
      <c r="DR19" s="1815">
        <v>96</v>
      </c>
      <c r="DS19" t="s">
        <v>2712</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C33" sqref="C33"/>
    </sheetView>
  </sheetViews>
  <sheetFormatPr defaultColWidth="12.42578125" defaultRowHeight="15.75" outlineLevelRow="1" outlineLevelCol="1" x14ac:dyDescent="0.25"/>
  <cols>
    <col min="1" max="1" width="3.140625" style="1729"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6"/>
      <c r="B1" s="265" t="s">
        <v>2591</v>
      </c>
      <c r="E1" s="261"/>
    </row>
    <row r="2" spans="1:46" s="148" customFormat="1" ht="52.5" customHeight="1" outlineLevel="1" x14ac:dyDescent="0.25">
      <c r="A2" s="1727"/>
      <c r="B2" s="149" t="s">
        <v>2592</v>
      </c>
      <c r="C2" s="149" t="s">
        <v>2594</v>
      </c>
      <c r="D2" s="149" t="s">
        <v>2593</v>
      </c>
      <c r="E2" s="149" t="s">
        <v>2634</v>
      </c>
      <c r="F2" s="149" t="s">
        <v>215</v>
      </c>
      <c r="G2" s="151"/>
    </row>
    <row r="3" spans="1:46" s="152" customFormat="1" ht="12" customHeight="1" outlineLevel="1" x14ac:dyDescent="0.25">
      <c r="A3" s="1728"/>
      <c r="B3" s="1707">
        <v>1</v>
      </c>
      <c r="C3" s="1703" t="s">
        <v>247</v>
      </c>
      <c r="D3" s="1718" t="s">
        <v>2620</v>
      </c>
      <c r="E3" s="1715" t="s">
        <v>2635</v>
      </c>
      <c r="F3" s="1723"/>
      <c r="I3" s="2088" t="s">
        <v>2624</v>
      </c>
      <c r="J3" s="1826"/>
      <c r="L3" s="2088" t="s">
        <v>254</v>
      </c>
      <c r="M3" s="1826"/>
      <c r="O3" s="2088" t="s">
        <v>253</v>
      </c>
      <c r="P3" s="1826"/>
      <c r="X3" s="2088" t="s">
        <v>2628</v>
      </c>
      <c r="Y3" s="1826"/>
      <c r="AA3" s="2091" t="s">
        <v>2625</v>
      </c>
      <c r="AB3" s="2092"/>
      <c r="AC3" s="2092"/>
      <c r="AG3" s="2089" t="s">
        <v>247</v>
      </c>
      <c r="AH3" s="2090"/>
      <c r="AI3" s="2090"/>
      <c r="AJ3" s="2090"/>
      <c r="AK3" s="2090"/>
      <c r="AM3" s="2089" t="s">
        <v>247</v>
      </c>
      <c r="AN3" s="2090"/>
      <c r="AO3" s="2090"/>
      <c r="AP3" s="2090"/>
      <c r="AQ3" s="2090"/>
      <c r="AS3"/>
      <c r="AT3"/>
    </row>
    <row r="4" spans="1:46" s="152" customFormat="1" ht="12" customHeight="1" outlineLevel="1" x14ac:dyDescent="0.25">
      <c r="A4" s="1728"/>
      <c r="B4" s="1710">
        <v>2</v>
      </c>
      <c r="C4" s="1703" t="s">
        <v>247</v>
      </c>
      <c r="D4" s="1718" t="s">
        <v>2620</v>
      </c>
      <c r="E4" s="1715" t="s">
        <v>2635</v>
      </c>
      <c r="F4" s="1723"/>
      <c r="H4" s="1712"/>
      <c r="I4" s="2093" t="s">
        <v>2597</v>
      </c>
      <c r="J4" s="2093"/>
      <c r="L4" s="2093" t="s">
        <v>2598</v>
      </c>
      <c r="M4" s="2093"/>
      <c r="O4" s="2093" t="s">
        <v>2599</v>
      </c>
      <c r="P4" s="2093"/>
      <c r="R4" s="2093" t="s">
        <v>2600</v>
      </c>
      <c r="S4" s="2093"/>
      <c r="U4" s="2093" t="s">
        <v>2601</v>
      </c>
      <c r="V4" s="2093"/>
      <c r="X4" s="2093" t="s">
        <v>2602</v>
      </c>
      <c r="Y4" s="2093"/>
      <c r="AA4" s="2093" t="s">
        <v>2603</v>
      </c>
      <c r="AB4" s="2093"/>
      <c r="AD4" s="2093" t="s">
        <v>2604</v>
      </c>
      <c r="AE4" s="2093"/>
      <c r="AG4" s="2093" t="s">
        <v>2605</v>
      </c>
      <c r="AH4" s="2093"/>
      <c r="AI4" s="1700">
        <v>15</v>
      </c>
      <c r="AJ4" s="2093" t="s">
        <v>2607</v>
      </c>
      <c r="AK4" s="2093"/>
      <c r="AM4" s="2093" t="s">
        <v>2606</v>
      </c>
      <c r="AN4" s="2093"/>
      <c r="AO4" s="1700">
        <v>15</v>
      </c>
      <c r="AP4" s="2093" t="s">
        <v>2608</v>
      </c>
      <c r="AQ4" s="2093"/>
      <c r="AR4" s="1712"/>
      <c r="AS4"/>
      <c r="AT4"/>
    </row>
    <row r="5" spans="1:46" s="152" customFormat="1" ht="12" customHeight="1" outlineLevel="1" x14ac:dyDescent="0.25">
      <c r="A5" s="1728"/>
      <c r="B5" s="1707">
        <v>3</v>
      </c>
      <c r="C5" s="1703" t="s">
        <v>247</v>
      </c>
      <c r="D5" s="1718" t="s">
        <v>2620</v>
      </c>
      <c r="E5" s="1715" t="s">
        <v>2635</v>
      </c>
      <c r="F5" s="1723"/>
      <c r="AA5" s="152">
        <v>15</v>
      </c>
      <c r="AB5" s="152">
        <v>15</v>
      </c>
      <c r="AD5" s="152">
        <v>15</v>
      </c>
      <c r="AE5" s="152">
        <v>15</v>
      </c>
      <c r="AS5"/>
      <c r="AT5"/>
    </row>
    <row r="6" spans="1:46" s="152" customFormat="1" ht="12" customHeight="1" outlineLevel="1" x14ac:dyDescent="0.25">
      <c r="A6" s="1728"/>
      <c r="B6" s="1710">
        <v>4</v>
      </c>
      <c r="C6" s="1703" t="s">
        <v>247</v>
      </c>
      <c r="D6" s="1718" t="s">
        <v>2620</v>
      </c>
      <c r="E6" s="1715" t="s">
        <v>2635</v>
      </c>
      <c r="F6" s="1723"/>
      <c r="H6" s="1713"/>
      <c r="I6" s="2093" t="s">
        <v>2596</v>
      </c>
      <c r="J6" s="2093"/>
      <c r="K6" s="1700">
        <v>40</v>
      </c>
      <c r="L6" s="2093" t="s">
        <v>2595</v>
      </c>
      <c r="M6" s="2093"/>
      <c r="O6" s="2093" t="s">
        <v>2618</v>
      </c>
      <c r="P6" s="2093"/>
      <c r="Q6" s="1700">
        <v>40</v>
      </c>
      <c r="R6" s="2093" t="s">
        <v>2617</v>
      </c>
      <c r="S6" s="2093"/>
      <c r="U6" s="2093" t="s">
        <v>2616</v>
      </c>
      <c r="V6" s="2093"/>
      <c r="W6" s="1700">
        <v>30</v>
      </c>
      <c r="X6" s="2093" t="s">
        <v>2615</v>
      </c>
      <c r="Y6" s="2093"/>
      <c r="AA6" s="2095" t="s">
        <v>2614</v>
      </c>
      <c r="AB6" s="2095"/>
      <c r="AD6" s="2095" t="s">
        <v>2613</v>
      </c>
      <c r="AE6" s="2095"/>
      <c r="AG6" s="2094" t="s">
        <v>2612</v>
      </c>
      <c r="AH6" s="2094"/>
      <c r="AJ6" s="2094" t="s">
        <v>2611</v>
      </c>
      <c r="AK6" s="2094"/>
      <c r="AM6" s="2093" t="s">
        <v>2610</v>
      </c>
      <c r="AN6" s="2093"/>
      <c r="AO6" s="1700">
        <v>15</v>
      </c>
      <c r="AP6" s="2093" t="s">
        <v>2609</v>
      </c>
      <c r="AQ6" s="2093"/>
      <c r="AR6" s="1713"/>
      <c r="AS6"/>
      <c r="AT6"/>
    </row>
    <row r="7" spans="1:46" s="152" customFormat="1" ht="12" customHeight="1" outlineLevel="1" x14ac:dyDescent="0.25">
      <c r="A7" s="1728"/>
      <c r="B7" s="1707">
        <v>5</v>
      </c>
      <c r="C7" s="1703" t="s">
        <v>247</v>
      </c>
      <c r="D7" s="1718" t="s">
        <v>2620</v>
      </c>
      <c r="E7" s="1715" t="s">
        <v>2635</v>
      </c>
      <c r="F7" s="1723"/>
      <c r="I7" s="2089" t="s">
        <v>257</v>
      </c>
      <c r="J7" s="2090"/>
      <c r="K7" s="2090"/>
      <c r="L7" s="2090"/>
      <c r="M7" s="2090"/>
      <c r="O7" s="2089" t="s">
        <v>256</v>
      </c>
      <c r="P7" s="2090"/>
      <c r="Q7" s="2090"/>
      <c r="R7" s="2090"/>
      <c r="S7" s="2090"/>
      <c r="U7" s="2089" t="s">
        <v>2623</v>
      </c>
      <c r="V7" s="2090"/>
      <c r="W7" s="2090"/>
      <c r="X7" s="2090"/>
      <c r="Y7" s="2090"/>
      <c r="AM7" s="2089" t="s">
        <v>247</v>
      </c>
      <c r="AN7" s="2090"/>
      <c r="AO7" s="2090"/>
      <c r="AP7" s="2090"/>
      <c r="AQ7" s="2090"/>
      <c r="AS7"/>
      <c r="AT7"/>
    </row>
    <row r="8" spans="1:46" s="152" customFormat="1" ht="12" customHeight="1" outlineLevel="1" x14ac:dyDescent="0.25">
      <c r="A8" s="1728"/>
      <c r="B8" s="1710">
        <v>6</v>
      </c>
      <c r="C8" s="1703" t="s">
        <v>2632</v>
      </c>
      <c r="D8" s="1706" t="s">
        <v>2643</v>
      </c>
      <c r="E8" s="1714" t="s">
        <v>2636</v>
      </c>
      <c r="F8" s="1723"/>
      <c r="AS8"/>
      <c r="AT8"/>
    </row>
    <row r="9" spans="1:46" s="152" customFormat="1" ht="12" customHeight="1" outlineLevel="1" x14ac:dyDescent="0.25">
      <c r="A9" s="1728"/>
      <c r="B9" s="1707">
        <v>7</v>
      </c>
      <c r="C9" s="1703" t="s">
        <v>247</v>
      </c>
      <c r="D9" s="1718" t="s">
        <v>2620</v>
      </c>
      <c r="E9" s="1715" t="s">
        <v>2635</v>
      </c>
      <c r="F9" s="1723"/>
      <c r="I9" s="1092"/>
      <c r="L9" s="1092"/>
      <c r="AS9"/>
      <c r="AT9"/>
    </row>
    <row r="10" spans="1:46" s="152" customFormat="1" ht="12" customHeight="1" outlineLevel="1" x14ac:dyDescent="0.25">
      <c r="A10" s="1728"/>
      <c r="B10" s="1711">
        <v>8</v>
      </c>
      <c r="C10" s="1703" t="s">
        <v>2674</v>
      </c>
      <c r="D10" s="1706" t="s">
        <v>2629</v>
      </c>
      <c r="E10" s="1714" t="s">
        <v>2636</v>
      </c>
      <c r="F10" s="1723"/>
      <c r="J10" s="1732" t="s">
        <v>2675</v>
      </c>
      <c r="AS10" s="88"/>
      <c r="AT10"/>
    </row>
    <row r="11" spans="1:46" s="152" customFormat="1" ht="12" customHeight="1" outlineLevel="1" x14ac:dyDescent="0.25">
      <c r="A11" s="1728"/>
      <c r="B11" s="1711">
        <v>8</v>
      </c>
      <c r="C11" s="1703" t="s">
        <v>2630</v>
      </c>
      <c r="D11" s="1720" t="s">
        <v>2631</v>
      </c>
      <c r="E11" s="1714" t="s">
        <v>2636</v>
      </c>
      <c r="F11" s="1731" t="s">
        <v>215</v>
      </c>
      <c r="AS11" s="88"/>
      <c r="AT11"/>
    </row>
    <row r="12" spans="1:46" s="152" customFormat="1" ht="12" customHeight="1" outlineLevel="1" x14ac:dyDescent="0.25">
      <c r="A12" s="1728"/>
      <c r="B12" s="1710">
        <v>10</v>
      </c>
      <c r="C12" s="1704" t="s">
        <v>255</v>
      </c>
      <c r="D12" s="1704" t="s">
        <v>255</v>
      </c>
      <c r="E12" s="1714" t="s">
        <v>2636</v>
      </c>
      <c r="F12" s="1724"/>
      <c r="AS12" s="209"/>
      <c r="AT12"/>
    </row>
    <row r="13" spans="1:46" s="152" customFormat="1" ht="12" customHeight="1" outlineLevel="1" x14ac:dyDescent="0.25">
      <c r="A13" s="1728"/>
      <c r="B13" s="1710">
        <v>12</v>
      </c>
      <c r="C13" s="1704" t="s">
        <v>255</v>
      </c>
      <c r="D13" s="1704" t="s">
        <v>255</v>
      </c>
      <c r="E13" s="1714" t="s">
        <v>2636</v>
      </c>
      <c r="F13" s="1724"/>
      <c r="AS13" s="88"/>
      <c r="AT13"/>
    </row>
    <row r="14" spans="1:46" s="152" customFormat="1" ht="12" customHeight="1" outlineLevel="1" x14ac:dyDescent="0.25">
      <c r="A14" s="1728"/>
      <c r="B14" s="1709">
        <v>13</v>
      </c>
      <c r="C14" s="1703" t="s">
        <v>2644</v>
      </c>
      <c r="D14" s="1716" t="s">
        <v>2621</v>
      </c>
      <c r="E14" s="1714" t="s">
        <v>2636</v>
      </c>
      <c r="F14" s="1731" t="s">
        <v>215</v>
      </c>
      <c r="AS14"/>
      <c r="AT14"/>
    </row>
    <row r="15" spans="1:46" s="152" customFormat="1" ht="12" customHeight="1" outlineLevel="1" x14ac:dyDescent="0.25">
      <c r="A15" s="1728"/>
      <c r="B15" s="1709">
        <v>13</v>
      </c>
      <c r="C15" s="1703" t="s">
        <v>2677</v>
      </c>
      <c r="D15" s="1721" t="s">
        <v>2665</v>
      </c>
      <c r="E15" s="1714" t="s">
        <v>2636</v>
      </c>
      <c r="F15" s="1731" t="s">
        <v>215</v>
      </c>
      <c r="AS15"/>
      <c r="AT15"/>
    </row>
    <row r="16" spans="1:46" s="152" customFormat="1" ht="12" customHeight="1" outlineLevel="1" x14ac:dyDescent="0.25">
      <c r="A16" s="1728"/>
      <c r="B16" s="1711">
        <v>14</v>
      </c>
      <c r="C16" s="1703" t="s">
        <v>2623</v>
      </c>
      <c r="D16" s="1716" t="s">
        <v>2621</v>
      </c>
      <c r="E16" s="1714" t="s">
        <v>2636</v>
      </c>
      <c r="F16" s="1723"/>
      <c r="AS16"/>
      <c r="AT16"/>
    </row>
    <row r="17" spans="1:46" s="152" customFormat="1" ht="12" customHeight="1" outlineLevel="1" x14ac:dyDescent="0.25">
      <c r="A17" s="1728"/>
      <c r="B17" s="1709">
        <v>15</v>
      </c>
      <c r="C17" s="1703" t="s">
        <v>2670</v>
      </c>
      <c r="D17" s="1706" t="s">
        <v>2637</v>
      </c>
      <c r="E17" s="1714" t="s">
        <v>2636</v>
      </c>
      <c r="F17" s="1723"/>
      <c r="AS17"/>
      <c r="AT17"/>
    </row>
    <row r="18" spans="1:46" s="152" customFormat="1" ht="12" customHeight="1" outlineLevel="1" x14ac:dyDescent="0.25">
      <c r="A18" s="1728"/>
      <c r="B18" s="1707">
        <v>15</v>
      </c>
      <c r="C18" s="1703" t="s">
        <v>2626</v>
      </c>
      <c r="D18" s="1720" t="s">
        <v>2631</v>
      </c>
      <c r="E18" s="1714" t="s">
        <v>2636</v>
      </c>
      <c r="F18" s="1723"/>
      <c r="N18" s="152" t="s">
        <v>2622</v>
      </c>
      <c r="AS18"/>
      <c r="AT18"/>
    </row>
    <row r="19" spans="1:46" s="152" customFormat="1" ht="12" customHeight="1" outlineLevel="1" x14ac:dyDescent="0.25">
      <c r="A19" s="1728"/>
      <c r="B19" s="1707">
        <v>15</v>
      </c>
      <c r="C19" s="1703" t="s">
        <v>2669</v>
      </c>
      <c r="D19" s="1706" t="s">
        <v>2663</v>
      </c>
      <c r="E19" s="1714" t="s">
        <v>2636</v>
      </c>
      <c r="F19" s="1723"/>
      <c r="AS19"/>
      <c r="AT19"/>
    </row>
    <row r="20" spans="1:46" s="152" customFormat="1" ht="12" customHeight="1" outlineLevel="1" x14ac:dyDescent="0.25">
      <c r="A20" s="1728"/>
      <c r="B20" s="1707">
        <v>15</v>
      </c>
      <c r="C20" s="1703" t="s">
        <v>2671</v>
      </c>
      <c r="D20" s="1706" t="s">
        <v>2627</v>
      </c>
      <c r="E20" s="1714" t="s">
        <v>2636</v>
      </c>
      <c r="F20" s="1723"/>
      <c r="AS20"/>
      <c r="AT20"/>
    </row>
    <row r="21" spans="1:46" s="152" customFormat="1" ht="12" customHeight="1" outlineLevel="1" x14ac:dyDescent="0.25">
      <c r="A21" s="1728"/>
      <c r="B21" s="1710">
        <v>16</v>
      </c>
      <c r="C21" s="1703" t="s">
        <v>2623</v>
      </c>
      <c r="D21" s="1716" t="s">
        <v>2621</v>
      </c>
      <c r="E21" s="1714" t="s">
        <v>2636</v>
      </c>
      <c r="F21" s="1723"/>
      <c r="AS21"/>
      <c r="AT21"/>
    </row>
    <row r="22" spans="1:46" s="152" customFormat="1" ht="12" customHeight="1" outlineLevel="1" x14ac:dyDescent="0.25">
      <c r="A22" s="1728"/>
      <c r="B22" s="1707">
        <v>17</v>
      </c>
      <c r="C22" s="1703" t="s">
        <v>2673</v>
      </c>
      <c r="D22" s="1706" t="s">
        <v>2645</v>
      </c>
      <c r="E22" s="1715" t="s">
        <v>2635</v>
      </c>
      <c r="F22" s="1723"/>
      <c r="AS22" s="210"/>
      <c r="AT22"/>
    </row>
    <row r="23" spans="1:46" s="152" customFormat="1" ht="12" customHeight="1" outlineLevel="1" x14ac:dyDescent="0.25">
      <c r="A23" s="1728"/>
      <c r="B23" s="1710">
        <v>18</v>
      </c>
      <c r="C23" s="1703" t="s">
        <v>256</v>
      </c>
      <c r="D23" s="1718" t="s">
        <v>2620</v>
      </c>
      <c r="E23" s="1715" t="s">
        <v>2635</v>
      </c>
      <c r="F23" s="1723"/>
      <c r="AS23"/>
      <c r="AT23"/>
    </row>
    <row r="24" spans="1:46" s="152" customFormat="1" ht="12" customHeight="1" outlineLevel="1" x14ac:dyDescent="0.25">
      <c r="A24" s="1728"/>
      <c r="B24" s="1707">
        <v>19</v>
      </c>
      <c r="C24" s="1703" t="s">
        <v>253</v>
      </c>
      <c r="D24" s="1716" t="s">
        <v>2621</v>
      </c>
      <c r="E24" s="1714" t="s">
        <v>2636</v>
      </c>
      <c r="F24" s="1731" t="s">
        <v>215</v>
      </c>
      <c r="AS24"/>
      <c r="AT24"/>
    </row>
    <row r="25" spans="1:46" s="152" customFormat="1" ht="12" customHeight="1" outlineLevel="1" x14ac:dyDescent="0.25">
      <c r="A25" s="1728"/>
      <c r="B25" s="1707">
        <v>19</v>
      </c>
      <c r="C25" s="1703" t="s">
        <v>2698</v>
      </c>
      <c r="D25" s="1721" t="s">
        <v>2665</v>
      </c>
      <c r="E25" s="1714" t="s">
        <v>2636</v>
      </c>
      <c r="F25" s="1731" t="s">
        <v>215</v>
      </c>
      <c r="AS25"/>
      <c r="AT25"/>
    </row>
    <row r="26" spans="1:46" s="152" customFormat="1" ht="12" customHeight="1" outlineLevel="1" x14ac:dyDescent="0.25">
      <c r="A26" s="1728"/>
      <c r="B26" s="1711">
        <v>20</v>
      </c>
      <c r="C26" s="1703" t="s">
        <v>256</v>
      </c>
      <c r="D26" s="1717" t="s">
        <v>2620</v>
      </c>
      <c r="E26" s="1715" t="s">
        <v>2635</v>
      </c>
      <c r="F26" s="1725"/>
      <c r="AS26"/>
      <c r="AT26"/>
    </row>
    <row r="27" spans="1:46" s="152" customFormat="1" ht="12" customHeight="1" outlineLevel="1" x14ac:dyDescent="0.25">
      <c r="A27" s="1728"/>
      <c r="B27" s="1708">
        <v>21</v>
      </c>
      <c r="C27" s="1705" t="s">
        <v>254</v>
      </c>
      <c r="D27" s="1719" t="s">
        <v>2621</v>
      </c>
      <c r="E27" s="1714" t="s">
        <v>2636</v>
      </c>
      <c r="F27" s="1725"/>
      <c r="AS27"/>
      <c r="AT27"/>
    </row>
    <row r="28" spans="1:46" s="152" customFormat="1" ht="12" customHeight="1" outlineLevel="1" x14ac:dyDescent="0.25">
      <c r="A28" s="1728"/>
      <c r="B28" s="1711">
        <v>22</v>
      </c>
      <c r="C28" s="1703" t="s">
        <v>257</v>
      </c>
      <c r="D28" s="1716" t="s">
        <v>2621</v>
      </c>
      <c r="E28" s="1714" t="s">
        <v>2636</v>
      </c>
      <c r="F28" s="1723"/>
      <c r="AS28"/>
      <c r="AT28"/>
    </row>
    <row r="29" spans="1:46" s="152" customFormat="1" ht="12" customHeight="1" outlineLevel="1" x14ac:dyDescent="0.25">
      <c r="A29" s="1728"/>
      <c r="B29" s="1707">
        <v>23</v>
      </c>
      <c r="C29" s="1703" t="s">
        <v>2664</v>
      </c>
      <c r="D29" s="1706" t="s">
        <v>2633</v>
      </c>
      <c r="E29" s="1714" t="s">
        <v>2636</v>
      </c>
      <c r="F29" s="534"/>
      <c r="AS29"/>
      <c r="AT29"/>
    </row>
    <row r="30" spans="1:46" s="152" customFormat="1" ht="12" customHeight="1" outlineLevel="1" x14ac:dyDescent="0.25">
      <c r="A30" s="1728"/>
      <c r="B30" s="1707">
        <v>23</v>
      </c>
      <c r="C30" s="1703" t="s">
        <v>2639</v>
      </c>
      <c r="D30" s="1706" t="s">
        <v>2667</v>
      </c>
      <c r="E30" s="1714" t="s">
        <v>2636</v>
      </c>
      <c r="F30" s="534"/>
    </row>
    <row r="31" spans="1:46" s="152" customFormat="1" ht="12" customHeight="1" outlineLevel="1" x14ac:dyDescent="0.25">
      <c r="A31" s="1728"/>
      <c r="B31" s="1707">
        <v>23</v>
      </c>
      <c r="C31" s="1703" t="s">
        <v>2666</v>
      </c>
      <c r="D31" s="1716" t="s">
        <v>2619</v>
      </c>
      <c r="E31" s="1714" t="s">
        <v>2636</v>
      </c>
      <c r="F31" s="1722"/>
    </row>
    <row r="32" spans="1:46" s="152" customFormat="1" ht="12" customHeight="1" outlineLevel="1" x14ac:dyDescent="0.25">
      <c r="A32" s="1728"/>
      <c r="B32" s="1707">
        <v>23</v>
      </c>
      <c r="C32" s="1701" t="s">
        <v>2678</v>
      </c>
      <c r="D32" s="1721" t="s">
        <v>2665</v>
      </c>
      <c r="E32" s="1714" t="s">
        <v>2636</v>
      </c>
      <c r="F32" s="1730"/>
    </row>
    <row r="33" spans="1:6" s="152" customFormat="1" ht="12" customHeight="1" outlineLevel="1" x14ac:dyDescent="0.25">
      <c r="A33" s="1728"/>
      <c r="B33" s="1707">
        <v>23</v>
      </c>
      <c r="C33" s="1703" t="s">
        <v>2668</v>
      </c>
      <c r="D33" s="1706" t="s">
        <v>2663</v>
      </c>
      <c r="E33" s="1714" t="s">
        <v>2636</v>
      </c>
      <c r="F33" s="534"/>
    </row>
    <row r="34" spans="1:6" s="152" customFormat="1" ht="12" customHeight="1" outlineLevel="1" x14ac:dyDescent="0.25">
      <c r="A34" s="1728"/>
      <c r="B34" s="1711">
        <v>24</v>
      </c>
      <c r="C34" s="1703" t="s">
        <v>257</v>
      </c>
      <c r="D34" s="1716" t="s">
        <v>2621</v>
      </c>
      <c r="E34" s="1714" t="s">
        <v>2636</v>
      </c>
      <c r="F34" s="1723"/>
    </row>
    <row r="35" spans="1:6" s="152" customFormat="1" ht="12" customHeight="1" outlineLevel="1" x14ac:dyDescent="0.25">
      <c r="A35" s="1728"/>
      <c r="B35" s="1709" t="s">
        <v>251</v>
      </c>
      <c r="C35" s="1702" t="s">
        <v>252</v>
      </c>
      <c r="D35" s="1718" t="s">
        <v>2620</v>
      </c>
      <c r="E35" s="1715" t="s">
        <v>2635</v>
      </c>
      <c r="F35" s="1723"/>
    </row>
    <row r="36" spans="1:6" s="152" customFormat="1" ht="12" customHeight="1" outlineLevel="1" x14ac:dyDescent="0.25">
      <c r="A36" s="1728"/>
      <c r="B36" s="396" t="s">
        <v>250</v>
      </c>
      <c r="C36" s="1702" t="s">
        <v>2647</v>
      </c>
      <c r="D36" s="1706" t="s">
        <v>2646</v>
      </c>
      <c r="E36" s="1715" t="s">
        <v>2635</v>
      </c>
      <c r="F36" s="1723"/>
    </row>
    <row r="37" spans="1:6" s="152" customFormat="1" ht="12" customHeight="1" outlineLevel="1" x14ac:dyDescent="0.25">
      <c r="A37" s="1728"/>
      <c r="B37" s="1709" t="s">
        <v>250</v>
      </c>
      <c r="C37" s="1703" t="s">
        <v>2648</v>
      </c>
      <c r="D37" s="1706" t="s">
        <v>2649</v>
      </c>
      <c r="E37" s="1715" t="s">
        <v>2635</v>
      </c>
      <c r="F37" s="1723"/>
    </row>
    <row r="38" spans="1:6" s="152" customFormat="1" ht="12" customHeight="1" outlineLevel="1" x14ac:dyDescent="0.25">
      <c r="A38" s="1728"/>
      <c r="B38" s="1709" t="s">
        <v>248</v>
      </c>
      <c r="C38" s="1702" t="s">
        <v>2672</v>
      </c>
      <c r="D38" s="1706" t="s">
        <v>2655</v>
      </c>
      <c r="E38" s="1714" t="s">
        <v>2636</v>
      </c>
      <c r="F38" s="1723"/>
    </row>
    <row r="39" spans="1:6" s="152" customFormat="1" ht="12" customHeight="1" outlineLevel="1" x14ac:dyDescent="0.25">
      <c r="A39" s="1728"/>
      <c r="B39" s="1709" t="s">
        <v>248</v>
      </c>
      <c r="C39" s="1702" t="s">
        <v>2659</v>
      </c>
      <c r="D39" s="1706" t="s">
        <v>2658</v>
      </c>
      <c r="E39" s="1715" t="s">
        <v>2635</v>
      </c>
      <c r="F39" s="1723"/>
    </row>
    <row r="40" spans="1:6" s="152" customFormat="1" ht="12" customHeight="1" outlineLevel="1" x14ac:dyDescent="0.25">
      <c r="A40" s="1728"/>
      <c r="B40" s="1709" t="s">
        <v>248</v>
      </c>
      <c r="C40" s="1703" t="s">
        <v>2661</v>
      </c>
      <c r="D40" s="1706" t="s">
        <v>2660</v>
      </c>
      <c r="E40" s="1715" t="s">
        <v>2635</v>
      </c>
      <c r="F40" s="1723"/>
    </row>
    <row r="41" spans="1:6" s="152" customFormat="1" ht="12" customHeight="1" outlineLevel="1" x14ac:dyDescent="0.25">
      <c r="A41" s="1728"/>
      <c r="B41" s="1709" t="s">
        <v>248</v>
      </c>
      <c r="C41" s="1702" t="s">
        <v>2639</v>
      </c>
      <c r="D41" s="1706" t="s">
        <v>2640</v>
      </c>
      <c r="E41" s="1715" t="s">
        <v>2635</v>
      </c>
      <c r="F41" s="1723"/>
    </row>
    <row r="42" spans="1:6" s="152" customFormat="1" ht="12" customHeight="1" outlineLevel="1" x14ac:dyDescent="0.25">
      <c r="A42" s="1728"/>
      <c r="B42" s="1709" t="s">
        <v>248</v>
      </c>
      <c r="C42" s="1703" t="s">
        <v>2657</v>
      </c>
      <c r="D42" s="1718" t="s">
        <v>2620</v>
      </c>
      <c r="E42" s="1715" t="s">
        <v>2635</v>
      </c>
      <c r="F42" s="1723"/>
    </row>
    <row r="43" spans="1:6" s="152" customFormat="1" ht="12" customHeight="1" outlineLevel="1" x14ac:dyDescent="0.25">
      <c r="A43" s="1728"/>
      <c r="B43" s="1709" t="s">
        <v>248</v>
      </c>
      <c r="C43" s="1702" t="s">
        <v>2656</v>
      </c>
      <c r="D43" s="1706" t="s">
        <v>2638</v>
      </c>
      <c r="E43" s="1715" t="s">
        <v>2635</v>
      </c>
      <c r="F43" s="1723"/>
    </row>
    <row r="44" spans="1:6" s="152" customFormat="1" ht="12" customHeight="1" outlineLevel="1" x14ac:dyDescent="0.25">
      <c r="A44" s="1728"/>
      <c r="B44" s="1709" t="s">
        <v>249</v>
      </c>
      <c r="C44" s="1703" t="s">
        <v>2650</v>
      </c>
      <c r="D44" s="1706" t="s">
        <v>2641</v>
      </c>
      <c r="E44" s="1715" t="s">
        <v>2635</v>
      </c>
      <c r="F44" s="1723"/>
    </row>
    <row r="45" spans="1:6" s="152" customFormat="1" ht="12" customHeight="1" outlineLevel="1" x14ac:dyDescent="0.25">
      <c r="A45" s="1728"/>
      <c r="B45" s="1709" t="s">
        <v>249</v>
      </c>
      <c r="C45" s="1703" t="s">
        <v>2662</v>
      </c>
      <c r="D45" s="1706" t="s">
        <v>2654</v>
      </c>
      <c r="E45" s="1715" t="s">
        <v>2635</v>
      </c>
      <c r="F45" s="1723"/>
    </row>
    <row r="46" spans="1:6" s="152" customFormat="1" ht="12" customHeight="1" outlineLevel="1" x14ac:dyDescent="0.25">
      <c r="A46" s="1728"/>
      <c r="B46" s="1709" t="s">
        <v>249</v>
      </c>
      <c r="C46" s="1703" t="s">
        <v>2653</v>
      </c>
      <c r="D46" s="1706" t="s">
        <v>2649</v>
      </c>
      <c r="E46" s="1715" t="s">
        <v>2635</v>
      </c>
      <c r="F46" s="1723"/>
    </row>
    <row r="47" spans="1:6" s="152" customFormat="1" ht="12" customHeight="1" outlineLevel="1" x14ac:dyDescent="0.25">
      <c r="A47" s="1728"/>
      <c r="B47" s="1709" t="s">
        <v>249</v>
      </c>
      <c r="C47" s="1703" t="s">
        <v>2651</v>
      </c>
      <c r="D47" s="1706" t="s">
        <v>2652</v>
      </c>
      <c r="E47" s="1715" t="s">
        <v>2635</v>
      </c>
      <c r="F47" s="1723"/>
    </row>
    <row r="48" spans="1:6" s="152" customFormat="1" ht="12" customHeight="1" outlineLevel="1" x14ac:dyDescent="0.25">
      <c r="A48" s="1728"/>
      <c r="B48" s="396"/>
      <c r="C48" s="1702"/>
      <c r="D48" s="1706"/>
      <c r="E48" s="1706"/>
      <c r="F48" s="1723"/>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099" t="s">
        <v>1987</v>
      </c>
      <c r="C2" s="2100"/>
      <c r="D2" s="2100"/>
      <c r="E2" s="2100"/>
      <c r="F2" s="2100"/>
      <c r="G2" s="2101"/>
      <c r="H2" s="2099" t="s">
        <v>1988</v>
      </c>
      <c r="I2" s="2100"/>
      <c r="J2" s="2100"/>
      <c r="K2" s="2100"/>
      <c r="L2" s="2100"/>
      <c r="M2" s="2101"/>
      <c r="N2" s="2099" t="s">
        <v>1989</v>
      </c>
      <c r="O2" s="2100"/>
      <c r="P2" s="2100"/>
      <c r="Q2" s="2100"/>
      <c r="R2" s="2100"/>
      <c r="S2" s="2100"/>
      <c r="T2" s="2100"/>
      <c r="U2" s="2100"/>
      <c r="V2" s="2100"/>
      <c r="W2" s="2100"/>
      <c r="X2" s="2100"/>
      <c r="Y2" s="2100"/>
      <c r="Z2" s="2100"/>
      <c r="AA2" s="2100"/>
      <c r="AB2" s="2100"/>
      <c r="AC2" s="2101"/>
    </row>
    <row r="3" spans="2:53" ht="15" customHeight="1" x14ac:dyDescent="0.25">
      <c r="B3" s="2102" t="s">
        <v>1990</v>
      </c>
      <c r="C3" s="2103"/>
      <c r="D3" s="2104">
        <v>23</v>
      </c>
      <c r="E3" s="2104"/>
      <c r="F3" s="2105" t="s">
        <v>1991</v>
      </c>
      <c r="G3" s="2106"/>
      <c r="H3" s="2102" t="s">
        <v>1992</v>
      </c>
      <c r="I3" s="2103"/>
      <c r="J3" s="2107">
        <f>((610.7*10^((7.5*(D3))/(237.3+(D3))))/1000)*(D5/100)</f>
        <v>1.9100015553764977</v>
      </c>
      <c r="K3" s="2107"/>
      <c r="L3" s="2108" t="s">
        <v>1993</v>
      </c>
      <c r="M3" s="2108"/>
      <c r="N3" s="2109" t="s">
        <v>1994</v>
      </c>
      <c r="O3" s="2110"/>
      <c r="P3" s="2110" t="s">
        <v>1993</v>
      </c>
      <c r="Q3" s="2110"/>
      <c r="R3" s="2111" t="s">
        <v>1995</v>
      </c>
      <c r="S3" s="2111"/>
      <c r="T3" s="2111"/>
      <c r="U3" s="2111"/>
      <c r="V3" s="2111"/>
      <c r="W3" s="2111"/>
      <c r="X3" s="2112" t="s">
        <v>1996</v>
      </c>
      <c r="Y3" s="2112"/>
      <c r="Z3" s="2112"/>
      <c r="AA3" s="2112"/>
      <c r="AB3" s="2112"/>
      <c r="AC3" s="2113"/>
    </row>
    <row r="4" spans="2:53" ht="15" customHeight="1" x14ac:dyDescent="0.25">
      <c r="B4" s="2102" t="s">
        <v>1997</v>
      </c>
      <c r="C4" s="2103"/>
      <c r="D4" s="2104">
        <v>20</v>
      </c>
      <c r="E4" s="2104"/>
      <c r="F4" s="2106" t="s">
        <v>1991</v>
      </c>
      <c r="G4" s="2106"/>
      <c r="H4" s="2102" t="s">
        <v>1998</v>
      </c>
      <c r="I4" s="2103"/>
      <c r="J4" s="2107">
        <f>(610.7*10^((7.5*D4/(237.3+D4))))/1000</f>
        <v>2.3377872707169831</v>
      </c>
      <c r="K4" s="2107"/>
      <c r="L4" s="2108" t="s">
        <v>1993</v>
      </c>
      <c r="M4" s="2108"/>
      <c r="N4" s="2120" t="s">
        <v>1999</v>
      </c>
      <c r="O4" s="2096"/>
      <c r="P4" s="2096" t="s">
        <v>1993</v>
      </c>
      <c r="Q4" s="2096"/>
      <c r="R4" s="2097" t="s">
        <v>2000</v>
      </c>
      <c r="S4" s="2097"/>
      <c r="T4" s="2097"/>
      <c r="U4" s="2097"/>
      <c r="V4" s="2097"/>
      <c r="W4" s="2097"/>
      <c r="X4" s="2097"/>
      <c r="Y4" s="2097"/>
      <c r="Z4" s="2097"/>
      <c r="AA4" s="2097"/>
      <c r="AB4" s="2097"/>
      <c r="AC4" s="2098"/>
    </row>
    <row r="5" spans="2:53" ht="15" customHeight="1" x14ac:dyDescent="0.25">
      <c r="B5" s="2102" t="s">
        <v>2001</v>
      </c>
      <c r="C5" s="2103"/>
      <c r="D5" s="2104">
        <v>68</v>
      </c>
      <c r="E5" s="2104"/>
      <c r="F5" s="2106" t="s">
        <v>848</v>
      </c>
      <c r="G5" s="2106"/>
      <c r="H5" s="2118"/>
      <c r="I5" s="2119"/>
      <c r="J5" s="2119"/>
      <c r="K5" s="2119"/>
      <c r="L5" s="2108"/>
      <c r="M5" s="2108"/>
      <c r="N5" s="2114" t="s">
        <v>2002</v>
      </c>
      <c r="O5" s="2115"/>
      <c r="P5" s="2115" t="s">
        <v>1993</v>
      </c>
      <c r="Q5" s="2115"/>
      <c r="R5" s="2116" t="s">
        <v>2003</v>
      </c>
      <c r="S5" s="2116"/>
      <c r="T5" s="2116"/>
      <c r="U5" s="2116"/>
      <c r="V5" s="2116"/>
      <c r="W5" s="2116"/>
      <c r="X5" s="2116"/>
      <c r="Y5" s="2116"/>
      <c r="Z5" s="2116"/>
      <c r="AA5" s="2116"/>
      <c r="AB5" s="2116"/>
      <c r="AC5" s="2117"/>
    </row>
    <row r="6" spans="2:53" ht="15" customHeight="1" x14ac:dyDescent="0.25">
      <c r="B6" s="2136"/>
      <c r="C6" s="2137"/>
      <c r="D6" s="2137"/>
      <c r="E6" s="2137"/>
      <c r="F6" s="2137"/>
      <c r="G6" s="2138"/>
      <c r="H6" s="2102" t="s">
        <v>2004</v>
      </c>
      <c r="I6" s="2103"/>
      <c r="J6" s="2139">
        <f>J4-J3</f>
        <v>0.42778571534048537</v>
      </c>
      <c r="K6" s="2139"/>
      <c r="L6" s="2108" t="s">
        <v>1993</v>
      </c>
      <c r="M6" s="2108"/>
      <c r="N6" s="2127" t="s">
        <v>2005</v>
      </c>
      <c r="O6" s="2128"/>
      <c r="P6" s="2128" t="s">
        <v>1993</v>
      </c>
      <c r="Q6" s="2128"/>
      <c r="R6" s="2129" t="s">
        <v>2006</v>
      </c>
      <c r="S6" s="2129"/>
      <c r="T6" s="2129"/>
      <c r="U6" s="2129"/>
      <c r="V6" s="2129"/>
      <c r="W6" s="2129"/>
      <c r="X6" s="2129"/>
      <c r="Y6" s="2129"/>
      <c r="Z6" s="2129"/>
      <c r="AA6" s="2129"/>
      <c r="AB6" s="2129"/>
      <c r="AC6" s="2130"/>
    </row>
    <row r="7" spans="2:53" ht="15" customHeight="1" thickBot="1" x14ac:dyDescent="0.3">
      <c r="B7" s="2123"/>
      <c r="C7" s="2124"/>
      <c r="D7" s="2124"/>
      <c r="E7" s="2124"/>
      <c r="F7" s="2124"/>
      <c r="G7" s="2125"/>
      <c r="H7" s="2123"/>
      <c r="I7" s="2124"/>
      <c r="J7" s="2124"/>
      <c r="K7" s="2124"/>
      <c r="L7" s="2124"/>
      <c r="M7" s="2125"/>
      <c r="N7" s="2131" t="s">
        <v>2007</v>
      </c>
      <c r="O7" s="2132"/>
      <c r="P7" s="2132" t="s">
        <v>1993</v>
      </c>
      <c r="Q7" s="2132"/>
      <c r="R7" s="2133" t="s">
        <v>2008</v>
      </c>
      <c r="S7" s="2133"/>
      <c r="T7" s="2133"/>
      <c r="U7" s="2133"/>
      <c r="V7" s="2133"/>
      <c r="W7" s="2133"/>
      <c r="X7" s="2134" t="s">
        <v>2009</v>
      </c>
      <c r="Y7" s="2134"/>
      <c r="Z7" s="2134"/>
      <c r="AA7" s="2134"/>
      <c r="AB7" s="2134"/>
      <c r="AC7" s="2135"/>
    </row>
    <row r="8" spans="2:53" ht="15" customHeight="1" x14ac:dyDescent="0.25">
      <c r="B8" s="2126" t="s">
        <v>2010</v>
      </c>
      <c r="C8" s="2126"/>
      <c r="D8" s="2126"/>
      <c r="E8" s="2126"/>
      <c r="F8" s="2126"/>
      <c r="G8" s="2126"/>
      <c r="H8" s="2126"/>
      <c r="I8" s="2126"/>
      <c r="J8" s="2126"/>
      <c r="K8" s="2126"/>
      <c r="L8" s="2126"/>
      <c r="M8" s="2126"/>
      <c r="N8" s="2126"/>
      <c r="O8" s="2126"/>
      <c r="P8" s="2126"/>
      <c r="Q8" s="2126"/>
      <c r="R8" s="2126"/>
      <c r="S8" s="2126"/>
      <c r="T8" s="2126"/>
      <c r="U8" s="2126"/>
      <c r="V8" s="2126"/>
      <c r="W8" s="2126"/>
      <c r="X8" s="2126"/>
      <c r="Y8" s="2126"/>
      <c r="Z8" s="2126"/>
      <c r="AA8" s="2126"/>
      <c r="AB8" s="2126"/>
      <c r="AC8" s="2126"/>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21" t="s">
        <v>2011</v>
      </c>
      <c r="C10" s="2121"/>
      <c r="D10" s="2121"/>
      <c r="E10" s="4">
        <f>$D$3-$D$4</f>
        <v>3</v>
      </c>
      <c r="F10" s="2122" t="s">
        <v>2012</v>
      </c>
      <c r="G10" s="2122"/>
      <c r="H10" s="2122"/>
      <c r="I10" s="2122"/>
      <c r="J10" s="2122"/>
      <c r="K10" s="2122"/>
      <c r="L10" s="2122"/>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2681</v>
      </c>
      <c r="C3" s="1733">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2680</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2676</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2679</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hidden="1" outlineLevel="1" x14ac:dyDescent="0.25">
      <c r="B35" s="161" t="s">
        <v>535</v>
      </c>
    </row>
    <row r="36" spans="2:2" customFormat="1" hidden="1" outlineLevel="1" x14ac:dyDescent="0.25">
      <c r="B36" t="s">
        <v>536</v>
      </c>
    </row>
    <row r="37" spans="2:2" customFormat="1" hidden="1" outlineLevel="1" x14ac:dyDescent="0.25">
      <c r="B37" t="s">
        <v>537</v>
      </c>
    </row>
    <row r="38" spans="2:2" customFormat="1" hidden="1" outlineLevel="1" x14ac:dyDescent="0.25">
      <c r="B38" t="s">
        <v>538</v>
      </c>
    </row>
    <row r="39" spans="2:2" customFormat="1" hidden="1" outlineLevel="1" x14ac:dyDescent="0.25">
      <c r="B39" t="s">
        <v>539</v>
      </c>
    </row>
    <row r="40" spans="2:2" customFormat="1" hidden="1" outlineLevel="1" x14ac:dyDescent="0.25">
      <c r="B40" t="s">
        <v>540</v>
      </c>
    </row>
    <row r="41" spans="2:2" customFormat="1" hidden="1" outlineLevel="1" x14ac:dyDescent="0.25">
      <c r="B41" s="161" t="s">
        <v>824</v>
      </c>
    </row>
    <row r="42" spans="2:2" customFormat="1" hidden="1" outlineLevel="1" x14ac:dyDescent="0.25">
      <c r="B42" t="s">
        <v>775</v>
      </c>
    </row>
    <row r="43" spans="2:2" customFormat="1" hidden="1" outlineLevel="1" x14ac:dyDescent="0.25"/>
    <row r="44" spans="2:2" customFormat="1" hidden="1" outlineLevel="1" x14ac:dyDescent="0.25">
      <c r="B44" t="s">
        <v>541</v>
      </c>
    </row>
    <row r="45" spans="2:2" customFormat="1" hidden="1" outlineLevel="1" x14ac:dyDescent="0.25">
      <c r="B45" t="s">
        <v>542</v>
      </c>
    </row>
    <row r="46" spans="2:2" customFormat="1" hidden="1" outlineLevel="1" x14ac:dyDescent="0.25">
      <c r="B46" t="s">
        <v>543</v>
      </c>
    </row>
    <row r="47" spans="2:2" customFormat="1" hidden="1" outlineLevel="1" x14ac:dyDescent="0.25">
      <c r="B47" t="s">
        <v>544</v>
      </c>
    </row>
    <row r="48" spans="2:2" customFormat="1" hidden="1" outlineLevel="1" x14ac:dyDescent="0.25">
      <c r="B48" t="s">
        <v>876</v>
      </c>
    </row>
    <row r="49" spans="2:3" customFormat="1" hidden="1" outlineLevel="1" x14ac:dyDescent="0.25">
      <c r="B49" t="s">
        <v>545</v>
      </c>
    </row>
    <row r="50" spans="2:3" customFormat="1" hidden="1" outlineLevel="1" x14ac:dyDescent="0.25">
      <c r="B50" t="s">
        <v>881</v>
      </c>
    </row>
    <row r="51" spans="2:3" customFormat="1" hidden="1" outlineLevel="1" x14ac:dyDescent="0.25">
      <c r="B51" t="s">
        <v>878</v>
      </c>
      <c r="C51" t="s">
        <v>877</v>
      </c>
    </row>
    <row r="52" spans="2:3" customFormat="1" hidden="1" outlineLevel="1" x14ac:dyDescent="0.25">
      <c r="B52" t="s">
        <v>880</v>
      </c>
    </row>
    <row r="53" spans="2:3" customFormat="1" hidden="1" outlineLevel="1" x14ac:dyDescent="0.25">
      <c r="B53" t="s">
        <v>546</v>
      </c>
    </row>
    <row r="54" spans="2:3" customFormat="1" hidden="1" outlineLevel="1" x14ac:dyDescent="0.25">
      <c r="B54" t="s">
        <v>879</v>
      </c>
    </row>
    <row r="55" spans="2:3" customFormat="1" hidden="1" outlineLevel="1" x14ac:dyDescent="0.25">
      <c r="B55" t="s">
        <v>882</v>
      </c>
    </row>
    <row r="56" spans="2:3" customFormat="1" hidden="1" outlineLevel="1" x14ac:dyDescent="0.25">
      <c r="B56" t="s">
        <v>884</v>
      </c>
    </row>
    <row r="57" spans="2:3" customFormat="1" hidden="1" outlineLevel="1" x14ac:dyDescent="0.25">
      <c r="B57" t="s">
        <v>783</v>
      </c>
    </row>
    <row r="58" spans="2:3" customFormat="1" hidden="1" outlineLevel="1" x14ac:dyDescent="0.25"/>
    <row r="59" spans="2:3" customFormat="1" hidden="1" outlineLevel="1" x14ac:dyDescent="0.25">
      <c r="B59" s="281" t="s">
        <v>918</v>
      </c>
    </row>
    <row r="60" spans="2:3" customFormat="1" hidden="1" outlineLevel="1" x14ac:dyDescent="0.25">
      <c r="B60" t="s">
        <v>919</v>
      </c>
    </row>
    <row r="61" spans="2:3" customFormat="1" hidden="1" outlineLevel="1" x14ac:dyDescent="0.25">
      <c r="B61" t="s">
        <v>920</v>
      </c>
    </row>
    <row r="62" spans="2:3" customFormat="1" hidden="1" outlineLevel="1" x14ac:dyDescent="0.25">
      <c r="B62" t="s">
        <v>921</v>
      </c>
    </row>
    <row r="63" spans="2:3" customFormat="1" hidden="1" outlineLevel="1" x14ac:dyDescent="0.25">
      <c r="B63" t="s">
        <v>922</v>
      </c>
    </row>
    <row r="64" spans="2:3" customFormat="1" hidden="1" outlineLevel="1" x14ac:dyDescent="0.25">
      <c r="B64" t="s">
        <v>923</v>
      </c>
    </row>
    <row r="65" spans="2:2" customFormat="1" hidden="1" outlineLevel="1" x14ac:dyDescent="0.25">
      <c r="B65" t="s">
        <v>924</v>
      </c>
    </row>
    <row r="66" spans="2:2" customFormat="1" hidden="1" outlineLevel="1" x14ac:dyDescent="0.25">
      <c r="B66" t="s">
        <v>925</v>
      </c>
    </row>
    <row r="67" spans="2:2" customFormat="1" hidden="1" outlineLevel="1" x14ac:dyDescent="0.25"/>
    <row r="68" spans="2:2" customFormat="1" hidden="1" outlineLevel="1" x14ac:dyDescent="0.25"/>
    <row r="69" spans="2:2" customFormat="1" hidden="1" outlineLevel="1" x14ac:dyDescent="0.25">
      <c r="B69" s="282" t="s">
        <v>917</v>
      </c>
    </row>
    <row r="70" spans="2:2" customFormat="1" hidden="1" outlineLevel="1" x14ac:dyDescent="0.25">
      <c r="B70" t="s">
        <v>905</v>
      </c>
    </row>
    <row r="71" spans="2:2" customFormat="1" hidden="1" outlineLevel="1" x14ac:dyDescent="0.25">
      <c r="B71" t="s">
        <v>906</v>
      </c>
    </row>
    <row r="72" spans="2:2" customFormat="1" ht="16.5" hidden="1" customHeight="1" outlineLevel="1" x14ac:dyDescent="0.25">
      <c r="B72" t="s">
        <v>907</v>
      </c>
    </row>
    <row r="73" spans="2:2" customFormat="1" hidden="1" outlineLevel="1" x14ac:dyDescent="0.25">
      <c r="B73" t="s">
        <v>908</v>
      </c>
    </row>
    <row r="74" spans="2:2" customFormat="1" hidden="1" outlineLevel="1" x14ac:dyDescent="0.25">
      <c r="B74" t="s">
        <v>909</v>
      </c>
    </row>
    <row r="75" spans="2:2" customFormat="1" hidden="1" outlineLevel="1" x14ac:dyDescent="0.25"/>
    <row r="76" spans="2:2" customFormat="1" hidden="1" outlineLevel="1" x14ac:dyDescent="0.25">
      <c r="B76" t="s">
        <v>910</v>
      </c>
    </row>
    <row r="77" spans="2:2" customFormat="1" hidden="1" outlineLevel="1" x14ac:dyDescent="0.25">
      <c r="B77" t="s">
        <v>911</v>
      </c>
    </row>
    <row r="78" spans="2:2" customFormat="1" hidden="1" outlineLevel="1" x14ac:dyDescent="0.25">
      <c r="B78" t="s">
        <v>912</v>
      </c>
    </row>
    <row r="79" spans="2:2" customFormat="1" hidden="1" outlineLevel="1" x14ac:dyDescent="0.25">
      <c r="B79" t="s">
        <v>913</v>
      </c>
    </row>
    <row r="80" spans="2:2" customFormat="1" hidden="1" outlineLevel="1" x14ac:dyDescent="0.25"/>
    <row r="81" spans="2:2" customFormat="1" hidden="1" outlineLevel="1" x14ac:dyDescent="0.25">
      <c r="B81" t="s">
        <v>914</v>
      </c>
    </row>
    <row r="82" spans="2:2" customFormat="1" hidden="1" outlineLevel="1" x14ac:dyDescent="0.25">
      <c r="B82" t="s">
        <v>915</v>
      </c>
    </row>
    <row r="83" spans="2:2" customFormat="1" hidden="1" outlineLevel="1" x14ac:dyDescent="0.25">
      <c r="B83" t="s">
        <v>916</v>
      </c>
    </row>
    <row r="84" spans="2:2" customFormat="1" collapsed="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0" t="s">
        <v>903</v>
      </c>
    </row>
    <row r="256" spans="2:2" customFormat="1" hidden="1" outlineLevel="1" x14ac:dyDescent="0.25">
      <c r="B256" s="161" t="s">
        <v>865</v>
      </c>
    </row>
    <row r="257" spans="1:3" customFormat="1" hidden="1" outlineLevel="1" x14ac:dyDescent="0.25">
      <c r="B257" t="s">
        <v>868</v>
      </c>
    </row>
    <row r="258" spans="1:3" customFormat="1" hidden="1" outlineLevel="1" x14ac:dyDescent="0.25">
      <c r="B258" t="s">
        <v>866</v>
      </c>
      <c r="C258" t="s">
        <v>867</v>
      </c>
    </row>
    <row r="259" spans="1:3" customFormat="1" hidden="1" outlineLevel="1" x14ac:dyDescent="0.25">
      <c r="B259" t="s">
        <v>870</v>
      </c>
      <c r="C259" t="s">
        <v>869</v>
      </c>
    </row>
    <row r="260" spans="1:3" customFormat="1" hidden="1" outlineLevel="1" x14ac:dyDescent="0.25">
      <c r="B260" t="s">
        <v>871</v>
      </c>
      <c r="C260" t="s">
        <v>904</v>
      </c>
    </row>
    <row r="261" spans="1:3" customFormat="1" hidden="1" outlineLevel="1" x14ac:dyDescent="0.25">
      <c r="B261" s="161" t="s">
        <v>872</v>
      </c>
    </row>
    <row r="262" spans="1:3" customFormat="1" ht="15.75" hidden="1" customHeight="1" outlineLevel="1" x14ac:dyDescent="0.25">
      <c r="B262" s="161"/>
    </row>
    <row r="263" spans="1:3" customFormat="1" ht="15.75" hidden="1" customHeight="1" outlineLevel="1" x14ac:dyDescent="0.25">
      <c r="B263" s="161" t="s">
        <v>873</v>
      </c>
    </row>
    <row r="264" spans="1:3" customFormat="1" ht="15.75" hidden="1" customHeight="1" outlineLevel="1" x14ac:dyDescent="0.25">
      <c r="B264" s="161"/>
    </row>
    <row r="265" spans="1:3" customFormat="1" hidden="1" outlineLevel="1" x14ac:dyDescent="0.25">
      <c r="B265" t="s">
        <v>874</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69" t="s">
        <v>785</v>
      </c>
    </row>
    <row r="270" spans="1:3" customFormat="1" hidden="1" outlineLevel="1" x14ac:dyDescent="0.25">
      <c r="B270" t="s">
        <v>578</v>
      </c>
    </row>
    <row r="271" spans="1:3" customFormat="1" ht="17.25" hidden="1" customHeight="1" outlineLevel="1" x14ac:dyDescent="0.25">
      <c r="A271" s="269"/>
      <c r="B271" s="161" t="s">
        <v>789</v>
      </c>
    </row>
    <row r="272" spans="1:3" customFormat="1" ht="17.25" hidden="1" customHeight="1" outlineLevel="1" x14ac:dyDescent="0.25">
      <c r="A272" s="269"/>
      <c r="B272" s="161"/>
    </row>
    <row r="273" spans="1:2" customFormat="1" ht="17.25" hidden="1" customHeight="1" outlineLevel="1" x14ac:dyDescent="0.25">
      <c r="A273" s="269"/>
      <c r="B273" s="161"/>
    </row>
    <row r="274" spans="1:2" customFormat="1" ht="17.25" customHeight="1" collapsed="1" x14ac:dyDescent="0.25">
      <c r="A274" s="269"/>
    </row>
    <row r="275" spans="1:2" customFormat="1" ht="17.25" customHeight="1" x14ac:dyDescent="0.25">
      <c r="A275" s="159"/>
      <c r="B275" s="269" t="s">
        <v>788</v>
      </c>
    </row>
    <row r="276" spans="1:2" customFormat="1" ht="17.25" hidden="1" customHeight="1" outlineLevel="1" x14ac:dyDescent="0.25">
      <c r="A276" s="269"/>
    </row>
    <row r="277" spans="1:2" customFormat="1" ht="17.25" hidden="1" customHeight="1" outlineLevel="1" x14ac:dyDescent="0.25">
      <c r="A277" s="269"/>
    </row>
    <row r="278" spans="1:2" customFormat="1" ht="17.25" hidden="1" customHeight="1" outlineLevel="1" x14ac:dyDescent="0.25">
      <c r="A278" s="269"/>
    </row>
    <row r="279" spans="1:2" customFormat="1" ht="17.25" hidden="1" customHeight="1" outlineLevel="1" x14ac:dyDescent="0.25">
      <c r="A279" s="269"/>
    </row>
    <row r="280" spans="1:2" customFormat="1" hidden="1" outlineLevel="1" x14ac:dyDescent="0.25">
      <c r="B280" t="s">
        <v>579</v>
      </c>
    </row>
    <row r="281" spans="1:2" customFormat="1" hidden="1" outlineLevel="1" x14ac:dyDescent="0.25">
      <c r="B281" s="161" t="s">
        <v>580</v>
      </c>
    </row>
    <row r="282" spans="1:2" customFormat="1" ht="17.25" hidden="1" customHeight="1" outlineLevel="1" x14ac:dyDescent="0.25">
      <c r="A282" s="269"/>
    </row>
    <row r="283" spans="1:2" customFormat="1" ht="17.25" hidden="1" customHeight="1" outlineLevel="1" x14ac:dyDescent="0.25">
      <c r="A283" s="269"/>
    </row>
    <row r="284" spans="1:2" customFormat="1" hidden="1" outlineLevel="1" x14ac:dyDescent="0.25">
      <c r="B284" t="s">
        <v>556</v>
      </c>
    </row>
    <row r="285" spans="1:2" customFormat="1" hidden="1" outlineLevel="1" x14ac:dyDescent="0.25">
      <c r="B285" s="161" t="s">
        <v>557</v>
      </c>
    </row>
    <row r="286" spans="1:2" customFormat="1" hidden="1" outlineLevel="1" x14ac:dyDescent="0.25">
      <c r="B286" s="161"/>
    </row>
    <row r="287" spans="1:2" customFormat="1" hidden="1" outlineLevel="1" x14ac:dyDescent="0.25">
      <c r="B287" s="161"/>
    </row>
    <row r="288" spans="1:2" customFormat="1" hidden="1" outlineLevel="1" x14ac:dyDescent="0.25">
      <c r="B288" s="161" t="s">
        <v>797</v>
      </c>
    </row>
    <row r="289" spans="1:2" customFormat="1" hidden="1" outlineLevel="1" x14ac:dyDescent="0.25">
      <c r="B289" s="161" t="s">
        <v>796</v>
      </c>
    </row>
    <row r="290" spans="1:2" customFormat="1" collapsed="1" x14ac:dyDescent="0.25"/>
    <row r="291" spans="1:2" customFormat="1" ht="15.75" x14ac:dyDescent="0.25">
      <c r="A291" s="159"/>
      <c r="B291" s="269" t="s">
        <v>786</v>
      </c>
    </row>
    <row r="292" spans="1:2" customFormat="1" ht="15.75" hidden="1" outlineLevel="1" x14ac:dyDescent="0.25">
      <c r="A292" s="269"/>
    </row>
    <row r="293" spans="1:2" customFormat="1" ht="15.75" hidden="1" outlineLevel="1" x14ac:dyDescent="0.25">
      <c r="A293" s="269"/>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idden="1" outlineLevel="1" x14ac:dyDescent="0.25">
      <c r="B298" t="s">
        <v>558</v>
      </c>
    </row>
    <row r="299" spans="1:2" customFormat="1" hidden="1" outlineLevel="1" x14ac:dyDescent="0.25">
      <c r="B299" t="s">
        <v>559</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69" t="s">
        <v>787</v>
      </c>
    </row>
    <row r="304" spans="1:2" customFormat="1" ht="15.75" hidden="1" outlineLevel="1" x14ac:dyDescent="0.25">
      <c r="A304" s="269"/>
    </row>
    <row r="305" spans="1:2" customFormat="1" ht="15.75" hidden="1" outlineLevel="1" x14ac:dyDescent="0.25">
      <c r="A305" s="269"/>
    </row>
    <row r="306" spans="1:2" customFormat="1" ht="15.75" hidden="1" outlineLevel="1" x14ac:dyDescent="0.25">
      <c r="A306" s="269"/>
    </row>
    <row r="307" spans="1:2" customFormat="1" hidden="1" outlineLevel="1" x14ac:dyDescent="0.25"/>
    <row r="308" spans="1:2" customFormat="1" hidden="1" outlineLevel="1" x14ac:dyDescent="0.25">
      <c r="B308" t="s">
        <v>560</v>
      </c>
    </row>
    <row r="309" spans="1:2" customFormat="1" hidden="1" outlineLevel="1" x14ac:dyDescent="0.25">
      <c r="B309" t="s">
        <v>561</v>
      </c>
    </row>
    <row r="310" spans="1:2" customFormat="1" hidden="1" outlineLevel="1" x14ac:dyDescent="0.25">
      <c r="B310" t="s">
        <v>562</v>
      </c>
    </row>
    <row r="311" spans="1:2" customFormat="1" hidden="1" outlineLevel="1" x14ac:dyDescent="0.25">
      <c r="B311" t="s">
        <v>563</v>
      </c>
    </row>
    <row r="312" spans="1:2" customFormat="1" hidden="1" outlineLevel="1" x14ac:dyDescent="0.25">
      <c r="B312" t="s">
        <v>564</v>
      </c>
    </row>
    <row r="313" spans="1:2" customFormat="1" hidden="1" outlineLevel="1" x14ac:dyDescent="0.25">
      <c r="B313" t="s">
        <v>565</v>
      </c>
    </row>
    <row r="314" spans="1:2" customFormat="1" hidden="1" outlineLevel="1" x14ac:dyDescent="0.25">
      <c r="B314" t="s">
        <v>566</v>
      </c>
    </row>
    <row r="315" spans="1:2" customFormat="1" hidden="1" outlineLevel="1" x14ac:dyDescent="0.25">
      <c r="B315" t="s">
        <v>567</v>
      </c>
    </row>
    <row r="316" spans="1:2" customFormat="1" hidden="1" outlineLevel="1" x14ac:dyDescent="0.25">
      <c r="B316" t="s">
        <v>568</v>
      </c>
    </row>
    <row r="317" spans="1:2" customFormat="1" hidden="1" outlineLevel="1" x14ac:dyDescent="0.25">
      <c r="B317" t="s">
        <v>565</v>
      </c>
    </row>
    <row r="318" spans="1:2" customFormat="1" hidden="1" outlineLevel="1" x14ac:dyDescent="0.25">
      <c r="B318" t="s">
        <v>566</v>
      </c>
    </row>
    <row r="319" spans="1:2" customFormat="1" hidden="1" outlineLevel="1" x14ac:dyDescent="0.25"/>
    <row r="320" spans="1:2" customFormat="1" hidden="1" outlineLevel="1" x14ac:dyDescent="0.25"/>
    <row r="321" spans="2:2" customFormat="1" hidden="1" outlineLevel="1" x14ac:dyDescent="0.25">
      <c r="B321" t="s">
        <v>569</v>
      </c>
    </row>
    <row r="322" spans="2:2" customFormat="1" hidden="1" outlineLevel="1" x14ac:dyDescent="0.25">
      <c r="B322" t="s">
        <v>570</v>
      </c>
    </row>
    <row r="323" spans="2:2" customFormat="1" hidden="1" outlineLevel="1" x14ac:dyDescent="0.25">
      <c r="B323" t="s">
        <v>563</v>
      </c>
    </row>
    <row r="324" spans="2:2" customFormat="1" hidden="1" outlineLevel="1" x14ac:dyDescent="0.25">
      <c r="B324" t="s">
        <v>564</v>
      </c>
    </row>
    <row r="325" spans="2:2" customFormat="1" hidden="1" outlineLevel="1" x14ac:dyDescent="0.25">
      <c r="B325" t="s">
        <v>565</v>
      </c>
    </row>
    <row r="326" spans="2:2" customFormat="1" hidden="1" outlineLevel="1" x14ac:dyDescent="0.25">
      <c r="B326" t="s">
        <v>566</v>
      </c>
    </row>
    <row r="327" spans="2:2" customFormat="1" hidden="1" outlineLevel="1" x14ac:dyDescent="0.25">
      <c r="B327" t="s">
        <v>567</v>
      </c>
    </row>
    <row r="328" spans="2:2" customFormat="1" hidden="1" outlineLevel="1" x14ac:dyDescent="0.25">
      <c r="B328" t="s">
        <v>568</v>
      </c>
    </row>
    <row r="329" spans="2:2" customFormat="1" hidden="1" outlineLevel="1" x14ac:dyDescent="0.25">
      <c r="B329" t="s">
        <v>565</v>
      </c>
    </row>
    <row r="330" spans="2:2" customFormat="1" hidden="1" outlineLevel="1" x14ac:dyDescent="0.25">
      <c r="B330" t="s">
        <v>566</v>
      </c>
    </row>
    <row r="331" spans="2:2" customFormat="1" hidden="1" outlineLevel="1" x14ac:dyDescent="0.25"/>
    <row r="332" spans="2:2" customFormat="1" hidden="1" outlineLevel="1" x14ac:dyDescent="0.25"/>
    <row r="333" spans="2:2" customFormat="1" hidden="1" outlineLevel="1" x14ac:dyDescent="0.25">
      <c r="B333" t="s">
        <v>571</v>
      </c>
    </row>
    <row r="334" spans="2:2" customFormat="1" hidden="1" outlineLevel="1" x14ac:dyDescent="0.25">
      <c r="B334" t="s">
        <v>572</v>
      </c>
    </row>
    <row r="335" spans="2:2" customFormat="1" hidden="1" outlineLevel="1" x14ac:dyDescent="0.25">
      <c r="B335" t="s">
        <v>573</v>
      </c>
    </row>
    <row r="336" spans="2:2" customFormat="1" hidden="1" outlineLevel="1" x14ac:dyDescent="0.25">
      <c r="B336" t="s">
        <v>574</v>
      </c>
    </row>
    <row r="337" spans="1:2" customFormat="1" hidden="1" outlineLevel="1" x14ac:dyDescent="0.25">
      <c r="B337" t="s">
        <v>575</v>
      </c>
    </row>
    <row r="338" spans="1:2" customFormat="1" hidden="1" outlineLevel="1" x14ac:dyDescent="0.25">
      <c r="B338" t="s">
        <v>576</v>
      </c>
    </row>
    <row r="339" spans="1:2" customFormat="1" hidden="1" outlineLevel="1" x14ac:dyDescent="0.25">
      <c r="B339" t="s">
        <v>577</v>
      </c>
    </row>
    <row r="340" spans="1:2" customFormat="1" collapsed="1" x14ac:dyDescent="0.25"/>
    <row r="341" spans="1:2" customFormat="1" ht="13.5" customHeight="1" x14ac:dyDescent="0.25">
      <c r="A341" s="265"/>
    </row>
    <row r="342" spans="1:2" customFormat="1" ht="13.5" customHeight="1" x14ac:dyDescent="0.25">
      <c r="A342" s="159"/>
      <c r="B342" s="266" t="s">
        <v>772</v>
      </c>
    </row>
    <row r="343" spans="1:2" customFormat="1" ht="15.75" hidden="1" customHeight="1" outlineLevel="1" x14ac:dyDescent="0.5">
      <c r="A343" s="257"/>
      <c r="B343" t="s">
        <v>672</v>
      </c>
    </row>
    <row r="344" spans="1:2" customFormat="1" ht="15.75" hidden="1" customHeight="1" outlineLevel="1" x14ac:dyDescent="0.5">
      <c r="A344" s="257"/>
    </row>
    <row r="345" spans="1:2" customFormat="1" ht="10.5" customHeight="1" collapsed="1" x14ac:dyDescent="0.5">
      <c r="A345" s="257"/>
    </row>
    <row r="346" spans="1:2" customFormat="1" ht="13.5" customHeight="1" x14ac:dyDescent="0.25">
      <c r="A346" s="159"/>
      <c r="B346" s="269" t="s">
        <v>835</v>
      </c>
    </row>
    <row r="347" spans="1:2" customFormat="1" hidden="1" outlineLevel="1" x14ac:dyDescent="0.25">
      <c r="A347" t="s">
        <v>715</v>
      </c>
    </row>
    <row r="348" spans="1:2" customFormat="1" hidden="1" outlineLevel="1" x14ac:dyDescent="0.25">
      <c r="A348" t="s">
        <v>299</v>
      </c>
    </row>
    <row r="349" spans="1:2" customFormat="1" hidden="1" outlineLevel="1" x14ac:dyDescent="0.25">
      <c r="A349" t="s">
        <v>300</v>
      </c>
    </row>
    <row r="350" spans="1:2" customFormat="1" hidden="1" outlineLevel="1" x14ac:dyDescent="0.25">
      <c r="A350" t="s">
        <v>301</v>
      </c>
    </row>
    <row r="351" spans="1:2" customFormat="1" hidden="1" outlineLevel="1" x14ac:dyDescent="0.25">
      <c r="A351" t="s">
        <v>302</v>
      </c>
    </row>
    <row r="352" spans="1:2" customFormat="1" hidden="1" outlineLevel="1" x14ac:dyDescent="0.25"/>
    <row r="353" spans="1:2" customFormat="1" hidden="1" outlineLevel="1" x14ac:dyDescent="0.25">
      <c r="A353" t="s">
        <v>303</v>
      </c>
    </row>
    <row r="354" spans="1:2" customFormat="1" hidden="1" outlineLevel="1" x14ac:dyDescent="0.25">
      <c r="A354" t="s">
        <v>304</v>
      </c>
    </row>
    <row r="355" spans="1:2" customFormat="1" hidden="1" outlineLevel="1" x14ac:dyDescent="0.25"/>
    <row r="356" spans="1:2" customFormat="1" hidden="1" outlineLevel="1" x14ac:dyDescent="0.25">
      <c r="A356" t="s">
        <v>305</v>
      </c>
    </row>
    <row r="357" spans="1:2" customFormat="1" hidden="1" outlineLevel="1" x14ac:dyDescent="0.25">
      <c r="A357" t="s">
        <v>306</v>
      </c>
    </row>
    <row r="358" spans="1:2" customFormat="1" hidden="1" outlineLevel="1" x14ac:dyDescent="0.25">
      <c r="A358" t="s">
        <v>307</v>
      </c>
    </row>
    <row r="359" spans="1:2" ht="11.25" customHeight="1" collapsed="1" x14ac:dyDescent="0.2"/>
    <row r="360" spans="1:2" ht="13.5" customHeight="1" x14ac:dyDescent="0.2">
      <c r="B360" s="269" t="s">
        <v>836</v>
      </c>
    </row>
    <row r="361" spans="1:2" ht="15.75" hidden="1" outlineLevel="1" x14ac:dyDescent="0.25">
      <c r="B361" t="s">
        <v>272</v>
      </c>
    </row>
    <row r="362" spans="1:2" ht="15.75" hidden="1" outlineLevel="1" x14ac:dyDescent="0.25">
      <c r="B362" t="s">
        <v>273</v>
      </c>
    </row>
    <row r="363" spans="1:2" ht="15.75" hidden="1" outlineLevel="1" x14ac:dyDescent="0.25">
      <c r="B363"/>
    </row>
    <row r="364" spans="1:2" ht="15.75" hidden="1" outlineLevel="1" x14ac:dyDescent="0.25">
      <c r="B364" t="s">
        <v>274</v>
      </c>
    </row>
    <row r="365" spans="1:2" ht="15.75" hidden="1" outlineLevel="1" x14ac:dyDescent="0.25">
      <c r="B365" t="s">
        <v>275</v>
      </c>
    </row>
    <row r="366" spans="1:2" ht="15.75" hidden="1" outlineLevel="1" x14ac:dyDescent="0.25">
      <c r="B366" t="s">
        <v>276</v>
      </c>
    </row>
    <row r="367" spans="1:2" ht="15.75" hidden="1" outlineLevel="1" x14ac:dyDescent="0.25">
      <c r="B367"/>
    </row>
    <row r="368" spans="1:2" ht="15.75" hidden="1" outlineLevel="1" x14ac:dyDescent="0.25">
      <c r="B368" t="s">
        <v>277</v>
      </c>
    </row>
    <row r="369" spans="2:2" ht="15.75" hidden="1" outlineLevel="1" x14ac:dyDescent="0.25">
      <c r="B369"/>
    </row>
    <row r="370" spans="2:2" ht="15.75" hidden="1" outlineLevel="1" x14ac:dyDescent="0.25">
      <c r="B370" t="s">
        <v>278</v>
      </c>
    </row>
    <row r="371" spans="2:2" ht="15.75" hidden="1" outlineLevel="1" x14ac:dyDescent="0.25">
      <c r="B371" t="s">
        <v>295</v>
      </c>
    </row>
    <row r="372" spans="2:2" ht="15.75" hidden="1" outlineLevel="1" x14ac:dyDescent="0.25">
      <c r="B372" t="s">
        <v>296</v>
      </c>
    </row>
    <row r="373" spans="2:2" ht="15.75" hidden="1" outlineLevel="1" x14ac:dyDescent="0.25">
      <c r="B373" t="s">
        <v>297</v>
      </c>
    </row>
    <row r="374" spans="2:2" ht="15.75" hidden="1" outlineLevel="1" x14ac:dyDescent="0.25">
      <c r="B374" t="s">
        <v>298</v>
      </c>
    </row>
    <row r="375" spans="2:2" ht="15.75" hidden="1" outlineLevel="1" x14ac:dyDescent="0.25">
      <c r="B375" t="s">
        <v>279</v>
      </c>
    </row>
    <row r="376" spans="2:2" ht="15.75" hidden="1" outlineLevel="1" x14ac:dyDescent="0.25">
      <c r="B376"/>
    </row>
    <row r="377" spans="2:2" ht="15.75" hidden="1" outlineLevel="1" x14ac:dyDescent="0.25">
      <c r="B377" t="s">
        <v>280</v>
      </c>
    </row>
    <row r="378" spans="2:2" ht="15.75" hidden="1" outlineLevel="1" x14ac:dyDescent="0.25">
      <c r="B378" t="s">
        <v>281</v>
      </c>
    </row>
    <row r="379" spans="2:2" ht="15.75" hidden="1" outlineLevel="1" x14ac:dyDescent="0.25">
      <c r="B379" t="s">
        <v>712</v>
      </c>
    </row>
    <row r="380" spans="2:2" ht="15.75" hidden="1" outlineLevel="1" x14ac:dyDescent="0.25">
      <c r="B380" t="s">
        <v>282</v>
      </c>
    </row>
    <row r="381" spans="2:2" ht="15.75" hidden="1" outlineLevel="1" x14ac:dyDescent="0.25">
      <c r="B381" t="s">
        <v>283</v>
      </c>
    </row>
    <row r="382" spans="2:2" ht="15.75" hidden="1" outlineLevel="1" x14ac:dyDescent="0.25">
      <c r="B382" t="s">
        <v>284</v>
      </c>
    </row>
    <row r="383" spans="2:2" ht="15.75" hidden="1" outlineLevel="1" x14ac:dyDescent="0.25">
      <c r="B383"/>
    </row>
    <row r="384" spans="2:2" ht="15.75" hidden="1" outlineLevel="1" x14ac:dyDescent="0.25">
      <c r="B384" t="s">
        <v>285</v>
      </c>
    </row>
    <row r="385" spans="2:3" ht="15.75" hidden="1" outlineLevel="1" x14ac:dyDescent="0.25">
      <c r="B385" t="s">
        <v>286</v>
      </c>
    </row>
    <row r="386" spans="2:3" ht="15.75" hidden="1" outlineLevel="1" x14ac:dyDescent="0.25">
      <c r="B386" t="s">
        <v>287</v>
      </c>
    </row>
    <row r="387" spans="2:3" ht="15.75" hidden="1" outlineLevel="1" x14ac:dyDescent="0.25">
      <c r="B387" t="s">
        <v>288</v>
      </c>
    </row>
    <row r="388" spans="2:3" ht="15.75" hidden="1" outlineLevel="1" x14ac:dyDescent="0.25">
      <c r="B388" t="s">
        <v>289</v>
      </c>
    </row>
    <row r="389" spans="2:3" ht="15.75" hidden="1" outlineLevel="1" x14ac:dyDescent="0.25">
      <c r="B389"/>
    </row>
    <row r="390" spans="2:3" ht="15.75" hidden="1" outlineLevel="1" x14ac:dyDescent="0.25">
      <c r="B390" t="s">
        <v>290</v>
      </c>
    </row>
    <row r="391" spans="2:3" ht="15.75" hidden="1" outlineLevel="1" x14ac:dyDescent="0.25">
      <c r="B391" t="s">
        <v>291</v>
      </c>
    </row>
    <row r="392" spans="2:3" ht="15.75" hidden="1" outlineLevel="1" x14ac:dyDescent="0.25">
      <c r="B392" t="s">
        <v>292</v>
      </c>
    </row>
    <row r="393" spans="2:3" ht="15.75" hidden="1" outlineLevel="1" x14ac:dyDescent="0.25">
      <c r="B393" t="s">
        <v>293</v>
      </c>
    </row>
    <row r="394" spans="2:3" ht="15.75" hidden="1" outlineLevel="1" x14ac:dyDescent="0.25">
      <c r="B394" t="s">
        <v>294</v>
      </c>
    </row>
    <row r="395" spans="2:3" ht="15.75" hidden="1" outlineLevel="1" x14ac:dyDescent="0.25">
      <c r="B395"/>
    </row>
    <row r="396" spans="2:3" ht="11.25" customHeight="1" collapsed="1" x14ac:dyDescent="0.2">
      <c r="B396" s="269"/>
    </row>
    <row r="397" spans="2:3" ht="15.75" x14ac:dyDescent="0.25">
      <c r="B397" s="269" t="s">
        <v>837</v>
      </c>
      <c r="C397"/>
    </row>
    <row r="398" spans="2:3" hidden="1" outlineLevel="1" x14ac:dyDescent="0.2">
      <c r="B398" s="276" t="s">
        <v>838</v>
      </c>
      <c r="C398" s="276" t="s">
        <v>839</v>
      </c>
    </row>
    <row r="399" spans="2:3" hidden="1" outlineLevel="1" x14ac:dyDescent="0.2">
      <c r="B399" s="276" t="s">
        <v>840</v>
      </c>
      <c r="C399" s="276" t="s">
        <v>841</v>
      </c>
    </row>
    <row r="400" spans="2:3" hidden="1" outlineLevel="1" x14ac:dyDescent="0.2">
      <c r="B400" s="276" t="s">
        <v>842</v>
      </c>
      <c r="C400" s="276" t="s">
        <v>843</v>
      </c>
    </row>
    <row r="401" spans="2:3" hidden="1" outlineLevel="1" x14ac:dyDescent="0.2">
      <c r="B401" s="276" t="s">
        <v>844</v>
      </c>
      <c r="C401" s="276" t="s">
        <v>845</v>
      </c>
    </row>
    <row r="402" spans="2:3" hidden="1" outlineLevel="1" x14ac:dyDescent="0.2">
      <c r="B402" s="276" t="s">
        <v>846</v>
      </c>
      <c r="C402" s="276" t="s">
        <v>847</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Feed Chart</vt:lpstr>
      <vt:lpstr>User1</vt:lpstr>
      <vt:lpstr>User2</vt:lpstr>
      <vt:lpstr>User3</vt:lpstr>
      <vt:lpstr>$</vt:lpstr>
      <vt:lpstr>Room</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2021-05-25T21:13:43Z</dcterms:modified>
</cp:coreProperties>
</file>