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7\projects\Capstone-577\"/>
    </mc:Choice>
  </mc:AlternateContent>
  <xr:revisionPtr revIDLastSave="0" documentId="13_ncr:1_{04B46FD3-ADC4-4C98-B5A9-3701267A66E6}" xr6:coauthVersionLast="43" xr6:coauthVersionMax="43" xr10:uidLastSave="{00000000-0000-0000-0000-000000000000}"/>
  <bookViews>
    <workbookView xWindow="-120" yWindow="-120" windowWidth="29040" windowHeight="15840" xr2:uid="{9619FFE6-B5E3-4413-AA5D-8F223E55038A}"/>
  </bookViews>
  <sheets>
    <sheet name="V7118 - PSYD LIFETIME - e 35%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V4" i="1" s="1"/>
  <c r="M13" i="1"/>
  <c r="U4" i="1" s="1"/>
  <c r="L13" i="1"/>
  <c r="T4" i="1" s="1"/>
  <c r="K13" i="1"/>
  <c r="S4" i="1" s="1"/>
  <c r="J13" i="1"/>
  <c r="R4" i="1" s="1"/>
  <c r="N12" i="1"/>
  <c r="V3" i="1" s="1"/>
  <c r="V7" i="1" s="1"/>
  <c r="M12" i="1"/>
  <c r="U3" i="1" s="1"/>
  <c r="U7" i="1" s="1"/>
  <c r="L12" i="1"/>
  <c r="T3" i="1" s="1"/>
  <c r="T7" i="1" s="1"/>
  <c r="K12" i="1"/>
  <c r="S3" i="1" s="1"/>
  <c r="J12" i="1"/>
  <c r="R3" i="1" s="1"/>
  <c r="R7" i="1" s="1"/>
  <c r="S7" i="1" l="1"/>
</calcChain>
</file>

<file path=xl/sharedStrings.xml><?xml version="1.0" encoding="utf-8"?>
<sst xmlns="http://schemas.openxmlformats.org/spreadsheetml/2006/main" count="74" uniqueCount="51">
  <si>
    <t>Mean</t>
  </si>
  <si>
    <t>Coeff</t>
  </si>
  <si>
    <t>Intercept</t>
  </si>
  <si>
    <t>Y</t>
  </si>
  <si>
    <t>x1</t>
  </si>
  <si>
    <t>x2</t>
  </si>
  <si>
    <t>x3</t>
  </si>
  <si>
    <t>x4</t>
  </si>
  <si>
    <t>x5</t>
  </si>
  <si>
    <t>Linear Equations</t>
  </si>
  <si>
    <t>V7562</t>
  </si>
  <si>
    <t>V8509,3,"FUTURE HOPELESS",5</t>
  </si>
  <si>
    <t>V8512,3,"SATISFD W MYSELF",5</t>
  </si>
  <si>
    <t>V8502,3,"LIFE MEANINGLESS",5</t>
  </si>
  <si>
    <t>V7562,2,"#HR TEXT",7</t>
  </si>
  <si>
    <t>V8526,3,"OFTN EAT BRKFST",4</t>
  </si>
  <si>
    <t xml:space="preserve">Deviance Residuals: </t>
  </si>
  <si>
    <t xml:space="preserve">    Min       1Q   Median       3Q      Max  </t>
  </si>
  <si>
    <t xml:space="preserve">-1.8424  -0.9853   0.6362   1.0793   1.5793  </t>
  </si>
  <si>
    <t>Coefficients:</t>
  </si>
  <si>
    <t xml:space="preserve">            Estimate Std. Error z value Pr(&gt;|z|)    </t>
  </si>
  <si>
    <t>(Intercept) -0.47030    0.07155  -6.573 4.94e-11 ***</t>
  </si>
  <si>
    <t xml:space="preserve">V8502        0.48285    0.19551   2.470 0.013522 *  </t>
  </si>
  <si>
    <t>V8512        0.70546    0.14708   4.796 1.61e-06 ***</t>
  </si>
  <si>
    <t>V7562        1.45437    0.15153   9.598  &lt; 2e-16 ***</t>
  </si>
  <si>
    <t xml:space="preserve">V8526       -0.43811    0.17915  -2.446 0.014463 *  </t>
  </si>
  <si>
    <t>V8509        0.77676    0.22934   3.387 0.000707 ***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</si>
  <si>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</si>
  <si>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</si>
  <si>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</si>
  <si>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2155.6  on 1554  degrees of freedom</t>
  </si>
  <si>
    <t>Residual deviance: 2007.7  on 1549  degrees of freedom</t>
  </si>
  <si>
    <t>AIC: 2019.7</t>
  </si>
  <si>
    <t>Number of Fisher Scoring iterations: 4</t>
  </si>
  <si>
    <t>[1] 11040</t>
  </si>
  <si>
    <t xml:space="preserve">[1] "Pop model applied to pop:" "0.5985"                   </t>
  </si>
  <si>
    <t>[1] "RMSE: " "0.5985"</t>
  </si>
  <si>
    <t xml:space="preserve">[1] "error: " "0.3582" </t>
  </si>
  <si>
    <t>[1] "Conf Matrix: Pop CV (overfitted) model applied to pop data"</t>
  </si>
  <si>
    <t xml:space="preserve">       0      1</t>
  </si>
  <si>
    <t>0 0.4413 0.1079</t>
  </si>
  <si>
    <t>1 0.2504 0.2005</t>
  </si>
  <si>
    <t xml:space="preserve">[1] "MC model applied to pop:" "0.5925"                  </t>
  </si>
  <si>
    <t>[1] "RMSE: " "0.5925"</t>
  </si>
  <si>
    <t xml:space="preserve">[1] "error: " "0.3511" </t>
  </si>
  <si>
    <t>[1] "Conf Matrix: MC model applied to Pop data"</t>
  </si>
  <si>
    <t>0 0.4014 0.1478</t>
  </si>
  <si>
    <t>1 0.2033 0.2476</t>
  </si>
  <si>
    <t>MC</t>
  </si>
  <si>
    <t>Pop</t>
  </si>
  <si>
    <t>#4 3-5 Hours Texting # 95% conf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</si>
</sst>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0"/>
      <color rgb="FF000000"/>
      <name val="Droid Sans Mono"/>
    </font>
    <font>
      <sz val="8"/>
      <color theme="1"/>
      <name val="Courier New"/>
      <family val="3"/>
    </font>
    <font>
      <b/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</a:t>
            </a:r>
            <a:r>
              <a:rPr lang="en-US" baseline="0"/>
              <a:t> Effect Plots of response term based on fixed means of other predictor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'V7118 - PSYD LIFETIME - e 35%'!$R$2</c:f>
              <c:strCache>
                <c:ptCount val="1"/>
                <c:pt idx="0">
                  <c:v>V8502,3,"LIFE MEANINGLESS",5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35%'!$R$3:$R$4</c:f>
              <c:numCache>
                <c:formatCode>General</c:formatCode>
                <c:ptCount val="2"/>
                <c:pt idx="0">
                  <c:v>0.6091059884508675</c:v>
                </c:pt>
                <c:pt idx="1">
                  <c:v>0.49017772289274664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3-4BAC-81DD-C4F3B38E6D14}"/>
            </c:ext>
          </c:extLst>
        </c:ser>
        <c:ser>
          <c:idx val="1"/>
          <c:order val="1"/>
          <c:tx>
            <c:strRef>
              <c:f>'V7118 - PSYD LIFETIME - e 35%'!$S$2</c:f>
              <c:strCache>
                <c:ptCount val="1"/>
                <c:pt idx="0">
                  <c:v>V8512,3,"SATISFD W MYSELF",5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35%'!$S$3:$S$4</c:f>
              <c:numCache>
                <c:formatCode>General</c:formatCode>
                <c:ptCount val="2"/>
                <c:pt idx="0">
                  <c:v>0.64354891356190846</c:v>
                </c:pt>
                <c:pt idx="1">
                  <c:v>0.47136661523360135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3-4BAC-81DD-C4F3B38E6D14}"/>
            </c:ext>
          </c:extLst>
        </c:ser>
        <c:ser>
          <c:idx val="2"/>
          <c:order val="2"/>
          <c:tx>
            <c:strRef>
              <c:f>'V7118 - PSYD LIFETIME - e 35%'!$T$2</c:f>
              <c:strCache>
                <c:ptCount val="1"/>
                <c:pt idx="0">
                  <c:v>V7562,2,"#HR TEXT",7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35%'!$T$3:$T$4</c:f>
              <c:numCache>
                <c:formatCode>General</c:formatCode>
                <c:ptCount val="2"/>
                <c:pt idx="0">
                  <c:v>0.77145248431830904</c:v>
                </c:pt>
                <c:pt idx="1">
                  <c:v>0.4408189505215595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3-4BAC-81DD-C4F3B38E6D14}"/>
            </c:ext>
          </c:extLst>
        </c:ser>
        <c:ser>
          <c:idx val="3"/>
          <c:order val="3"/>
          <c:tx>
            <c:strRef>
              <c:f>'V7118 - PSYD LIFETIME - e 35%'!$U$2</c:f>
              <c:strCache>
                <c:ptCount val="1"/>
                <c:pt idx="0">
                  <c:v>V8526,3,"OFTN EAT BRKFST",4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35%'!$U$3:$U$4</c:f>
              <c:numCache>
                <c:formatCode>General</c:formatCode>
                <c:ptCount val="2"/>
                <c:pt idx="0">
                  <c:v>0.41117293904524327</c:v>
                </c:pt>
                <c:pt idx="1">
                  <c:v>0.51973758222053579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3-4BAC-81DD-C4F3B38E6D14}"/>
            </c:ext>
          </c:extLst>
        </c:ser>
        <c:ser>
          <c:idx val="4"/>
          <c:order val="4"/>
          <c:tx>
            <c:strRef>
              <c:f>'V7118 - PSYD LIFETIME - e 35%'!$V$2</c:f>
              <c:strCache>
                <c:ptCount val="1"/>
                <c:pt idx="0">
                  <c:v>V8509,3,"FUTURE HOPELESS",5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35%'!$V$3:$V$4</c:f>
              <c:numCache>
                <c:formatCode>General</c:formatCode>
                <c:ptCount val="2"/>
                <c:pt idx="0">
                  <c:v>0.67407761195273008</c:v>
                </c:pt>
                <c:pt idx="1">
                  <c:v>0.48748410909433987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3-4BAC-81DD-C4F3B38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33640"/>
        <c:axId val="528130688"/>
      </c:lineChart>
      <c:catAx>
        <c:axId val="5281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0688"/>
        <c:crosses val="autoZero"/>
        <c:auto val="1"/>
        <c:lblAlgn val="ctr"/>
        <c:lblOffset val="100"/>
        <c:noMultiLvlLbl val="0"/>
      </c:catAx>
      <c:valAx>
        <c:axId val="528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364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'V7118 - PSYD LIFETIME - e 35%'!$R$6:$V$6</c:f>
              <c:strCache>
                <c:ptCount val="5"/>
                <c:pt idx="0">
                  <c:v>V8502,3,"LIFE MEANINGLESS",5</c:v>
                </c:pt>
                <c:pt idx="1">
                  <c:v>V8512,3,"SATISFD W MYSELF",5</c:v>
                </c:pt>
                <c:pt idx="2">
                  <c:v>V7562,2,"#HR TEXT",7</c:v>
                </c:pt>
                <c:pt idx="3">
                  <c:v>V8526,3,"OFTN EAT BRKFST",4</c:v>
                </c:pt>
                <c:pt idx="4">
                  <c:v>V8509,3,"FUTURE HOPELESS",5</c:v>
                </c:pt>
              </c:strCache>
            </c:strRef>
          </c:cat>
          <c:val>
            <c:numRef>
              <c:f>'V7118 - PSYD LIFETIME - e 35%'!$R$7:$V$7</c:f>
              <c:numCache>
                <c:formatCode>General</c:formatCode>
                <c:ptCount val="5"/>
                <c:pt idx="0">
                  <c:v>0.11892826555812086</c:v>
                </c:pt>
                <c:pt idx="1">
                  <c:v>0.17218229832830712</c:v>
                </c:pt>
                <c:pt idx="2">
                  <c:v>0.33063353379674953</c:v>
                </c:pt>
                <c:pt idx="3">
                  <c:v>-0.10856464317529252</c:v>
                </c:pt>
                <c:pt idx="4">
                  <c:v>0.18659350285839021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1-406E-B0A9-5D3D4334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090968"/>
        <c:axId val="780089000"/>
      </c:barChart>
      <c:catAx>
        <c:axId val="78009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89000"/>
        <c:crosses val="autoZero"/>
        <c:auto val="1"/>
        <c:lblAlgn val="ctr"/>
        <c:lblOffset val="100"/>
        <c:noMultiLvlLbl val="0"/>
      </c:catAx>
      <c:valAx>
        <c:axId val="7800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9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9</xdr:col>
      <xdr:colOff>485775</xdr:colOff>
      <xdr:row>6</xdr:row>
      <xdr:rowOff>47625</xdr:rowOff>
    </xdr:to>
    <xdr:pic>
      <xdr:nvPicPr>
        <xdr:cNvPr id="4" name="Picture 3" descr="https://lh6.googleusercontent.com/VHlMtBjQBUUF6izHQZZBKwDALuE6CvERExr8kWV83ApFMA4e-DHh3tXYdKaedrrDZVP8_hPgyLQwlqCj3JPoAzAydhOZM_m-X6z9rsf3OktwhLXjgxBMjUhXDO0wLde_BtA7cVk">
          <a:extLst>
            <a:ext uri="{FF2B5EF4-FFF2-40B4-BE49-F238E27FC236}">
              <a16:creationId xmlns:a16="http://schemas.microsoft.com/office/drawing/2014/main" id="{28A5EE62-99D3-4FB3-93BA-034174525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59436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276225</xdr:colOff>
      <xdr:row>0</xdr:row>
      <xdr:rowOff>61912</xdr:rowOff>
    </xdr:from>
    <xdr:to>
      <xdr:col>29</xdr:col>
      <xdr:colOff>57149</xdr:colOff>
      <xdr:row>21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E3801F-ECE4-48EA-AD8E-00EB278D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552450</xdr:colOff>
      <xdr:row>0</xdr:row>
      <xdr:rowOff>0</xdr:rowOff>
    </xdr:from>
    <xdr:to>
      <xdr:col>15</xdr:col>
      <xdr:colOff>542925</xdr:colOff>
      <xdr:row>7</xdr:row>
      <xdr:rowOff>14196</xdr:rowOff>
    </xdr:to>
    <xdr:pic>
      <xdr:nvPicPr>
        <xdr:cNvPr id="5" name="Picture 4" descr="https://lh3.googleusercontent.com/0gDOHgmtApe-XU9cu7gZWmXFAHbA5RhBG2kW22YgpBCDXHgdv4_WVwr8vpLUFAAlgQUUqoSvxA4O25oBZfm7vaZL-CdYBq1NOrOp-WG2xNgJViUptlnVRGGjSW73KN7OAMldR6c">
          <a:extLst>
            <a:ext uri="{FF2B5EF4-FFF2-40B4-BE49-F238E27FC236}">
              <a16:creationId xmlns:a16="http://schemas.microsoft.com/office/drawing/2014/main" id="{C0D207AA-458C-4008-8222-7E9F53D23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3648075" cy="134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342900</xdr:colOff>
      <xdr:row>7</xdr:row>
      <xdr:rowOff>47625</xdr:rowOff>
    </xdr:from>
    <xdr:to>
      <xdr:col>24</xdr:col>
      <xdr:colOff>109535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A813E-EAE8-406F-94A6-C098B2C23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9525</xdr:colOff>
      <xdr:row>12</xdr:row>
      <xdr:rowOff>38100</xdr:rowOff>
    </xdr:from>
    <xdr:to>
      <xdr:col>6</xdr:col>
      <xdr:colOff>514350</xdr:colOff>
      <xdr:row>27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EF509A-F6E0-4425-87A8-D851EE44D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324100"/>
          <a:ext cx="2943225" cy="2943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342899</xdr:colOff>
      <xdr:row>24</xdr:row>
      <xdr:rowOff>9525</xdr:rowOff>
    </xdr:from>
    <xdr:to>
      <xdr:col>29</xdr:col>
      <xdr:colOff>200024</xdr:colOff>
      <xdr:row>39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65818A3-EDEF-4630-A69B-3EF8BAAE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3299" y="4581525"/>
          <a:ext cx="2905125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57150</xdr:colOff>
      <xdr:row>16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6E7E80-FEB4-4972-82DC-0E305A83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05150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E4CF-1AE4-48CC-A3CA-AD3D5F053292}">
  <dimension ref="A2:Z36"/>
  <sheetViews>
    <sheetView tabSelected="1" zoomScaleNormal="100" workbookViewId="0">
      <selection activeCell="C29" sqref="C29"/>
    </sheetView>
  </sheetViews>
  <sheetFormatPr defaultRowHeight="15"/>
  <sheetData>
    <row r="2" spans="1:22">
      <c r="R2" t="s">
        <v>13</v>
      </c>
      <c r="S2" t="s">
        <v>12</v>
      </c>
      <c r="T2" t="s">
        <v>14</v>
      </c>
      <c r="U2" t="s">
        <v>15</v>
      </c>
      <c r="V2" t="s">
        <v>11</v>
      </c>
    </row>
    <row r="3" spans="1:22">
      <c r="Q3">
        <v>1</v>
      </c>
      <c r="R3">
        <f>EXP(J12)/(1+EXP(J12))</f>
        <v>0.6091059884508675</v>
      </c>
      <c r="S3">
        <f>EXP(K12)/(1+EXP(K12))</f>
        <v>0.64354891356190846</v>
      </c>
      <c r="T3">
        <f>EXP(L12)/(1+EXP(L12))</f>
        <v>0.77145248431830904</v>
      </c>
      <c r="U3">
        <f>EXP(M12)/(1+EXP(M12))</f>
        <v>0.41117293904524327</v>
      </c>
      <c r="V3">
        <f>EXP(N12)/(1+EXP(N12))</f>
        <v>0.67407761195273008</v>
      </c>
    </row>
    <row r="4" spans="1:22">
      <c r="Q4">
        <v>0</v>
      </c>
      <c r="R4">
        <f>EXP(J13)/(1+EXP(J13))</f>
        <v>0.49017772289274664</v>
      </c>
      <c r="S4">
        <f>EXP(K13)/(1+EXP(K13))</f>
        <v>0.47136661523360135</v>
      </c>
      <c r="T4">
        <f>EXP(L13)/(1+EXP(L13))</f>
        <v>0.4408189505215595</v>
      </c>
      <c r="U4">
        <f>EXP(M13)/(1+EXP(M13))</f>
        <v>0.51973758222053579</v>
      </c>
      <c r="V4">
        <f>EXP(N13)/(1+EXP(N13))</f>
        <v>0.48748410909433987</v>
      </c>
    </row>
    <row r="6" spans="1:22">
      <c r="R6" t="s">
        <v>13</v>
      </c>
      <c r="S6" t="s">
        <v>12</v>
      </c>
      <c r="T6" t="s">
        <v>14</v>
      </c>
      <c r="U6" t="s">
        <v>15</v>
      </c>
      <c r="V6" t="s">
        <v>11</v>
      </c>
    </row>
    <row r="7" spans="1:22">
      <c r="R7">
        <f>R3-R4</f>
        <v>0.11892826555812086</v>
      </c>
      <c r="S7">
        <f>S3-S4</f>
        <v>0.17218229832830712</v>
      </c>
      <c r="T7">
        <f>T3-T4</f>
        <v>0.33063353379674953</v>
      </c>
      <c r="U7">
        <f>U3-U4</f>
        <v>-0.10856464317529252</v>
      </c>
      <c r="V7">
        <f>V3-V4</f>
        <v>0.18659350285839021</v>
      </c>
    </row>
    <row r="8" spans="1:22">
      <c r="D8">
        <v>1</v>
      </c>
      <c r="E8">
        <v>1</v>
      </c>
      <c r="F8">
        <v>1</v>
      </c>
      <c r="G8">
        <v>1</v>
      </c>
      <c r="H8">
        <v>1</v>
      </c>
    </row>
    <row r="9" spans="1:22">
      <c r="D9" t="s">
        <v>4</v>
      </c>
      <c r="E9" t="s">
        <v>5</v>
      </c>
      <c r="F9" t="s">
        <v>6</v>
      </c>
      <c r="G9" t="s">
        <v>7</v>
      </c>
      <c r="H9" t="s">
        <v>8</v>
      </c>
      <c r="O9" s="3" t="s">
        <v>34</v>
      </c>
    </row>
    <row r="10" spans="1:22">
      <c r="B10" t="s">
        <v>3</v>
      </c>
      <c r="C10" t="s">
        <v>2</v>
      </c>
      <c r="D10" t="s">
        <v>13</v>
      </c>
      <c r="E10" t="s">
        <v>12</v>
      </c>
      <c r="F10" t="s">
        <v>14</v>
      </c>
      <c r="G10" t="s">
        <v>15</v>
      </c>
      <c r="H10" t="s">
        <v>11</v>
      </c>
      <c r="J10" t="s">
        <v>9</v>
      </c>
      <c r="O10" s="3" t="s">
        <v>34</v>
      </c>
    </row>
    <row r="11" spans="1:22">
      <c r="A11" t="s">
        <v>0</v>
      </c>
      <c r="B11">
        <v>0.5</v>
      </c>
      <c r="D11">
        <v>0.13700000000000001</v>
      </c>
      <c r="E11">
        <v>0.2006</v>
      </c>
      <c r="F11">
        <v>0.182</v>
      </c>
      <c r="G11">
        <v>0.11899999999999999</v>
      </c>
      <c r="H11">
        <v>9.9040000000000003E-2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s="5" t="s">
        <v>35</v>
      </c>
    </row>
    <row r="12" spans="1:22">
      <c r="A12" t="s">
        <v>1</v>
      </c>
      <c r="C12">
        <v>-0.4703</v>
      </c>
      <c r="D12">
        <v>0.48285</v>
      </c>
      <c r="E12">
        <v>0.70545999999999998</v>
      </c>
      <c r="F12">
        <v>1.4543699999999999</v>
      </c>
      <c r="G12">
        <v>-0.43811</v>
      </c>
      <c r="H12">
        <v>0.77676000000000001</v>
      </c>
      <c r="I12">
        <v>1</v>
      </c>
      <c r="J12">
        <f>C12+D12*D8+E12*E11+F12*F11+G12*G11+H12*H11</f>
        <v>0.44355583640000007</v>
      </c>
      <c r="K12">
        <f>C12+D12*D11+E12*E8+F12*F11+G12*G11+H12*H11</f>
        <v>0.59080101039999999</v>
      </c>
      <c r="L12">
        <f>C12+D12*D11+E12*E11+F12*F8+G12*G11+H12*H11</f>
        <v>1.2165309464000003</v>
      </c>
      <c r="M12">
        <f>C12+D12*D11+E12*E11+F12*F11+G12*G8+H12*H11</f>
        <v>-0.35911862359999991</v>
      </c>
      <c r="N12">
        <f>C12+D12*D11+E12*E11+F12*F11+G12*G11+H12*H8</f>
        <v>0.72668597600000007</v>
      </c>
      <c r="O12" s="3" t="s">
        <v>36</v>
      </c>
    </row>
    <row r="13" spans="1:22">
      <c r="I13">
        <v>0</v>
      </c>
      <c r="J13">
        <f>C12+D12*0+E12*E11+F12*F11+G12*G11+H12*H11</f>
        <v>-3.9294163600000015E-2</v>
      </c>
      <c r="K13">
        <f>C12+D12*D11+E12*0+F12*F11+G12*G11+H12*H11</f>
        <v>-0.11465898959999996</v>
      </c>
      <c r="L13">
        <f>C12+D12*D11+E12*E11+F12*0+G12*G11+H12*H11</f>
        <v>-0.23783905359999993</v>
      </c>
      <c r="M13">
        <f>C12+D12*D11+E12*E11+F12*F11+G12*0+H12*H11</f>
        <v>7.8991376400000063E-2</v>
      </c>
      <c r="N13">
        <f>C12+D12*D11+E12*E11+F12*F11+G12*G11+H12*0</f>
        <v>-5.0074023999999939E-2</v>
      </c>
      <c r="O13" s="3" t="s">
        <v>37</v>
      </c>
    </row>
    <row r="14" spans="1:22">
      <c r="B14" t="s">
        <v>48</v>
      </c>
      <c r="O14" s="3" t="s">
        <v>34</v>
      </c>
    </row>
    <row r="15" spans="1:22">
      <c r="H15" s="3" t="s">
        <v>16</v>
      </c>
      <c r="O15" s="3" t="s">
        <v>34</v>
      </c>
    </row>
    <row r="16" spans="1:22">
      <c r="D16" s="1"/>
      <c r="H16" s="3" t="s">
        <v>17</v>
      </c>
      <c r="O16" s="5" t="s">
        <v>38</v>
      </c>
    </row>
    <row r="17" spans="2:26">
      <c r="H17" s="3" t="s">
        <v>18</v>
      </c>
      <c r="O17" s="3" t="s">
        <v>34</v>
      </c>
    </row>
    <row r="18" spans="2:26">
      <c r="H18" s="3"/>
      <c r="O18" s="3" t="s">
        <v>39</v>
      </c>
    </row>
    <row r="19" spans="2:26">
      <c r="H19" s="3" t="s">
        <v>19</v>
      </c>
      <c r="O19" s="3" t="s">
        <v>40</v>
      </c>
    </row>
    <row r="20" spans="2:26">
      <c r="H20" s="3" t="s">
        <v>20</v>
      </c>
      <c r="O20" s="3" t="s">
        <v>41</v>
      </c>
    </row>
    <row r="21" spans="2:26">
      <c r="H21" s="3" t="s">
        <v>21</v>
      </c>
      <c r="O21" s="3" t="s">
        <v>34</v>
      </c>
    </row>
    <row r="22" spans="2:26">
      <c r="H22" s="3" t="s">
        <v>22</v>
      </c>
      <c r="O22" s="3" t="s">
        <v>34</v>
      </c>
    </row>
    <row r="23" spans="2:26">
      <c r="H23" s="3" t="s">
        <v>23</v>
      </c>
      <c r="O23" s="5" t="s">
        <v>42</v>
      </c>
      <c r="Y23" t="s">
        <v>10</v>
      </c>
      <c r="Z23" t="s">
        <v>50</v>
      </c>
    </row>
    <row r="24" spans="2:26">
      <c r="H24" s="4" t="s">
        <v>24</v>
      </c>
      <c r="O24" s="3" t="s">
        <v>43</v>
      </c>
    </row>
    <row r="25" spans="2:26">
      <c r="H25" s="3" t="s">
        <v>25</v>
      </c>
      <c r="O25" s="3" t="s">
        <v>44</v>
      </c>
    </row>
    <row r="26" spans="2:26">
      <c r="D26" s="2"/>
      <c r="E26" s="2"/>
      <c r="F26" s="2"/>
      <c r="G26" s="2"/>
      <c r="H26" s="3" t="s">
        <v>26</v>
      </c>
      <c r="I26" s="2"/>
      <c r="J26" s="2"/>
      <c r="K26" s="2"/>
      <c r="O26" s="5" t="s">
        <v>45</v>
      </c>
    </row>
    <row r="27" spans="2:26">
      <c r="H27" s="3" t="s">
        <v>27</v>
      </c>
      <c r="O27" s="3" t="s">
        <v>34</v>
      </c>
    </row>
    <row r="28" spans="2:26">
      <c r="H28" s="3" t="s">
        <v>28</v>
      </c>
      <c r="O28" s="3" t="s">
        <v>39</v>
      </c>
    </row>
    <row r="29" spans="2:26">
      <c r="B29" t="s">
        <v>49</v>
      </c>
      <c r="H29" s="3"/>
      <c r="O29" s="3" t="s">
        <v>46</v>
      </c>
    </row>
    <row r="30" spans="2:26">
      <c r="H30" s="3" t="s">
        <v>29</v>
      </c>
      <c r="O30" s="3" t="s">
        <v>47</v>
      </c>
    </row>
    <row r="31" spans="2:26">
      <c r="H31" s="3"/>
    </row>
    <row r="32" spans="2:26">
      <c r="H32" s="3" t="s">
        <v>30</v>
      </c>
    </row>
    <row r="33" spans="8:8">
      <c r="H33" s="3" t="s">
        <v>31</v>
      </c>
    </row>
    <row r="34" spans="8:8">
      <c r="H34" s="3" t="s">
        <v>32</v>
      </c>
    </row>
    <row r="35" spans="8:8">
      <c r="H35" s="3"/>
    </row>
    <row r="36" spans="8:8">
      <c r="H36" s="3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V7118 - PSYD LIFETIME - e 35%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2019-05-01T02:50:50Z</dcterms:created>
  <dcterms:modified xsi:type="dcterms:W3CDTF">2019-05-03T18:56:36Z</dcterms:modified>
</cp:coreProperties>
</file>