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CSUF\ISDS577\projects\Capstone-577\"/>
    </mc:Choice>
  </mc:AlternateContent>
  <xr:revisionPtr revIDLastSave="0" documentId="13_ncr:1_{5926089E-1457-401C-8858-4C364735C94A}" xr6:coauthVersionLast="43" xr6:coauthVersionMax="43" xr10:uidLastSave="{00000000-0000-0000-0000-000000000000}"/>
  <bookViews>
    <workbookView xWindow="-120" yWindow="-120" windowWidth="29040" windowHeight="15840" xr2:uid="{482A0243-90E0-4677-BD85-1BEE924F4998}"/>
  </bookViews>
  <sheets>
    <sheet name="Sheet3" sheetId="3" r:id="rId1"/>
    <sheet name="Above Median Factors" sheetId="5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120" i="3" l="1"/>
  <c r="AY120" i="3"/>
  <c r="AX120" i="3"/>
  <c r="AW120" i="3"/>
  <c r="AV120" i="3"/>
  <c r="AC118" i="3"/>
  <c r="AB120" i="3"/>
  <c r="Z120" i="3"/>
  <c r="Y120" i="3"/>
  <c r="X120" i="3"/>
  <c r="W120" i="3"/>
  <c r="V120" i="3"/>
  <c r="U120" i="3"/>
  <c r="R120" i="3"/>
  <c r="Q120" i="3"/>
  <c r="P120" i="3"/>
  <c r="O120" i="3"/>
  <c r="N120" i="3"/>
  <c r="K120" i="3"/>
  <c r="J120" i="3"/>
  <c r="I120" i="3"/>
  <c r="H120" i="3"/>
  <c r="G120" i="3"/>
  <c r="AD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K118" i="3"/>
  <c r="J118" i="3"/>
  <c r="I118" i="3"/>
  <c r="H118" i="3"/>
  <c r="G118" i="3"/>
  <c r="H72" i="3"/>
  <c r="I72" i="3"/>
  <c r="J72" i="3"/>
  <c r="K72" i="3"/>
  <c r="L72" i="3"/>
  <c r="N72" i="3"/>
  <c r="O72" i="3"/>
  <c r="P72" i="3"/>
  <c r="Q72" i="3"/>
  <c r="U72" i="3"/>
  <c r="V72" i="3"/>
  <c r="W72" i="3"/>
  <c r="Y72" i="3"/>
  <c r="Z72" i="3"/>
  <c r="AA72" i="3"/>
  <c r="D121" i="3"/>
  <c r="B115" i="3"/>
  <c r="C121" i="3"/>
  <c r="C73" i="3" s="1"/>
  <c r="B73" i="3" s="1"/>
  <c r="AC116" i="3"/>
  <c r="Z116" i="3"/>
  <c r="X116" i="3"/>
  <c r="W116" i="3"/>
  <c r="V116" i="3"/>
  <c r="U116" i="3"/>
  <c r="Q116" i="3"/>
  <c r="P116" i="3"/>
  <c r="O116" i="3"/>
  <c r="N116" i="3"/>
  <c r="K116" i="3"/>
  <c r="J116" i="3"/>
  <c r="I116" i="3"/>
  <c r="H116" i="3"/>
  <c r="G116" i="3"/>
  <c r="AB114" i="3"/>
  <c r="Z114" i="3"/>
  <c r="W114" i="3"/>
  <c r="V114" i="3"/>
  <c r="U114" i="3"/>
  <c r="T114" i="3"/>
  <c r="S114" i="3"/>
  <c r="R114" i="3"/>
  <c r="Q114" i="3"/>
  <c r="P114" i="3"/>
  <c r="O114" i="3"/>
  <c r="N114" i="3"/>
  <c r="K114" i="3"/>
  <c r="J114" i="3"/>
  <c r="I114" i="3"/>
  <c r="H114" i="3"/>
  <c r="G114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AB110" i="3"/>
  <c r="AA110" i="3"/>
  <c r="Z110" i="3"/>
  <c r="W110" i="3"/>
  <c r="V110" i="3"/>
  <c r="U110" i="3"/>
  <c r="T110" i="3"/>
  <c r="R110" i="3"/>
  <c r="Q110" i="3"/>
  <c r="P110" i="3"/>
  <c r="O110" i="3"/>
  <c r="M110" i="3"/>
  <c r="L110" i="3"/>
  <c r="K110" i="3"/>
  <c r="J110" i="3"/>
  <c r="I110" i="3"/>
  <c r="H110" i="3"/>
  <c r="G110" i="3"/>
  <c r="AB108" i="3"/>
  <c r="AA108" i="3"/>
  <c r="Z108" i="3"/>
  <c r="Y108" i="3"/>
  <c r="X108" i="3"/>
  <c r="W108" i="3"/>
  <c r="V108" i="3"/>
  <c r="U108" i="3"/>
  <c r="T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AC106" i="3"/>
  <c r="AB106" i="3"/>
  <c r="AA106" i="3"/>
  <c r="Z106" i="3"/>
  <c r="V106" i="3"/>
  <c r="U106" i="3"/>
  <c r="T106" i="3"/>
  <c r="R106" i="3"/>
  <c r="Q106" i="3"/>
  <c r="P106" i="3"/>
  <c r="O106" i="3"/>
  <c r="K106" i="3"/>
  <c r="J106" i="3"/>
  <c r="I106" i="3"/>
  <c r="H106" i="3"/>
  <c r="G106" i="3"/>
  <c r="AC104" i="3"/>
  <c r="AB104" i="3"/>
  <c r="AA104" i="3"/>
  <c r="Z104" i="3"/>
  <c r="W104" i="3"/>
  <c r="V104" i="3"/>
  <c r="U104" i="3"/>
  <c r="T104" i="3"/>
  <c r="R104" i="3"/>
  <c r="Q104" i="3"/>
  <c r="P104" i="3"/>
  <c r="O104" i="3"/>
  <c r="N104" i="3"/>
  <c r="K104" i="3"/>
  <c r="J104" i="3"/>
  <c r="I104" i="3"/>
  <c r="H104" i="3"/>
  <c r="G104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K102" i="3"/>
  <c r="J102" i="3"/>
  <c r="I102" i="3"/>
  <c r="H102" i="3"/>
  <c r="G102" i="3"/>
  <c r="AC100" i="3"/>
  <c r="AB100" i="3"/>
  <c r="AA100" i="3"/>
  <c r="Z100" i="3"/>
  <c r="Y100" i="3"/>
  <c r="X100" i="3"/>
  <c r="W100" i="3"/>
  <c r="V100" i="3"/>
  <c r="U100" i="3"/>
  <c r="T100" i="3"/>
  <c r="R100" i="3"/>
  <c r="Q100" i="3"/>
  <c r="P100" i="3"/>
  <c r="O100" i="3"/>
  <c r="L100" i="3"/>
  <c r="K100" i="3"/>
  <c r="J100" i="3"/>
  <c r="I100" i="3"/>
  <c r="H100" i="3"/>
  <c r="G100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G98" i="3"/>
  <c r="AC96" i="3"/>
  <c r="AB96" i="3"/>
  <c r="AA96" i="3"/>
  <c r="Z96" i="3"/>
  <c r="X96" i="3"/>
  <c r="W96" i="3"/>
  <c r="U96" i="3"/>
  <c r="T96" i="3"/>
  <c r="S96" i="3"/>
  <c r="Q96" i="3"/>
  <c r="P96" i="3"/>
  <c r="O96" i="3"/>
  <c r="M96" i="3"/>
  <c r="L96" i="3"/>
  <c r="K96" i="3"/>
  <c r="J96" i="3"/>
  <c r="I96" i="3"/>
  <c r="H96" i="3"/>
  <c r="G96" i="3"/>
  <c r="AC94" i="3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L94" i="3"/>
  <c r="K94" i="3"/>
  <c r="J94" i="3"/>
  <c r="I94" i="3"/>
  <c r="H94" i="3"/>
  <c r="G94" i="3"/>
  <c r="AC92" i="3"/>
  <c r="Z92" i="3"/>
  <c r="Y92" i="3"/>
  <c r="V92" i="3"/>
  <c r="U92" i="3"/>
  <c r="T92" i="3"/>
  <c r="R92" i="3"/>
  <c r="P92" i="3"/>
  <c r="O92" i="3"/>
  <c r="K92" i="3"/>
  <c r="J92" i="3"/>
  <c r="I92" i="3"/>
  <c r="H92" i="3"/>
  <c r="G92" i="3"/>
  <c r="AB90" i="3"/>
  <c r="AA90" i="3"/>
  <c r="Z90" i="3"/>
  <c r="V90" i="3"/>
  <c r="U90" i="3"/>
  <c r="P90" i="3"/>
  <c r="O90" i="3"/>
  <c r="N90" i="3"/>
  <c r="L90" i="3"/>
  <c r="K90" i="3"/>
  <c r="J90" i="3"/>
  <c r="I90" i="3"/>
  <c r="H90" i="3"/>
  <c r="G90" i="3"/>
  <c r="AC88" i="3"/>
  <c r="AB88" i="3"/>
  <c r="AA88" i="3"/>
  <c r="Z88" i="3"/>
  <c r="Y88" i="3"/>
  <c r="X88" i="3"/>
  <c r="W88" i="3"/>
  <c r="V88" i="3"/>
  <c r="U88" i="3"/>
  <c r="T88" i="3"/>
  <c r="Q88" i="3"/>
  <c r="P88" i="3"/>
  <c r="O88" i="3"/>
  <c r="J88" i="3"/>
  <c r="I88" i="3"/>
  <c r="H88" i="3"/>
  <c r="G88" i="3"/>
  <c r="AB86" i="3"/>
  <c r="AA86" i="3"/>
  <c r="U86" i="3"/>
  <c r="P86" i="3"/>
  <c r="O86" i="3"/>
  <c r="N86" i="3"/>
  <c r="M86" i="3"/>
  <c r="L86" i="3"/>
  <c r="K86" i="3"/>
  <c r="J86" i="3"/>
  <c r="I86" i="3"/>
  <c r="H86" i="3"/>
  <c r="G86" i="3"/>
  <c r="AC84" i="3"/>
  <c r="AB84" i="3"/>
  <c r="AA84" i="3"/>
  <c r="Y84" i="3"/>
  <c r="W84" i="3"/>
  <c r="V84" i="3"/>
  <c r="U84" i="3"/>
  <c r="P84" i="3"/>
  <c r="O84" i="3"/>
  <c r="N84" i="3"/>
  <c r="L84" i="3"/>
  <c r="K84" i="3"/>
  <c r="J84" i="3"/>
  <c r="I84" i="3"/>
  <c r="H84" i="3"/>
  <c r="G84" i="3"/>
  <c r="AB82" i="3"/>
  <c r="AA82" i="3"/>
  <c r="V82" i="3"/>
  <c r="U82" i="3"/>
  <c r="T82" i="3"/>
  <c r="S82" i="3"/>
  <c r="R82" i="3"/>
  <c r="Q82" i="3"/>
  <c r="P82" i="3"/>
  <c r="O82" i="3"/>
  <c r="N82" i="3"/>
  <c r="L82" i="3"/>
  <c r="K82" i="3"/>
  <c r="J82" i="3"/>
  <c r="I82" i="3"/>
  <c r="H82" i="3"/>
  <c r="G82" i="3"/>
  <c r="AB80" i="3"/>
  <c r="AA80" i="3"/>
  <c r="Z80" i="3"/>
  <c r="W80" i="3"/>
  <c r="V80" i="3"/>
  <c r="U80" i="3"/>
  <c r="T80" i="3"/>
  <c r="P80" i="3"/>
  <c r="O80" i="3"/>
  <c r="N80" i="3"/>
  <c r="K80" i="3"/>
  <c r="J80" i="3"/>
  <c r="I80" i="3"/>
  <c r="H80" i="3"/>
  <c r="G80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AC76" i="3"/>
  <c r="AB76" i="3"/>
  <c r="AA76" i="3"/>
  <c r="Z76" i="3"/>
  <c r="X76" i="3"/>
  <c r="W76" i="3"/>
  <c r="V76" i="3"/>
  <c r="U76" i="3"/>
  <c r="S76" i="3"/>
  <c r="R76" i="3"/>
  <c r="Q76" i="3"/>
  <c r="P76" i="3"/>
  <c r="O76" i="3"/>
  <c r="N76" i="3"/>
  <c r="K76" i="3"/>
  <c r="J76" i="3"/>
  <c r="I76" i="3"/>
  <c r="H76" i="3"/>
  <c r="G76" i="3"/>
  <c r="AC74" i="3"/>
  <c r="AB74" i="3"/>
  <c r="AA74" i="3"/>
  <c r="Z74" i="3"/>
  <c r="Y74" i="3"/>
  <c r="X74" i="3"/>
  <c r="W74" i="3"/>
  <c r="V74" i="3"/>
  <c r="U74" i="3"/>
  <c r="S74" i="3"/>
  <c r="P74" i="3"/>
  <c r="O74" i="3"/>
  <c r="N74" i="3"/>
  <c r="M74" i="3"/>
  <c r="L74" i="3"/>
  <c r="K74" i="3"/>
  <c r="J74" i="3"/>
  <c r="I74" i="3"/>
  <c r="H74" i="3"/>
  <c r="G74" i="3"/>
  <c r="AC72" i="3"/>
  <c r="AB72" i="3"/>
  <c r="G72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Z107" i="3"/>
  <c r="AY107" i="3"/>
  <c r="AX107" i="3"/>
  <c r="AW107" i="3"/>
  <c r="AV107" i="3"/>
  <c r="AU107" i="3"/>
  <c r="AT107" i="3"/>
  <c r="AS107" i="3"/>
  <c r="AR107" i="3"/>
  <c r="AQ107" i="3"/>
  <c r="AP107" i="3"/>
  <c r="AO107" i="3"/>
  <c r="AN107" i="3"/>
  <c r="AM107" i="3"/>
  <c r="AL107" i="3"/>
  <c r="AK107" i="3"/>
  <c r="AJ107" i="3"/>
  <c r="AI107" i="3"/>
  <c r="AH107" i="3"/>
  <c r="AG107" i="3"/>
  <c r="AF107" i="3"/>
  <c r="AE107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K105" i="3"/>
  <c r="AJ105" i="3"/>
  <c r="AI105" i="3"/>
  <c r="AH105" i="3"/>
  <c r="AG105" i="3"/>
  <c r="AF105" i="3"/>
  <c r="AE105" i="3"/>
  <c r="AZ103" i="3"/>
  <c r="AY103" i="3"/>
  <c r="AX103" i="3"/>
  <c r="AW103" i="3"/>
  <c r="AV103" i="3"/>
  <c r="AU103" i="3"/>
  <c r="AT103" i="3"/>
  <c r="AS103" i="3"/>
  <c r="AR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E103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Z99" i="3"/>
  <c r="AY99" i="3"/>
  <c r="AX99" i="3"/>
  <c r="AW99" i="3"/>
  <c r="AV99" i="3"/>
  <c r="AU99" i="3"/>
  <c r="AT99" i="3"/>
  <c r="AS99" i="3"/>
  <c r="AR99" i="3"/>
  <c r="AQ99" i="3"/>
  <c r="AP99" i="3"/>
  <c r="AO99" i="3"/>
  <c r="AN99" i="3"/>
  <c r="AM99" i="3"/>
  <c r="AL99" i="3"/>
  <c r="AK99" i="3"/>
  <c r="AJ99" i="3"/>
  <c r="AI99" i="3"/>
  <c r="AH99" i="3"/>
  <c r="AG99" i="3"/>
  <c r="AF99" i="3"/>
  <c r="AE99" i="3"/>
  <c r="AZ97" i="3"/>
  <c r="AY97" i="3"/>
  <c r="AX97" i="3"/>
  <c r="AW97" i="3"/>
  <c r="AV97" i="3"/>
  <c r="AU97" i="3"/>
  <c r="AT97" i="3"/>
  <c r="AS97" i="3"/>
  <c r="AR97" i="3"/>
  <c r="AQ97" i="3"/>
  <c r="AP97" i="3"/>
  <c r="AO97" i="3"/>
  <c r="AN97" i="3"/>
  <c r="AM97" i="3"/>
  <c r="AL97" i="3"/>
  <c r="AK97" i="3"/>
  <c r="AJ97" i="3"/>
  <c r="AI97" i="3"/>
  <c r="AH97" i="3"/>
  <c r="AG97" i="3"/>
  <c r="AF97" i="3"/>
  <c r="AE97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K95" i="3"/>
  <c r="AJ95" i="3"/>
  <c r="AI95" i="3"/>
  <c r="AH95" i="3"/>
  <c r="AG95" i="3"/>
  <c r="AF95" i="3"/>
  <c r="AE95" i="3"/>
  <c r="AZ93" i="3"/>
  <c r="AY93" i="3"/>
  <c r="AX93" i="3"/>
  <c r="AW93" i="3"/>
  <c r="AV93" i="3"/>
  <c r="AU93" i="3"/>
  <c r="AT93" i="3"/>
  <c r="AS93" i="3"/>
  <c r="AR93" i="3"/>
  <c r="AQ93" i="3"/>
  <c r="AP93" i="3"/>
  <c r="AO93" i="3"/>
  <c r="AN93" i="3"/>
  <c r="AM93" i="3"/>
  <c r="AL93" i="3"/>
  <c r="AK93" i="3"/>
  <c r="AJ93" i="3"/>
  <c r="AI93" i="3"/>
  <c r="AH93" i="3"/>
  <c r="AG93" i="3"/>
  <c r="AF93" i="3"/>
  <c r="AE93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C77" i="3" l="1"/>
  <c r="B77" i="3" s="1"/>
  <c r="C85" i="3"/>
  <c r="B85" i="3" s="1"/>
  <c r="C93" i="3"/>
  <c r="B93" i="3" s="1"/>
  <c r="C101" i="3"/>
  <c r="B101" i="3" s="1"/>
  <c r="C105" i="3"/>
  <c r="B105" i="3" s="1"/>
  <c r="C109" i="3"/>
  <c r="B109" i="3" s="1"/>
  <c r="C113" i="3"/>
  <c r="B113" i="3" s="1"/>
  <c r="C81" i="3"/>
  <c r="B81" i="3" s="1"/>
  <c r="C89" i="3"/>
  <c r="B89" i="3" s="1"/>
  <c r="C97" i="3"/>
  <c r="B97" i="3" s="1"/>
  <c r="E15" i="3"/>
  <c r="G15" i="3" s="1"/>
  <c r="C75" i="3"/>
  <c r="B75" i="3" s="1"/>
  <c r="C79" i="3"/>
  <c r="B79" i="3" s="1"/>
  <c r="C83" i="3"/>
  <c r="B83" i="3" s="1"/>
  <c r="C87" i="3"/>
  <c r="B87" i="3" s="1"/>
  <c r="C91" i="3"/>
  <c r="B91" i="3" s="1"/>
  <c r="C95" i="3"/>
  <c r="B95" i="3" s="1"/>
  <c r="C99" i="3"/>
  <c r="B99" i="3" s="1"/>
  <c r="C103" i="3"/>
  <c r="B103" i="3" s="1"/>
  <c r="C107" i="3"/>
  <c r="B107" i="3" s="1"/>
  <c r="C111" i="3"/>
  <c r="B111" i="3" s="1"/>
  <c r="D112" i="3"/>
  <c r="D98" i="3"/>
  <c r="D78" i="3"/>
  <c r="D70" i="3" a="1"/>
  <c r="D70" i="3" s="1"/>
  <c r="C70" i="3"/>
  <c r="B70" i="3"/>
  <c r="A70" i="3"/>
  <c r="D67" i="3" a="1"/>
  <c r="D67" i="3" s="1"/>
  <c r="C67" i="3"/>
  <c r="B67" i="3"/>
  <c r="A67" i="3"/>
  <c r="C64" i="3"/>
  <c r="B64" i="3"/>
  <c r="A64" i="3"/>
  <c r="C62" i="3"/>
  <c r="B62" i="3"/>
  <c r="A62" i="3"/>
  <c r="C60" i="3"/>
  <c r="B60" i="3"/>
  <c r="A60" i="3"/>
  <c r="C58" i="3"/>
  <c r="B58" i="3"/>
  <c r="A58" i="3"/>
  <c r="C56" i="3"/>
  <c r="B56" i="3"/>
  <c r="A56" i="3"/>
  <c r="C54" i="3"/>
  <c r="B54" i="3"/>
  <c r="A54" i="3"/>
  <c r="C52" i="3"/>
  <c r="B52" i="3"/>
  <c r="A52" i="3"/>
  <c r="C50" i="3"/>
  <c r="B50" i="3"/>
  <c r="A50" i="3"/>
  <c r="C48" i="3"/>
  <c r="B48" i="3"/>
  <c r="A48" i="3"/>
  <c r="C46" i="3"/>
  <c r="B46" i="3"/>
  <c r="A46" i="3"/>
  <c r="C44" i="3"/>
  <c r="B44" i="3"/>
  <c r="A44" i="3"/>
  <c r="C42" i="3"/>
  <c r="B42" i="3"/>
  <c r="A42" i="3"/>
  <c r="C40" i="3"/>
  <c r="B40" i="3"/>
  <c r="A40" i="3"/>
  <c r="C38" i="3"/>
  <c r="B38" i="3"/>
  <c r="A38" i="3"/>
  <c r="C36" i="3"/>
  <c r="B36" i="3"/>
  <c r="A36" i="3"/>
  <c r="C34" i="3"/>
  <c r="B34" i="3"/>
  <c r="A34" i="3"/>
  <c r="C32" i="3"/>
  <c r="B32" i="3"/>
  <c r="A32" i="3"/>
  <c r="C30" i="3"/>
  <c r="B30" i="3"/>
  <c r="A30" i="3"/>
  <c r="C28" i="3"/>
  <c r="B28" i="3"/>
  <c r="A28" i="3"/>
  <c r="C26" i="3"/>
  <c r="B26" i="3"/>
  <c r="A26" i="3"/>
  <c r="C24" i="3"/>
  <c r="B24" i="3"/>
  <c r="A24" i="3"/>
  <c r="C22" i="3"/>
  <c r="B22" i="3"/>
  <c r="A22" i="3"/>
  <c r="A20" i="3"/>
  <c r="B20" i="3"/>
  <c r="C20" i="3"/>
  <c r="AF20" i="3"/>
  <c r="AE20" i="3"/>
  <c r="AE72" i="3" s="1"/>
  <c r="AE22" i="3"/>
  <c r="AE74" i="3" s="1"/>
  <c r="AF24" i="3"/>
  <c r="AF76" i="3" s="1"/>
  <c r="AZ64" i="3"/>
  <c r="AZ116" i="3" s="1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Z62" i="3"/>
  <c r="AY62" i="3"/>
  <c r="AY114" i="3" s="1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D114" i="3" s="1"/>
  <c r="AZ60" i="3"/>
  <c r="AY60" i="3"/>
  <c r="AX60" i="3"/>
  <c r="AX112" i="3" s="1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D112" i="3" s="1"/>
  <c r="AZ58" i="3"/>
  <c r="AZ110" i="3" s="1"/>
  <c r="AY58" i="3"/>
  <c r="AY110" i="3" s="1"/>
  <c r="AX58" i="3"/>
  <c r="AX110" i="3" s="1"/>
  <c r="AW58" i="3"/>
  <c r="AW110" i="3" s="1"/>
  <c r="AV58" i="3"/>
  <c r="AV110" i="3" s="1"/>
  <c r="AU58" i="3"/>
  <c r="AU110" i="3" s="1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D110" i="3" s="1"/>
  <c r="AZ56" i="3"/>
  <c r="AZ108" i="3" s="1"/>
  <c r="AY56" i="3"/>
  <c r="AY108" i="3" s="1"/>
  <c r="AX56" i="3"/>
  <c r="AX108" i="3" s="1"/>
  <c r="AW56" i="3"/>
  <c r="AW108" i="3" s="1"/>
  <c r="AV56" i="3"/>
  <c r="AV108" i="3" s="1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Z54" i="3"/>
  <c r="AZ106" i="3" s="1"/>
  <c r="AY54" i="3"/>
  <c r="AY106" i="3" s="1"/>
  <c r="AX54" i="3"/>
  <c r="AX106" i="3" s="1"/>
  <c r="AW54" i="3"/>
  <c r="AW106" i="3" s="1"/>
  <c r="AV54" i="3"/>
  <c r="AU54" i="3"/>
  <c r="AU106" i="3" s="1"/>
  <c r="AT54" i="3"/>
  <c r="AT106" i="3" s="1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D106" i="3" s="1"/>
  <c r="AZ52" i="3"/>
  <c r="AZ104" i="3" s="1"/>
  <c r="AY52" i="3"/>
  <c r="AY104" i="3" s="1"/>
  <c r="AX52" i="3"/>
  <c r="AX104" i="3" s="1"/>
  <c r="AW52" i="3"/>
  <c r="AW104" i="3" s="1"/>
  <c r="AV52" i="3"/>
  <c r="AV104" i="3" s="1"/>
  <c r="AU52" i="3"/>
  <c r="AU104" i="3" s="1"/>
  <c r="AT52" i="3"/>
  <c r="AT104" i="3" s="1"/>
  <c r="AS52" i="3"/>
  <c r="AS104" i="3" s="1"/>
  <c r="AR52" i="3"/>
  <c r="AQ52" i="3"/>
  <c r="AP52" i="3"/>
  <c r="AO52" i="3"/>
  <c r="AN52" i="3"/>
  <c r="AM52" i="3"/>
  <c r="AL52" i="3"/>
  <c r="AK52" i="3"/>
  <c r="AJ52" i="3"/>
  <c r="AI52" i="3"/>
  <c r="AH52" i="3"/>
  <c r="AH104" i="3" s="1"/>
  <c r="AG52" i="3"/>
  <c r="AF52" i="3"/>
  <c r="AE52" i="3"/>
  <c r="AD52" i="3"/>
  <c r="AD104" i="3" s="1"/>
  <c r="AZ50" i="3"/>
  <c r="AZ102" i="3" s="1"/>
  <c r="AY50" i="3"/>
  <c r="AY102" i="3" s="1"/>
  <c r="AX50" i="3"/>
  <c r="AX102" i="3" s="1"/>
  <c r="AW50" i="3"/>
  <c r="AV50" i="3"/>
  <c r="AU50" i="3"/>
  <c r="AT50" i="3"/>
  <c r="AS50" i="3"/>
  <c r="AS102" i="3" s="1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D102" i="3" s="1"/>
  <c r="AZ48" i="3"/>
  <c r="AY48" i="3"/>
  <c r="AX48" i="3"/>
  <c r="AW48" i="3"/>
  <c r="AV48" i="3"/>
  <c r="AU48" i="3"/>
  <c r="AT48" i="3"/>
  <c r="AS48" i="3"/>
  <c r="AR48" i="3"/>
  <c r="AR100" i="3" s="1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Z46" i="3"/>
  <c r="AZ98" i="3" s="1"/>
  <c r="AY46" i="3"/>
  <c r="AY98" i="3" s="1"/>
  <c r="AX46" i="3"/>
  <c r="AX98" i="3" s="1"/>
  <c r="AW46" i="3"/>
  <c r="AW98" i="3" s="1"/>
  <c r="AV46" i="3"/>
  <c r="AU46" i="3"/>
  <c r="AT46" i="3"/>
  <c r="AS46" i="3"/>
  <c r="AR46" i="3"/>
  <c r="AQ46" i="3"/>
  <c r="AQ98" i="3" s="1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D98" i="3" s="1"/>
  <c r="AZ44" i="3"/>
  <c r="AZ96" i="3" s="1"/>
  <c r="AY44" i="3"/>
  <c r="AY96" i="3" s="1"/>
  <c r="AX44" i="3"/>
  <c r="AX96" i="3" s="1"/>
  <c r="AW44" i="3"/>
  <c r="AW96" i="3" s="1"/>
  <c r="AV44" i="3"/>
  <c r="AV96" i="3" s="1"/>
  <c r="AU44" i="3"/>
  <c r="AU96" i="3" s="1"/>
  <c r="AT44" i="3"/>
  <c r="AS44" i="3"/>
  <c r="AR44" i="3"/>
  <c r="AQ44" i="3"/>
  <c r="AP44" i="3"/>
  <c r="AP96" i="3" s="1"/>
  <c r="AO44" i="3"/>
  <c r="AN44" i="3"/>
  <c r="AM44" i="3"/>
  <c r="AL44" i="3"/>
  <c r="AK44" i="3"/>
  <c r="AJ44" i="3"/>
  <c r="AI44" i="3"/>
  <c r="AH44" i="3"/>
  <c r="AG44" i="3"/>
  <c r="AF44" i="3"/>
  <c r="AE44" i="3"/>
  <c r="AD44" i="3"/>
  <c r="AD96" i="3" s="1"/>
  <c r="AZ42" i="3"/>
  <c r="AZ94" i="3" s="1"/>
  <c r="AY42" i="3"/>
  <c r="AY94" i="3" s="1"/>
  <c r="AX42" i="3"/>
  <c r="AX94" i="3" s="1"/>
  <c r="AW42" i="3"/>
  <c r="AW94" i="3" s="1"/>
  <c r="AV42" i="3"/>
  <c r="AV94" i="3" s="1"/>
  <c r="AU42" i="3"/>
  <c r="AT42" i="3"/>
  <c r="AS42" i="3"/>
  <c r="AR42" i="3"/>
  <c r="AQ42" i="3"/>
  <c r="AP42" i="3"/>
  <c r="AO42" i="3"/>
  <c r="AO94" i="3" s="1"/>
  <c r="AN42" i="3"/>
  <c r="AM42" i="3"/>
  <c r="AL42" i="3"/>
  <c r="AK42" i="3"/>
  <c r="AJ42" i="3"/>
  <c r="AI42" i="3"/>
  <c r="AH42" i="3"/>
  <c r="AH94" i="3" s="1"/>
  <c r="AG42" i="3"/>
  <c r="AF42" i="3"/>
  <c r="AF94" i="3" s="1"/>
  <c r="AE42" i="3"/>
  <c r="AD42" i="3"/>
  <c r="AD94" i="3" s="1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N92" i="3" s="1"/>
  <c r="AM40" i="3"/>
  <c r="AL40" i="3"/>
  <c r="AK40" i="3"/>
  <c r="AJ40" i="3"/>
  <c r="AI40" i="3"/>
  <c r="AH40" i="3"/>
  <c r="AG40" i="3"/>
  <c r="AF40" i="3"/>
  <c r="AE40" i="3"/>
  <c r="AD40" i="3"/>
  <c r="AZ38" i="3"/>
  <c r="AZ90" i="3" s="1"/>
  <c r="AY38" i="3"/>
  <c r="AY90" i="3" s="1"/>
  <c r="AX38" i="3"/>
  <c r="AX90" i="3" s="1"/>
  <c r="AW38" i="3"/>
  <c r="AW90" i="3" s="1"/>
  <c r="AV38" i="3"/>
  <c r="AU38" i="3"/>
  <c r="AT38" i="3"/>
  <c r="AS38" i="3"/>
  <c r="AR38" i="3"/>
  <c r="AQ38" i="3"/>
  <c r="AP38" i="3"/>
  <c r="AO38" i="3"/>
  <c r="AN38" i="3"/>
  <c r="AM38" i="3"/>
  <c r="AM90" i="3" s="1"/>
  <c r="AL38" i="3"/>
  <c r="AK38" i="3"/>
  <c r="AJ38" i="3"/>
  <c r="AI38" i="3"/>
  <c r="AH38" i="3"/>
  <c r="AG38" i="3"/>
  <c r="AF38" i="3"/>
  <c r="AE38" i="3"/>
  <c r="AD38" i="3"/>
  <c r="AD90" i="3" s="1"/>
  <c r="AZ36" i="3"/>
  <c r="AZ88" i="3" s="1"/>
  <c r="AY36" i="3"/>
  <c r="AY88" i="3" s="1"/>
  <c r="AX36" i="3"/>
  <c r="AX88" i="3" s="1"/>
  <c r="AW36" i="3"/>
  <c r="AV36" i="3"/>
  <c r="AV88" i="3" s="1"/>
  <c r="AU36" i="3"/>
  <c r="AT36" i="3"/>
  <c r="AS36" i="3"/>
  <c r="AR36" i="3"/>
  <c r="AQ36" i="3"/>
  <c r="AP36" i="3"/>
  <c r="AO36" i="3"/>
  <c r="AN36" i="3"/>
  <c r="AM36" i="3"/>
  <c r="AL36" i="3"/>
  <c r="AL88" i="3" s="1"/>
  <c r="AK36" i="3"/>
  <c r="AJ36" i="3"/>
  <c r="AI36" i="3"/>
  <c r="AH36" i="3"/>
  <c r="AG36" i="3"/>
  <c r="AF36" i="3"/>
  <c r="AE36" i="3"/>
  <c r="AD36" i="3"/>
  <c r="AD88" i="3" s="1"/>
  <c r="AZ34" i="3"/>
  <c r="AZ86" i="3" s="1"/>
  <c r="AY34" i="3"/>
  <c r="AY86" i="3" s="1"/>
  <c r="AX34" i="3"/>
  <c r="AX86" i="3" s="1"/>
  <c r="AW34" i="3"/>
  <c r="AW86" i="3" s="1"/>
  <c r="AV34" i="3"/>
  <c r="AU34" i="3"/>
  <c r="AU86" i="3" s="1"/>
  <c r="AT34" i="3"/>
  <c r="AS34" i="3"/>
  <c r="AR34" i="3"/>
  <c r="AQ34" i="3"/>
  <c r="AP34" i="3"/>
  <c r="AO34" i="3"/>
  <c r="AN34" i="3"/>
  <c r="AM34" i="3"/>
  <c r="AL34" i="3"/>
  <c r="AK34" i="3"/>
  <c r="AK86" i="3" s="1"/>
  <c r="AJ34" i="3"/>
  <c r="AI34" i="3"/>
  <c r="AH34" i="3"/>
  <c r="AG34" i="3"/>
  <c r="AF34" i="3"/>
  <c r="AE34" i="3"/>
  <c r="AD34" i="3"/>
  <c r="AD86" i="3" s="1"/>
  <c r="AZ32" i="3"/>
  <c r="AZ84" i="3" s="1"/>
  <c r="AY32" i="3"/>
  <c r="AY84" i="3" s="1"/>
  <c r="AX32" i="3"/>
  <c r="AX84" i="3" s="1"/>
  <c r="AW32" i="3"/>
  <c r="AW84" i="3" s="1"/>
  <c r="AV32" i="3"/>
  <c r="AU32" i="3"/>
  <c r="AT32" i="3"/>
  <c r="AS32" i="3"/>
  <c r="AS84" i="3" s="1"/>
  <c r="AR32" i="3"/>
  <c r="AQ32" i="3"/>
  <c r="AP32" i="3"/>
  <c r="AO32" i="3"/>
  <c r="AN32" i="3"/>
  <c r="AM32" i="3"/>
  <c r="AL32" i="3"/>
  <c r="AK32" i="3"/>
  <c r="AJ32" i="3"/>
  <c r="AJ84" i="3" s="1"/>
  <c r="AI32" i="3"/>
  <c r="AH32" i="3"/>
  <c r="AG32" i="3"/>
  <c r="AF32" i="3"/>
  <c r="AE32" i="3"/>
  <c r="AD32" i="3"/>
  <c r="AZ30" i="3"/>
  <c r="AZ82" i="3" s="1"/>
  <c r="AY30" i="3"/>
  <c r="AY82" i="3" s="1"/>
  <c r="AX30" i="3"/>
  <c r="AX82" i="3" s="1"/>
  <c r="AW30" i="3"/>
  <c r="AW82" i="3" s="1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I82" i="3" s="1"/>
  <c r="AH30" i="3"/>
  <c r="AG30" i="3"/>
  <c r="AF30" i="3"/>
  <c r="AE30" i="3"/>
  <c r="AD30" i="3"/>
  <c r="AD82" i="3" s="1"/>
  <c r="AZ28" i="3"/>
  <c r="AZ80" i="3" s="1"/>
  <c r="AY28" i="3"/>
  <c r="AY80" i="3" s="1"/>
  <c r="AX28" i="3"/>
  <c r="AX80" i="3" s="1"/>
  <c r="AW28" i="3"/>
  <c r="AW80" i="3" s="1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H80" i="3" s="1"/>
  <c r="AG28" i="3"/>
  <c r="AF28" i="3"/>
  <c r="AE28" i="3"/>
  <c r="AD28" i="3"/>
  <c r="AD80" i="3" s="1"/>
  <c r="AZ26" i="3"/>
  <c r="AZ78" i="3" s="1"/>
  <c r="AY26" i="3"/>
  <c r="AY78" i="3" s="1"/>
  <c r="AX26" i="3"/>
  <c r="AX78" i="3" s="1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G78" i="3" s="1"/>
  <c r="AF26" i="3"/>
  <c r="AE26" i="3"/>
  <c r="AD26" i="3"/>
  <c r="AD78" i="3" s="1"/>
  <c r="AZ24" i="3"/>
  <c r="AZ76" i="3" s="1"/>
  <c r="AY24" i="3"/>
  <c r="AY76" i="3" s="1"/>
  <c r="AX24" i="3"/>
  <c r="AX76" i="3" s="1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E24" i="3"/>
  <c r="AD24" i="3"/>
  <c r="AD76" i="3" s="1"/>
  <c r="AZ22" i="3"/>
  <c r="AZ74" i="3" s="1"/>
  <c r="AY22" i="3"/>
  <c r="AY74" i="3" s="1"/>
  <c r="AX22" i="3"/>
  <c r="AX74" i="3" s="1"/>
  <c r="AW22" i="3"/>
  <c r="AW74" i="3" s="1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D22" i="3"/>
  <c r="AD74" i="3" s="1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D20" i="3"/>
  <c r="AD72" i="3" s="1"/>
  <c r="AD18" i="3"/>
  <c r="AZ18" i="3"/>
  <c r="AZ118" i="3" s="1"/>
  <c r="AY18" i="3"/>
  <c r="AY118" i="3" s="1"/>
  <c r="AX18" i="3"/>
  <c r="AX118" i="3" s="1"/>
  <c r="AW18" i="3"/>
  <c r="AW118" i="3" s="1"/>
  <c r="AV18" i="3"/>
  <c r="AV118" i="3" s="1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C18" i="3"/>
  <c r="AC120" i="3" s="1"/>
  <c r="AB18" i="3"/>
  <c r="AB118" i="3" s="1"/>
  <c r="AA18" i="3"/>
  <c r="Z18" i="3"/>
  <c r="Y18" i="3"/>
  <c r="X18" i="3"/>
  <c r="X72" i="3" s="1"/>
  <c r="W18" i="3"/>
  <c r="V18" i="3"/>
  <c r="U18" i="3"/>
  <c r="T18" i="3"/>
  <c r="S18" i="3"/>
  <c r="R18" i="3"/>
  <c r="R72" i="3" s="1"/>
  <c r="Q18" i="3"/>
  <c r="P18" i="3"/>
  <c r="O18" i="3"/>
  <c r="N18" i="3"/>
  <c r="N118" i="3" s="1"/>
  <c r="M18" i="3"/>
  <c r="L18" i="3"/>
  <c r="K18" i="3"/>
  <c r="K88" i="3" s="1"/>
  <c r="J18" i="3"/>
  <c r="F62" i="3"/>
  <c r="E114" i="3" s="1"/>
  <c r="F60" i="3"/>
  <c r="E112" i="3" s="1"/>
  <c r="F58" i="3"/>
  <c r="E110" i="3" s="1"/>
  <c r="F56" i="3"/>
  <c r="E108" i="3" s="1"/>
  <c r="F54" i="3"/>
  <c r="E106" i="3" s="1"/>
  <c r="F52" i="3"/>
  <c r="E104" i="3" s="1"/>
  <c r="F50" i="3"/>
  <c r="E102" i="3" s="1"/>
  <c r="F48" i="3"/>
  <c r="E100" i="3" s="1"/>
  <c r="F46" i="3"/>
  <c r="E98" i="3" s="1"/>
  <c r="F44" i="3"/>
  <c r="E96" i="3" s="1"/>
  <c r="F42" i="3"/>
  <c r="E94" i="3" s="1"/>
  <c r="F40" i="3"/>
  <c r="E92" i="3" s="1"/>
  <c r="F38" i="3"/>
  <c r="E90" i="3" s="1"/>
  <c r="F36" i="3"/>
  <c r="E88" i="3" s="1"/>
  <c r="F34" i="3"/>
  <c r="E86" i="3" s="1"/>
  <c r="F32" i="3"/>
  <c r="E84" i="3" s="1"/>
  <c r="F30" i="3"/>
  <c r="E82" i="3" s="1"/>
  <c r="F28" i="3"/>
  <c r="E80" i="3" s="1"/>
  <c r="F26" i="3"/>
  <c r="E78" i="3" s="1"/>
  <c r="F24" i="3"/>
  <c r="E76" i="3" s="1"/>
  <c r="F22" i="3"/>
  <c r="E74" i="3" s="1"/>
  <c r="F20" i="3"/>
  <c r="E72" i="3" s="1"/>
  <c r="F67" i="3"/>
  <c r="F70" i="3"/>
  <c r="F64" i="3"/>
  <c r="E116" i="3" s="1"/>
  <c r="F69" i="3"/>
  <c r="F66" i="3"/>
  <c r="AG118" i="3" l="1"/>
  <c r="AG120" i="3"/>
  <c r="AO118" i="3"/>
  <c r="AO120" i="3"/>
  <c r="AH118" i="3"/>
  <c r="AH120" i="3"/>
  <c r="AL118" i="3"/>
  <c r="AL120" i="3"/>
  <c r="AP118" i="3"/>
  <c r="AP120" i="3"/>
  <c r="AT118" i="3"/>
  <c r="AT120" i="3"/>
  <c r="F120" i="3"/>
  <c r="E120" i="3"/>
  <c r="AE120" i="3"/>
  <c r="AE118" i="3"/>
  <c r="AI118" i="3"/>
  <c r="AI120" i="3"/>
  <c r="AM118" i="3"/>
  <c r="AM120" i="3"/>
  <c r="AQ118" i="3"/>
  <c r="AQ120" i="3"/>
  <c r="AU118" i="3"/>
  <c r="AU120" i="3"/>
  <c r="AK118" i="3"/>
  <c r="AK120" i="3"/>
  <c r="AS118" i="3"/>
  <c r="AS120" i="3"/>
  <c r="F118" i="3"/>
  <c r="E118" i="3"/>
  <c r="AF120" i="3"/>
  <c r="AF118" i="3"/>
  <c r="AJ120" i="3"/>
  <c r="AJ118" i="3"/>
  <c r="AN120" i="3"/>
  <c r="AN118" i="3"/>
  <c r="AR120" i="3"/>
  <c r="AR118" i="3"/>
  <c r="AE78" i="3"/>
  <c r="AI78" i="3"/>
  <c r="AM78" i="3"/>
  <c r="AQ78" i="3"/>
  <c r="AU78" i="3"/>
  <c r="O15" i="3"/>
  <c r="J15" i="3"/>
  <c r="K15" i="3"/>
  <c r="U15" i="3"/>
  <c r="P15" i="3"/>
  <c r="I15" i="3"/>
  <c r="H15" i="3"/>
  <c r="T120" i="3"/>
  <c r="T72" i="3"/>
  <c r="S72" i="3"/>
  <c r="S120" i="3"/>
  <c r="AA118" i="3"/>
  <c r="AA120" i="3"/>
  <c r="M120" i="3"/>
  <c r="M118" i="3"/>
  <c r="M72" i="3"/>
  <c r="AJ72" i="3"/>
  <c r="AN72" i="3"/>
  <c r="AR72" i="3"/>
  <c r="AV72" i="3"/>
  <c r="AZ72" i="3"/>
  <c r="AE76" i="3"/>
  <c r="AJ76" i="3"/>
  <c r="AN76" i="3"/>
  <c r="AR76" i="3"/>
  <c r="AV76" i="3"/>
  <c r="AK78" i="3"/>
  <c r="AO78" i="3"/>
  <c r="AS78" i="3"/>
  <c r="AW78" i="3"/>
  <c r="AE82" i="3"/>
  <c r="AM82" i="3"/>
  <c r="AQ82" i="3"/>
  <c r="AU82" i="3"/>
  <c r="AG86" i="3"/>
  <c r="AO86" i="3"/>
  <c r="L118" i="3"/>
  <c r="L120" i="3"/>
  <c r="AL74" i="3"/>
  <c r="AT74" i="3"/>
  <c r="AP80" i="3"/>
  <c r="AR84" i="3"/>
  <c r="AV84" i="3"/>
  <c r="Y116" i="3"/>
  <c r="Y104" i="3"/>
  <c r="Y96" i="3"/>
  <c r="Y114" i="3"/>
  <c r="Y106" i="3"/>
  <c r="Y90" i="3"/>
  <c r="Y110" i="3"/>
  <c r="Y86" i="3"/>
  <c r="Y80" i="3"/>
  <c r="Y76" i="3"/>
  <c r="Y82" i="3"/>
  <c r="AH74" i="3"/>
  <c r="AP74" i="3"/>
  <c r="AL80" i="3"/>
  <c r="AT80" i="3"/>
  <c r="AF84" i="3"/>
  <c r="AN84" i="3"/>
  <c r="N110" i="3"/>
  <c r="N96" i="3"/>
  <c r="N94" i="3"/>
  <c r="N106" i="3"/>
  <c r="N100" i="3"/>
  <c r="N92" i="3"/>
  <c r="N88" i="3"/>
  <c r="R116" i="3"/>
  <c r="R96" i="3"/>
  <c r="R90" i="3"/>
  <c r="R88" i="3"/>
  <c r="R86" i="3"/>
  <c r="R74" i="3"/>
  <c r="R84" i="3"/>
  <c r="R80" i="3"/>
  <c r="V96" i="3"/>
  <c r="V86" i="3"/>
  <c r="Z82" i="3"/>
  <c r="Z86" i="3"/>
  <c r="Z84" i="3"/>
  <c r="AG72" i="3"/>
  <c r="AK72" i="3"/>
  <c r="AO72" i="3"/>
  <c r="AS72" i="3"/>
  <c r="AW72" i="3"/>
  <c r="AI74" i="3"/>
  <c r="AM74" i="3"/>
  <c r="AQ74" i="3"/>
  <c r="AU74" i="3"/>
  <c r="AG76" i="3"/>
  <c r="AK76" i="3"/>
  <c r="AO76" i="3"/>
  <c r="AS76" i="3"/>
  <c r="AW76" i="3"/>
  <c r="AH78" i="3"/>
  <c r="AL78" i="3"/>
  <c r="AP78" i="3"/>
  <c r="AT78" i="3"/>
  <c r="AE80" i="3"/>
  <c r="AI80" i="3"/>
  <c r="AM80" i="3"/>
  <c r="AQ80" i="3"/>
  <c r="AU80" i="3"/>
  <c r="AF82" i="3"/>
  <c r="AJ82" i="3"/>
  <c r="AN82" i="3"/>
  <c r="AR82" i="3"/>
  <c r="AV82" i="3"/>
  <c r="AG84" i="3"/>
  <c r="AK84" i="3"/>
  <c r="AO84" i="3"/>
  <c r="Q90" i="3"/>
  <c r="Q84" i="3"/>
  <c r="Q80" i="3"/>
  <c r="Q86" i="3"/>
  <c r="Q74" i="3"/>
  <c r="Q92" i="3"/>
  <c r="AA114" i="3"/>
  <c r="AA116" i="3"/>
  <c r="AA92" i="3"/>
  <c r="AH72" i="3"/>
  <c r="AP72" i="3"/>
  <c r="AX72" i="3"/>
  <c r="AJ74" i="3"/>
  <c r="AR74" i="3"/>
  <c r="AV74" i="3"/>
  <c r="AH76" i="3"/>
  <c r="AP76" i="3"/>
  <c r="AT76" i="3"/>
  <c r="AF80" i="3"/>
  <c r="AJ80" i="3"/>
  <c r="AN80" i="3"/>
  <c r="AR80" i="3"/>
  <c r="AV80" i="3"/>
  <c r="AG82" i="3"/>
  <c r="AK82" i="3"/>
  <c r="AO82" i="3"/>
  <c r="AS82" i="3"/>
  <c r="D32" i="3" a="1"/>
  <c r="D32" i="3" s="1"/>
  <c r="AD84" i="3"/>
  <c r="AH84" i="3"/>
  <c r="AL84" i="3"/>
  <c r="AP84" i="3"/>
  <c r="AT84" i="3"/>
  <c r="AE86" i="3"/>
  <c r="AI86" i="3"/>
  <c r="AM86" i="3"/>
  <c r="AQ86" i="3"/>
  <c r="AF88" i="3"/>
  <c r="AJ88" i="3"/>
  <c r="AN88" i="3"/>
  <c r="AR88" i="3"/>
  <c r="M116" i="3"/>
  <c r="M104" i="3"/>
  <c r="M100" i="3"/>
  <c r="M102" i="3"/>
  <c r="M94" i="3"/>
  <c r="M106" i="3"/>
  <c r="M114" i="3"/>
  <c r="M90" i="3"/>
  <c r="M88" i="3"/>
  <c r="M84" i="3"/>
  <c r="M80" i="3"/>
  <c r="M76" i="3"/>
  <c r="M92" i="3"/>
  <c r="M82" i="3"/>
  <c r="AC108" i="3"/>
  <c r="AC114" i="3"/>
  <c r="AC90" i="3"/>
  <c r="AC110" i="3"/>
  <c r="AC86" i="3"/>
  <c r="AC80" i="3"/>
  <c r="AC82" i="3"/>
  <c r="S110" i="3"/>
  <c r="S106" i="3"/>
  <c r="S100" i="3"/>
  <c r="S108" i="3"/>
  <c r="S104" i="3"/>
  <c r="S92" i="3"/>
  <c r="S116" i="3"/>
  <c r="S90" i="3"/>
  <c r="S88" i="3"/>
  <c r="S86" i="3"/>
  <c r="S84" i="3"/>
  <c r="S80" i="3"/>
  <c r="W106" i="3"/>
  <c r="W92" i="3"/>
  <c r="W82" i="3"/>
  <c r="W90" i="3"/>
  <c r="W86" i="3"/>
  <c r="AL72" i="3"/>
  <c r="AT72" i="3"/>
  <c r="AF74" i="3"/>
  <c r="AN74" i="3"/>
  <c r="AL76" i="3"/>
  <c r="L114" i="3"/>
  <c r="L106" i="3"/>
  <c r="L102" i="3"/>
  <c r="L116" i="3"/>
  <c r="L92" i="3"/>
  <c r="L88" i="3"/>
  <c r="L104" i="3"/>
  <c r="L80" i="3"/>
  <c r="L76" i="3"/>
  <c r="T116" i="3"/>
  <c r="T90" i="3"/>
  <c r="T86" i="3"/>
  <c r="T84" i="3"/>
  <c r="T76" i="3"/>
  <c r="T74" i="3"/>
  <c r="X114" i="3"/>
  <c r="X110" i="3"/>
  <c r="X106" i="3"/>
  <c r="X104" i="3"/>
  <c r="X92" i="3"/>
  <c r="X90" i="3"/>
  <c r="X86" i="3"/>
  <c r="X84" i="3"/>
  <c r="X80" i="3"/>
  <c r="X82" i="3"/>
  <c r="AB92" i="3"/>
  <c r="AB116" i="3"/>
  <c r="AI72" i="3"/>
  <c r="AM72" i="3"/>
  <c r="AQ72" i="3"/>
  <c r="AU72" i="3"/>
  <c r="AY72" i="3"/>
  <c r="AG74" i="3"/>
  <c r="AK74" i="3"/>
  <c r="AO74" i="3"/>
  <c r="AS74" i="3"/>
  <c r="AI76" i="3"/>
  <c r="AM76" i="3"/>
  <c r="AQ76" i="3"/>
  <c r="AU76" i="3"/>
  <c r="AF78" i="3"/>
  <c r="AJ78" i="3"/>
  <c r="AN78" i="3"/>
  <c r="AR78" i="3"/>
  <c r="AV78" i="3"/>
  <c r="AG80" i="3"/>
  <c r="AK80" i="3"/>
  <c r="AO80" i="3"/>
  <c r="AS80" i="3"/>
  <c r="AH82" i="3"/>
  <c r="AL82" i="3"/>
  <c r="AP82" i="3"/>
  <c r="AT82" i="3"/>
  <c r="AE84" i="3"/>
  <c r="AI84" i="3"/>
  <c r="AM84" i="3"/>
  <c r="AQ84" i="3"/>
  <c r="AU84" i="3"/>
  <c r="AS86" i="3"/>
  <c r="AH88" i="3"/>
  <c r="AP88" i="3"/>
  <c r="AT88" i="3"/>
  <c r="AE90" i="3"/>
  <c r="AI90" i="3"/>
  <c r="AQ90" i="3"/>
  <c r="AU90" i="3"/>
  <c r="AF92" i="3"/>
  <c r="AJ92" i="3"/>
  <c r="AR92" i="3"/>
  <c r="AV92" i="3"/>
  <c r="AZ92" i="3"/>
  <c r="AG94" i="3"/>
  <c r="AK94" i="3"/>
  <c r="AS94" i="3"/>
  <c r="AH96" i="3"/>
  <c r="AL96" i="3"/>
  <c r="AT96" i="3"/>
  <c r="AE98" i="3"/>
  <c r="AI98" i="3"/>
  <c r="AM98" i="3"/>
  <c r="AU98" i="3"/>
  <c r="AF100" i="3"/>
  <c r="AJ100" i="3"/>
  <c r="AN100" i="3"/>
  <c r="AV100" i="3"/>
  <c r="AZ100" i="3"/>
  <c r="AG102" i="3"/>
  <c r="AK102" i="3"/>
  <c r="AO102" i="3"/>
  <c r="AW102" i="3"/>
  <c r="AL104" i="3"/>
  <c r="AP104" i="3"/>
  <c r="AE106" i="3"/>
  <c r="AI106" i="3"/>
  <c r="AM106" i="3"/>
  <c r="AQ106" i="3"/>
  <c r="AF108" i="3"/>
  <c r="AJ108" i="3"/>
  <c r="AN108" i="3"/>
  <c r="AR108" i="3"/>
  <c r="AG110" i="3"/>
  <c r="AK110" i="3"/>
  <c r="AO110" i="3"/>
  <c r="AS110" i="3"/>
  <c r="AH112" i="3"/>
  <c r="AL112" i="3"/>
  <c r="AP112" i="3"/>
  <c r="AT112" i="3"/>
  <c r="AE114" i="3"/>
  <c r="AI114" i="3"/>
  <c r="AM114" i="3"/>
  <c r="AQ114" i="3"/>
  <c r="AU114" i="3"/>
  <c r="AF116" i="3"/>
  <c r="AJ116" i="3"/>
  <c r="AN116" i="3"/>
  <c r="AR116" i="3"/>
  <c r="AV116" i="3"/>
  <c r="AF72" i="3"/>
  <c r="AH86" i="3"/>
  <c r="AL86" i="3"/>
  <c r="AP86" i="3"/>
  <c r="AT86" i="3"/>
  <c r="AE88" i="3"/>
  <c r="AI88" i="3"/>
  <c r="AM88" i="3"/>
  <c r="AQ88" i="3"/>
  <c r="AU88" i="3"/>
  <c r="AF90" i="3"/>
  <c r="AJ90" i="3"/>
  <c r="AN90" i="3"/>
  <c r="AR90" i="3"/>
  <c r="AV90" i="3"/>
  <c r="AG92" i="3"/>
  <c r="AK92" i="3"/>
  <c r="AO92" i="3"/>
  <c r="AS92" i="3"/>
  <c r="AW92" i="3"/>
  <c r="AL94" i="3"/>
  <c r="AP94" i="3"/>
  <c r="AT94" i="3"/>
  <c r="AE96" i="3"/>
  <c r="AI96" i="3"/>
  <c r="AM96" i="3"/>
  <c r="AQ96" i="3"/>
  <c r="AF98" i="3"/>
  <c r="AJ98" i="3"/>
  <c r="AN98" i="3"/>
  <c r="AR98" i="3"/>
  <c r="AV98" i="3"/>
  <c r="AG100" i="3"/>
  <c r="AK100" i="3"/>
  <c r="AO100" i="3"/>
  <c r="AS100" i="3"/>
  <c r="AW100" i="3"/>
  <c r="AH102" i="3"/>
  <c r="AL102" i="3"/>
  <c r="AP102" i="3"/>
  <c r="AT102" i="3"/>
  <c r="AE104" i="3"/>
  <c r="AI104" i="3"/>
  <c r="AM104" i="3"/>
  <c r="AQ104" i="3"/>
  <c r="AF106" i="3"/>
  <c r="AJ106" i="3"/>
  <c r="AN106" i="3"/>
  <c r="AR106" i="3"/>
  <c r="AV106" i="3"/>
  <c r="AG108" i="3"/>
  <c r="AK108" i="3"/>
  <c r="AO108" i="3"/>
  <c r="AS108" i="3"/>
  <c r="AH110" i="3"/>
  <c r="AL110" i="3"/>
  <c r="AP110" i="3"/>
  <c r="AT110" i="3"/>
  <c r="AE112" i="3"/>
  <c r="AI112" i="3"/>
  <c r="AM112" i="3"/>
  <c r="AQ112" i="3"/>
  <c r="AU112" i="3"/>
  <c r="AY112" i="3"/>
  <c r="AF114" i="3"/>
  <c r="AJ114" i="3"/>
  <c r="AN114" i="3"/>
  <c r="AR114" i="3"/>
  <c r="AV114" i="3"/>
  <c r="AZ114" i="3"/>
  <c r="AG116" i="3"/>
  <c r="AK116" i="3"/>
  <c r="AO116" i="3"/>
  <c r="AS116" i="3"/>
  <c r="AW116" i="3"/>
  <c r="AG90" i="3"/>
  <c r="AK90" i="3"/>
  <c r="AO90" i="3"/>
  <c r="AS90" i="3"/>
  <c r="D40" i="3" a="1"/>
  <c r="D40" i="3" s="1"/>
  <c r="AD92" i="3"/>
  <c r="AH92" i="3"/>
  <c r="AL92" i="3"/>
  <c r="AP92" i="3"/>
  <c r="AT92" i="3"/>
  <c r="AX92" i="3"/>
  <c r="AE94" i="3"/>
  <c r="AI94" i="3"/>
  <c r="AM94" i="3"/>
  <c r="AQ94" i="3"/>
  <c r="AU94" i="3"/>
  <c r="AF96" i="3"/>
  <c r="AJ96" i="3"/>
  <c r="AN96" i="3"/>
  <c r="AR96" i="3"/>
  <c r="AG98" i="3"/>
  <c r="AK98" i="3"/>
  <c r="AO98" i="3"/>
  <c r="AS98" i="3"/>
  <c r="D48" i="3" a="1"/>
  <c r="D48" i="3" s="1"/>
  <c r="AD100" i="3"/>
  <c r="AH100" i="3"/>
  <c r="AL100" i="3"/>
  <c r="AP100" i="3"/>
  <c r="AT100" i="3"/>
  <c r="AX100" i="3"/>
  <c r="AE102" i="3"/>
  <c r="AI102" i="3"/>
  <c r="AM102" i="3"/>
  <c r="AQ102" i="3"/>
  <c r="AU102" i="3"/>
  <c r="AF104" i="3"/>
  <c r="AJ104" i="3"/>
  <c r="AN104" i="3"/>
  <c r="AR104" i="3"/>
  <c r="AG106" i="3"/>
  <c r="AK106" i="3"/>
  <c r="AO106" i="3"/>
  <c r="AS106" i="3"/>
  <c r="D56" i="3" a="1"/>
  <c r="D56" i="3" s="1"/>
  <c r="AD108" i="3"/>
  <c r="AH108" i="3"/>
  <c r="AL108" i="3"/>
  <c r="AP108" i="3"/>
  <c r="AT108" i="3"/>
  <c r="AE110" i="3"/>
  <c r="AI110" i="3"/>
  <c r="AM110" i="3"/>
  <c r="AQ110" i="3"/>
  <c r="AF112" i="3"/>
  <c r="AJ112" i="3"/>
  <c r="AN112" i="3"/>
  <c r="AR112" i="3"/>
  <c r="AV112" i="3"/>
  <c r="AZ112" i="3"/>
  <c r="AG114" i="3"/>
  <c r="AK114" i="3"/>
  <c r="AO114" i="3"/>
  <c r="AS114" i="3"/>
  <c r="AW114" i="3"/>
  <c r="D64" i="3" a="1"/>
  <c r="D64" i="3" s="1"/>
  <c r="AD116" i="3"/>
  <c r="AH116" i="3"/>
  <c r="AL116" i="3"/>
  <c r="AP116" i="3"/>
  <c r="AT116" i="3"/>
  <c r="AX116" i="3"/>
  <c r="AF86" i="3"/>
  <c r="AJ86" i="3"/>
  <c r="AN86" i="3"/>
  <c r="AR86" i="3"/>
  <c r="AV86" i="3"/>
  <c r="AG88" i="3"/>
  <c r="AK88" i="3"/>
  <c r="AO88" i="3"/>
  <c r="AS88" i="3"/>
  <c r="AW88" i="3"/>
  <c r="AH90" i="3"/>
  <c r="AL90" i="3"/>
  <c r="AP90" i="3"/>
  <c r="AT90" i="3"/>
  <c r="AE92" i="3"/>
  <c r="AI92" i="3"/>
  <c r="AM92" i="3"/>
  <c r="AQ92" i="3"/>
  <c r="AU92" i="3"/>
  <c r="AY92" i="3"/>
  <c r="AJ94" i="3"/>
  <c r="AN94" i="3"/>
  <c r="AR94" i="3"/>
  <c r="AG96" i="3"/>
  <c r="AK96" i="3"/>
  <c r="AO96" i="3"/>
  <c r="AS96" i="3"/>
  <c r="AH98" i="3"/>
  <c r="AL98" i="3"/>
  <c r="AP98" i="3"/>
  <c r="AT98" i="3"/>
  <c r="AE100" i="3"/>
  <c r="AI100" i="3"/>
  <c r="AM100" i="3"/>
  <c r="AQ100" i="3"/>
  <c r="AU100" i="3"/>
  <c r="AY100" i="3"/>
  <c r="AF102" i="3"/>
  <c r="AJ102" i="3"/>
  <c r="AN102" i="3"/>
  <c r="AR102" i="3"/>
  <c r="AV102" i="3"/>
  <c r="AG104" i="3"/>
  <c r="AK104" i="3"/>
  <c r="AO104" i="3"/>
  <c r="AH106" i="3"/>
  <c r="AL106" i="3"/>
  <c r="AP106" i="3"/>
  <c r="AE108" i="3"/>
  <c r="AI108" i="3"/>
  <c r="AM108" i="3"/>
  <c r="AQ108" i="3"/>
  <c r="AU108" i="3"/>
  <c r="AF110" i="3"/>
  <c r="AJ110" i="3"/>
  <c r="AN110" i="3"/>
  <c r="AR110" i="3"/>
  <c r="AG112" i="3"/>
  <c r="AK112" i="3"/>
  <c r="AO112" i="3"/>
  <c r="AS112" i="3"/>
  <c r="AW112" i="3"/>
  <c r="AH114" i="3"/>
  <c r="AL114" i="3"/>
  <c r="AP114" i="3"/>
  <c r="AT114" i="3"/>
  <c r="AX114" i="3"/>
  <c r="AE116" i="3"/>
  <c r="AI116" i="3"/>
  <c r="AM116" i="3"/>
  <c r="AQ116" i="3"/>
  <c r="AU116" i="3"/>
  <c r="AY116" i="3"/>
  <c r="D24" i="3" a="1"/>
  <c r="D24" i="3" s="1"/>
  <c r="D30" i="3" a="1"/>
  <c r="D30" i="3" s="1"/>
  <c r="D38" i="3" a="1"/>
  <c r="D38" i="3" s="1"/>
  <c r="D46" i="3" a="1"/>
  <c r="D46" i="3" s="1"/>
  <c r="D54" i="3" a="1"/>
  <c r="D54" i="3" s="1"/>
  <c r="D62" i="3" a="1"/>
  <c r="D62" i="3" s="1"/>
  <c r="D28" i="3" a="1"/>
  <c r="D28" i="3" s="1"/>
  <c r="D36" i="3" a="1"/>
  <c r="D36" i="3" s="1"/>
  <c r="D44" i="3" a="1"/>
  <c r="D44" i="3" s="1"/>
  <c r="D52" i="3" a="1"/>
  <c r="D52" i="3" s="1"/>
  <c r="D60" i="3" a="1"/>
  <c r="D60" i="3" s="1"/>
  <c r="D22" i="3" a="1"/>
  <c r="D22" i="3" s="1"/>
  <c r="D26" i="3" a="1"/>
  <c r="D26" i="3" s="1"/>
  <c r="D34" i="3" a="1"/>
  <c r="D34" i="3" s="1"/>
  <c r="D42" i="3" a="1"/>
  <c r="D42" i="3" s="1"/>
  <c r="D50" i="3" a="1"/>
  <c r="D50" i="3" s="1"/>
  <c r="D58" i="3" a="1"/>
  <c r="D58" i="3" s="1"/>
  <c r="D20" i="3" a="1"/>
  <c r="D20" i="3" s="1"/>
  <c r="C118" i="3" l="1"/>
  <c r="C120" i="3"/>
  <c r="X15" i="3"/>
  <c r="S15" i="3"/>
  <c r="D100" i="3"/>
  <c r="N15" i="3"/>
  <c r="D102" i="3"/>
  <c r="V15" i="3"/>
  <c r="D96" i="3"/>
  <c r="C72" i="3"/>
  <c r="C108" i="3"/>
  <c r="AB15" i="3"/>
  <c r="C74" i="3"/>
  <c r="C78" i="3"/>
  <c r="B78" i="3" s="1"/>
  <c r="D118" i="3"/>
  <c r="B118" i="3" s="1"/>
  <c r="C96" i="3"/>
  <c r="AN15" i="3"/>
  <c r="C116" i="3"/>
  <c r="C94" i="3"/>
  <c r="C112" i="3"/>
  <c r="B112" i="3" s="1"/>
  <c r="C114" i="3"/>
  <c r="C106" i="3"/>
  <c r="D106" i="3"/>
  <c r="D82" i="3"/>
  <c r="D84" i="3"/>
  <c r="AV15" i="3"/>
  <c r="Z15" i="3"/>
  <c r="C98" i="3"/>
  <c r="B98" i="3" s="1"/>
  <c r="D86" i="3"/>
  <c r="C80" i="3"/>
  <c r="C100" i="3"/>
  <c r="C102" i="3"/>
  <c r="C92" i="3"/>
  <c r="C110" i="3"/>
  <c r="C104" i="3"/>
  <c r="C88" i="3"/>
  <c r="AR15" i="3"/>
  <c r="D76" i="3"/>
  <c r="D92" i="3"/>
  <c r="D114" i="3"/>
  <c r="D108" i="3"/>
  <c r="D94" i="3"/>
  <c r="C86" i="3"/>
  <c r="D110" i="3"/>
  <c r="Y15" i="3"/>
  <c r="D120" i="3"/>
  <c r="B120" i="3" s="1"/>
  <c r="D72" i="3"/>
  <c r="AE15" i="3"/>
  <c r="C84" i="3"/>
  <c r="D104" i="3"/>
  <c r="D88" i="3"/>
  <c r="C76" i="3"/>
  <c r="AD15" i="3"/>
  <c r="AZ15" i="3"/>
  <c r="C90" i="3"/>
  <c r="D80" i="3"/>
  <c r="D116" i="3"/>
  <c r="D90" i="3"/>
  <c r="AJ15" i="3"/>
  <c r="AA15" i="3"/>
  <c r="D74" i="3"/>
  <c r="C82" i="3"/>
  <c r="AQ15" i="3"/>
  <c r="AL15" i="3"/>
  <c r="AC15" i="3"/>
  <c r="M15" i="3"/>
  <c r="AH15" i="3"/>
  <c r="AK15" i="3"/>
  <c r="AM15" i="3"/>
  <c r="T15" i="3"/>
  <c r="AW15" i="3"/>
  <c r="AG15" i="3"/>
  <c r="AF15" i="3"/>
  <c r="AY15" i="3"/>
  <c r="AI15" i="3"/>
  <c r="AX15" i="3"/>
  <c r="Q15" i="3"/>
  <c r="AS15" i="3"/>
  <c r="AU15" i="3"/>
  <c r="L15" i="3"/>
  <c r="AT15" i="3"/>
  <c r="W15" i="3"/>
  <c r="AP15" i="3"/>
  <c r="AO15" i="3"/>
  <c r="R15" i="3"/>
  <c r="B116" i="3" l="1"/>
  <c r="B96" i="3"/>
  <c r="B114" i="3"/>
  <c r="B100" i="3"/>
  <c r="B108" i="3"/>
  <c r="B102" i="3"/>
  <c r="B72" i="3"/>
  <c r="B106" i="3"/>
  <c r="B74" i="3"/>
  <c r="B86" i="3"/>
  <c r="B80" i="3"/>
  <c r="B76" i="3"/>
  <c r="B110" i="3"/>
  <c r="B88" i="3"/>
  <c r="B92" i="3"/>
  <c r="B104" i="3"/>
  <c r="B84" i="3"/>
  <c r="B90" i="3"/>
  <c r="B94" i="3"/>
  <c r="B82" i="3"/>
  <c r="F15" i="3"/>
  <c r="L16" i="3" s="1"/>
  <c r="AC16" i="3" l="1"/>
  <c r="Q16" i="3"/>
  <c r="R16" i="3"/>
  <c r="T16" i="3"/>
  <c r="M16" i="3"/>
  <c r="W16" i="3"/>
  <c r="Y16" i="3"/>
  <c r="H16" i="3"/>
  <c r="N16" i="3"/>
  <c r="S16" i="3"/>
  <c r="V16" i="3"/>
  <c r="J16" i="3"/>
  <c r="O16" i="3"/>
  <c r="G16" i="3"/>
  <c r="P16" i="3"/>
  <c r="AB16" i="3"/>
  <c r="I16" i="3"/>
  <c r="K16" i="3"/>
  <c r="Z16" i="3"/>
  <c r="U16" i="3"/>
  <c r="AA16" i="3"/>
  <c r="X16" i="3"/>
</calcChain>
</file>

<file path=xl/sharedStrings.xml><?xml version="1.0" encoding="utf-8"?>
<sst xmlns="http://schemas.openxmlformats.org/spreadsheetml/2006/main" count="1347" uniqueCount="122">
  <si>
    <t>V8517</t>
  </si>
  <si>
    <t>V507NE</t>
  </si>
  <si>
    <t>V507NC</t>
  </si>
  <si>
    <t>V507W</t>
  </si>
  <si>
    <t>V7101</t>
  </si>
  <si>
    <t>V7104</t>
  </si>
  <si>
    <t>V7112</t>
  </si>
  <si>
    <t>V7115</t>
  </si>
  <si>
    <t>V7118</t>
  </si>
  <si>
    <t>V7127</t>
  </si>
  <si>
    <t>V7097</t>
  </si>
  <si>
    <t>V7133</t>
  </si>
  <si>
    <t>V7139</t>
  </si>
  <si>
    <t>V7142</t>
  </si>
  <si>
    <t>V8451</t>
  </si>
  <si>
    <t>V7426</t>
  </si>
  <si>
    <t>V7121</t>
  </si>
  <si>
    <t>V7124</t>
  </si>
  <si>
    <t>V7164</t>
  </si>
  <si>
    <t>V7145</t>
  </si>
  <si>
    <t>V7109</t>
  </si>
  <si>
    <t>V7152</t>
  </si>
  <si>
    <t>V7155</t>
  </si>
  <si>
    <t>V7158</t>
  </si>
  <si>
    <t>V7161</t>
  </si>
  <si>
    <t>V7601</t>
  </si>
  <si>
    <t>V8480</t>
  </si>
  <si>
    <t>V7551</t>
  </si>
  <si>
    <t>V7552</t>
  </si>
  <si>
    <t>V7553</t>
  </si>
  <si>
    <t>V7562</t>
  </si>
  <si>
    <t>V7563</t>
  </si>
  <si>
    <t>V8526</t>
  </si>
  <si>
    <t>V8527</t>
  </si>
  <si>
    <t>V8528</t>
  </si>
  <si>
    <t>V8529</t>
  </si>
  <si>
    <t>V8530</t>
  </si>
  <si>
    <t>V8531</t>
  </si>
  <si>
    <t>V8502</t>
  </si>
  <si>
    <t>V8505</t>
  </si>
  <si>
    <t>V8509</t>
  </si>
  <si>
    <t>V8512</t>
  </si>
  <si>
    <t>V8514</t>
  </si>
  <si>
    <t>V8536</t>
  </si>
  <si>
    <t>V7501</t>
  </si>
  <si>
    <t>V7507</t>
  </si>
  <si>
    <t>V8565</t>
  </si>
  <si>
    <t>V7221</t>
  </si>
  <si>
    <t>Substance</t>
  </si>
  <si>
    <t>Habits</t>
  </si>
  <si>
    <t>Health</t>
  </si>
  <si>
    <t>Psyche</t>
  </si>
  <si>
    <t>EVR SMK CIG,REGL</t>
  </si>
  <si>
    <t>EVER DRINK</t>
  </si>
  <si>
    <t>#XMJ+HS/LIFETIME</t>
  </si>
  <si>
    <t>#X LSD/LIFETIME</t>
  </si>
  <si>
    <t>#X PSYD/LIFETIME</t>
  </si>
  <si>
    <t>#X AMPH/LIFETIME</t>
  </si>
  <si>
    <t>#X SED/BARB/LIFE</t>
  </si>
  <si>
    <t>#X TRQL/LIFETIME</t>
  </si>
  <si>
    <t>#X NARC/LIFETIME</t>
  </si>
  <si>
    <t>#X INHL/LIFETIME</t>
  </si>
  <si>
    <t>#X BEER/LIFETIME</t>
  </si>
  <si>
    <t>#X SMKLESS/EVER</t>
  </si>
  <si>
    <t>#X CRACK/LIFETIM</t>
  </si>
  <si>
    <t>#XOTH COKE/LIFE</t>
  </si>
  <si>
    <t>#X MDMA/LIFETIM</t>
  </si>
  <si>
    <t>#X STRD/LIFETIME</t>
  </si>
  <si>
    <t>#XDRUNK/LIFETIME</t>
  </si>
  <si>
    <t>#X H LIF USE NDL</t>
  </si>
  <si>
    <t>#X H LIF W/O NDL</t>
  </si>
  <si>
    <t>#X INJECTOTH/LIF</t>
  </si>
  <si>
    <t>#X ROHYPNOL/LIFE</t>
  </si>
  <si>
    <t>#X METHAMPH/LIFE</t>
  </si>
  <si>
    <t>#X FLVRDALC/LIFE</t>
  </si>
  <si>
    <t>#HR/W INTERNET S</t>
  </si>
  <si>
    <t>DALY WEB FACEBK</t>
  </si>
  <si>
    <t>#HR GAMING</t>
  </si>
  <si>
    <t xml:space="preserve">#HR TEXT </t>
  </si>
  <si>
    <t>#HR TALK CELL</t>
  </si>
  <si>
    <t>OFTN SLEEP &lt;SHLD</t>
  </si>
  <si>
    <t>OFTN EAT BRKFST</t>
  </si>
  <si>
    <t>OFTN EAT GN VEG</t>
  </si>
  <si>
    <t>OFTN EAT FRUIT</t>
  </si>
  <si>
    <t>OFTN EXERCISE</t>
  </si>
  <si>
    <t>OFTN 7HRS SLEEP</t>
  </si>
  <si>
    <t>LIFE MEANINGLESS</t>
  </si>
  <si>
    <t>I ENJOY LIFE</t>
  </si>
  <si>
    <t>FUTURE HOPELESS</t>
  </si>
  <si>
    <t>SATISFD W MYSELF</t>
  </si>
  <si>
    <t>GOOD TO BE ALIVE</t>
  </si>
  <si>
    <t>FUTR R LIFE WRSE</t>
  </si>
  <si>
    <t>OFTN FEEL LONELY</t>
  </si>
  <si>
    <t>OFT WSH MOR FRND</t>
  </si>
  <si>
    <t>I AM OFTEN BORED</t>
  </si>
  <si>
    <t>FRQ GANG FIGHT</t>
  </si>
  <si>
    <t>R HS GRADE/D=1</t>
  </si>
  <si>
    <t>Region</t>
  </si>
  <si>
    <t>NE</t>
  </si>
  <si>
    <t>NC</t>
  </si>
  <si>
    <t>y's</t>
  </si>
  <si>
    <t>description</t>
  </si>
  <si>
    <t>W</t>
  </si>
  <si>
    <t>Occurance Significant</t>
  </si>
  <si>
    <t/>
  </si>
  <si>
    <t>V507W: W</t>
  </si>
  <si>
    <t>V7553: #HR GAMING</t>
  </si>
  <si>
    <t xml:space="preserve">V7562: #HR TEXT </t>
  </si>
  <si>
    <t>V8528: OFTN EAT FRUIT</t>
  </si>
  <si>
    <t>V8529: OFTN EXERCISE</t>
  </si>
  <si>
    <t>V8530: OFTN 7HRS SLEEP</t>
  </si>
  <si>
    <t>V8512: SATISFD W MYSELF</t>
  </si>
  <si>
    <t>V8514: GOOD TO BE ALIVE</t>
  </si>
  <si>
    <t>V8565: I AM OFTEN BORED</t>
  </si>
  <si>
    <t>V7118: #X PSYD/LIFETIME</t>
  </si>
  <si>
    <t>V7563: #HR TALK CELL</t>
  </si>
  <si>
    <t>V7501: OFTN FEEL LONELY</t>
  </si>
  <si>
    <t>V7507: OFT WSH MOR FRND</t>
  </si>
  <si>
    <t>V8517: FRQ GANG FIGHT</t>
  </si>
  <si>
    <t>V7221: R HS GRADE/D=1</t>
  </si>
  <si>
    <t>V8531: OFTN SLEEP &lt;SHLD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</si>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</sst>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75"/>
    </xf>
    <xf numFmtId="0" fontId="0" fillId="0" borderId="0" xfId="0" applyAlignment="1">
      <alignment textRotation="90"/>
    </xf>
  </cellXfs>
  <cellStyles count="1">
    <cellStyle name="Normal" xfId="0" builtinId="0"/>
  </cellStyles>
  <dxfs count="6"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C000"/>
        </patternFill>
      </fill>
    </dxf>
    <dxf>
      <font>
        <color rgb="FF006100"/>
      </font>
      <fill>
        <patternFill>
          <bgColor theme="5" tint="-0.24994659260841701"/>
        </patternFill>
      </fill>
    </dxf>
    <dxf>
      <font>
        <strike val="0"/>
      </font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4FB1-1E53-4BFB-A849-37BB67CF0C6D}">
  <dimension ref="A14:BW121"/>
  <sheetViews>
    <sheetView tabSelected="1" topLeftCell="A19" zoomScale="85" zoomScaleNormal="85" workbookViewId="0">
      <selection activeCell="X28" sqref="X28"/>
    </sheetView>
  </sheetViews>
  <sheetFormatPr defaultRowHeight="15" x14ac:dyDescent="0.25"/>
  <cols>
    <col min="1" max="2" width="6.140625" bestFit="1" customWidth="1"/>
    <col min="3" max="3" width="6.28515625" bestFit="1" customWidth="1"/>
    <col min="4" max="4" width="7" bestFit="1" customWidth="1"/>
    <col min="5" max="5" width="7.7109375" bestFit="1" customWidth="1"/>
    <col min="6" max="6" width="24.42578125" bestFit="1" customWidth="1"/>
    <col min="7" max="29" width="7.42578125" customWidth="1"/>
    <col min="30" max="30" width="5.85546875" hidden="1" customWidth="1"/>
    <col min="31" max="52" width="7.42578125" hidden="1" customWidth="1"/>
    <col min="54" max="75" width="0" hidden="1" customWidth="1"/>
  </cols>
  <sheetData>
    <row r="14" spans="5:52" x14ac:dyDescent="0.25">
      <c r="H14" t="s">
        <v>103</v>
      </c>
      <c r="AD14" t="s">
        <v>103</v>
      </c>
    </row>
    <row r="15" spans="5:52" x14ac:dyDescent="0.25">
      <c r="E15">
        <f>COUNTBLANK(G72:G116)</f>
        <v>45</v>
      </c>
      <c r="F15">
        <f>MEDIAN(H15:AC15)</f>
        <v>5.5</v>
      </c>
      <c r="G15">
        <f t="shared" ref="G15:AC15" si="0">$E$15-COUNTBLANK(G72:G116)</f>
        <v>0</v>
      </c>
      <c r="H15">
        <f t="shared" si="0"/>
        <v>3</v>
      </c>
      <c r="I15">
        <f t="shared" si="0"/>
        <v>8</v>
      </c>
      <c r="J15">
        <f t="shared" si="0"/>
        <v>0</v>
      </c>
      <c r="K15">
        <f t="shared" si="0"/>
        <v>1</v>
      </c>
      <c r="L15">
        <f t="shared" si="0"/>
        <v>9</v>
      </c>
      <c r="M15">
        <f t="shared" si="0"/>
        <v>15</v>
      </c>
      <c r="N15">
        <f t="shared" si="0"/>
        <v>7</v>
      </c>
      <c r="O15">
        <f t="shared" si="0"/>
        <v>0</v>
      </c>
      <c r="P15">
        <f t="shared" si="0"/>
        <v>0</v>
      </c>
      <c r="Q15">
        <f t="shared" si="0"/>
        <v>6</v>
      </c>
      <c r="R15">
        <f t="shared" si="0"/>
        <v>9</v>
      </c>
      <c r="S15">
        <f t="shared" si="0"/>
        <v>13</v>
      </c>
      <c r="T15">
        <f t="shared" si="0"/>
        <v>7</v>
      </c>
      <c r="U15">
        <f t="shared" si="0"/>
        <v>0</v>
      </c>
      <c r="V15">
        <f t="shared" si="0"/>
        <v>2</v>
      </c>
      <c r="W15">
        <f t="shared" si="0"/>
        <v>5</v>
      </c>
      <c r="X15">
        <f t="shared" si="0"/>
        <v>11</v>
      </c>
      <c r="Y15">
        <f t="shared" si="0"/>
        <v>11</v>
      </c>
      <c r="Z15">
        <f t="shared" si="0"/>
        <v>3</v>
      </c>
      <c r="AA15">
        <f t="shared" si="0"/>
        <v>3</v>
      </c>
      <c r="AB15">
        <f t="shared" si="0"/>
        <v>2</v>
      </c>
      <c r="AC15">
        <f t="shared" si="0"/>
        <v>7</v>
      </c>
      <c r="AD15">
        <f t="shared" ref="AD15:AZ15" si="1">$E$15-COUNTBLANK(AD72:AD116)-1</f>
        <v>0</v>
      </c>
      <c r="AE15">
        <f t="shared" si="1"/>
        <v>21</v>
      </c>
      <c r="AF15">
        <f t="shared" si="1"/>
        <v>21</v>
      </c>
      <c r="AG15">
        <f t="shared" si="1"/>
        <v>22</v>
      </c>
      <c r="AH15">
        <f t="shared" si="1"/>
        <v>20</v>
      </c>
      <c r="AI15">
        <f t="shared" si="1"/>
        <v>22</v>
      </c>
      <c r="AJ15">
        <f t="shared" si="1"/>
        <v>22</v>
      </c>
      <c r="AK15">
        <f t="shared" si="1"/>
        <v>22</v>
      </c>
      <c r="AL15">
        <f t="shared" si="1"/>
        <v>22</v>
      </c>
      <c r="AM15">
        <f t="shared" si="1"/>
        <v>22</v>
      </c>
      <c r="AN15">
        <f t="shared" si="1"/>
        <v>22</v>
      </c>
      <c r="AO15">
        <f t="shared" si="1"/>
        <v>22</v>
      </c>
      <c r="AP15">
        <f t="shared" si="1"/>
        <v>22</v>
      </c>
      <c r="AQ15">
        <f t="shared" si="1"/>
        <v>22</v>
      </c>
      <c r="AR15">
        <f t="shared" si="1"/>
        <v>22</v>
      </c>
      <c r="AS15">
        <f t="shared" si="1"/>
        <v>20</v>
      </c>
      <c r="AT15">
        <f t="shared" si="1"/>
        <v>21</v>
      </c>
      <c r="AU15">
        <f t="shared" si="1"/>
        <v>18</v>
      </c>
      <c r="AV15">
        <f t="shared" si="1"/>
        <v>17</v>
      </c>
      <c r="AW15">
        <f t="shared" si="1"/>
        <v>10</v>
      </c>
      <c r="AX15">
        <f t="shared" si="1"/>
        <v>5</v>
      </c>
      <c r="AY15">
        <f t="shared" si="1"/>
        <v>5</v>
      </c>
      <c r="AZ15">
        <f t="shared" si="1"/>
        <v>5</v>
      </c>
    </row>
    <row r="16" spans="5:52" x14ac:dyDescent="0.25">
      <c r="G16" t="str">
        <f>IF(E15&gt;=$F$15,G18,"")</f>
        <v>NE</v>
      </c>
      <c r="H16" t="str">
        <f t="shared" ref="H16:AC16" si="2">IF(H15&gt;=$F$15,H18,"")</f>
        <v/>
      </c>
      <c r="I16" t="str">
        <f t="shared" si="2"/>
        <v>W</v>
      </c>
      <c r="J16" t="str">
        <f t="shared" si="2"/>
        <v/>
      </c>
      <c r="K16" t="str">
        <f t="shared" si="2"/>
        <v/>
      </c>
      <c r="L16" t="str">
        <f t="shared" si="2"/>
        <v>#HR GAMING</v>
      </c>
      <c r="M16" t="str">
        <f t="shared" si="2"/>
        <v xml:space="preserve">#HR TEXT </v>
      </c>
      <c r="N16" t="str">
        <f t="shared" si="2"/>
        <v>#HR TALK CELL</v>
      </c>
      <c r="O16" t="str">
        <f t="shared" si="2"/>
        <v/>
      </c>
      <c r="P16" t="str">
        <f t="shared" si="2"/>
        <v/>
      </c>
      <c r="Q16" t="str">
        <f t="shared" si="2"/>
        <v>OFTN EAT FRUIT</v>
      </c>
      <c r="R16" t="str">
        <f t="shared" si="2"/>
        <v>OFTN EXERCISE</v>
      </c>
      <c r="S16" t="str">
        <f t="shared" si="2"/>
        <v>OFTN 7HRS SLEEP</v>
      </c>
      <c r="T16" t="str">
        <f t="shared" si="2"/>
        <v>OFTN SLEEP &lt;SHLD</v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>SATISFD W MYSELF</v>
      </c>
      <c r="Y16" t="str">
        <f t="shared" si="2"/>
        <v>GOOD TO BE ALIVE</v>
      </c>
      <c r="Z16" t="str">
        <f t="shared" si="2"/>
        <v/>
      </c>
      <c r="AA16" t="str">
        <f t="shared" si="2"/>
        <v/>
      </c>
      <c r="AB16" t="str">
        <f t="shared" si="2"/>
        <v/>
      </c>
      <c r="AC16" t="str">
        <f t="shared" si="2"/>
        <v>I AM OFTEN BORED</v>
      </c>
    </row>
    <row r="17" spans="1:75" x14ac:dyDescent="0.25">
      <c r="G17" t="s">
        <v>97</v>
      </c>
      <c r="J17" t="s">
        <v>49</v>
      </c>
      <c r="O17" t="s">
        <v>50</v>
      </c>
      <c r="U17" t="s">
        <v>51</v>
      </c>
      <c r="AD17" t="s">
        <v>48</v>
      </c>
    </row>
    <row r="18" spans="1:75" ht="99" x14ac:dyDescent="0.25">
      <c r="G18" t="s">
        <v>98</v>
      </c>
      <c r="H18" t="s">
        <v>99</v>
      </c>
      <c r="I18" t="s">
        <v>102</v>
      </c>
      <c r="J18" s="1" t="str">
        <f>VLOOKUP(J19,Sheet4!$B$11:$C$60,2,0)</f>
        <v>#HR/W INTERNET S</v>
      </c>
      <c r="K18" s="1" t="str">
        <f>VLOOKUP(K19,Sheet4!$B$11:$C$60,2,0)</f>
        <v>DALY WEB FACEBK</v>
      </c>
      <c r="L18" s="1" t="str">
        <f>VLOOKUP(L19,Sheet4!$B$11:$C$60,2,0)</f>
        <v>#HR GAMING</v>
      </c>
      <c r="M18" s="1" t="str">
        <f>VLOOKUP(M19,Sheet4!$B$11:$C$60,2,0)</f>
        <v xml:space="preserve">#HR TEXT </v>
      </c>
      <c r="N18" s="1" t="str">
        <f>VLOOKUP(N19,Sheet4!$B$11:$C$60,2,0)</f>
        <v>#HR TALK CELL</v>
      </c>
      <c r="O18" s="1" t="str">
        <f>VLOOKUP(O19,Sheet4!$B$11:$C$60,2,0)</f>
        <v>OFTN EAT BRKFST</v>
      </c>
      <c r="P18" s="1" t="str">
        <f>VLOOKUP(P19,Sheet4!$B$11:$C$60,2,0)</f>
        <v>OFTN EAT GN VEG</v>
      </c>
      <c r="Q18" s="1" t="str">
        <f>VLOOKUP(Q19,Sheet4!$B$11:$C$60,2,0)</f>
        <v>OFTN EAT FRUIT</v>
      </c>
      <c r="R18" s="1" t="str">
        <f>VLOOKUP(R19,Sheet4!$B$11:$C$60,2,0)</f>
        <v>OFTN EXERCISE</v>
      </c>
      <c r="S18" s="1" t="str">
        <f>VLOOKUP(S19,Sheet4!$B$11:$C$60,2,0)</f>
        <v>OFTN 7HRS SLEEP</v>
      </c>
      <c r="T18" s="1" t="str">
        <f>VLOOKUP(T19,Sheet4!$B$11:$C$60,2,0)</f>
        <v>OFTN SLEEP &lt;SHLD</v>
      </c>
      <c r="U18" s="1" t="str">
        <f>VLOOKUP(U19,Sheet4!$B$11:$C$60,2,0)</f>
        <v>LIFE MEANINGLESS</v>
      </c>
      <c r="V18" s="1" t="str">
        <f>VLOOKUP(V19,Sheet4!$B$11:$C$60,2,0)</f>
        <v>I ENJOY LIFE</v>
      </c>
      <c r="W18" s="1" t="str">
        <f>VLOOKUP(W19,Sheet4!$B$11:$C$60,2,0)</f>
        <v>FUTURE HOPELESS</v>
      </c>
      <c r="X18" s="1" t="str">
        <f>VLOOKUP(X19,Sheet4!$B$11:$C$60,2,0)</f>
        <v>SATISFD W MYSELF</v>
      </c>
      <c r="Y18" s="1" t="str">
        <f>VLOOKUP(Y19,Sheet4!$B$11:$C$60,2,0)</f>
        <v>GOOD TO BE ALIVE</v>
      </c>
      <c r="Z18" s="1" t="str">
        <f>VLOOKUP(Z19,Sheet4!$B$11:$C$60,2,0)</f>
        <v>FUTR R LIFE WRSE</v>
      </c>
      <c r="AA18" s="1" t="str">
        <f>VLOOKUP(AA19,Sheet4!$B$11:$C$60,2,0)</f>
        <v>OFTN FEEL LONELY</v>
      </c>
      <c r="AB18" s="1" t="str">
        <f>VLOOKUP(AB19,Sheet4!$B$11:$C$60,2,0)</f>
        <v>OFT WSH MOR FRND</v>
      </c>
      <c r="AC18" s="1" t="str">
        <f>VLOOKUP(AC19,Sheet4!$B$11:$C$60,2,0)</f>
        <v>I AM OFTEN BORED</v>
      </c>
      <c r="AD18" s="1" t="str">
        <f>VLOOKUP(AD19,Sheet4!$B$11:$C$60,2,0)</f>
        <v>EVR SMK CIG,REGL</v>
      </c>
      <c r="AE18" s="1" t="str">
        <f>VLOOKUP(BB19,Sheet4!$B$11:$C$60,2,0)</f>
        <v>EVER DRINK</v>
      </c>
      <c r="AF18" s="1" t="str">
        <f>VLOOKUP(BC19,Sheet4!$B$11:$C$60,2,0)</f>
        <v>#XMJ+HS/LIFETIME</v>
      </c>
      <c r="AG18" s="1" t="str">
        <f>VLOOKUP(BD19,Sheet4!$B$11:$C$60,2,0)</f>
        <v>#X LSD/LIFETIME</v>
      </c>
      <c r="AH18" s="1" t="str">
        <f>VLOOKUP(BE19,Sheet4!$B$11:$C$60,2,0)</f>
        <v>#X PSYD/LIFETIME</v>
      </c>
      <c r="AI18" s="1" t="str">
        <f>VLOOKUP(BF19,Sheet4!$B$11:$C$60,2,0)</f>
        <v>#X AMPH/LIFETIME</v>
      </c>
      <c r="AJ18" s="1" t="str">
        <f>VLOOKUP(BG19,Sheet4!$B$11:$C$60,2,0)</f>
        <v>#X SED/BARB/LIFE</v>
      </c>
      <c r="AK18" s="1" t="str">
        <f>VLOOKUP(BH19,Sheet4!$B$11:$C$60,2,0)</f>
        <v>#X TRQL/LIFETIME</v>
      </c>
      <c r="AL18" s="1" t="str">
        <f>VLOOKUP(BI19,Sheet4!$B$11:$C$60,2,0)</f>
        <v>#X NARC/LIFETIME</v>
      </c>
      <c r="AM18" s="1" t="str">
        <f>VLOOKUP(BJ19,Sheet4!$B$11:$C$60,2,0)</f>
        <v>#X INHL/LIFETIME</v>
      </c>
      <c r="AN18" s="1" t="str">
        <f>VLOOKUP(BK19,Sheet4!$B$11:$C$60,2,0)</f>
        <v>#X BEER/LIFETIME</v>
      </c>
      <c r="AO18" s="1" t="str">
        <f>VLOOKUP(BL19,Sheet4!$B$11:$C$60,2,0)</f>
        <v>#X SMKLESS/EVER</v>
      </c>
      <c r="AP18" s="1" t="str">
        <f>VLOOKUP(BM19,Sheet4!$B$11:$C$60,2,0)</f>
        <v>#X CRACK/LIFETIM</v>
      </c>
      <c r="AQ18" s="1" t="str">
        <f>VLOOKUP(BN19,Sheet4!$B$11:$C$60,2,0)</f>
        <v>#XOTH COKE/LIFE</v>
      </c>
      <c r="AR18" s="1" t="str">
        <f>VLOOKUP(BO19,Sheet4!$B$11:$C$60,2,0)</f>
        <v>#X MDMA/LIFETIM</v>
      </c>
      <c r="AS18" s="1" t="str">
        <f>VLOOKUP(BP19,Sheet4!$B$11:$C$60,2,0)</f>
        <v>#X STRD/LIFETIME</v>
      </c>
      <c r="AT18" s="1" t="str">
        <f>VLOOKUP(BQ19,Sheet4!$B$11:$C$60,2,0)</f>
        <v>#XDRUNK/LIFETIME</v>
      </c>
      <c r="AU18" s="1" t="str">
        <f>VLOOKUP(BR19,Sheet4!$B$11:$C$60,2,0)</f>
        <v>#X H LIF USE NDL</v>
      </c>
      <c r="AV18" s="1" t="str">
        <f>VLOOKUP(BS19,Sheet4!$B$11:$C$60,2,0)</f>
        <v>#X H LIF W/O NDL</v>
      </c>
      <c r="AW18" s="1" t="str">
        <f>VLOOKUP(BT19,Sheet4!$B$11:$C$60,2,0)</f>
        <v>#X INJECTOTH/LIF</v>
      </c>
      <c r="AX18" s="1" t="str">
        <f>VLOOKUP(BU19,Sheet4!$B$11:$C$60,2,0)</f>
        <v>#X ROHYPNOL/LIFE</v>
      </c>
      <c r="AY18" s="1" t="str">
        <f>VLOOKUP(BV19,Sheet4!$B$11:$C$60,2,0)</f>
        <v>#X METHAMPH/LIFE</v>
      </c>
      <c r="AZ18" s="1" t="str">
        <f>VLOOKUP(BW19,Sheet4!$B$11:$C$60,2,0)</f>
        <v>#X FLVRDALC/LIFE</v>
      </c>
    </row>
    <row r="19" spans="1:75" ht="53.25" x14ac:dyDescent="0.25">
      <c r="A19" s="1" t="s">
        <v>49</v>
      </c>
      <c r="B19" s="1" t="s">
        <v>50</v>
      </c>
      <c r="C19" s="1" t="s">
        <v>51</v>
      </c>
      <c r="D19" s="1" t="s">
        <v>48</v>
      </c>
      <c r="E19" t="s">
        <v>100</v>
      </c>
      <c r="F19" t="s">
        <v>101</v>
      </c>
      <c r="G19" s="2" t="s">
        <v>1</v>
      </c>
      <c r="H19" s="2" t="s">
        <v>2</v>
      </c>
      <c r="I19" s="2" t="s">
        <v>3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32</v>
      </c>
      <c r="P19" s="2" t="s">
        <v>33</v>
      </c>
      <c r="Q19" s="2" t="s">
        <v>34</v>
      </c>
      <c r="R19" s="2" t="s">
        <v>35</v>
      </c>
      <c r="S19" s="2" t="s">
        <v>36</v>
      </c>
      <c r="T19" s="2" t="s">
        <v>37</v>
      </c>
      <c r="U19" s="2" t="s">
        <v>38</v>
      </c>
      <c r="V19" s="2" t="s">
        <v>39</v>
      </c>
      <c r="W19" s="2" t="s">
        <v>40</v>
      </c>
      <c r="X19" s="2" t="s">
        <v>41</v>
      </c>
      <c r="Y19" s="2" t="s">
        <v>42</v>
      </c>
      <c r="Z19" s="2" t="s">
        <v>43</v>
      </c>
      <c r="AA19" s="2" t="s">
        <v>44</v>
      </c>
      <c r="AB19" s="2" t="s">
        <v>45</v>
      </c>
      <c r="AC19" s="2" t="s">
        <v>46</v>
      </c>
      <c r="AD19" s="2" t="s">
        <v>4</v>
      </c>
      <c r="AE19" s="2" t="s">
        <v>5</v>
      </c>
      <c r="AF19" s="2" t="s">
        <v>6</v>
      </c>
      <c r="AG19" s="2" t="s">
        <v>7</v>
      </c>
      <c r="AH19" s="2" t="s">
        <v>8</v>
      </c>
      <c r="AI19" s="2" t="s">
        <v>9</v>
      </c>
      <c r="AJ19" s="2" t="s">
        <v>10</v>
      </c>
      <c r="AK19" s="2" t="s">
        <v>11</v>
      </c>
      <c r="AL19" s="2" t="s">
        <v>12</v>
      </c>
      <c r="AM19" s="2" t="s">
        <v>13</v>
      </c>
      <c r="AN19" s="2" t="s">
        <v>14</v>
      </c>
      <c r="AO19" s="2" t="s">
        <v>15</v>
      </c>
      <c r="AP19" s="2" t="s">
        <v>16</v>
      </c>
      <c r="AQ19" s="2" t="s">
        <v>17</v>
      </c>
      <c r="AR19" s="2" t="s">
        <v>18</v>
      </c>
      <c r="AS19" s="2" t="s">
        <v>19</v>
      </c>
      <c r="AT19" s="2" t="s">
        <v>20</v>
      </c>
      <c r="AU19" s="2" t="s">
        <v>21</v>
      </c>
      <c r="AV19" s="2" t="s">
        <v>22</v>
      </c>
      <c r="AW19" s="2" t="s">
        <v>23</v>
      </c>
      <c r="AX19" s="2" t="s">
        <v>24</v>
      </c>
      <c r="AY19" s="2" t="s">
        <v>25</v>
      </c>
      <c r="AZ19" s="2" t="s">
        <v>26</v>
      </c>
      <c r="BB19" t="s">
        <v>5</v>
      </c>
      <c r="BC19" t="s">
        <v>6</v>
      </c>
      <c r="BD19" t="s">
        <v>7</v>
      </c>
      <c r="BE19" t="s">
        <v>8</v>
      </c>
      <c r="BF19" t="s">
        <v>9</v>
      </c>
      <c r="BG19" t="s">
        <v>10</v>
      </c>
      <c r="BH19" t="s">
        <v>11</v>
      </c>
      <c r="BI19" t="s">
        <v>12</v>
      </c>
      <c r="BJ19" t="s">
        <v>13</v>
      </c>
      <c r="BK19" t="s">
        <v>14</v>
      </c>
      <c r="BL19" t="s">
        <v>15</v>
      </c>
      <c r="BM19" t="s">
        <v>16</v>
      </c>
      <c r="BN19" t="s">
        <v>17</v>
      </c>
      <c r="BO19" t="s">
        <v>18</v>
      </c>
      <c r="BP19" t="s">
        <v>19</v>
      </c>
      <c r="BQ19" t="s">
        <v>20</v>
      </c>
      <c r="BR19" t="s">
        <v>21</v>
      </c>
      <c r="BS19" t="s">
        <v>22</v>
      </c>
      <c r="BT19" t="s">
        <v>23</v>
      </c>
      <c r="BU19" t="s">
        <v>24</v>
      </c>
      <c r="BV19" t="s">
        <v>25</v>
      </c>
      <c r="BW19" t="s">
        <v>26</v>
      </c>
    </row>
    <row r="20" spans="1:75" x14ac:dyDescent="0.25">
      <c r="A20">
        <f>MEDIAN(J20:N20)</f>
        <v>3</v>
      </c>
      <c r="B20">
        <f>MEDIAN(O20:T20)</f>
        <v>3</v>
      </c>
      <c r="C20">
        <f>MEDIAN(U20:AC20)</f>
        <v>3</v>
      </c>
      <c r="D20">
        <f t="array" ref="D20">MEDIAN(IF(ISNUMBER(AD20:AZ20),AD20:AZ20))</f>
        <v>9</v>
      </c>
      <c r="E20" t="s">
        <v>4</v>
      </c>
      <c r="F20" t="str">
        <f>VLOOKUP(E20,Sheet4!$B$11:$C$60,2,0)</f>
        <v>EVR SMK CIG,REGL</v>
      </c>
      <c r="G20">
        <v>0</v>
      </c>
      <c r="H20">
        <v>1</v>
      </c>
      <c r="I20">
        <v>0</v>
      </c>
      <c r="J20">
        <v>0</v>
      </c>
      <c r="K20">
        <v>3</v>
      </c>
      <c r="L20">
        <v>4</v>
      </c>
      <c r="M20">
        <v>6</v>
      </c>
      <c r="N20">
        <v>0</v>
      </c>
      <c r="O20">
        <v>0</v>
      </c>
      <c r="P20">
        <v>0</v>
      </c>
      <c r="Q20">
        <v>0</v>
      </c>
      <c r="R20">
        <v>6</v>
      </c>
      <c r="S20">
        <v>6</v>
      </c>
      <c r="T20">
        <v>9</v>
      </c>
      <c r="U20">
        <v>1</v>
      </c>
      <c r="V20">
        <v>4</v>
      </c>
      <c r="W20">
        <v>3</v>
      </c>
      <c r="X20">
        <v>6</v>
      </c>
      <c r="Y20">
        <v>3</v>
      </c>
      <c r="Z20">
        <v>2</v>
      </c>
      <c r="AA20">
        <v>4</v>
      </c>
      <c r="AB20">
        <v>1</v>
      </c>
      <c r="AC20">
        <v>4</v>
      </c>
      <c r="AD20" t="e">
        <f>HLOOKUP(AD$19,$BB19:$BW20,2,0)</f>
        <v>#N/A</v>
      </c>
      <c r="AE20">
        <f>IFERROR(HLOOKUP(AE$19,$BB19:$BW20,2,0),"")</f>
        <v>0</v>
      </c>
      <c r="AF20">
        <f>IFERROR(HLOOKUP(AF$19,$BB19:$BW20,2,0),"NA")</f>
        <v>9</v>
      </c>
      <c r="AG20">
        <f t="shared" ref="AG20:AZ20" si="3">HLOOKUP(AG$19,$BB19:$BW20,2,0)</f>
        <v>9</v>
      </c>
      <c r="AH20">
        <f t="shared" si="3"/>
        <v>9</v>
      </c>
      <c r="AI20">
        <f t="shared" si="3"/>
        <v>9</v>
      </c>
      <c r="AJ20">
        <f t="shared" si="3"/>
        <v>9</v>
      </c>
      <c r="AK20">
        <f t="shared" si="3"/>
        <v>9</v>
      </c>
      <c r="AL20">
        <f t="shared" si="3"/>
        <v>9</v>
      </c>
      <c r="AM20">
        <f t="shared" si="3"/>
        <v>9</v>
      </c>
      <c r="AN20">
        <f t="shared" si="3"/>
        <v>9</v>
      </c>
      <c r="AO20">
        <f t="shared" si="3"/>
        <v>9</v>
      </c>
      <c r="AP20">
        <f t="shared" si="3"/>
        <v>9</v>
      </c>
      <c r="AQ20">
        <f t="shared" si="3"/>
        <v>9</v>
      </c>
      <c r="AR20">
        <f t="shared" si="3"/>
        <v>8</v>
      </c>
      <c r="AS20">
        <f t="shared" si="3"/>
        <v>9</v>
      </c>
      <c r="AT20">
        <f t="shared" si="3"/>
        <v>9</v>
      </c>
      <c r="AU20">
        <f t="shared" si="3"/>
        <v>8</v>
      </c>
      <c r="AV20">
        <f t="shared" si="3"/>
        <v>9</v>
      </c>
      <c r="AW20">
        <f t="shared" si="3"/>
        <v>7</v>
      </c>
      <c r="AX20">
        <f t="shared" si="3"/>
        <v>6</v>
      </c>
      <c r="AY20">
        <f t="shared" si="3"/>
        <v>6</v>
      </c>
      <c r="AZ20">
        <f t="shared" si="3"/>
        <v>6</v>
      </c>
      <c r="BB20">
        <v>0</v>
      </c>
      <c r="BC20">
        <v>9</v>
      </c>
      <c r="BD20">
        <v>9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9</v>
      </c>
      <c r="BM20">
        <v>9</v>
      </c>
      <c r="BN20">
        <v>9</v>
      </c>
      <c r="BO20">
        <v>8</v>
      </c>
      <c r="BP20">
        <v>9</v>
      </c>
      <c r="BQ20">
        <v>9</v>
      </c>
      <c r="BR20">
        <v>8</v>
      </c>
      <c r="BS20">
        <v>9</v>
      </c>
      <c r="BT20">
        <v>7</v>
      </c>
      <c r="BU20">
        <v>6</v>
      </c>
      <c r="BV20">
        <v>6</v>
      </c>
      <c r="BW20">
        <v>6</v>
      </c>
    </row>
    <row r="21" spans="1:75" hidden="1" x14ac:dyDescent="0.25">
      <c r="G21" t="s">
        <v>1</v>
      </c>
      <c r="H21" t="s">
        <v>2</v>
      </c>
      <c r="I21" t="s">
        <v>3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A21" t="s">
        <v>44</v>
      </c>
      <c r="AB21" t="s">
        <v>45</v>
      </c>
      <c r="AC21" t="s">
        <v>46</v>
      </c>
      <c r="BB21" t="s">
        <v>4</v>
      </c>
      <c r="BC21" t="s">
        <v>6</v>
      </c>
      <c r="BD21" t="s">
        <v>7</v>
      </c>
      <c r="BE21" t="s">
        <v>8</v>
      </c>
      <c r="BF21" t="s">
        <v>9</v>
      </c>
      <c r="BG21" t="s">
        <v>10</v>
      </c>
      <c r="BH21" t="s">
        <v>11</v>
      </c>
      <c r="BI21" t="s">
        <v>12</v>
      </c>
      <c r="BJ21" t="s">
        <v>13</v>
      </c>
      <c r="BK21" t="s">
        <v>14</v>
      </c>
      <c r="BL21" t="s">
        <v>15</v>
      </c>
      <c r="BM21" t="s">
        <v>16</v>
      </c>
      <c r="BN21" t="s">
        <v>17</v>
      </c>
      <c r="BO21" t="s">
        <v>18</v>
      </c>
      <c r="BP21" t="s">
        <v>19</v>
      </c>
      <c r="BQ21" t="s">
        <v>20</v>
      </c>
      <c r="BR21" t="s">
        <v>21</v>
      </c>
      <c r="BS21" t="s">
        <v>22</v>
      </c>
      <c r="BT21" t="s">
        <v>23</v>
      </c>
      <c r="BU21" t="s">
        <v>24</v>
      </c>
      <c r="BV21" t="s">
        <v>25</v>
      </c>
      <c r="BW21" t="s">
        <v>26</v>
      </c>
    </row>
    <row r="22" spans="1:75" x14ac:dyDescent="0.25">
      <c r="A22">
        <f>MEDIAN(J22:N22)</f>
        <v>2</v>
      </c>
      <c r="B22">
        <f>MEDIAN(O22:T22)</f>
        <v>5</v>
      </c>
      <c r="C22">
        <f>MEDIAN(U22:AC22)</f>
        <v>1</v>
      </c>
      <c r="D22">
        <f t="array" ref="D22">MEDIAN(IF(ISNUMBER(AD22:AZ22),AD22:AZ22))</f>
        <v>7.5</v>
      </c>
      <c r="E22" t="s">
        <v>5</v>
      </c>
      <c r="F22" t="str">
        <f>VLOOKUP(E22,Sheet4!$B$11:$C$60,2,0)</f>
        <v>EVER DRINK</v>
      </c>
      <c r="G22">
        <v>0</v>
      </c>
      <c r="H22">
        <v>1</v>
      </c>
      <c r="I22">
        <v>2</v>
      </c>
      <c r="J22">
        <v>0</v>
      </c>
      <c r="K22">
        <v>2</v>
      </c>
      <c r="L22">
        <v>1</v>
      </c>
      <c r="M22">
        <v>3</v>
      </c>
      <c r="N22">
        <v>2</v>
      </c>
      <c r="O22">
        <v>0</v>
      </c>
      <c r="P22">
        <v>4</v>
      </c>
      <c r="Q22">
        <v>6</v>
      </c>
      <c r="R22">
        <v>7</v>
      </c>
      <c r="S22">
        <v>3</v>
      </c>
      <c r="T22">
        <v>6</v>
      </c>
      <c r="U22">
        <v>0</v>
      </c>
      <c r="V22">
        <v>1</v>
      </c>
      <c r="W22">
        <v>1</v>
      </c>
      <c r="X22">
        <v>4</v>
      </c>
      <c r="Y22">
        <v>4</v>
      </c>
      <c r="Z22">
        <v>1</v>
      </c>
      <c r="AA22">
        <v>1</v>
      </c>
      <c r="AB22">
        <v>2</v>
      </c>
      <c r="AC22">
        <v>4</v>
      </c>
      <c r="AD22">
        <f>HLOOKUP(AD$19,$BB21:$BW22,2,0)</f>
        <v>0</v>
      </c>
      <c r="AE22" t="e">
        <f t="shared" ref="AE22" si="4">HLOOKUP(AE$19,$BB21:$BW22,2,0)</f>
        <v>#N/A</v>
      </c>
      <c r="AF22">
        <f t="shared" ref="AF22" si="5">HLOOKUP(AF$19,$BB21:$BW22,2,0)</f>
        <v>8</v>
      </c>
      <c r="AG22">
        <f t="shared" ref="AG22" si="6">HLOOKUP(AG$19,$BB21:$BW22,2,0)</f>
        <v>10</v>
      </c>
      <c r="AH22">
        <f t="shared" ref="AH22" si="7">HLOOKUP(AH$19,$BB21:$BW22,2,0)</f>
        <v>7</v>
      </c>
      <c r="AI22">
        <f t="shared" ref="AI22" si="8">HLOOKUP(AI$19,$BB21:$BW22,2,0)</f>
        <v>9</v>
      </c>
      <c r="AJ22">
        <f t="shared" ref="AJ22" si="9">HLOOKUP(AJ$19,$BB21:$BW22,2,0)</f>
        <v>8</v>
      </c>
      <c r="AK22">
        <f t="shared" ref="AK22" si="10">HLOOKUP(AK$19,$BB21:$BW22,2,0)</f>
        <v>8</v>
      </c>
      <c r="AL22">
        <f t="shared" ref="AL22" si="11">HLOOKUP(AL$19,$BB21:$BW22,2,0)</f>
        <v>9</v>
      </c>
      <c r="AM22">
        <f t="shared" ref="AM22" si="12">HLOOKUP(AM$19,$BB21:$BW22,2,0)</f>
        <v>8</v>
      </c>
      <c r="AN22">
        <f t="shared" ref="AN22" si="13">HLOOKUP(AN$19,$BB21:$BW22,2,0)</f>
        <v>8</v>
      </c>
      <c r="AO22">
        <f t="shared" ref="AO22" si="14">HLOOKUP(AO$19,$BB21:$BW22,2,0)</f>
        <v>9</v>
      </c>
      <c r="AP22">
        <f t="shared" ref="AP22" si="15">HLOOKUP(AP$19,$BB21:$BW22,2,0)</f>
        <v>9</v>
      </c>
      <c r="AQ22">
        <f t="shared" ref="AQ22" si="16">HLOOKUP(AQ$19,$BB21:$BW22,2,0)</f>
        <v>8</v>
      </c>
      <c r="AR22">
        <f t="shared" ref="AR22" si="17">HLOOKUP(AR$19,$BB21:$BW22,2,0)</f>
        <v>7</v>
      </c>
      <c r="AS22">
        <f t="shared" ref="AS22" si="18">HLOOKUP(AS$19,$BB21:$BW22,2,0)</f>
        <v>7</v>
      </c>
      <c r="AT22">
        <f t="shared" ref="AT22" si="19">HLOOKUP(AT$19,$BB21:$BW22,2,0)</f>
        <v>7</v>
      </c>
      <c r="AU22">
        <f t="shared" ref="AU22" si="20">HLOOKUP(AU$19,$BB21:$BW22,2,0)</f>
        <v>5</v>
      </c>
      <c r="AV22">
        <f t="shared" ref="AV22" si="21">HLOOKUP(AV$19,$BB21:$BW22,2,0)</f>
        <v>6</v>
      </c>
      <c r="AW22">
        <f t="shared" ref="AW22" si="22">HLOOKUP(AW$19,$BB21:$BW22,2,0)</f>
        <v>4</v>
      </c>
      <c r="AX22">
        <f t="shared" ref="AX22" si="23">HLOOKUP(AX$19,$BB21:$BW22,2,0)</f>
        <v>3</v>
      </c>
      <c r="AY22">
        <f t="shared" ref="AY22" si="24">HLOOKUP(AY$19,$BB21:$BW22,2,0)</f>
        <v>3</v>
      </c>
      <c r="AZ22">
        <f t="shared" ref="AZ22" si="25">HLOOKUP(AZ$19,$BB21:$BW22,2,0)</f>
        <v>3</v>
      </c>
      <c r="BB22">
        <v>0</v>
      </c>
      <c r="BC22">
        <v>8</v>
      </c>
      <c r="BD22">
        <v>10</v>
      </c>
      <c r="BE22">
        <v>7</v>
      </c>
      <c r="BF22">
        <v>9</v>
      </c>
      <c r="BG22">
        <v>8</v>
      </c>
      <c r="BH22">
        <v>8</v>
      </c>
      <c r="BI22">
        <v>9</v>
      </c>
      <c r="BJ22">
        <v>8</v>
      </c>
      <c r="BK22">
        <v>8</v>
      </c>
      <c r="BL22">
        <v>9</v>
      </c>
      <c r="BM22">
        <v>9</v>
      </c>
      <c r="BN22">
        <v>8</v>
      </c>
      <c r="BO22">
        <v>7</v>
      </c>
      <c r="BP22">
        <v>7</v>
      </c>
      <c r="BQ22">
        <v>7</v>
      </c>
      <c r="BR22">
        <v>5</v>
      </c>
      <c r="BS22">
        <v>6</v>
      </c>
      <c r="BT22">
        <v>4</v>
      </c>
      <c r="BU22">
        <v>3</v>
      </c>
      <c r="BV22">
        <v>3</v>
      </c>
      <c r="BW22">
        <v>3</v>
      </c>
    </row>
    <row r="23" spans="1:75" hidden="1" x14ac:dyDescent="0.25">
      <c r="G23" t="s">
        <v>1</v>
      </c>
      <c r="H23" t="s">
        <v>2</v>
      </c>
      <c r="I23" t="s">
        <v>3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A23" t="s">
        <v>44</v>
      </c>
      <c r="AB23" t="s">
        <v>45</v>
      </c>
      <c r="AC23" t="s">
        <v>46</v>
      </c>
      <c r="BB23" t="s">
        <v>4</v>
      </c>
      <c r="BC23" t="s">
        <v>5</v>
      </c>
      <c r="BD23" t="s">
        <v>7</v>
      </c>
      <c r="BE23" t="s">
        <v>8</v>
      </c>
      <c r="BF23" t="s">
        <v>9</v>
      </c>
      <c r="BG23" t="s">
        <v>10</v>
      </c>
      <c r="BH23" t="s">
        <v>11</v>
      </c>
      <c r="BI23" t="s">
        <v>12</v>
      </c>
      <c r="BJ23" t="s">
        <v>13</v>
      </c>
      <c r="BK23" t="s">
        <v>14</v>
      </c>
      <c r="BL23" t="s">
        <v>15</v>
      </c>
      <c r="BM23" t="s">
        <v>16</v>
      </c>
      <c r="BN23" t="s">
        <v>17</v>
      </c>
      <c r="BO23" t="s">
        <v>18</v>
      </c>
      <c r="BP23" t="s">
        <v>19</v>
      </c>
      <c r="BQ23" t="s">
        <v>20</v>
      </c>
      <c r="BR23" t="s">
        <v>21</v>
      </c>
      <c r="BS23" t="s">
        <v>22</v>
      </c>
      <c r="BT23" t="s">
        <v>23</v>
      </c>
      <c r="BU23" t="s">
        <v>24</v>
      </c>
      <c r="BV23" t="s">
        <v>25</v>
      </c>
      <c r="BW23" t="s">
        <v>26</v>
      </c>
    </row>
    <row r="24" spans="1:75" x14ac:dyDescent="0.25">
      <c r="A24">
        <f>MEDIAN(J24:N24)</f>
        <v>4</v>
      </c>
      <c r="B24">
        <f>MEDIAN(O24:T24)</f>
        <v>1</v>
      </c>
      <c r="C24">
        <f>MEDIAN(U24:AC24)</f>
        <v>2</v>
      </c>
      <c r="D24">
        <f t="array" ref="D24">MEDIAN(IF(ISNUMBER(AD24:AZ24),AD24:AZ24))</f>
        <v>8</v>
      </c>
      <c r="E24" t="s">
        <v>6</v>
      </c>
      <c r="F24" t="str">
        <f>VLOOKUP(E24,Sheet4!$B$11:$C$60,2,0)</f>
        <v>#XMJ+HS/LIFETIME</v>
      </c>
      <c r="G24">
        <v>0</v>
      </c>
      <c r="H24">
        <v>4</v>
      </c>
      <c r="I24">
        <v>0</v>
      </c>
      <c r="J24">
        <v>0</v>
      </c>
      <c r="K24">
        <v>3</v>
      </c>
      <c r="L24">
        <v>7</v>
      </c>
      <c r="M24">
        <v>7</v>
      </c>
      <c r="N24">
        <v>4</v>
      </c>
      <c r="O24">
        <v>0</v>
      </c>
      <c r="P24">
        <v>1</v>
      </c>
      <c r="Q24">
        <v>1</v>
      </c>
      <c r="R24">
        <v>3</v>
      </c>
      <c r="S24">
        <v>1</v>
      </c>
      <c r="T24">
        <v>6</v>
      </c>
      <c r="U24">
        <v>1</v>
      </c>
      <c r="V24">
        <v>2</v>
      </c>
      <c r="W24">
        <v>1</v>
      </c>
      <c r="X24">
        <v>2</v>
      </c>
      <c r="Y24">
        <v>5</v>
      </c>
      <c r="Z24">
        <v>1</v>
      </c>
      <c r="AA24">
        <v>3</v>
      </c>
      <c r="AB24">
        <v>2</v>
      </c>
      <c r="AC24">
        <v>1</v>
      </c>
      <c r="AD24">
        <f>HLOOKUP(AD$19,$BB23:$BW24,2,0)</f>
        <v>0</v>
      </c>
      <c r="AE24">
        <f t="shared" ref="AE24" si="26">HLOOKUP(AE$19,$BB23:$BW24,2,0)</f>
        <v>7</v>
      </c>
      <c r="AF24" t="e">
        <f t="shared" ref="AF24" si="27">HLOOKUP(AF$19,$BB23:$BW24,2,0)</f>
        <v>#N/A</v>
      </c>
      <c r="AG24">
        <f t="shared" ref="AG24" si="28">HLOOKUP(AG$19,$BB23:$BW24,2,0)</f>
        <v>9</v>
      </c>
      <c r="AH24">
        <f t="shared" ref="AH24" si="29">HLOOKUP(AH$19,$BB23:$BW24,2,0)</f>
        <v>6</v>
      </c>
      <c r="AI24">
        <f t="shared" ref="AI24" si="30">HLOOKUP(AI$19,$BB23:$BW24,2,0)</f>
        <v>8</v>
      </c>
      <c r="AJ24">
        <f t="shared" ref="AJ24" si="31">HLOOKUP(AJ$19,$BB23:$BW24,2,0)</f>
        <v>8</v>
      </c>
      <c r="AK24">
        <f t="shared" ref="AK24" si="32">HLOOKUP(AK$19,$BB23:$BW24,2,0)</f>
        <v>9</v>
      </c>
      <c r="AL24">
        <f t="shared" ref="AL24" si="33">HLOOKUP(AL$19,$BB23:$BW24,2,0)</f>
        <v>9</v>
      </c>
      <c r="AM24">
        <f t="shared" ref="AM24" si="34">HLOOKUP(AM$19,$BB23:$BW24,2,0)</f>
        <v>9</v>
      </c>
      <c r="AN24">
        <f t="shared" ref="AN24" si="35">HLOOKUP(AN$19,$BB23:$BW24,2,0)</f>
        <v>9</v>
      </c>
      <c r="AO24">
        <f t="shared" ref="AO24" si="36">HLOOKUP(AO$19,$BB23:$BW24,2,0)</f>
        <v>8</v>
      </c>
      <c r="AP24">
        <f t="shared" ref="AP24" si="37">HLOOKUP(AP$19,$BB23:$BW24,2,0)</f>
        <v>10</v>
      </c>
      <c r="AQ24">
        <f t="shared" ref="AQ24" si="38">HLOOKUP(AQ$19,$BB23:$BW24,2,0)</f>
        <v>10</v>
      </c>
      <c r="AR24">
        <f t="shared" ref="AR24" si="39">HLOOKUP(AR$19,$BB23:$BW24,2,0)</f>
        <v>9</v>
      </c>
      <c r="AS24">
        <f t="shared" ref="AS24" si="40">HLOOKUP(AS$19,$BB23:$BW24,2,0)</f>
        <v>7</v>
      </c>
      <c r="AT24">
        <f t="shared" ref="AT24" si="41">HLOOKUP(AT$19,$BB23:$BW24,2,0)</f>
        <v>8</v>
      </c>
      <c r="AU24">
        <f t="shared" ref="AU24" si="42">HLOOKUP(AU$19,$BB23:$BW24,2,0)</f>
        <v>5</v>
      </c>
      <c r="AV24">
        <f t="shared" ref="AV24" si="43">HLOOKUP(AV$19,$BB23:$BW24,2,0)</f>
        <v>5</v>
      </c>
      <c r="AW24">
        <f t="shared" ref="AW24" si="44">HLOOKUP(AW$19,$BB23:$BW24,2,0)</f>
        <v>6</v>
      </c>
      <c r="AX24">
        <f t="shared" ref="AX24" si="45">HLOOKUP(AX$19,$BB23:$BW24,2,0)</f>
        <v>2</v>
      </c>
      <c r="AY24">
        <f t="shared" ref="AY24" si="46">HLOOKUP(AY$19,$BB23:$BW24,2,0)</f>
        <v>2</v>
      </c>
      <c r="AZ24">
        <f t="shared" ref="AZ24" si="47">HLOOKUP(AZ$19,$BB23:$BW24,2,0)</f>
        <v>2</v>
      </c>
      <c r="BB24">
        <v>0</v>
      </c>
      <c r="BC24">
        <v>7</v>
      </c>
      <c r="BD24">
        <v>9</v>
      </c>
      <c r="BE24">
        <v>6</v>
      </c>
      <c r="BF24">
        <v>8</v>
      </c>
      <c r="BG24">
        <v>8</v>
      </c>
      <c r="BH24">
        <v>9</v>
      </c>
      <c r="BI24">
        <v>9</v>
      </c>
      <c r="BJ24">
        <v>9</v>
      </c>
      <c r="BK24">
        <v>9</v>
      </c>
      <c r="BL24">
        <v>8</v>
      </c>
      <c r="BM24">
        <v>10</v>
      </c>
      <c r="BN24">
        <v>10</v>
      </c>
      <c r="BO24">
        <v>9</v>
      </c>
      <c r="BP24">
        <v>7</v>
      </c>
      <c r="BQ24">
        <v>8</v>
      </c>
      <c r="BR24">
        <v>5</v>
      </c>
      <c r="BS24">
        <v>5</v>
      </c>
      <c r="BT24">
        <v>6</v>
      </c>
      <c r="BU24">
        <v>2</v>
      </c>
      <c r="BV24">
        <v>2</v>
      </c>
      <c r="BW24">
        <v>2</v>
      </c>
    </row>
    <row r="25" spans="1:75" hidden="1" x14ac:dyDescent="0.25">
      <c r="G25" t="s">
        <v>1</v>
      </c>
      <c r="H25" t="s">
        <v>2</v>
      </c>
      <c r="I25" t="s">
        <v>3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A25" t="s">
        <v>44</v>
      </c>
      <c r="AB25" t="s">
        <v>45</v>
      </c>
      <c r="AC25" t="s">
        <v>46</v>
      </c>
      <c r="BB25" t="s">
        <v>4</v>
      </c>
      <c r="BC25" t="s">
        <v>5</v>
      </c>
      <c r="BD25" t="s">
        <v>6</v>
      </c>
      <c r="BE25" t="s">
        <v>8</v>
      </c>
      <c r="BF25" t="s">
        <v>9</v>
      </c>
      <c r="BG25" t="s">
        <v>10</v>
      </c>
      <c r="BH25" t="s">
        <v>11</v>
      </c>
      <c r="BI25" t="s">
        <v>12</v>
      </c>
      <c r="BJ25" t="s">
        <v>13</v>
      </c>
      <c r="BK25" t="s">
        <v>14</v>
      </c>
      <c r="BL25" t="s">
        <v>15</v>
      </c>
      <c r="BM25" t="s">
        <v>16</v>
      </c>
      <c r="BN25" t="s">
        <v>17</v>
      </c>
      <c r="BO25" t="s">
        <v>18</v>
      </c>
      <c r="BP25" t="s">
        <v>19</v>
      </c>
      <c r="BQ25" t="s">
        <v>20</v>
      </c>
      <c r="BR25" t="s">
        <v>21</v>
      </c>
      <c r="BS25" t="s">
        <v>22</v>
      </c>
      <c r="BT25" t="s">
        <v>23</v>
      </c>
      <c r="BU25" t="s">
        <v>24</v>
      </c>
      <c r="BV25" t="s">
        <v>25</v>
      </c>
      <c r="BW25" t="s">
        <v>26</v>
      </c>
    </row>
    <row r="26" spans="1:75" x14ac:dyDescent="0.25">
      <c r="A26">
        <f>MEDIAN(J26:N26)</f>
        <v>3</v>
      </c>
      <c r="B26">
        <f>MEDIAN(O26:T26)</f>
        <v>2</v>
      </c>
      <c r="C26">
        <f>MEDIAN(U26:AC26)</f>
        <v>3</v>
      </c>
      <c r="D26">
        <f t="array" ref="D26">MEDIAN(IF(ISNUMBER(AD26:AZ26),AD26:AZ26))</f>
        <v>7</v>
      </c>
      <c r="E26" t="s">
        <v>7</v>
      </c>
      <c r="F26" t="str">
        <f>VLOOKUP(E26,Sheet4!$B$11:$C$60,2,0)</f>
        <v>#X LSD/LIFETIME</v>
      </c>
      <c r="G26">
        <v>0</v>
      </c>
      <c r="H26">
        <v>1</v>
      </c>
      <c r="I26">
        <v>5</v>
      </c>
      <c r="J26">
        <v>0</v>
      </c>
      <c r="K26">
        <v>2</v>
      </c>
      <c r="L26">
        <v>3</v>
      </c>
      <c r="M26">
        <v>4</v>
      </c>
      <c r="N26">
        <v>4</v>
      </c>
      <c r="O26">
        <v>0</v>
      </c>
      <c r="P26">
        <v>2</v>
      </c>
      <c r="Q26">
        <v>2</v>
      </c>
      <c r="R26">
        <v>4</v>
      </c>
      <c r="S26">
        <v>3</v>
      </c>
      <c r="T26">
        <v>1</v>
      </c>
      <c r="U26">
        <v>0</v>
      </c>
      <c r="V26">
        <v>2</v>
      </c>
      <c r="W26">
        <v>3</v>
      </c>
      <c r="X26">
        <v>4</v>
      </c>
      <c r="Y26">
        <v>4</v>
      </c>
      <c r="Z26">
        <v>0</v>
      </c>
      <c r="AA26">
        <v>4</v>
      </c>
      <c r="AB26">
        <v>0</v>
      </c>
      <c r="AC26">
        <v>4</v>
      </c>
      <c r="AD26">
        <f>HLOOKUP(AD$19,$BB25:$BW26,2,0)</f>
        <v>0</v>
      </c>
      <c r="AE26">
        <f t="shared" ref="AE26" si="48">HLOOKUP(AE$19,$BB25:$BW26,2,0)</f>
        <v>7</v>
      </c>
      <c r="AF26">
        <f t="shared" ref="AF26" si="49">HLOOKUP(AF$19,$BB25:$BW26,2,0)</f>
        <v>9</v>
      </c>
      <c r="AG26" t="e">
        <f t="shared" ref="AG26" si="50">HLOOKUP(AG$19,$BB25:$BW26,2,0)</f>
        <v>#N/A</v>
      </c>
      <c r="AH26">
        <f t="shared" ref="AH26" si="51">HLOOKUP(AH$19,$BB25:$BW26,2,0)</f>
        <v>7</v>
      </c>
      <c r="AI26">
        <f t="shared" ref="AI26" si="52">HLOOKUP(AI$19,$BB25:$BW26,2,0)</f>
        <v>9</v>
      </c>
      <c r="AJ26">
        <f t="shared" ref="AJ26" si="53">HLOOKUP(AJ$19,$BB25:$BW26,2,0)</f>
        <v>9</v>
      </c>
      <c r="AK26">
        <f t="shared" ref="AK26" si="54">HLOOKUP(AK$19,$BB25:$BW26,2,0)</f>
        <v>8</v>
      </c>
      <c r="AL26">
        <f t="shared" ref="AL26" si="55">HLOOKUP(AL$19,$BB25:$BW26,2,0)</f>
        <v>9</v>
      </c>
      <c r="AM26">
        <f t="shared" ref="AM26" si="56">HLOOKUP(AM$19,$BB25:$BW26,2,0)</f>
        <v>7</v>
      </c>
      <c r="AN26">
        <f t="shared" ref="AN26" si="57">HLOOKUP(AN$19,$BB25:$BW26,2,0)</f>
        <v>8</v>
      </c>
      <c r="AO26">
        <f t="shared" ref="AO26" si="58">HLOOKUP(AO$19,$BB25:$BW26,2,0)</f>
        <v>8</v>
      </c>
      <c r="AP26">
        <f t="shared" ref="AP26" si="59">HLOOKUP(AP$19,$BB25:$BW26,2,0)</f>
        <v>7</v>
      </c>
      <c r="AQ26">
        <f t="shared" ref="AQ26" si="60">HLOOKUP(AQ$19,$BB25:$BW26,2,0)</f>
        <v>9</v>
      </c>
      <c r="AR26">
        <f t="shared" ref="AR26" si="61">HLOOKUP(AR$19,$BB25:$BW26,2,0)</f>
        <v>9</v>
      </c>
      <c r="AS26">
        <f t="shared" ref="AS26" si="62">HLOOKUP(AS$19,$BB25:$BW26,2,0)</f>
        <v>8</v>
      </c>
      <c r="AT26">
        <f t="shared" ref="AT26" si="63">HLOOKUP(AT$19,$BB25:$BW26,2,0)</f>
        <v>6</v>
      </c>
      <c r="AU26">
        <f t="shared" ref="AU26" si="64">HLOOKUP(AU$19,$BB25:$BW26,2,0)</f>
        <v>5</v>
      </c>
      <c r="AV26">
        <f t="shared" ref="AV26" si="65">HLOOKUP(AV$19,$BB25:$BW26,2,0)</f>
        <v>5</v>
      </c>
      <c r="AW26">
        <f t="shared" ref="AW26" si="66">HLOOKUP(AW$19,$BB25:$BW26,2,0)</f>
        <v>5</v>
      </c>
      <c r="AX26">
        <f t="shared" ref="AX26" si="67">HLOOKUP(AX$19,$BB25:$BW26,2,0)</f>
        <v>3</v>
      </c>
      <c r="AY26">
        <f t="shared" ref="AY26" si="68">HLOOKUP(AY$19,$BB25:$BW26,2,0)</f>
        <v>3</v>
      </c>
      <c r="AZ26">
        <f t="shared" ref="AZ26" si="69">HLOOKUP(AZ$19,$BB25:$BW26,2,0)</f>
        <v>3</v>
      </c>
      <c r="BB26">
        <v>0</v>
      </c>
      <c r="BC26">
        <v>7</v>
      </c>
      <c r="BD26">
        <v>9</v>
      </c>
      <c r="BE26">
        <v>7</v>
      </c>
      <c r="BF26">
        <v>9</v>
      </c>
      <c r="BG26">
        <v>9</v>
      </c>
      <c r="BH26">
        <v>8</v>
      </c>
      <c r="BI26">
        <v>9</v>
      </c>
      <c r="BJ26">
        <v>7</v>
      </c>
      <c r="BK26">
        <v>8</v>
      </c>
      <c r="BL26">
        <v>8</v>
      </c>
      <c r="BM26">
        <v>7</v>
      </c>
      <c r="BN26">
        <v>9</v>
      </c>
      <c r="BO26">
        <v>9</v>
      </c>
      <c r="BP26">
        <v>8</v>
      </c>
      <c r="BQ26">
        <v>6</v>
      </c>
      <c r="BR26">
        <v>5</v>
      </c>
      <c r="BS26">
        <v>5</v>
      </c>
      <c r="BT26">
        <v>5</v>
      </c>
      <c r="BU26">
        <v>3</v>
      </c>
      <c r="BV26">
        <v>3</v>
      </c>
      <c r="BW26">
        <v>3</v>
      </c>
    </row>
    <row r="27" spans="1:75" hidden="1" x14ac:dyDescent="0.25">
      <c r="G27" t="s">
        <v>1</v>
      </c>
      <c r="H27" t="s">
        <v>2</v>
      </c>
      <c r="I27" t="s">
        <v>3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A27" t="s">
        <v>44</v>
      </c>
      <c r="AB27" t="s">
        <v>45</v>
      </c>
      <c r="AC27" t="s">
        <v>46</v>
      </c>
      <c r="BB27" t="s">
        <v>4</v>
      </c>
      <c r="BC27" t="s">
        <v>5</v>
      </c>
      <c r="BD27" t="s">
        <v>6</v>
      </c>
      <c r="BE27" t="s">
        <v>7</v>
      </c>
      <c r="BF27" t="s">
        <v>9</v>
      </c>
      <c r="BG27" t="s">
        <v>10</v>
      </c>
      <c r="BH27" t="s">
        <v>11</v>
      </c>
      <c r="BI27" t="s">
        <v>12</v>
      </c>
      <c r="BJ27" t="s">
        <v>13</v>
      </c>
      <c r="BK27" t="s">
        <v>14</v>
      </c>
      <c r="BL27" t="s">
        <v>15</v>
      </c>
      <c r="BM27" t="s">
        <v>16</v>
      </c>
      <c r="BN27" t="s">
        <v>17</v>
      </c>
      <c r="BO27" t="s">
        <v>18</v>
      </c>
      <c r="BP27" t="s">
        <v>19</v>
      </c>
      <c r="BQ27" t="s">
        <v>20</v>
      </c>
      <c r="BR27" t="s">
        <v>21</v>
      </c>
      <c r="BS27" t="s">
        <v>22</v>
      </c>
      <c r="BT27" t="s">
        <v>23</v>
      </c>
      <c r="BU27" t="s">
        <v>24</v>
      </c>
      <c r="BV27" t="s">
        <v>25</v>
      </c>
      <c r="BW27" t="s">
        <v>26</v>
      </c>
    </row>
    <row r="28" spans="1:75" x14ac:dyDescent="0.25">
      <c r="A28">
        <f>MEDIAN(J28:N28)</f>
        <v>3</v>
      </c>
      <c r="B28">
        <f>MEDIAN(O28:T28)</f>
        <v>4.5</v>
      </c>
      <c r="C28">
        <f>MEDIAN(U28:AC28)</f>
        <v>2</v>
      </c>
      <c r="D28">
        <f t="array" ref="D28">MEDIAN(IF(ISNUMBER(AD28:AZ28),AD28:AZ28))</f>
        <v>8.5</v>
      </c>
      <c r="E28" t="s">
        <v>8</v>
      </c>
      <c r="F28" t="str">
        <f>VLOOKUP(E28,Sheet4!$B$11:$C$60,2,0)</f>
        <v>#X PSYD/LIFETIME</v>
      </c>
      <c r="G28">
        <v>0</v>
      </c>
      <c r="H28">
        <v>0</v>
      </c>
      <c r="I28">
        <v>7</v>
      </c>
      <c r="J28">
        <v>0</v>
      </c>
      <c r="K28">
        <v>3</v>
      </c>
      <c r="L28">
        <v>7</v>
      </c>
      <c r="M28">
        <v>6</v>
      </c>
      <c r="N28">
        <v>3</v>
      </c>
      <c r="O28">
        <v>0</v>
      </c>
      <c r="P28">
        <v>4</v>
      </c>
      <c r="Q28">
        <v>5</v>
      </c>
      <c r="R28">
        <v>6</v>
      </c>
      <c r="S28">
        <v>8</v>
      </c>
      <c r="T28">
        <v>3</v>
      </c>
      <c r="U28">
        <v>1</v>
      </c>
      <c r="V28">
        <v>2</v>
      </c>
      <c r="W28">
        <v>1</v>
      </c>
      <c r="X28">
        <v>5</v>
      </c>
      <c r="Y28">
        <v>5</v>
      </c>
      <c r="Z28">
        <v>2</v>
      </c>
      <c r="AA28">
        <v>2</v>
      </c>
      <c r="AB28">
        <v>1</v>
      </c>
      <c r="AC28">
        <v>5</v>
      </c>
      <c r="AD28">
        <f>HLOOKUP(AD$19,$BB27:$BW28,2,0)</f>
        <v>0</v>
      </c>
      <c r="AE28">
        <f t="shared" ref="AE28" si="70">HLOOKUP(AE$19,$BB27:$BW28,2,0)</f>
        <v>9</v>
      </c>
      <c r="AF28">
        <f t="shared" ref="AF28" si="71">HLOOKUP(AF$19,$BB27:$BW28,2,0)</f>
        <v>8</v>
      </c>
      <c r="AG28">
        <f t="shared" ref="AG28" si="72">HLOOKUP(AG$19,$BB27:$BW28,2,0)</f>
        <v>10</v>
      </c>
      <c r="AH28" t="e">
        <f t="shared" ref="AH28" si="73">HLOOKUP(AH$19,$BB27:$BW28,2,0)</f>
        <v>#N/A</v>
      </c>
      <c r="AI28">
        <f t="shared" ref="AI28" si="74">HLOOKUP(AI$19,$BB27:$BW28,2,0)</f>
        <v>10</v>
      </c>
      <c r="AJ28">
        <f t="shared" ref="AJ28" si="75">HLOOKUP(AJ$19,$BB27:$BW28,2,0)</f>
        <v>9</v>
      </c>
      <c r="AK28">
        <f t="shared" ref="AK28" si="76">HLOOKUP(AK$19,$BB27:$BW28,2,0)</f>
        <v>10</v>
      </c>
      <c r="AL28">
        <f t="shared" ref="AL28" si="77">HLOOKUP(AL$19,$BB27:$BW28,2,0)</f>
        <v>10</v>
      </c>
      <c r="AM28">
        <f t="shared" ref="AM28" si="78">HLOOKUP(AM$19,$BB27:$BW28,2,0)</f>
        <v>10</v>
      </c>
      <c r="AN28">
        <f t="shared" ref="AN28" si="79">HLOOKUP(AN$19,$BB27:$BW28,2,0)</f>
        <v>10</v>
      </c>
      <c r="AO28">
        <f t="shared" ref="AO28" si="80">HLOOKUP(AO$19,$BB27:$BW28,2,0)</f>
        <v>10</v>
      </c>
      <c r="AP28">
        <f t="shared" ref="AP28" si="81">HLOOKUP(AP$19,$BB27:$BW28,2,0)</f>
        <v>9</v>
      </c>
      <c r="AQ28">
        <f t="shared" ref="AQ28" si="82">HLOOKUP(AQ$19,$BB27:$BW28,2,0)</f>
        <v>9</v>
      </c>
      <c r="AR28">
        <f t="shared" ref="AR28" si="83">HLOOKUP(AR$19,$BB27:$BW28,2,0)</f>
        <v>8</v>
      </c>
      <c r="AS28">
        <f t="shared" ref="AS28" si="84">HLOOKUP(AS$19,$BB27:$BW28,2,0)</f>
        <v>6</v>
      </c>
      <c r="AT28">
        <f t="shared" ref="AT28" si="85">HLOOKUP(AT$19,$BB27:$BW28,2,0)</f>
        <v>6</v>
      </c>
      <c r="AU28">
        <f t="shared" ref="AU28" si="86">HLOOKUP(AU$19,$BB27:$BW28,2,0)</f>
        <v>6</v>
      </c>
      <c r="AV28">
        <f t="shared" ref="AV28" si="87">HLOOKUP(AV$19,$BB27:$BW28,2,0)</f>
        <v>6</v>
      </c>
      <c r="AW28">
        <f t="shared" ref="AW28" si="88">HLOOKUP(AW$19,$BB27:$BW28,2,0)</f>
        <v>3</v>
      </c>
      <c r="AX28">
        <f t="shared" ref="AX28" si="89">HLOOKUP(AX$19,$BB27:$BW28,2,0)</f>
        <v>2</v>
      </c>
      <c r="AY28">
        <f t="shared" ref="AY28" si="90">HLOOKUP(AY$19,$BB27:$BW28,2,0)</f>
        <v>2</v>
      </c>
      <c r="AZ28">
        <f t="shared" ref="AZ28" si="91">HLOOKUP(AZ$19,$BB27:$BW28,2,0)</f>
        <v>2</v>
      </c>
      <c r="BB28">
        <v>0</v>
      </c>
      <c r="BC28">
        <v>9</v>
      </c>
      <c r="BD28">
        <v>8</v>
      </c>
      <c r="BE28">
        <v>10</v>
      </c>
      <c r="BF28">
        <v>10</v>
      </c>
      <c r="BG28">
        <v>9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9</v>
      </c>
      <c r="BN28">
        <v>9</v>
      </c>
      <c r="BO28">
        <v>8</v>
      </c>
      <c r="BP28">
        <v>6</v>
      </c>
      <c r="BQ28">
        <v>6</v>
      </c>
      <c r="BR28">
        <v>6</v>
      </c>
      <c r="BS28">
        <v>6</v>
      </c>
      <c r="BT28">
        <v>3</v>
      </c>
      <c r="BU28">
        <v>2</v>
      </c>
      <c r="BV28">
        <v>2</v>
      </c>
      <c r="BW28">
        <v>2</v>
      </c>
    </row>
    <row r="29" spans="1:75" hidden="1" x14ac:dyDescent="0.25">
      <c r="G29" t="s">
        <v>1</v>
      </c>
      <c r="H29" t="s">
        <v>2</v>
      </c>
      <c r="I29" t="s">
        <v>3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A29" t="s">
        <v>44</v>
      </c>
      <c r="AB29" t="s">
        <v>45</v>
      </c>
      <c r="AC29" t="s">
        <v>46</v>
      </c>
      <c r="BB29" t="s">
        <v>4</v>
      </c>
      <c r="BC29" t="s">
        <v>5</v>
      </c>
      <c r="BD29" t="s">
        <v>6</v>
      </c>
      <c r="BE29" t="s">
        <v>7</v>
      </c>
      <c r="BF29" t="s">
        <v>8</v>
      </c>
      <c r="BG29" t="s">
        <v>10</v>
      </c>
      <c r="BH29" t="s">
        <v>11</v>
      </c>
      <c r="BI29" t="s">
        <v>12</v>
      </c>
      <c r="BJ29" t="s">
        <v>13</v>
      </c>
      <c r="BK29" t="s">
        <v>14</v>
      </c>
      <c r="BL29" t="s">
        <v>15</v>
      </c>
      <c r="BM29" t="s">
        <v>16</v>
      </c>
      <c r="BN29" t="s">
        <v>17</v>
      </c>
      <c r="BO29" t="s">
        <v>18</v>
      </c>
      <c r="BP29" t="s">
        <v>19</v>
      </c>
      <c r="BQ29" t="s">
        <v>20</v>
      </c>
      <c r="BR29" t="s">
        <v>21</v>
      </c>
      <c r="BS29" t="s">
        <v>22</v>
      </c>
      <c r="BT29" t="s">
        <v>23</v>
      </c>
      <c r="BU29" t="s">
        <v>24</v>
      </c>
      <c r="BV29" t="s">
        <v>25</v>
      </c>
      <c r="BW29" t="s">
        <v>26</v>
      </c>
    </row>
    <row r="30" spans="1:75" x14ac:dyDescent="0.25">
      <c r="A30">
        <f>MEDIAN(J30:N30)</f>
        <v>2</v>
      </c>
      <c r="B30">
        <f>MEDIAN(O30:T30)</f>
        <v>0.5</v>
      </c>
      <c r="C30">
        <f>MEDIAN(U30:AC30)</f>
        <v>5</v>
      </c>
      <c r="D30">
        <f t="array" ref="D30">MEDIAN(IF(ISNUMBER(AD30:AZ30),AD30:AZ30))</f>
        <v>8</v>
      </c>
      <c r="E30" t="s">
        <v>9</v>
      </c>
      <c r="F30" t="str">
        <f>VLOOKUP(E30,Sheet4!$B$11:$C$60,2,0)</f>
        <v>#X AMPH/LIFETIME</v>
      </c>
      <c r="G30">
        <v>0</v>
      </c>
      <c r="H30">
        <v>1</v>
      </c>
      <c r="I30">
        <v>2</v>
      </c>
      <c r="J30">
        <v>0</v>
      </c>
      <c r="K30">
        <v>2</v>
      </c>
      <c r="L30">
        <v>3</v>
      </c>
      <c r="M30">
        <v>6</v>
      </c>
      <c r="N30">
        <v>2</v>
      </c>
      <c r="O30">
        <v>0</v>
      </c>
      <c r="P30">
        <v>0</v>
      </c>
      <c r="Q30">
        <v>1</v>
      </c>
      <c r="R30">
        <v>2</v>
      </c>
      <c r="S30">
        <v>0</v>
      </c>
      <c r="T30">
        <v>2</v>
      </c>
      <c r="U30">
        <v>0</v>
      </c>
      <c r="V30">
        <v>4</v>
      </c>
      <c r="W30">
        <v>6</v>
      </c>
      <c r="X30">
        <v>6</v>
      </c>
      <c r="Y30">
        <v>5</v>
      </c>
      <c r="Z30">
        <v>6</v>
      </c>
      <c r="AA30">
        <v>2</v>
      </c>
      <c r="AB30">
        <v>3</v>
      </c>
      <c r="AC30">
        <v>9</v>
      </c>
      <c r="AD30">
        <f>HLOOKUP(AD$19,$BB29:$BW30,2,0)</f>
        <v>0</v>
      </c>
      <c r="AE30">
        <f t="shared" ref="AE30" si="92">HLOOKUP(AE$19,$BB29:$BW30,2,0)</f>
        <v>6</v>
      </c>
      <c r="AF30">
        <f t="shared" ref="AF30" si="93">HLOOKUP(AF$19,$BB29:$BW30,2,0)</f>
        <v>9</v>
      </c>
      <c r="AG30">
        <f t="shared" ref="AG30" si="94">HLOOKUP(AG$19,$BB29:$BW30,2,0)</f>
        <v>9</v>
      </c>
      <c r="AH30">
        <f t="shared" ref="AH30" si="95">HLOOKUP(AH$19,$BB29:$BW30,2,0)</f>
        <v>8</v>
      </c>
      <c r="AI30" t="e">
        <f t="shared" ref="AI30" si="96">HLOOKUP(AI$19,$BB29:$BW30,2,0)</f>
        <v>#N/A</v>
      </c>
      <c r="AJ30">
        <f t="shared" ref="AJ30" si="97">HLOOKUP(AJ$19,$BB29:$BW30,2,0)</f>
        <v>10</v>
      </c>
      <c r="AK30">
        <f t="shared" ref="AK30" si="98">HLOOKUP(AK$19,$BB29:$BW30,2,0)</f>
        <v>10</v>
      </c>
      <c r="AL30">
        <f t="shared" ref="AL30" si="99">HLOOKUP(AL$19,$BB29:$BW30,2,0)</f>
        <v>9</v>
      </c>
      <c r="AM30">
        <f t="shared" ref="AM30" si="100">HLOOKUP(AM$19,$BB29:$BW30,2,0)</f>
        <v>9</v>
      </c>
      <c r="AN30">
        <f t="shared" ref="AN30" si="101">HLOOKUP(AN$19,$BB29:$BW30,2,0)</f>
        <v>8</v>
      </c>
      <c r="AO30">
        <f t="shared" ref="AO30" si="102">HLOOKUP(AO$19,$BB29:$BW30,2,0)</f>
        <v>9</v>
      </c>
      <c r="AP30">
        <f t="shared" ref="AP30" si="103">HLOOKUP(AP$19,$BB29:$BW30,2,0)</f>
        <v>10</v>
      </c>
      <c r="AQ30">
        <f t="shared" ref="AQ30" si="104">HLOOKUP(AQ$19,$BB29:$BW30,2,0)</f>
        <v>9</v>
      </c>
      <c r="AR30">
        <f t="shared" ref="AR30" si="105">HLOOKUP(AR$19,$BB29:$BW30,2,0)</f>
        <v>10</v>
      </c>
      <c r="AS30">
        <f t="shared" ref="AS30" si="106">HLOOKUP(AS$19,$BB29:$BW30,2,0)</f>
        <v>6</v>
      </c>
      <c r="AT30">
        <f t="shared" ref="AT30" si="107">HLOOKUP(AT$19,$BB29:$BW30,2,0)</f>
        <v>6</v>
      </c>
      <c r="AU30">
        <f t="shared" ref="AU30" si="108">HLOOKUP(AU$19,$BB29:$BW30,2,0)</f>
        <v>5</v>
      </c>
      <c r="AV30">
        <f t="shared" ref="AV30" si="109">HLOOKUP(AV$19,$BB29:$BW30,2,0)</f>
        <v>5</v>
      </c>
      <c r="AW30">
        <f t="shared" ref="AW30" si="110">HLOOKUP(AW$19,$BB29:$BW30,2,0)</f>
        <v>3</v>
      </c>
      <c r="AX30">
        <f t="shared" ref="AX30" si="111">HLOOKUP(AX$19,$BB29:$BW30,2,0)</f>
        <v>4</v>
      </c>
      <c r="AY30">
        <f t="shared" ref="AY30" si="112">HLOOKUP(AY$19,$BB29:$BW30,2,0)</f>
        <v>4</v>
      </c>
      <c r="AZ30">
        <f t="shared" ref="AZ30" si="113">HLOOKUP(AZ$19,$BB29:$BW30,2,0)</f>
        <v>3</v>
      </c>
      <c r="BB30">
        <v>0</v>
      </c>
      <c r="BC30">
        <v>6</v>
      </c>
      <c r="BD30">
        <v>9</v>
      </c>
      <c r="BE30">
        <v>9</v>
      </c>
      <c r="BF30">
        <v>8</v>
      </c>
      <c r="BG30">
        <v>10</v>
      </c>
      <c r="BH30">
        <v>10</v>
      </c>
      <c r="BI30">
        <v>9</v>
      </c>
      <c r="BJ30">
        <v>9</v>
      </c>
      <c r="BK30">
        <v>8</v>
      </c>
      <c r="BL30">
        <v>9</v>
      </c>
      <c r="BM30">
        <v>10</v>
      </c>
      <c r="BN30">
        <v>9</v>
      </c>
      <c r="BO30">
        <v>10</v>
      </c>
      <c r="BP30">
        <v>6</v>
      </c>
      <c r="BQ30">
        <v>6</v>
      </c>
      <c r="BR30">
        <v>5</v>
      </c>
      <c r="BS30">
        <v>5</v>
      </c>
      <c r="BT30">
        <v>3</v>
      </c>
      <c r="BU30">
        <v>4</v>
      </c>
      <c r="BV30">
        <v>4</v>
      </c>
      <c r="BW30">
        <v>3</v>
      </c>
    </row>
    <row r="31" spans="1:75" hidden="1" x14ac:dyDescent="0.25">
      <c r="G31" t="s">
        <v>1</v>
      </c>
      <c r="H31" t="s">
        <v>2</v>
      </c>
      <c r="I31" t="s">
        <v>3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A31" t="s">
        <v>44</v>
      </c>
      <c r="AB31" t="s">
        <v>45</v>
      </c>
      <c r="AC31" t="s">
        <v>46</v>
      </c>
      <c r="BB31" t="s">
        <v>4</v>
      </c>
      <c r="BC31" t="s">
        <v>5</v>
      </c>
      <c r="BD31" t="s">
        <v>6</v>
      </c>
      <c r="BE31" t="s">
        <v>7</v>
      </c>
      <c r="BF31" t="s">
        <v>8</v>
      </c>
      <c r="BG31" t="s">
        <v>9</v>
      </c>
      <c r="BH31" t="s">
        <v>11</v>
      </c>
      <c r="BI31" t="s">
        <v>12</v>
      </c>
      <c r="BJ31" t="s">
        <v>13</v>
      </c>
      <c r="BK31" t="s">
        <v>14</v>
      </c>
      <c r="BL31" t="s">
        <v>15</v>
      </c>
      <c r="BM31" t="s">
        <v>16</v>
      </c>
      <c r="BN31" t="s">
        <v>17</v>
      </c>
      <c r="BO31" t="s">
        <v>18</v>
      </c>
      <c r="BP31" t="s">
        <v>19</v>
      </c>
      <c r="BQ31" t="s">
        <v>20</v>
      </c>
      <c r="BR31" t="s">
        <v>21</v>
      </c>
      <c r="BS31" t="s">
        <v>22</v>
      </c>
      <c r="BT31" t="s">
        <v>23</v>
      </c>
      <c r="BU31" t="s">
        <v>24</v>
      </c>
      <c r="BV31" t="s">
        <v>25</v>
      </c>
      <c r="BW31" t="s">
        <v>26</v>
      </c>
    </row>
    <row r="32" spans="1:75" x14ac:dyDescent="0.25">
      <c r="A32">
        <f>MEDIAN(J32:N32)</f>
        <v>3</v>
      </c>
      <c r="B32">
        <f>MEDIAN(O32:T32)</f>
        <v>5.5</v>
      </c>
      <c r="C32">
        <f>MEDIAN(U32:AC32)</f>
        <v>3</v>
      </c>
      <c r="D32">
        <f t="array" ref="D32">MEDIAN(IF(ISNUMBER(AD32:AZ32),AD32:AZ32))</f>
        <v>7.5</v>
      </c>
      <c r="E32" t="s">
        <v>10</v>
      </c>
      <c r="F32" t="str">
        <f>VLOOKUP(E32,Sheet4!$B$11:$C$60,2,0)</f>
        <v>#X SED/BARB/LIFE</v>
      </c>
      <c r="G32">
        <v>0</v>
      </c>
      <c r="H32">
        <v>3</v>
      </c>
      <c r="I32">
        <v>8</v>
      </c>
      <c r="J32">
        <v>0</v>
      </c>
      <c r="K32">
        <v>2</v>
      </c>
      <c r="L32">
        <v>3</v>
      </c>
      <c r="M32">
        <v>5</v>
      </c>
      <c r="N32">
        <v>3</v>
      </c>
      <c r="O32">
        <v>0</v>
      </c>
      <c r="P32">
        <v>4</v>
      </c>
      <c r="Q32">
        <v>9</v>
      </c>
      <c r="R32">
        <v>7</v>
      </c>
      <c r="S32">
        <v>6</v>
      </c>
      <c r="T32">
        <v>5</v>
      </c>
      <c r="U32">
        <v>1</v>
      </c>
      <c r="V32">
        <v>3</v>
      </c>
      <c r="W32">
        <v>3</v>
      </c>
      <c r="X32">
        <v>8</v>
      </c>
      <c r="Y32">
        <v>2</v>
      </c>
      <c r="Z32">
        <v>6</v>
      </c>
      <c r="AA32">
        <v>0</v>
      </c>
      <c r="AB32">
        <v>1</v>
      </c>
      <c r="AC32">
        <v>4</v>
      </c>
      <c r="AD32">
        <f>HLOOKUP(AD$19,$BB31:$BW32,2,0)</f>
        <v>0</v>
      </c>
      <c r="AE32">
        <f t="shared" ref="AE32" si="114">HLOOKUP(AE$19,$BB31:$BW32,2,0)</f>
        <v>8</v>
      </c>
      <c r="AF32">
        <f t="shared" ref="AF32" si="115">HLOOKUP(AF$19,$BB31:$BW32,2,0)</f>
        <v>7</v>
      </c>
      <c r="AG32">
        <f t="shared" ref="AG32" si="116">HLOOKUP(AG$19,$BB31:$BW32,2,0)</f>
        <v>9</v>
      </c>
      <c r="AH32">
        <f t="shared" ref="AH32" si="117">HLOOKUP(AH$19,$BB31:$BW32,2,0)</f>
        <v>7</v>
      </c>
      <c r="AI32">
        <f t="shared" ref="AI32" si="118">HLOOKUP(AI$19,$BB31:$BW32,2,0)</f>
        <v>9</v>
      </c>
      <c r="AJ32" t="e">
        <f t="shared" ref="AJ32" si="119">HLOOKUP(AJ$19,$BB31:$BW32,2,0)</f>
        <v>#N/A</v>
      </c>
      <c r="AK32">
        <f t="shared" ref="AK32" si="120">HLOOKUP(AK$19,$BB31:$BW32,2,0)</f>
        <v>8</v>
      </c>
      <c r="AL32">
        <f t="shared" ref="AL32" si="121">HLOOKUP(AL$19,$BB31:$BW32,2,0)</f>
        <v>9</v>
      </c>
      <c r="AM32">
        <f t="shared" ref="AM32" si="122">HLOOKUP(AM$19,$BB31:$BW32,2,0)</f>
        <v>9</v>
      </c>
      <c r="AN32">
        <f t="shared" ref="AN32" si="123">HLOOKUP(AN$19,$BB31:$BW32,2,0)</f>
        <v>8</v>
      </c>
      <c r="AO32">
        <f t="shared" ref="AO32" si="124">HLOOKUP(AO$19,$BB31:$BW32,2,0)</f>
        <v>9</v>
      </c>
      <c r="AP32">
        <f t="shared" ref="AP32" si="125">HLOOKUP(AP$19,$BB31:$BW32,2,0)</f>
        <v>8</v>
      </c>
      <c r="AQ32">
        <f t="shared" ref="AQ32" si="126">HLOOKUP(AQ$19,$BB31:$BW32,2,0)</f>
        <v>8</v>
      </c>
      <c r="AR32">
        <f t="shared" ref="AR32" si="127">HLOOKUP(AR$19,$BB31:$BW32,2,0)</f>
        <v>9</v>
      </c>
      <c r="AS32">
        <f t="shared" ref="AS32" si="128">HLOOKUP(AS$19,$BB31:$BW32,2,0)</f>
        <v>4</v>
      </c>
      <c r="AT32">
        <f t="shared" ref="AT32" si="129">HLOOKUP(AT$19,$BB31:$BW32,2,0)</f>
        <v>7</v>
      </c>
      <c r="AU32">
        <f t="shared" ref="AU32" si="130">HLOOKUP(AU$19,$BB31:$BW32,2,0)</f>
        <v>6</v>
      </c>
      <c r="AV32">
        <f t="shared" ref="AV32" si="131">HLOOKUP(AV$19,$BB31:$BW32,2,0)</f>
        <v>6</v>
      </c>
      <c r="AW32">
        <f t="shared" ref="AW32" si="132">HLOOKUP(AW$19,$BB31:$BW32,2,0)</f>
        <v>4</v>
      </c>
      <c r="AX32">
        <f t="shared" ref="AX32" si="133">HLOOKUP(AX$19,$BB31:$BW32,2,0)</f>
        <v>3</v>
      </c>
      <c r="AY32">
        <f t="shared" ref="AY32" si="134">HLOOKUP(AY$19,$BB31:$BW32,2,0)</f>
        <v>2</v>
      </c>
      <c r="AZ32">
        <f t="shared" ref="AZ32" si="135">HLOOKUP(AZ$19,$BB31:$BW32,2,0)</f>
        <v>2</v>
      </c>
      <c r="BB32">
        <v>0</v>
      </c>
      <c r="BC32">
        <v>8</v>
      </c>
      <c r="BD32">
        <v>7</v>
      </c>
      <c r="BE32">
        <v>9</v>
      </c>
      <c r="BF32">
        <v>7</v>
      </c>
      <c r="BG32">
        <v>9</v>
      </c>
      <c r="BH32">
        <v>8</v>
      </c>
      <c r="BI32">
        <v>9</v>
      </c>
      <c r="BJ32">
        <v>9</v>
      </c>
      <c r="BK32">
        <v>8</v>
      </c>
      <c r="BL32">
        <v>9</v>
      </c>
      <c r="BM32">
        <v>8</v>
      </c>
      <c r="BN32">
        <v>8</v>
      </c>
      <c r="BO32">
        <v>9</v>
      </c>
      <c r="BP32">
        <v>4</v>
      </c>
      <c r="BQ32">
        <v>7</v>
      </c>
      <c r="BR32">
        <v>6</v>
      </c>
      <c r="BS32">
        <v>6</v>
      </c>
      <c r="BT32">
        <v>4</v>
      </c>
      <c r="BU32">
        <v>3</v>
      </c>
      <c r="BV32">
        <v>2</v>
      </c>
      <c r="BW32">
        <v>2</v>
      </c>
    </row>
    <row r="33" spans="1:75" hidden="1" x14ac:dyDescent="0.25">
      <c r="G33" t="s">
        <v>1</v>
      </c>
      <c r="H33" t="s">
        <v>2</v>
      </c>
      <c r="I33" t="s">
        <v>3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A33" t="s">
        <v>44</v>
      </c>
      <c r="AB33" t="s">
        <v>45</v>
      </c>
      <c r="AC33" t="s">
        <v>46</v>
      </c>
      <c r="BB33" t="s">
        <v>4</v>
      </c>
      <c r="BC33" t="s">
        <v>5</v>
      </c>
      <c r="BD33" t="s">
        <v>6</v>
      </c>
      <c r="BE33" t="s">
        <v>7</v>
      </c>
      <c r="BF33" t="s">
        <v>8</v>
      </c>
      <c r="BG33" t="s">
        <v>9</v>
      </c>
      <c r="BH33" t="s">
        <v>10</v>
      </c>
      <c r="BI33" t="s">
        <v>12</v>
      </c>
      <c r="BJ33" t="s">
        <v>13</v>
      </c>
      <c r="BK33" t="s">
        <v>14</v>
      </c>
      <c r="BL33" t="s">
        <v>15</v>
      </c>
      <c r="BM33" t="s">
        <v>16</v>
      </c>
      <c r="BN33" t="s">
        <v>17</v>
      </c>
      <c r="BO33" t="s">
        <v>18</v>
      </c>
      <c r="BP33" t="s">
        <v>19</v>
      </c>
      <c r="BQ33" t="s">
        <v>20</v>
      </c>
      <c r="BR33" t="s">
        <v>21</v>
      </c>
      <c r="BS33" t="s">
        <v>22</v>
      </c>
      <c r="BT33" t="s">
        <v>23</v>
      </c>
      <c r="BU33" t="s">
        <v>24</v>
      </c>
      <c r="BV33" t="s">
        <v>25</v>
      </c>
      <c r="BW33" t="s">
        <v>26</v>
      </c>
    </row>
    <row r="34" spans="1:75" x14ac:dyDescent="0.25">
      <c r="A34">
        <f>MEDIAN(J34:N34)</f>
        <v>2</v>
      </c>
      <c r="B34">
        <f>MEDIAN(O34:T34)</f>
        <v>6</v>
      </c>
      <c r="C34">
        <f>MEDIAN(U34:AC34)</f>
        <v>5</v>
      </c>
      <c r="D34">
        <f t="array" ref="D34">MEDIAN(IF(ISNUMBER(AD34:AZ34),AD34:AZ34))</f>
        <v>7</v>
      </c>
      <c r="E34" t="s">
        <v>11</v>
      </c>
      <c r="F34" t="str">
        <f>VLOOKUP(E34,Sheet4!$B$11:$C$60,2,0)</f>
        <v>#X TRQL/LIFETIME</v>
      </c>
      <c r="G34">
        <v>0</v>
      </c>
      <c r="H34">
        <v>1</v>
      </c>
      <c r="I34">
        <v>4</v>
      </c>
      <c r="J34">
        <v>0</v>
      </c>
      <c r="K34">
        <v>2</v>
      </c>
      <c r="L34">
        <v>4</v>
      </c>
      <c r="M34">
        <v>4</v>
      </c>
      <c r="N34">
        <v>2</v>
      </c>
      <c r="O34">
        <v>0</v>
      </c>
      <c r="P34">
        <v>4</v>
      </c>
      <c r="Q34">
        <v>6</v>
      </c>
      <c r="R34">
        <v>6</v>
      </c>
      <c r="S34">
        <v>8</v>
      </c>
      <c r="T34">
        <v>7</v>
      </c>
      <c r="U34">
        <v>0</v>
      </c>
      <c r="V34">
        <v>5</v>
      </c>
      <c r="W34">
        <v>9</v>
      </c>
      <c r="X34">
        <v>5</v>
      </c>
      <c r="Y34">
        <v>7</v>
      </c>
      <c r="Z34">
        <v>6</v>
      </c>
      <c r="AA34">
        <v>1</v>
      </c>
      <c r="AB34">
        <v>1</v>
      </c>
      <c r="AC34">
        <v>7</v>
      </c>
      <c r="AD34">
        <f>HLOOKUP(AD$19,$BB33:$BW34,2,0)</f>
        <v>0</v>
      </c>
      <c r="AE34">
        <f t="shared" ref="AE34" si="136">HLOOKUP(AE$19,$BB33:$BW34,2,0)</f>
        <v>7</v>
      </c>
      <c r="AF34">
        <f t="shared" ref="AF34" si="137">HLOOKUP(AF$19,$BB33:$BW34,2,0)</f>
        <v>7</v>
      </c>
      <c r="AG34">
        <f t="shared" ref="AG34" si="138">HLOOKUP(AG$19,$BB33:$BW34,2,0)</f>
        <v>7</v>
      </c>
      <c r="AH34">
        <f t="shared" ref="AH34" si="139">HLOOKUP(AH$19,$BB33:$BW34,2,0)</f>
        <v>8</v>
      </c>
      <c r="AI34">
        <f t="shared" ref="AI34" si="140">HLOOKUP(AI$19,$BB33:$BW34,2,0)</f>
        <v>10</v>
      </c>
      <c r="AJ34">
        <f t="shared" ref="AJ34" si="141">HLOOKUP(AJ$19,$BB33:$BW34,2,0)</f>
        <v>7</v>
      </c>
      <c r="AK34" t="e">
        <f t="shared" ref="AK34" si="142">HLOOKUP(AK$19,$BB33:$BW34,2,0)</f>
        <v>#N/A</v>
      </c>
      <c r="AL34">
        <f t="shared" ref="AL34" si="143">HLOOKUP(AL$19,$BB33:$BW34,2,0)</f>
        <v>8</v>
      </c>
      <c r="AM34">
        <f t="shared" ref="AM34" si="144">HLOOKUP(AM$19,$BB33:$BW34,2,0)</f>
        <v>9</v>
      </c>
      <c r="AN34">
        <f t="shared" ref="AN34" si="145">HLOOKUP(AN$19,$BB33:$BW34,2,0)</f>
        <v>9</v>
      </c>
      <c r="AO34">
        <f t="shared" ref="AO34" si="146">HLOOKUP(AO$19,$BB33:$BW34,2,0)</f>
        <v>9</v>
      </c>
      <c r="AP34">
        <f t="shared" ref="AP34" si="147">HLOOKUP(AP$19,$BB33:$BW34,2,0)</f>
        <v>8</v>
      </c>
      <c r="AQ34">
        <f t="shared" ref="AQ34" si="148">HLOOKUP(AQ$19,$BB33:$BW34,2,0)</f>
        <v>9</v>
      </c>
      <c r="AR34">
        <f t="shared" ref="AR34" si="149">HLOOKUP(AR$19,$BB33:$BW34,2,0)</f>
        <v>8</v>
      </c>
      <c r="AS34">
        <f t="shared" ref="AS34" si="150">HLOOKUP(AS$19,$BB33:$BW34,2,0)</f>
        <v>8</v>
      </c>
      <c r="AT34">
        <f t="shared" ref="AT34" si="151">HLOOKUP(AT$19,$BB33:$BW34,2,0)</f>
        <v>6</v>
      </c>
      <c r="AU34">
        <f t="shared" ref="AU34" si="152">HLOOKUP(AU$19,$BB33:$BW34,2,0)</f>
        <v>4</v>
      </c>
      <c r="AV34">
        <f t="shared" ref="AV34" si="153">HLOOKUP(AV$19,$BB33:$BW34,2,0)</f>
        <v>5</v>
      </c>
      <c r="AW34">
        <f t="shared" ref="AW34" si="154">HLOOKUP(AW$19,$BB33:$BW34,2,0)</f>
        <v>3</v>
      </c>
      <c r="AX34">
        <f t="shared" ref="AX34" si="155">HLOOKUP(AX$19,$BB33:$BW34,2,0)</f>
        <v>3</v>
      </c>
      <c r="AY34">
        <f t="shared" ref="AY34" si="156">HLOOKUP(AY$19,$BB33:$BW34,2,0)</f>
        <v>3</v>
      </c>
      <c r="AZ34">
        <f t="shared" ref="AZ34" si="157">HLOOKUP(AZ$19,$BB33:$BW34,2,0)</f>
        <v>3</v>
      </c>
      <c r="BB34">
        <v>0</v>
      </c>
      <c r="BC34">
        <v>7</v>
      </c>
      <c r="BD34">
        <v>7</v>
      </c>
      <c r="BE34">
        <v>7</v>
      </c>
      <c r="BF34">
        <v>8</v>
      </c>
      <c r="BG34">
        <v>10</v>
      </c>
      <c r="BH34">
        <v>7</v>
      </c>
      <c r="BI34">
        <v>8</v>
      </c>
      <c r="BJ34">
        <v>9</v>
      </c>
      <c r="BK34">
        <v>9</v>
      </c>
      <c r="BL34">
        <v>9</v>
      </c>
      <c r="BM34">
        <v>8</v>
      </c>
      <c r="BN34">
        <v>9</v>
      </c>
      <c r="BO34">
        <v>8</v>
      </c>
      <c r="BP34">
        <v>8</v>
      </c>
      <c r="BQ34">
        <v>6</v>
      </c>
      <c r="BR34">
        <v>4</v>
      </c>
      <c r="BS34">
        <v>5</v>
      </c>
      <c r="BT34">
        <v>3</v>
      </c>
      <c r="BU34">
        <v>3</v>
      </c>
      <c r="BV34">
        <v>3</v>
      </c>
      <c r="BW34">
        <v>3</v>
      </c>
    </row>
    <row r="35" spans="1:75" hidden="1" x14ac:dyDescent="0.25">
      <c r="G35" t="s">
        <v>1</v>
      </c>
      <c r="H35" t="s">
        <v>2</v>
      </c>
      <c r="I35" t="s">
        <v>3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A35" t="s">
        <v>44</v>
      </c>
      <c r="AB35" t="s">
        <v>45</v>
      </c>
      <c r="AC35" t="s">
        <v>46</v>
      </c>
      <c r="BB35" t="s">
        <v>4</v>
      </c>
      <c r="BC35" t="s">
        <v>5</v>
      </c>
      <c r="BD35" t="s">
        <v>6</v>
      </c>
      <c r="BE35" t="s">
        <v>7</v>
      </c>
      <c r="BF35" t="s">
        <v>8</v>
      </c>
      <c r="BG35" t="s">
        <v>9</v>
      </c>
      <c r="BH35" t="s">
        <v>10</v>
      </c>
      <c r="BI35" t="s">
        <v>11</v>
      </c>
      <c r="BJ35" t="s">
        <v>13</v>
      </c>
      <c r="BK35" t="s">
        <v>14</v>
      </c>
      <c r="BL35" t="s">
        <v>15</v>
      </c>
      <c r="BM35" t="s">
        <v>16</v>
      </c>
      <c r="BN35" t="s">
        <v>17</v>
      </c>
      <c r="BO35" t="s">
        <v>18</v>
      </c>
      <c r="BP35" t="s">
        <v>19</v>
      </c>
      <c r="BQ35" t="s">
        <v>20</v>
      </c>
      <c r="BR35" t="s">
        <v>21</v>
      </c>
      <c r="BS35" t="s">
        <v>22</v>
      </c>
      <c r="BT35" t="s">
        <v>23</v>
      </c>
      <c r="BU35" t="s">
        <v>24</v>
      </c>
      <c r="BV35" t="s">
        <v>25</v>
      </c>
      <c r="BW35" t="s">
        <v>26</v>
      </c>
    </row>
    <row r="36" spans="1:75" x14ac:dyDescent="0.25">
      <c r="A36">
        <f>MEDIAN(J36:N36)</f>
        <v>5</v>
      </c>
      <c r="B36">
        <f>MEDIAN(O36:T36)</f>
        <v>1.5</v>
      </c>
      <c r="C36">
        <f>MEDIAN(U36:AC36)</f>
        <v>0</v>
      </c>
      <c r="D36">
        <f t="array" ref="D36">MEDIAN(IF(ISNUMBER(AD36:AZ36),AD36:AZ36))</f>
        <v>6</v>
      </c>
      <c r="E36" t="s">
        <v>12</v>
      </c>
      <c r="F36" t="str">
        <f>VLOOKUP(E36,Sheet4!$B$11:$C$60,2,0)</f>
        <v>#X NARC/LIFETIME</v>
      </c>
      <c r="G36">
        <v>0</v>
      </c>
      <c r="H36">
        <v>7</v>
      </c>
      <c r="I36">
        <v>4</v>
      </c>
      <c r="J36">
        <v>0</v>
      </c>
      <c r="K36">
        <v>6</v>
      </c>
      <c r="L36">
        <v>5</v>
      </c>
      <c r="M36">
        <v>5</v>
      </c>
      <c r="N36">
        <v>9</v>
      </c>
      <c r="O36">
        <v>0</v>
      </c>
      <c r="P36">
        <v>2</v>
      </c>
      <c r="Q36">
        <v>1</v>
      </c>
      <c r="R36">
        <v>5</v>
      </c>
      <c r="S36">
        <v>5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2</v>
      </c>
      <c r="AD36">
        <f>HLOOKUP(AD$19,$BB35:$BW36,2,0)</f>
        <v>0</v>
      </c>
      <c r="AE36">
        <f t="shared" ref="AE36" si="158">HLOOKUP(AE$19,$BB35:$BW36,2,0)</f>
        <v>7</v>
      </c>
      <c r="AF36">
        <f t="shared" ref="AF36" si="159">HLOOKUP(AF$19,$BB35:$BW36,2,0)</f>
        <v>6</v>
      </c>
      <c r="AG36">
        <f t="shared" ref="AG36" si="160">HLOOKUP(AG$19,$BB35:$BW36,2,0)</f>
        <v>7</v>
      </c>
      <c r="AH36">
        <f t="shared" ref="AH36" si="161">HLOOKUP(AH$19,$BB35:$BW36,2,0)</f>
        <v>7</v>
      </c>
      <c r="AI36">
        <f t="shared" ref="AI36" si="162">HLOOKUP(AI$19,$BB35:$BW36,2,0)</f>
        <v>8</v>
      </c>
      <c r="AJ36">
        <f t="shared" ref="AJ36" si="163">HLOOKUP(AJ$19,$BB35:$BW36,2,0)</f>
        <v>6</v>
      </c>
      <c r="AK36">
        <f t="shared" ref="AK36" si="164">HLOOKUP(AK$19,$BB35:$BW36,2,0)</f>
        <v>7</v>
      </c>
      <c r="AL36" t="e">
        <f t="shared" ref="AL36" si="165">HLOOKUP(AL$19,$BB35:$BW36,2,0)</f>
        <v>#N/A</v>
      </c>
      <c r="AM36">
        <f t="shared" ref="AM36" si="166">HLOOKUP(AM$19,$BB35:$BW36,2,0)</f>
        <v>9</v>
      </c>
      <c r="AN36">
        <f t="shared" ref="AN36" si="167">HLOOKUP(AN$19,$BB35:$BW36,2,0)</f>
        <v>7</v>
      </c>
      <c r="AO36">
        <f t="shared" ref="AO36" si="168">HLOOKUP(AO$19,$BB35:$BW36,2,0)</f>
        <v>9</v>
      </c>
      <c r="AP36">
        <f t="shared" ref="AP36" si="169">HLOOKUP(AP$19,$BB35:$BW36,2,0)</f>
        <v>6</v>
      </c>
      <c r="AQ36">
        <f t="shared" ref="AQ36" si="170">HLOOKUP(AQ$19,$BB35:$BW36,2,0)</f>
        <v>8</v>
      </c>
      <c r="AR36">
        <f t="shared" ref="AR36" si="171">HLOOKUP(AR$19,$BB35:$BW36,2,0)</f>
        <v>6</v>
      </c>
      <c r="AS36">
        <f t="shared" ref="AS36" si="172">HLOOKUP(AS$19,$BB35:$BW36,2,0)</f>
        <v>7</v>
      </c>
      <c r="AT36">
        <f t="shared" ref="AT36" si="173">HLOOKUP(AT$19,$BB35:$BW36,2,0)</f>
        <v>6</v>
      </c>
      <c r="AU36">
        <f t="shared" ref="AU36" si="174">HLOOKUP(AU$19,$BB35:$BW36,2,0)</f>
        <v>5</v>
      </c>
      <c r="AV36">
        <f t="shared" ref="AV36" si="175">HLOOKUP(AV$19,$BB35:$BW36,2,0)</f>
        <v>4</v>
      </c>
      <c r="AW36">
        <f t="shared" ref="AW36" si="176">HLOOKUP(AW$19,$BB35:$BW36,2,0)</f>
        <v>5</v>
      </c>
      <c r="AX36">
        <f t="shared" ref="AX36" si="177">HLOOKUP(AX$19,$BB35:$BW36,2,0)</f>
        <v>4</v>
      </c>
      <c r="AY36">
        <f t="shared" ref="AY36" si="178">HLOOKUP(AY$19,$BB35:$BW36,2,0)</f>
        <v>3</v>
      </c>
      <c r="AZ36">
        <f t="shared" ref="AZ36" si="179">HLOOKUP(AZ$19,$BB35:$BW36,2,0)</f>
        <v>3</v>
      </c>
      <c r="BB36">
        <v>0</v>
      </c>
      <c r="BC36">
        <v>7</v>
      </c>
      <c r="BD36">
        <v>6</v>
      </c>
      <c r="BE36">
        <v>7</v>
      </c>
      <c r="BF36">
        <v>7</v>
      </c>
      <c r="BG36">
        <v>8</v>
      </c>
      <c r="BH36">
        <v>6</v>
      </c>
      <c r="BI36">
        <v>7</v>
      </c>
      <c r="BJ36">
        <v>9</v>
      </c>
      <c r="BK36">
        <v>7</v>
      </c>
      <c r="BL36">
        <v>9</v>
      </c>
      <c r="BM36">
        <v>6</v>
      </c>
      <c r="BN36">
        <v>8</v>
      </c>
      <c r="BO36">
        <v>6</v>
      </c>
      <c r="BP36">
        <v>7</v>
      </c>
      <c r="BQ36">
        <v>6</v>
      </c>
      <c r="BR36">
        <v>5</v>
      </c>
      <c r="BS36">
        <v>4</v>
      </c>
      <c r="BT36">
        <v>5</v>
      </c>
      <c r="BU36">
        <v>4</v>
      </c>
      <c r="BV36">
        <v>3</v>
      </c>
      <c r="BW36">
        <v>3</v>
      </c>
    </row>
    <row r="37" spans="1:75" hidden="1" x14ac:dyDescent="0.25">
      <c r="G37" t="s">
        <v>1</v>
      </c>
      <c r="H37" t="s">
        <v>2</v>
      </c>
      <c r="I37" t="s">
        <v>3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41</v>
      </c>
      <c r="Y37" t="s">
        <v>42</v>
      </c>
      <c r="Z37" t="s">
        <v>43</v>
      </c>
      <c r="AA37" t="s">
        <v>44</v>
      </c>
      <c r="AB37" t="s">
        <v>45</v>
      </c>
      <c r="AC37" t="s">
        <v>46</v>
      </c>
      <c r="BB37" t="s">
        <v>4</v>
      </c>
      <c r="BC37" t="s">
        <v>5</v>
      </c>
      <c r="BD37" t="s">
        <v>6</v>
      </c>
      <c r="BE37" t="s">
        <v>7</v>
      </c>
      <c r="BF37" t="s">
        <v>8</v>
      </c>
      <c r="BG37" t="s">
        <v>9</v>
      </c>
      <c r="BH37" t="s">
        <v>10</v>
      </c>
      <c r="BI37" t="s">
        <v>11</v>
      </c>
      <c r="BJ37" t="s">
        <v>12</v>
      </c>
      <c r="BK37" t="s">
        <v>14</v>
      </c>
      <c r="BL37" t="s">
        <v>15</v>
      </c>
      <c r="BM37" t="s">
        <v>16</v>
      </c>
      <c r="BN37" t="s">
        <v>17</v>
      </c>
      <c r="BO37" t="s">
        <v>18</v>
      </c>
      <c r="BP37" t="s">
        <v>19</v>
      </c>
      <c r="BQ37" t="s">
        <v>20</v>
      </c>
      <c r="BR37" t="s">
        <v>21</v>
      </c>
      <c r="BS37" t="s">
        <v>22</v>
      </c>
      <c r="BT37" t="s">
        <v>23</v>
      </c>
      <c r="BU37" t="s">
        <v>24</v>
      </c>
      <c r="BV37" t="s">
        <v>25</v>
      </c>
      <c r="BW37" t="s">
        <v>26</v>
      </c>
    </row>
    <row r="38" spans="1:75" x14ac:dyDescent="0.25">
      <c r="A38">
        <f>MEDIAN(J38:N38)</f>
        <v>3</v>
      </c>
      <c r="B38">
        <f>MEDIAN(O38:T38)</f>
        <v>5.5</v>
      </c>
      <c r="C38">
        <f>MEDIAN(U38:AC38)</f>
        <v>4</v>
      </c>
      <c r="D38">
        <f t="array" ref="D38">MEDIAN(IF(ISNUMBER(AD38:AZ38),AD38:AZ38))</f>
        <v>8</v>
      </c>
      <c r="E38" t="s">
        <v>13</v>
      </c>
      <c r="F38" t="str">
        <f>VLOOKUP(E38,Sheet4!$B$11:$C$60,2,0)</f>
        <v>#X INHL/LIFETIME</v>
      </c>
      <c r="G38">
        <v>0</v>
      </c>
      <c r="H38">
        <v>5</v>
      </c>
      <c r="I38">
        <v>4</v>
      </c>
      <c r="J38">
        <v>0</v>
      </c>
      <c r="K38">
        <v>3</v>
      </c>
      <c r="L38">
        <v>1</v>
      </c>
      <c r="M38">
        <v>6</v>
      </c>
      <c r="N38">
        <v>3</v>
      </c>
      <c r="O38">
        <v>0</v>
      </c>
      <c r="P38">
        <v>1</v>
      </c>
      <c r="Q38">
        <v>7</v>
      </c>
      <c r="R38">
        <v>5</v>
      </c>
      <c r="S38">
        <v>6</v>
      </c>
      <c r="T38">
        <v>7</v>
      </c>
      <c r="U38">
        <v>0</v>
      </c>
      <c r="V38">
        <v>4</v>
      </c>
      <c r="W38">
        <v>5</v>
      </c>
      <c r="X38">
        <v>5</v>
      </c>
      <c r="Y38">
        <v>8</v>
      </c>
      <c r="Z38">
        <v>3</v>
      </c>
      <c r="AA38">
        <v>3</v>
      </c>
      <c r="AB38">
        <v>1</v>
      </c>
      <c r="AC38">
        <v>6</v>
      </c>
      <c r="AD38">
        <f>HLOOKUP(AD$19,$BB37:$BW38,2,0)</f>
        <v>0</v>
      </c>
      <c r="AE38">
        <f t="shared" ref="AE38" si="180">HLOOKUP(AE$19,$BB37:$BW38,2,0)</f>
        <v>8</v>
      </c>
      <c r="AF38">
        <f t="shared" ref="AF38" si="181">HLOOKUP(AF$19,$BB37:$BW38,2,0)</f>
        <v>7</v>
      </c>
      <c r="AG38">
        <f t="shared" ref="AG38" si="182">HLOOKUP(AG$19,$BB37:$BW38,2,0)</f>
        <v>10</v>
      </c>
      <c r="AH38">
        <f t="shared" ref="AH38" si="183">HLOOKUP(AH$19,$BB37:$BW38,2,0)</f>
        <v>8</v>
      </c>
      <c r="AI38">
        <f t="shared" ref="AI38" si="184">HLOOKUP(AI$19,$BB37:$BW38,2,0)</f>
        <v>9</v>
      </c>
      <c r="AJ38">
        <f t="shared" ref="AJ38" si="185">HLOOKUP(AJ$19,$BB37:$BW38,2,0)</f>
        <v>9</v>
      </c>
      <c r="AK38">
        <f t="shared" ref="AK38" si="186">HLOOKUP(AK$19,$BB37:$BW38,2,0)</f>
        <v>10</v>
      </c>
      <c r="AL38">
        <f t="shared" ref="AL38" si="187">HLOOKUP(AL$19,$BB37:$BW38,2,0)</f>
        <v>10</v>
      </c>
      <c r="AM38" t="e">
        <f t="shared" ref="AM38" si="188">HLOOKUP(AM$19,$BB37:$BW38,2,0)</f>
        <v>#N/A</v>
      </c>
      <c r="AN38">
        <f t="shared" ref="AN38" si="189">HLOOKUP(AN$19,$BB37:$BW38,2,0)</f>
        <v>9</v>
      </c>
      <c r="AO38">
        <f t="shared" ref="AO38" si="190">HLOOKUP(AO$19,$BB37:$BW38,2,0)</f>
        <v>10</v>
      </c>
      <c r="AP38">
        <f t="shared" ref="AP38" si="191">HLOOKUP(AP$19,$BB37:$BW38,2,0)</f>
        <v>8</v>
      </c>
      <c r="AQ38">
        <f t="shared" ref="AQ38" si="192">HLOOKUP(AQ$19,$BB37:$BW38,2,0)</f>
        <v>8</v>
      </c>
      <c r="AR38">
        <f t="shared" ref="AR38" si="193">HLOOKUP(AR$19,$BB37:$BW38,2,0)</f>
        <v>9</v>
      </c>
      <c r="AS38">
        <f t="shared" ref="AS38" si="194">HLOOKUP(AS$19,$BB37:$BW38,2,0)</f>
        <v>7</v>
      </c>
      <c r="AT38">
        <f t="shared" ref="AT38" si="195">HLOOKUP(AT$19,$BB37:$BW38,2,0)</f>
        <v>5</v>
      </c>
      <c r="AU38">
        <f t="shared" ref="AU38" si="196">HLOOKUP(AU$19,$BB37:$BW38,2,0)</f>
        <v>6</v>
      </c>
      <c r="AV38">
        <f t="shared" ref="AV38" si="197">HLOOKUP(AV$19,$BB37:$BW38,2,0)</f>
        <v>6</v>
      </c>
      <c r="AW38">
        <f t="shared" ref="AW38" si="198">HLOOKUP(AW$19,$BB37:$BW38,2,0)</f>
        <v>1</v>
      </c>
      <c r="AX38">
        <f t="shared" ref="AX38" si="199">HLOOKUP(AX$19,$BB37:$BW38,2,0)</f>
        <v>3</v>
      </c>
      <c r="AY38">
        <f t="shared" ref="AY38" si="200">HLOOKUP(AY$19,$BB37:$BW38,2,0)</f>
        <v>1</v>
      </c>
      <c r="AZ38">
        <f t="shared" ref="AZ38" si="201">HLOOKUP(AZ$19,$BB37:$BW38,2,0)</f>
        <v>1</v>
      </c>
      <c r="BB38">
        <v>0</v>
      </c>
      <c r="BC38">
        <v>8</v>
      </c>
      <c r="BD38">
        <v>7</v>
      </c>
      <c r="BE38">
        <v>10</v>
      </c>
      <c r="BF38">
        <v>8</v>
      </c>
      <c r="BG38">
        <v>9</v>
      </c>
      <c r="BH38">
        <v>9</v>
      </c>
      <c r="BI38">
        <v>10</v>
      </c>
      <c r="BJ38">
        <v>10</v>
      </c>
      <c r="BK38">
        <v>9</v>
      </c>
      <c r="BL38">
        <v>10</v>
      </c>
      <c r="BM38">
        <v>8</v>
      </c>
      <c r="BN38">
        <v>8</v>
      </c>
      <c r="BO38">
        <v>9</v>
      </c>
      <c r="BP38">
        <v>7</v>
      </c>
      <c r="BQ38">
        <v>5</v>
      </c>
      <c r="BR38">
        <v>6</v>
      </c>
      <c r="BS38">
        <v>6</v>
      </c>
      <c r="BT38">
        <v>1</v>
      </c>
      <c r="BU38">
        <v>3</v>
      </c>
      <c r="BV38">
        <v>1</v>
      </c>
      <c r="BW38">
        <v>1</v>
      </c>
    </row>
    <row r="39" spans="1:75" hidden="1" x14ac:dyDescent="0.25">
      <c r="G39" t="s">
        <v>1</v>
      </c>
      <c r="H39" t="s">
        <v>2</v>
      </c>
      <c r="I39" t="s">
        <v>3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 t="s">
        <v>43</v>
      </c>
      <c r="AA39" t="s">
        <v>44</v>
      </c>
      <c r="AB39" t="s">
        <v>45</v>
      </c>
      <c r="AC39" t="s">
        <v>46</v>
      </c>
      <c r="BB39" t="s">
        <v>4</v>
      </c>
      <c r="BC39" t="s">
        <v>5</v>
      </c>
      <c r="BD39" t="s">
        <v>6</v>
      </c>
      <c r="BE39" t="s">
        <v>7</v>
      </c>
      <c r="BF39" t="s">
        <v>8</v>
      </c>
      <c r="BG39" t="s">
        <v>9</v>
      </c>
      <c r="BH39" t="s">
        <v>10</v>
      </c>
      <c r="BI39" t="s">
        <v>11</v>
      </c>
      <c r="BJ39" t="s">
        <v>12</v>
      </c>
      <c r="BK39" t="s">
        <v>13</v>
      </c>
      <c r="BL39" t="s">
        <v>15</v>
      </c>
      <c r="BM39" t="s">
        <v>16</v>
      </c>
      <c r="BN39" t="s">
        <v>17</v>
      </c>
      <c r="BO39" t="s">
        <v>18</v>
      </c>
      <c r="BP39" t="s">
        <v>19</v>
      </c>
      <c r="BQ39" t="s">
        <v>20</v>
      </c>
      <c r="BR39" t="s">
        <v>21</v>
      </c>
      <c r="BS39" t="s">
        <v>22</v>
      </c>
      <c r="BT39" t="s">
        <v>23</v>
      </c>
      <c r="BU39" t="s">
        <v>24</v>
      </c>
      <c r="BV39" t="s">
        <v>25</v>
      </c>
      <c r="BW39" t="s">
        <v>26</v>
      </c>
    </row>
    <row r="40" spans="1:75" x14ac:dyDescent="0.25">
      <c r="A40">
        <f>MEDIAN(J40:N40)</f>
        <v>5</v>
      </c>
      <c r="B40">
        <f>MEDIAN(O40:T40)</f>
        <v>3.5</v>
      </c>
      <c r="C40">
        <f>MEDIAN(U40:AC40)</f>
        <v>4</v>
      </c>
      <c r="D40">
        <f t="array" ref="D40">MEDIAN(IF(ISNUMBER(AD40:AZ40),AD40:AZ40))</f>
        <v>9</v>
      </c>
      <c r="E40" t="s">
        <v>14</v>
      </c>
      <c r="F40" t="str">
        <f>VLOOKUP(E40,Sheet4!$B$11:$C$60,2,0)</f>
        <v>#X BEER/LIFETIME</v>
      </c>
      <c r="G40">
        <v>0</v>
      </c>
      <c r="H40">
        <v>0</v>
      </c>
      <c r="I40">
        <v>3</v>
      </c>
      <c r="J40">
        <v>0</v>
      </c>
      <c r="K40">
        <v>0</v>
      </c>
      <c r="L40">
        <v>7</v>
      </c>
      <c r="M40">
        <v>5</v>
      </c>
      <c r="N40">
        <v>5</v>
      </c>
      <c r="O40">
        <v>0</v>
      </c>
      <c r="P40">
        <v>3</v>
      </c>
      <c r="Q40">
        <v>7</v>
      </c>
      <c r="R40">
        <v>4</v>
      </c>
      <c r="S40">
        <v>5</v>
      </c>
      <c r="T40">
        <v>3</v>
      </c>
      <c r="U40">
        <v>1</v>
      </c>
      <c r="V40">
        <v>4</v>
      </c>
      <c r="W40">
        <v>5</v>
      </c>
      <c r="X40">
        <v>7</v>
      </c>
      <c r="Y40">
        <v>1</v>
      </c>
      <c r="Z40">
        <v>0</v>
      </c>
      <c r="AA40">
        <v>6</v>
      </c>
      <c r="AB40">
        <v>9</v>
      </c>
      <c r="AC40">
        <v>0</v>
      </c>
      <c r="AD40">
        <f>HLOOKUP(AD$19,$BB39:$BW40,2,0)</f>
        <v>0</v>
      </c>
      <c r="AE40">
        <f t="shared" ref="AE40" si="202">HLOOKUP(AE$19,$BB39:$BW40,2,0)</f>
        <v>9</v>
      </c>
      <c r="AF40">
        <f t="shared" ref="AF40" si="203">HLOOKUP(AF$19,$BB39:$BW40,2,0)</f>
        <v>9</v>
      </c>
      <c r="AG40">
        <f t="shared" ref="AG40" si="204">HLOOKUP(AG$19,$BB39:$BW40,2,0)</f>
        <v>9</v>
      </c>
      <c r="AH40">
        <f t="shared" ref="AH40" si="205">HLOOKUP(AH$19,$BB39:$BW40,2,0)</f>
        <v>9</v>
      </c>
      <c r="AI40">
        <f t="shared" ref="AI40" si="206">HLOOKUP(AI$19,$BB39:$BW40,2,0)</f>
        <v>9</v>
      </c>
      <c r="AJ40">
        <f t="shared" ref="AJ40" si="207">HLOOKUP(AJ$19,$BB39:$BW40,2,0)</f>
        <v>9</v>
      </c>
      <c r="AK40">
        <f t="shared" ref="AK40" si="208">HLOOKUP(AK$19,$BB39:$BW40,2,0)</f>
        <v>9</v>
      </c>
      <c r="AL40">
        <f t="shared" ref="AL40" si="209">HLOOKUP(AL$19,$BB39:$BW40,2,0)</f>
        <v>9</v>
      </c>
      <c r="AM40">
        <f t="shared" ref="AM40" si="210">HLOOKUP(AM$19,$BB39:$BW40,2,0)</f>
        <v>10</v>
      </c>
      <c r="AN40" t="e">
        <f t="shared" ref="AN40" si="211">HLOOKUP(AN$19,$BB39:$BW40,2,0)</f>
        <v>#N/A</v>
      </c>
      <c r="AO40">
        <f t="shared" ref="AO40" si="212">HLOOKUP(AO$19,$BB39:$BW40,2,0)</f>
        <v>9</v>
      </c>
      <c r="AP40">
        <f t="shared" ref="AP40" si="213">HLOOKUP(AP$19,$BB39:$BW40,2,0)</f>
        <v>10</v>
      </c>
      <c r="AQ40">
        <f t="shared" ref="AQ40" si="214">HLOOKUP(AQ$19,$BB39:$BW40,2,0)</f>
        <v>10</v>
      </c>
      <c r="AR40">
        <f t="shared" ref="AR40" si="215">HLOOKUP(AR$19,$BB39:$BW40,2,0)</f>
        <v>9</v>
      </c>
      <c r="AS40">
        <f t="shared" ref="AS40" si="216">HLOOKUP(AS$19,$BB39:$BW40,2,0)</f>
        <v>9</v>
      </c>
      <c r="AT40">
        <f t="shared" ref="AT40" si="217">HLOOKUP(AT$19,$BB39:$BW40,2,0)</f>
        <v>9</v>
      </c>
      <c r="AU40">
        <f t="shared" ref="AU40" si="218">HLOOKUP(AU$19,$BB39:$BW40,2,0)</f>
        <v>9</v>
      </c>
      <c r="AV40">
        <f t="shared" ref="AV40" si="219">HLOOKUP(AV$19,$BB39:$BW40,2,0)</f>
        <v>9</v>
      </c>
      <c r="AW40">
        <f t="shared" ref="AW40" si="220">HLOOKUP(AW$19,$BB39:$BW40,2,0)</f>
        <v>8</v>
      </c>
      <c r="AX40">
        <f t="shared" ref="AX40" si="221">HLOOKUP(AX$19,$BB39:$BW40,2,0)</f>
        <v>8</v>
      </c>
      <c r="AY40">
        <f t="shared" ref="AY40" si="222">HLOOKUP(AY$19,$BB39:$BW40,2,0)</f>
        <v>8</v>
      </c>
      <c r="AZ40">
        <f t="shared" ref="AZ40" si="223">HLOOKUP(AZ$19,$BB39:$BW40,2,0)</f>
        <v>8</v>
      </c>
      <c r="BB40">
        <v>0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10</v>
      </c>
      <c r="BL40">
        <v>9</v>
      </c>
      <c r="BM40">
        <v>10</v>
      </c>
      <c r="BN40">
        <v>10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8</v>
      </c>
      <c r="BU40">
        <v>8</v>
      </c>
      <c r="BV40">
        <v>8</v>
      </c>
      <c r="BW40">
        <v>8</v>
      </c>
    </row>
    <row r="41" spans="1:75" hidden="1" x14ac:dyDescent="0.25">
      <c r="G41" t="s">
        <v>1</v>
      </c>
      <c r="H41" t="s">
        <v>2</v>
      </c>
      <c r="I41" t="s">
        <v>3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 t="s">
        <v>41</v>
      </c>
      <c r="Y41" t="s">
        <v>42</v>
      </c>
      <c r="Z41" t="s">
        <v>43</v>
      </c>
      <c r="AA41" t="s">
        <v>44</v>
      </c>
      <c r="AB41" t="s">
        <v>45</v>
      </c>
      <c r="AC41" t="s">
        <v>46</v>
      </c>
      <c r="BB41" t="s">
        <v>4</v>
      </c>
      <c r="BC41" t="s">
        <v>5</v>
      </c>
      <c r="BD41" t="s">
        <v>6</v>
      </c>
      <c r="BE41" t="s">
        <v>7</v>
      </c>
      <c r="BF41" t="s">
        <v>8</v>
      </c>
      <c r="BG41" t="s">
        <v>9</v>
      </c>
      <c r="BH41" t="s">
        <v>10</v>
      </c>
      <c r="BI41" t="s">
        <v>11</v>
      </c>
      <c r="BJ41" t="s">
        <v>12</v>
      </c>
      <c r="BK41" t="s">
        <v>13</v>
      </c>
      <c r="BL41" t="s">
        <v>14</v>
      </c>
      <c r="BM41" t="s">
        <v>16</v>
      </c>
      <c r="BN41" t="s">
        <v>17</v>
      </c>
      <c r="BO41" t="s">
        <v>18</v>
      </c>
      <c r="BP41" t="s">
        <v>19</v>
      </c>
      <c r="BQ41" t="s">
        <v>20</v>
      </c>
      <c r="BR41" t="s">
        <v>21</v>
      </c>
      <c r="BS41" t="s">
        <v>22</v>
      </c>
      <c r="BT41" t="s">
        <v>23</v>
      </c>
      <c r="BU41" t="s">
        <v>24</v>
      </c>
      <c r="BV41" t="s">
        <v>25</v>
      </c>
      <c r="BW41" t="s">
        <v>26</v>
      </c>
    </row>
    <row r="42" spans="1:75" x14ac:dyDescent="0.25">
      <c r="A42">
        <f>MEDIAN(J42:N42)</f>
        <v>4</v>
      </c>
      <c r="B42">
        <f>MEDIAN(O42:T42)</f>
        <v>2</v>
      </c>
      <c r="C42">
        <f>MEDIAN(U42:AC42)</f>
        <v>1</v>
      </c>
      <c r="D42">
        <f t="array" ref="D42">MEDIAN(IF(ISNUMBER(AD42:AZ42),AD42:AZ42))</f>
        <v>5.5</v>
      </c>
      <c r="E42" t="s">
        <v>15</v>
      </c>
      <c r="F42" t="str">
        <f>VLOOKUP(E42,Sheet4!$B$11:$C$60,2,0)</f>
        <v>#X SMKLESS/EVER</v>
      </c>
      <c r="G42">
        <v>0</v>
      </c>
      <c r="H42">
        <v>0</v>
      </c>
      <c r="I42">
        <v>6</v>
      </c>
      <c r="J42">
        <v>0</v>
      </c>
      <c r="K42">
        <v>1</v>
      </c>
      <c r="L42">
        <v>4</v>
      </c>
      <c r="M42">
        <v>6</v>
      </c>
      <c r="N42">
        <v>5</v>
      </c>
      <c r="O42">
        <v>0</v>
      </c>
      <c r="P42">
        <v>2</v>
      </c>
      <c r="Q42">
        <v>2</v>
      </c>
      <c r="R42">
        <v>2</v>
      </c>
      <c r="S42">
        <v>2</v>
      </c>
      <c r="T42">
        <v>1</v>
      </c>
      <c r="U42">
        <v>0</v>
      </c>
      <c r="V42">
        <v>0</v>
      </c>
      <c r="W42">
        <v>2</v>
      </c>
      <c r="X42">
        <v>2</v>
      </c>
      <c r="Y42">
        <v>3</v>
      </c>
      <c r="Z42">
        <v>0</v>
      </c>
      <c r="AA42">
        <v>0</v>
      </c>
      <c r="AB42">
        <v>1</v>
      </c>
      <c r="AC42">
        <v>1</v>
      </c>
      <c r="AD42">
        <f>HLOOKUP(AD$19,$BB41:$BW42,2,0)</f>
        <v>0</v>
      </c>
      <c r="AE42">
        <f t="shared" ref="AE42" si="224">HLOOKUP(AE$19,$BB41:$BW42,2,0)</f>
        <v>5</v>
      </c>
      <c r="AF42">
        <f t="shared" ref="AF42" si="225">HLOOKUP(AF$19,$BB41:$BW42,2,0)</f>
        <v>4</v>
      </c>
      <c r="AG42">
        <f t="shared" ref="AG42" si="226">HLOOKUP(AG$19,$BB41:$BW42,2,0)</f>
        <v>6</v>
      </c>
      <c r="AH42">
        <f t="shared" ref="AH42" si="227">HLOOKUP(AH$19,$BB41:$BW42,2,0)</f>
        <v>4</v>
      </c>
      <c r="AI42">
        <f t="shared" ref="AI42" si="228">HLOOKUP(AI$19,$BB41:$BW42,2,0)</f>
        <v>10</v>
      </c>
      <c r="AJ42">
        <f t="shared" ref="AJ42" si="229">HLOOKUP(AJ$19,$BB41:$BW42,2,0)</f>
        <v>7</v>
      </c>
      <c r="AK42">
        <f t="shared" ref="AK42" si="230">HLOOKUP(AK$19,$BB41:$BW42,2,0)</f>
        <v>8</v>
      </c>
      <c r="AL42">
        <f t="shared" ref="AL42" si="231">HLOOKUP(AL$19,$BB41:$BW42,2,0)</f>
        <v>9</v>
      </c>
      <c r="AM42">
        <f t="shared" ref="AM42" si="232">HLOOKUP(AM$19,$BB41:$BW42,2,0)</f>
        <v>8</v>
      </c>
      <c r="AN42">
        <f t="shared" ref="AN42" si="233">HLOOKUP(AN$19,$BB41:$BW42,2,0)</f>
        <v>6</v>
      </c>
      <c r="AO42" t="e">
        <f t="shared" ref="AO42" si="234">HLOOKUP(AO$19,$BB41:$BW42,2,0)</f>
        <v>#N/A</v>
      </c>
      <c r="AP42">
        <f t="shared" ref="AP42" si="235">HLOOKUP(AP$19,$BB41:$BW42,2,0)</f>
        <v>9</v>
      </c>
      <c r="AQ42">
        <f t="shared" ref="AQ42" si="236">HLOOKUP(AQ$19,$BB41:$BW42,2,0)</f>
        <v>7</v>
      </c>
      <c r="AR42">
        <f t="shared" ref="AR42" si="237">HLOOKUP(AR$19,$BB41:$BW42,2,0)</f>
        <v>7</v>
      </c>
      <c r="AS42">
        <f t="shared" ref="AS42" si="238">HLOOKUP(AS$19,$BB41:$BW42,2,0)</f>
        <v>7</v>
      </c>
      <c r="AT42">
        <f t="shared" ref="AT42" si="239">HLOOKUP(AT$19,$BB41:$BW42,2,0)</f>
        <v>5</v>
      </c>
      <c r="AU42">
        <f t="shared" ref="AU42" si="240">HLOOKUP(AU$19,$BB41:$BW42,2,0)</f>
        <v>5</v>
      </c>
      <c r="AV42">
        <f t="shared" ref="AV42" si="241">HLOOKUP(AV$19,$BB41:$BW42,2,0)</f>
        <v>4</v>
      </c>
      <c r="AW42">
        <f t="shared" ref="AW42" si="242">HLOOKUP(AW$19,$BB41:$BW42,2,0)</f>
        <v>1</v>
      </c>
      <c r="AX42">
        <f t="shared" ref="AX42" si="243">HLOOKUP(AX$19,$BB41:$BW42,2,0)</f>
        <v>0</v>
      </c>
      <c r="AY42">
        <f t="shared" ref="AY42" si="244">HLOOKUP(AY$19,$BB41:$BW42,2,0)</f>
        <v>1</v>
      </c>
      <c r="AZ42">
        <f t="shared" ref="AZ42" si="245">HLOOKUP(AZ$19,$BB41:$BW42,2,0)</f>
        <v>0</v>
      </c>
      <c r="BB42">
        <v>0</v>
      </c>
      <c r="BC42">
        <v>5</v>
      </c>
      <c r="BD42">
        <v>4</v>
      </c>
      <c r="BE42">
        <v>6</v>
      </c>
      <c r="BF42">
        <v>4</v>
      </c>
      <c r="BG42">
        <v>10</v>
      </c>
      <c r="BH42">
        <v>7</v>
      </c>
      <c r="BI42">
        <v>8</v>
      </c>
      <c r="BJ42">
        <v>9</v>
      </c>
      <c r="BK42">
        <v>8</v>
      </c>
      <c r="BL42">
        <v>6</v>
      </c>
      <c r="BM42">
        <v>9</v>
      </c>
      <c r="BN42">
        <v>7</v>
      </c>
      <c r="BO42">
        <v>7</v>
      </c>
      <c r="BP42">
        <v>7</v>
      </c>
      <c r="BQ42">
        <v>5</v>
      </c>
      <c r="BR42">
        <v>5</v>
      </c>
      <c r="BS42">
        <v>4</v>
      </c>
      <c r="BT42">
        <v>1</v>
      </c>
      <c r="BU42">
        <v>0</v>
      </c>
      <c r="BV42">
        <v>1</v>
      </c>
      <c r="BW42">
        <v>0</v>
      </c>
    </row>
    <row r="43" spans="1:75" hidden="1" x14ac:dyDescent="0.25">
      <c r="G43" t="s">
        <v>1</v>
      </c>
      <c r="H43" t="s">
        <v>2</v>
      </c>
      <c r="I43" t="s">
        <v>3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 t="s">
        <v>41</v>
      </c>
      <c r="Y43" t="s">
        <v>42</v>
      </c>
      <c r="Z43" t="s">
        <v>43</v>
      </c>
      <c r="AA43" t="s">
        <v>44</v>
      </c>
      <c r="AB43" t="s">
        <v>45</v>
      </c>
      <c r="AC43" t="s">
        <v>46</v>
      </c>
      <c r="BB43" t="s">
        <v>4</v>
      </c>
      <c r="BC43" t="s">
        <v>5</v>
      </c>
      <c r="BD43" t="s">
        <v>6</v>
      </c>
      <c r="BE43" t="s">
        <v>7</v>
      </c>
      <c r="BF43" t="s">
        <v>8</v>
      </c>
      <c r="BG43" t="s">
        <v>9</v>
      </c>
      <c r="BH43" t="s">
        <v>10</v>
      </c>
      <c r="BI43" t="s">
        <v>11</v>
      </c>
      <c r="BJ43" t="s">
        <v>12</v>
      </c>
      <c r="BK43" t="s">
        <v>13</v>
      </c>
      <c r="BL43" t="s">
        <v>14</v>
      </c>
      <c r="BM43" t="s">
        <v>15</v>
      </c>
      <c r="BN43" t="s">
        <v>17</v>
      </c>
      <c r="BO43" t="s">
        <v>18</v>
      </c>
      <c r="BP43" t="s">
        <v>19</v>
      </c>
      <c r="BQ43" t="s">
        <v>20</v>
      </c>
      <c r="BR43" t="s">
        <v>21</v>
      </c>
      <c r="BS43" t="s">
        <v>22</v>
      </c>
      <c r="BT43" t="s">
        <v>23</v>
      </c>
      <c r="BU43" t="s">
        <v>24</v>
      </c>
      <c r="BV43" t="s">
        <v>25</v>
      </c>
      <c r="BW43" t="s">
        <v>26</v>
      </c>
    </row>
    <row r="44" spans="1:75" x14ac:dyDescent="0.25">
      <c r="A44">
        <f>MEDIAN(J44:N44)</f>
        <v>3</v>
      </c>
      <c r="B44">
        <f>MEDIAN(O44:T44)</f>
        <v>3</v>
      </c>
      <c r="C44">
        <f>MEDIAN(U44:AC44)</f>
        <v>3</v>
      </c>
      <c r="D44">
        <f t="array" ref="D44">MEDIAN(IF(ISNUMBER(AD44:AZ44),AD44:AZ44))</f>
        <v>7</v>
      </c>
      <c r="E44" t="s">
        <v>16</v>
      </c>
      <c r="F44" t="str">
        <f>VLOOKUP(E44,Sheet4!$B$11:$C$60,2,0)</f>
        <v>#X CRACK/LIFETIM</v>
      </c>
      <c r="G44">
        <v>0</v>
      </c>
      <c r="H44">
        <v>0</v>
      </c>
      <c r="I44">
        <v>4</v>
      </c>
      <c r="J44">
        <v>0</v>
      </c>
      <c r="K44">
        <v>3</v>
      </c>
      <c r="L44">
        <v>4</v>
      </c>
      <c r="M44">
        <v>3</v>
      </c>
      <c r="N44">
        <v>5</v>
      </c>
      <c r="O44">
        <v>1</v>
      </c>
      <c r="P44">
        <v>3</v>
      </c>
      <c r="Q44">
        <v>3</v>
      </c>
      <c r="R44">
        <v>5</v>
      </c>
      <c r="S44">
        <v>4</v>
      </c>
      <c r="T44">
        <v>1</v>
      </c>
      <c r="U44">
        <v>0</v>
      </c>
      <c r="V44">
        <v>5</v>
      </c>
      <c r="W44">
        <v>3</v>
      </c>
      <c r="X44">
        <v>4</v>
      </c>
      <c r="Y44">
        <v>6</v>
      </c>
      <c r="Z44">
        <v>1</v>
      </c>
      <c r="AA44">
        <v>3</v>
      </c>
      <c r="AB44">
        <v>1</v>
      </c>
      <c r="AC44">
        <v>2</v>
      </c>
      <c r="AD44">
        <f>HLOOKUP(AD$19,$BB43:$BW44,2,0)</f>
        <v>0</v>
      </c>
      <c r="AE44">
        <f t="shared" ref="AE44" si="246">HLOOKUP(AE$19,$BB43:$BW44,2,0)</f>
        <v>6</v>
      </c>
      <c r="AF44">
        <f t="shared" ref="AF44" si="247">HLOOKUP(AF$19,$BB43:$BW44,2,0)</f>
        <v>7</v>
      </c>
      <c r="AG44">
        <f t="shared" ref="AG44" si="248">HLOOKUP(AG$19,$BB43:$BW44,2,0)</f>
        <v>8</v>
      </c>
      <c r="AH44">
        <f t="shared" ref="AH44" si="249">HLOOKUP(AH$19,$BB43:$BW44,2,0)</f>
        <v>5</v>
      </c>
      <c r="AI44">
        <f t="shared" ref="AI44" si="250">HLOOKUP(AI$19,$BB43:$BW44,2,0)</f>
        <v>9</v>
      </c>
      <c r="AJ44">
        <f t="shared" ref="AJ44" si="251">HLOOKUP(AJ$19,$BB43:$BW44,2,0)</f>
        <v>7</v>
      </c>
      <c r="AK44">
        <f t="shared" ref="AK44" si="252">HLOOKUP(AK$19,$BB43:$BW44,2,0)</f>
        <v>9</v>
      </c>
      <c r="AL44">
        <f t="shared" ref="AL44" si="253">HLOOKUP(AL$19,$BB43:$BW44,2,0)</f>
        <v>8</v>
      </c>
      <c r="AM44">
        <f t="shared" ref="AM44" si="254">HLOOKUP(AM$19,$BB43:$BW44,2,0)</f>
        <v>8</v>
      </c>
      <c r="AN44">
        <f t="shared" ref="AN44" si="255">HLOOKUP(AN$19,$BB43:$BW44,2,0)</f>
        <v>9</v>
      </c>
      <c r="AO44">
        <f t="shared" ref="AO44" si="256">HLOOKUP(AO$19,$BB43:$BW44,2,0)</f>
        <v>9</v>
      </c>
      <c r="AP44" t="e">
        <f t="shared" ref="AP44" si="257">HLOOKUP(AP$19,$BB43:$BW44,2,0)</f>
        <v>#N/A</v>
      </c>
      <c r="AQ44">
        <f t="shared" ref="AQ44" si="258">HLOOKUP(AQ$19,$BB43:$BW44,2,0)</f>
        <v>8</v>
      </c>
      <c r="AR44">
        <f t="shared" ref="AR44" si="259">HLOOKUP(AR$19,$BB43:$BW44,2,0)</f>
        <v>9</v>
      </c>
      <c r="AS44">
        <f t="shared" ref="AS44" si="260">HLOOKUP(AS$19,$BB43:$BW44,2,0)</f>
        <v>9</v>
      </c>
      <c r="AT44">
        <f t="shared" ref="AT44" si="261">HLOOKUP(AT$19,$BB43:$BW44,2,0)</f>
        <v>5</v>
      </c>
      <c r="AU44">
        <f t="shared" ref="AU44" si="262">HLOOKUP(AU$19,$BB43:$BW44,2,0)</f>
        <v>4</v>
      </c>
      <c r="AV44">
        <f t="shared" ref="AV44" si="263">HLOOKUP(AV$19,$BB43:$BW44,2,0)</f>
        <v>3</v>
      </c>
      <c r="AW44">
        <f t="shared" ref="AW44" si="264">HLOOKUP(AW$19,$BB43:$BW44,2,0)</f>
        <v>1</v>
      </c>
      <c r="AX44">
        <f t="shared" ref="AX44" si="265">HLOOKUP(AX$19,$BB43:$BW44,2,0)</f>
        <v>2</v>
      </c>
      <c r="AY44">
        <f t="shared" ref="AY44" si="266">HLOOKUP(AY$19,$BB43:$BW44,2,0)</f>
        <v>2</v>
      </c>
      <c r="AZ44">
        <f t="shared" ref="AZ44" si="267">HLOOKUP(AZ$19,$BB43:$BW44,2,0)</f>
        <v>2</v>
      </c>
      <c r="BB44">
        <v>0</v>
      </c>
      <c r="BC44">
        <v>6</v>
      </c>
      <c r="BD44">
        <v>7</v>
      </c>
      <c r="BE44">
        <v>8</v>
      </c>
      <c r="BF44">
        <v>5</v>
      </c>
      <c r="BG44">
        <v>9</v>
      </c>
      <c r="BH44">
        <v>7</v>
      </c>
      <c r="BI44">
        <v>9</v>
      </c>
      <c r="BJ44">
        <v>8</v>
      </c>
      <c r="BK44">
        <v>8</v>
      </c>
      <c r="BL44">
        <v>9</v>
      </c>
      <c r="BM44">
        <v>9</v>
      </c>
      <c r="BN44">
        <v>8</v>
      </c>
      <c r="BO44">
        <v>9</v>
      </c>
      <c r="BP44">
        <v>9</v>
      </c>
      <c r="BQ44">
        <v>5</v>
      </c>
      <c r="BR44">
        <v>4</v>
      </c>
      <c r="BS44">
        <v>3</v>
      </c>
      <c r="BT44">
        <v>1</v>
      </c>
      <c r="BU44">
        <v>2</v>
      </c>
      <c r="BV44">
        <v>2</v>
      </c>
      <c r="BW44">
        <v>2</v>
      </c>
    </row>
    <row r="45" spans="1:75" hidden="1" x14ac:dyDescent="0.25">
      <c r="G45" t="s">
        <v>1</v>
      </c>
      <c r="H45" t="s">
        <v>2</v>
      </c>
      <c r="I45" t="s">
        <v>3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43</v>
      </c>
      <c r="AA45" t="s">
        <v>44</v>
      </c>
      <c r="AB45" t="s">
        <v>45</v>
      </c>
      <c r="AC45" t="s">
        <v>46</v>
      </c>
      <c r="BB45" t="s">
        <v>4</v>
      </c>
      <c r="BC45" t="s">
        <v>5</v>
      </c>
      <c r="BD45" t="s">
        <v>6</v>
      </c>
      <c r="BE45" t="s">
        <v>7</v>
      </c>
      <c r="BF45" t="s">
        <v>8</v>
      </c>
      <c r="BG45" t="s">
        <v>9</v>
      </c>
      <c r="BH45" t="s">
        <v>10</v>
      </c>
      <c r="BI45" t="s">
        <v>11</v>
      </c>
      <c r="BJ45" t="s">
        <v>12</v>
      </c>
      <c r="BK45" t="s">
        <v>13</v>
      </c>
      <c r="BL45" t="s">
        <v>14</v>
      </c>
      <c r="BM45" t="s">
        <v>15</v>
      </c>
      <c r="BN45" t="s">
        <v>16</v>
      </c>
      <c r="BO45" t="s">
        <v>18</v>
      </c>
      <c r="BP45" t="s">
        <v>19</v>
      </c>
      <c r="BQ45" t="s">
        <v>20</v>
      </c>
      <c r="BR45" t="s">
        <v>21</v>
      </c>
      <c r="BS45" t="s">
        <v>22</v>
      </c>
      <c r="BT45" t="s">
        <v>23</v>
      </c>
      <c r="BU45" t="s">
        <v>24</v>
      </c>
      <c r="BV45" t="s">
        <v>25</v>
      </c>
      <c r="BW45" t="s">
        <v>26</v>
      </c>
    </row>
    <row r="46" spans="1:75" x14ac:dyDescent="0.25">
      <c r="A46">
        <f>MEDIAN(J46:N46)</f>
        <v>2</v>
      </c>
      <c r="B46">
        <f>MEDIAN(O46:T46)</f>
        <v>1</v>
      </c>
      <c r="C46">
        <f>MEDIAN(U46:AC46)</f>
        <v>2</v>
      </c>
      <c r="D46">
        <f t="array" ref="D46">MEDIAN(IF(ISNUMBER(AD46:AZ46),AD46:AZ46))</f>
        <v>8</v>
      </c>
      <c r="E46" t="s">
        <v>17</v>
      </c>
      <c r="F46" t="str">
        <f>VLOOKUP(E46,Sheet4!$B$11:$C$60,2,0)</f>
        <v>#XOTH COKE/LIFE</v>
      </c>
      <c r="G46">
        <v>0</v>
      </c>
      <c r="H46">
        <v>3</v>
      </c>
      <c r="I46">
        <v>7</v>
      </c>
      <c r="J46">
        <v>0</v>
      </c>
      <c r="K46">
        <v>2</v>
      </c>
      <c r="L46">
        <v>2</v>
      </c>
      <c r="M46">
        <v>3</v>
      </c>
      <c r="N46">
        <v>3</v>
      </c>
      <c r="O46">
        <v>0</v>
      </c>
      <c r="P46">
        <v>1</v>
      </c>
      <c r="Q46">
        <v>1</v>
      </c>
      <c r="R46">
        <v>2</v>
      </c>
      <c r="S46">
        <v>1</v>
      </c>
      <c r="T46">
        <v>3</v>
      </c>
      <c r="U46">
        <v>1</v>
      </c>
      <c r="V46">
        <v>2</v>
      </c>
      <c r="W46">
        <v>3</v>
      </c>
      <c r="X46">
        <v>3</v>
      </c>
      <c r="Y46">
        <v>4</v>
      </c>
      <c r="Z46">
        <v>2</v>
      </c>
      <c r="AA46">
        <v>0</v>
      </c>
      <c r="AB46">
        <v>0</v>
      </c>
      <c r="AC46">
        <v>4</v>
      </c>
      <c r="AD46">
        <f>HLOOKUP(AD$19,$BB45:$BW46,2,0)</f>
        <v>0</v>
      </c>
      <c r="AE46">
        <f t="shared" ref="AE46" si="268">HLOOKUP(AE$19,$BB45:$BW46,2,0)</f>
        <v>8</v>
      </c>
      <c r="AF46">
        <f t="shared" ref="AF46" si="269">HLOOKUP(AF$19,$BB45:$BW46,2,0)</f>
        <v>9</v>
      </c>
      <c r="AG46">
        <f t="shared" ref="AG46" si="270">HLOOKUP(AG$19,$BB45:$BW46,2,0)</f>
        <v>10</v>
      </c>
      <c r="AH46">
        <f t="shared" ref="AH46" si="271">HLOOKUP(AH$19,$BB45:$BW46,2,0)</f>
        <v>9</v>
      </c>
      <c r="AI46">
        <f t="shared" ref="AI46" si="272">HLOOKUP(AI$19,$BB45:$BW46,2,0)</f>
        <v>10</v>
      </c>
      <c r="AJ46">
        <f t="shared" ref="AJ46" si="273">HLOOKUP(AJ$19,$BB45:$BW46,2,0)</f>
        <v>9</v>
      </c>
      <c r="AK46">
        <f t="shared" ref="AK46" si="274">HLOOKUP(AK$19,$BB45:$BW46,2,0)</f>
        <v>10</v>
      </c>
      <c r="AL46">
        <f t="shared" ref="AL46" si="275">HLOOKUP(AL$19,$BB45:$BW46,2,0)</f>
        <v>10</v>
      </c>
      <c r="AM46">
        <f t="shared" ref="AM46" si="276">HLOOKUP(AM$19,$BB45:$BW46,2,0)</f>
        <v>10</v>
      </c>
      <c r="AN46">
        <f t="shared" ref="AN46" si="277">HLOOKUP(AN$19,$BB45:$BW46,2,0)</f>
        <v>8</v>
      </c>
      <c r="AO46">
        <f t="shared" ref="AO46" si="278">HLOOKUP(AO$19,$BB45:$BW46,2,0)</f>
        <v>9</v>
      </c>
      <c r="AP46">
        <f t="shared" ref="AP46" si="279">HLOOKUP(AP$19,$BB45:$BW46,2,0)</f>
        <v>8</v>
      </c>
      <c r="AQ46" t="e">
        <f t="shared" ref="AQ46" si="280">HLOOKUP(AQ$19,$BB45:$BW46,2,0)</f>
        <v>#N/A</v>
      </c>
      <c r="AR46">
        <f t="shared" ref="AR46" si="281">HLOOKUP(AR$19,$BB45:$BW46,2,0)</f>
        <v>8</v>
      </c>
      <c r="AS46">
        <f t="shared" ref="AS46" si="282">HLOOKUP(AS$19,$BB45:$BW46,2,0)</f>
        <v>8</v>
      </c>
      <c r="AT46">
        <f t="shared" ref="AT46" si="283">HLOOKUP(AT$19,$BB45:$BW46,2,0)</f>
        <v>6</v>
      </c>
      <c r="AU46">
        <f t="shared" ref="AU46" si="284">HLOOKUP(AU$19,$BB45:$BW46,2,0)</f>
        <v>7</v>
      </c>
      <c r="AV46">
        <f t="shared" ref="AV46" si="285">HLOOKUP(AV$19,$BB45:$BW46,2,0)</f>
        <v>6</v>
      </c>
      <c r="AW46">
        <f t="shared" ref="AW46" si="286">HLOOKUP(AW$19,$BB45:$BW46,2,0)</f>
        <v>2</v>
      </c>
      <c r="AX46">
        <f t="shared" ref="AX46" si="287">HLOOKUP(AX$19,$BB45:$BW46,2,0)</f>
        <v>2</v>
      </c>
      <c r="AY46">
        <f t="shared" ref="AY46" si="288">HLOOKUP(AY$19,$BB45:$BW46,2,0)</f>
        <v>2</v>
      </c>
      <c r="AZ46">
        <f t="shared" ref="AZ46" si="289">HLOOKUP(AZ$19,$BB45:$BW46,2,0)</f>
        <v>1</v>
      </c>
      <c r="BB46">
        <v>0</v>
      </c>
      <c r="BC46">
        <v>8</v>
      </c>
      <c r="BD46">
        <v>9</v>
      </c>
      <c r="BE46">
        <v>10</v>
      </c>
      <c r="BF46">
        <v>9</v>
      </c>
      <c r="BG46">
        <v>10</v>
      </c>
      <c r="BH46">
        <v>9</v>
      </c>
      <c r="BI46">
        <v>10</v>
      </c>
      <c r="BJ46">
        <v>10</v>
      </c>
      <c r="BK46">
        <v>10</v>
      </c>
      <c r="BL46">
        <v>8</v>
      </c>
      <c r="BM46">
        <v>9</v>
      </c>
      <c r="BN46">
        <v>8</v>
      </c>
      <c r="BO46">
        <v>8</v>
      </c>
      <c r="BP46">
        <v>8</v>
      </c>
      <c r="BQ46">
        <v>6</v>
      </c>
      <c r="BR46">
        <v>7</v>
      </c>
      <c r="BS46">
        <v>6</v>
      </c>
      <c r="BT46">
        <v>2</v>
      </c>
      <c r="BU46">
        <v>2</v>
      </c>
      <c r="BV46">
        <v>2</v>
      </c>
      <c r="BW46">
        <v>1</v>
      </c>
    </row>
    <row r="47" spans="1:75" hidden="1" x14ac:dyDescent="0.25">
      <c r="G47" t="s">
        <v>1</v>
      </c>
      <c r="H47" t="s">
        <v>2</v>
      </c>
      <c r="I47" t="s">
        <v>3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 t="s">
        <v>41</v>
      </c>
      <c r="Y47" t="s">
        <v>42</v>
      </c>
      <c r="Z47" t="s">
        <v>43</v>
      </c>
      <c r="AA47" t="s">
        <v>44</v>
      </c>
      <c r="AB47" t="s">
        <v>45</v>
      </c>
      <c r="AC47" t="s">
        <v>46</v>
      </c>
      <c r="BB47" t="s">
        <v>4</v>
      </c>
      <c r="BC47" t="s">
        <v>5</v>
      </c>
      <c r="BD47" t="s">
        <v>6</v>
      </c>
      <c r="BE47" t="s">
        <v>7</v>
      </c>
      <c r="BF47" t="s">
        <v>8</v>
      </c>
      <c r="BG47" t="s">
        <v>9</v>
      </c>
      <c r="BH47" t="s">
        <v>10</v>
      </c>
      <c r="BI47" t="s">
        <v>11</v>
      </c>
      <c r="BJ47" t="s">
        <v>12</v>
      </c>
      <c r="BK47" t="s">
        <v>13</v>
      </c>
      <c r="BL47" t="s">
        <v>14</v>
      </c>
      <c r="BM47" t="s">
        <v>15</v>
      </c>
      <c r="BN47" t="s">
        <v>16</v>
      </c>
      <c r="BO47" t="s">
        <v>17</v>
      </c>
      <c r="BP47" t="s">
        <v>19</v>
      </c>
      <c r="BQ47" t="s">
        <v>20</v>
      </c>
      <c r="BR47" t="s">
        <v>21</v>
      </c>
      <c r="BS47" t="s">
        <v>22</v>
      </c>
      <c r="BT47" t="s">
        <v>23</v>
      </c>
      <c r="BU47" t="s">
        <v>24</v>
      </c>
      <c r="BV47" t="s">
        <v>25</v>
      </c>
      <c r="BW47" t="s">
        <v>26</v>
      </c>
    </row>
    <row r="48" spans="1:75" x14ac:dyDescent="0.25">
      <c r="A48">
        <f>MEDIAN(J48:N48)</f>
        <v>4</v>
      </c>
      <c r="B48">
        <f>MEDIAN(O48:T48)</f>
        <v>1.5</v>
      </c>
      <c r="C48">
        <f>MEDIAN(U48:AC48)</f>
        <v>2</v>
      </c>
      <c r="D48">
        <f t="array" ref="D48">MEDIAN(IF(ISNUMBER(AD48:AZ48),AD48:AZ48))</f>
        <v>7</v>
      </c>
      <c r="E48" t="s">
        <v>18</v>
      </c>
      <c r="F48" t="str">
        <f>VLOOKUP(E48,Sheet4!$B$11:$C$60,2,0)</f>
        <v>#X MDMA/LIFETIM</v>
      </c>
      <c r="G48">
        <v>0</v>
      </c>
      <c r="H48">
        <v>5</v>
      </c>
      <c r="I48">
        <v>3</v>
      </c>
      <c r="J48">
        <v>0</v>
      </c>
      <c r="K48">
        <v>4</v>
      </c>
      <c r="L48">
        <v>1</v>
      </c>
      <c r="M48">
        <v>6</v>
      </c>
      <c r="N48">
        <v>6</v>
      </c>
      <c r="O48">
        <v>0</v>
      </c>
      <c r="P48">
        <v>1</v>
      </c>
      <c r="Q48">
        <v>2</v>
      </c>
      <c r="R48">
        <v>2</v>
      </c>
      <c r="S48">
        <v>5</v>
      </c>
      <c r="T48">
        <v>1</v>
      </c>
      <c r="U48">
        <v>0</v>
      </c>
      <c r="V48">
        <v>4</v>
      </c>
      <c r="W48">
        <v>3</v>
      </c>
      <c r="X48">
        <v>1</v>
      </c>
      <c r="Y48">
        <v>3</v>
      </c>
      <c r="Z48">
        <v>0</v>
      </c>
      <c r="AA48">
        <v>1</v>
      </c>
      <c r="AB48">
        <v>2</v>
      </c>
      <c r="AC48">
        <v>3</v>
      </c>
      <c r="AD48">
        <f>HLOOKUP(AD$19,$BB47:$BW48,2,0)</f>
        <v>0</v>
      </c>
      <c r="AE48">
        <f t="shared" ref="AE48" si="290">HLOOKUP(AE$19,$BB47:$BW48,2,0)</f>
        <v>7</v>
      </c>
      <c r="AF48">
        <f t="shared" ref="AF48" si="291">HLOOKUP(AF$19,$BB47:$BW48,2,0)</f>
        <v>7</v>
      </c>
      <c r="AG48">
        <f t="shared" ref="AG48" si="292">HLOOKUP(AG$19,$BB47:$BW48,2,0)</f>
        <v>7</v>
      </c>
      <c r="AH48">
        <f t="shared" ref="AH48" si="293">HLOOKUP(AH$19,$BB47:$BW48,2,0)</f>
        <v>8</v>
      </c>
      <c r="AI48">
        <f t="shared" ref="AI48" si="294">HLOOKUP(AI$19,$BB47:$BW48,2,0)</f>
        <v>7</v>
      </c>
      <c r="AJ48">
        <f t="shared" ref="AJ48" si="295">HLOOKUP(AJ$19,$BB47:$BW48,2,0)</f>
        <v>8</v>
      </c>
      <c r="AK48">
        <f t="shared" ref="AK48" si="296">HLOOKUP(AK$19,$BB47:$BW48,2,0)</f>
        <v>7</v>
      </c>
      <c r="AL48">
        <f t="shared" ref="AL48" si="297">HLOOKUP(AL$19,$BB47:$BW48,2,0)</f>
        <v>7</v>
      </c>
      <c r="AM48">
        <f t="shared" ref="AM48" si="298">HLOOKUP(AM$19,$BB47:$BW48,2,0)</f>
        <v>7</v>
      </c>
      <c r="AN48">
        <f t="shared" ref="AN48" si="299">HLOOKUP(AN$19,$BB47:$BW48,2,0)</f>
        <v>8</v>
      </c>
      <c r="AO48">
        <f t="shared" ref="AO48" si="300">HLOOKUP(AO$19,$BB47:$BW48,2,0)</f>
        <v>7</v>
      </c>
      <c r="AP48">
        <f t="shared" ref="AP48" si="301">HLOOKUP(AP$19,$BB47:$BW48,2,0)</f>
        <v>7</v>
      </c>
      <c r="AQ48">
        <f t="shared" ref="AQ48" si="302">HLOOKUP(AQ$19,$BB47:$BW48,2,0)</f>
        <v>7</v>
      </c>
      <c r="AR48" t="e">
        <f t="shared" ref="AR48" si="303">HLOOKUP(AR$19,$BB47:$BW48,2,0)</f>
        <v>#N/A</v>
      </c>
      <c r="AS48">
        <f t="shared" ref="AS48" si="304">HLOOKUP(AS$19,$BB47:$BW48,2,0)</f>
        <v>9</v>
      </c>
      <c r="AT48">
        <f t="shared" ref="AT48" si="305">HLOOKUP(AT$19,$BB47:$BW48,2,0)</f>
        <v>7</v>
      </c>
      <c r="AU48">
        <f t="shared" ref="AU48" si="306">HLOOKUP(AU$19,$BB47:$BW48,2,0)</f>
        <v>7</v>
      </c>
      <c r="AV48">
        <f t="shared" ref="AV48" si="307">HLOOKUP(AV$19,$BB47:$BW48,2,0)</f>
        <v>7</v>
      </c>
      <c r="AW48">
        <f t="shared" ref="AW48" si="308">HLOOKUP(AW$19,$BB47:$BW48,2,0)</f>
        <v>6</v>
      </c>
      <c r="AX48">
        <f t="shared" ref="AX48" si="309">HLOOKUP(AX$19,$BB47:$BW48,2,0)</f>
        <v>6</v>
      </c>
      <c r="AY48">
        <f t="shared" ref="AY48" si="310">HLOOKUP(AY$19,$BB47:$BW48,2,0)</f>
        <v>6</v>
      </c>
      <c r="AZ48">
        <f t="shared" ref="AZ48" si="311">HLOOKUP(AZ$19,$BB47:$BW48,2,0)</f>
        <v>6</v>
      </c>
      <c r="BB48">
        <v>0</v>
      </c>
      <c r="BC48">
        <v>7</v>
      </c>
      <c r="BD48">
        <v>7</v>
      </c>
      <c r="BE48">
        <v>7</v>
      </c>
      <c r="BF48">
        <v>8</v>
      </c>
      <c r="BG48">
        <v>7</v>
      </c>
      <c r="BH48">
        <v>8</v>
      </c>
      <c r="BI48">
        <v>7</v>
      </c>
      <c r="BJ48">
        <v>7</v>
      </c>
      <c r="BK48">
        <v>7</v>
      </c>
      <c r="BL48">
        <v>8</v>
      </c>
      <c r="BM48">
        <v>7</v>
      </c>
      <c r="BN48">
        <v>7</v>
      </c>
      <c r="BO48">
        <v>7</v>
      </c>
      <c r="BP48">
        <v>9</v>
      </c>
      <c r="BQ48">
        <v>7</v>
      </c>
      <c r="BR48">
        <v>7</v>
      </c>
      <c r="BS48">
        <v>7</v>
      </c>
      <c r="BT48">
        <v>6</v>
      </c>
      <c r="BU48">
        <v>6</v>
      </c>
      <c r="BV48">
        <v>6</v>
      </c>
      <c r="BW48">
        <v>6</v>
      </c>
    </row>
    <row r="49" spans="1:75" hidden="1" x14ac:dyDescent="0.25">
      <c r="G49" t="s">
        <v>1</v>
      </c>
      <c r="H49" t="s">
        <v>2</v>
      </c>
      <c r="I49" t="s">
        <v>3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 t="s">
        <v>41</v>
      </c>
      <c r="Y49" t="s">
        <v>42</v>
      </c>
      <c r="Z49" t="s">
        <v>43</v>
      </c>
      <c r="AA49" t="s">
        <v>44</v>
      </c>
      <c r="AB49" t="s">
        <v>45</v>
      </c>
      <c r="AC49" t="s">
        <v>46</v>
      </c>
      <c r="BB49" t="s">
        <v>4</v>
      </c>
      <c r="BC49" t="s">
        <v>5</v>
      </c>
      <c r="BD49" t="s">
        <v>6</v>
      </c>
      <c r="BE49" t="s">
        <v>7</v>
      </c>
      <c r="BF49" t="s">
        <v>8</v>
      </c>
      <c r="BG49" t="s">
        <v>9</v>
      </c>
      <c r="BH49" t="s">
        <v>10</v>
      </c>
      <c r="BI49" t="s">
        <v>11</v>
      </c>
      <c r="BJ49" t="s">
        <v>12</v>
      </c>
      <c r="BK49" t="s">
        <v>13</v>
      </c>
      <c r="BL49" t="s">
        <v>14</v>
      </c>
      <c r="BM49" t="s">
        <v>15</v>
      </c>
      <c r="BN49" t="s">
        <v>16</v>
      </c>
      <c r="BO49" t="s">
        <v>17</v>
      </c>
      <c r="BP49" t="s">
        <v>18</v>
      </c>
      <c r="BQ49" t="s">
        <v>20</v>
      </c>
      <c r="BR49" t="s">
        <v>21</v>
      </c>
      <c r="BS49" t="s">
        <v>22</v>
      </c>
      <c r="BT49" t="s">
        <v>23</v>
      </c>
      <c r="BU49" t="s">
        <v>24</v>
      </c>
      <c r="BV49" t="s">
        <v>25</v>
      </c>
      <c r="BW49" t="s">
        <v>26</v>
      </c>
    </row>
    <row r="50" spans="1:75" x14ac:dyDescent="0.25">
      <c r="A50">
        <f>MEDIAN(J50:N50)</f>
        <v>2</v>
      </c>
      <c r="B50">
        <f>MEDIAN(O50:T50)</f>
        <v>1</v>
      </c>
      <c r="C50">
        <f>MEDIAN(U50:AC50)</f>
        <v>2</v>
      </c>
      <c r="D50">
        <f t="array" ref="D50">MEDIAN(IF(ISNUMBER(AD50:AZ50),AD50:AZ50))</f>
        <v>8</v>
      </c>
      <c r="E50" t="s">
        <v>19</v>
      </c>
      <c r="F50" t="str">
        <f>VLOOKUP(E50,Sheet4!$B$11:$C$60,2,0)</f>
        <v>#X STRD/LIFETIME</v>
      </c>
      <c r="G50">
        <v>0</v>
      </c>
      <c r="H50">
        <v>2</v>
      </c>
      <c r="I50">
        <v>2</v>
      </c>
      <c r="J50">
        <v>0</v>
      </c>
      <c r="K50">
        <v>2</v>
      </c>
      <c r="L50">
        <v>6</v>
      </c>
      <c r="M50">
        <v>5</v>
      </c>
      <c r="N50">
        <v>2</v>
      </c>
      <c r="O50">
        <v>1</v>
      </c>
      <c r="P50">
        <v>2</v>
      </c>
      <c r="Q50">
        <v>1</v>
      </c>
      <c r="R50">
        <v>1</v>
      </c>
      <c r="S50">
        <v>3</v>
      </c>
      <c r="T50">
        <v>1</v>
      </c>
      <c r="U50">
        <v>0</v>
      </c>
      <c r="V50">
        <v>3</v>
      </c>
      <c r="W50">
        <v>2</v>
      </c>
      <c r="X50">
        <v>4</v>
      </c>
      <c r="Y50">
        <v>4</v>
      </c>
      <c r="Z50">
        <v>2</v>
      </c>
      <c r="AA50">
        <v>0</v>
      </c>
      <c r="AB50">
        <v>0</v>
      </c>
      <c r="AC50">
        <v>4</v>
      </c>
      <c r="AD50">
        <f>HLOOKUP(AD$19,$BB49:$BW50,2,0)</f>
        <v>0</v>
      </c>
      <c r="AE50">
        <f t="shared" ref="AE50" si="312">HLOOKUP(AE$19,$BB49:$BW50,2,0)</f>
        <v>7</v>
      </c>
      <c r="AF50">
        <f t="shared" ref="AF50" si="313">HLOOKUP(AF$19,$BB49:$BW50,2,0)</f>
        <v>8</v>
      </c>
      <c r="AG50">
        <f t="shared" ref="AG50" si="314">HLOOKUP(AG$19,$BB49:$BW50,2,0)</f>
        <v>8</v>
      </c>
      <c r="AH50">
        <f t="shared" ref="AH50" si="315">HLOOKUP(AH$19,$BB49:$BW50,2,0)</f>
        <v>9</v>
      </c>
      <c r="AI50">
        <f t="shared" ref="AI50" si="316">HLOOKUP(AI$19,$BB49:$BW50,2,0)</f>
        <v>10</v>
      </c>
      <c r="AJ50">
        <f t="shared" ref="AJ50" si="317">HLOOKUP(AJ$19,$BB49:$BW50,2,0)</f>
        <v>9</v>
      </c>
      <c r="AK50">
        <f t="shared" ref="AK50" si="318">HLOOKUP(AK$19,$BB49:$BW50,2,0)</f>
        <v>9</v>
      </c>
      <c r="AL50">
        <f t="shared" ref="AL50" si="319">HLOOKUP(AL$19,$BB49:$BW50,2,0)</f>
        <v>9</v>
      </c>
      <c r="AM50">
        <f t="shared" ref="AM50" si="320">HLOOKUP(AM$19,$BB49:$BW50,2,0)</f>
        <v>10</v>
      </c>
      <c r="AN50">
        <f t="shared" ref="AN50" si="321">HLOOKUP(AN$19,$BB49:$BW50,2,0)</f>
        <v>7</v>
      </c>
      <c r="AO50">
        <f t="shared" ref="AO50" si="322">HLOOKUP(AO$19,$BB49:$BW50,2,0)</f>
        <v>10</v>
      </c>
      <c r="AP50">
        <f t="shared" ref="AP50" si="323">HLOOKUP(AP$19,$BB49:$BW50,2,0)</f>
        <v>9</v>
      </c>
      <c r="AQ50">
        <f t="shared" ref="AQ50" si="324">HLOOKUP(AQ$19,$BB49:$BW50,2,0)</f>
        <v>9</v>
      </c>
      <c r="AR50">
        <f t="shared" ref="AR50" si="325">HLOOKUP(AR$19,$BB49:$BW50,2,0)</f>
        <v>9</v>
      </c>
      <c r="AS50" t="e">
        <f t="shared" ref="AS50" si="326">HLOOKUP(AS$19,$BB49:$BW50,2,0)</f>
        <v>#N/A</v>
      </c>
      <c r="AT50">
        <f t="shared" ref="AT50" si="327">HLOOKUP(AT$19,$BB49:$BW50,2,0)</f>
        <v>7</v>
      </c>
      <c r="AU50">
        <f t="shared" ref="AU50" si="328">HLOOKUP(AU$19,$BB49:$BW50,2,0)</f>
        <v>6</v>
      </c>
      <c r="AV50">
        <f t="shared" ref="AV50" si="329">HLOOKUP(AV$19,$BB49:$BW50,2,0)</f>
        <v>5</v>
      </c>
      <c r="AW50">
        <f t="shared" ref="AW50" si="330">HLOOKUP(AW$19,$BB49:$BW50,2,0)</f>
        <v>5</v>
      </c>
      <c r="AX50">
        <f t="shared" ref="AX50" si="331">HLOOKUP(AX$19,$BB49:$BW50,2,0)</f>
        <v>3</v>
      </c>
      <c r="AY50">
        <f t="shared" ref="AY50" si="332">HLOOKUP(AY$19,$BB49:$BW50,2,0)</f>
        <v>4</v>
      </c>
      <c r="AZ50">
        <f t="shared" ref="AZ50" si="333">HLOOKUP(AZ$19,$BB49:$BW50,2,0)</f>
        <v>3</v>
      </c>
      <c r="BB50">
        <v>0</v>
      </c>
      <c r="BC50">
        <v>7</v>
      </c>
      <c r="BD50">
        <v>8</v>
      </c>
      <c r="BE50">
        <v>8</v>
      </c>
      <c r="BF50">
        <v>9</v>
      </c>
      <c r="BG50">
        <v>10</v>
      </c>
      <c r="BH50">
        <v>9</v>
      </c>
      <c r="BI50">
        <v>9</v>
      </c>
      <c r="BJ50">
        <v>9</v>
      </c>
      <c r="BK50">
        <v>10</v>
      </c>
      <c r="BL50">
        <v>7</v>
      </c>
      <c r="BM50">
        <v>10</v>
      </c>
      <c r="BN50">
        <v>9</v>
      </c>
      <c r="BO50">
        <v>9</v>
      </c>
      <c r="BP50">
        <v>9</v>
      </c>
      <c r="BQ50">
        <v>7</v>
      </c>
      <c r="BR50">
        <v>6</v>
      </c>
      <c r="BS50">
        <v>5</v>
      </c>
      <c r="BT50">
        <v>5</v>
      </c>
      <c r="BU50">
        <v>3</v>
      </c>
      <c r="BV50">
        <v>4</v>
      </c>
      <c r="BW50">
        <v>3</v>
      </c>
    </row>
    <row r="51" spans="1:75" hidden="1" x14ac:dyDescent="0.25">
      <c r="G51" t="s">
        <v>1</v>
      </c>
      <c r="H51" t="s">
        <v>2</v>
      </c>
      <c r="I51" t="s">
        <v>3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Y51" t="s">
        <v>42</v>
      </c>
      <c r="Z51" t="s">
        <v>43</v>
      </c>
      <c r="AA51" t="s">
        <v>44</v>
      </c>
      <c r="AB51" t="s">
        <v>45</v>
      </c>
      <c r="AC51" t="s">
        <v>46</v>
      </c>
      <c r="BB51" t="s">
        <v>4</v>
      </c>
      <c r="BC51" t="s">
        <v>5</v>
      </c>
      <c r="BD51" t="s">
        <v>6</v>
      </c>
      <c r="BE51" t="s">
        <v>7</v>
      </c>
      <c r="BF51" t="s">
        <v>8</v>
      </c>
      <c r="BG51" t="s">
        <v>9</v>
      </c>
      <c r="BH51" t="s">
        <v>10</v>
      </c>
      <c r="BI51" t="s">
        <v>11</v>
      </c>
      <c r="BJ51" t="s">
        <v>12</v>
      </c>
      <c r="BK51" t="s">
        <v>13</v>
      </c>
      <c r="BL51" t="s">
        <v>14</v>
      </c>
      <c r="BM51" t="s">
        <v>15</v>
      </c>
      <c r="BN51" t="s">
        <v>16</v>
      </c>
      <c r="BO51" t="s">
        <v>17</v>
      </c>
      <c r="BP51" t="s">
        <v>18</v>
      </c>
      <c r="BQ51" t="s">
        <v>19</v>
      </c>
      <c r="BR51" t="s">
        <v>21</v>
      </c>
      <c r="BS51" t="s">
        <v>22</v>
      </c>
      <c r="BT51" t="s">
        <v>23</v>
      </c>
      <c r="BU51" t="s">
        <v>24</v>
      </c>
      <c r="BV51" t="s">
        <v>25</v>
      </c>
      <c r="BW51" t="s">
        <v>26</v>
      </c>
    </row>
    <row r="52" spans="1:75" x14ac:dyDescent="0.25">
      <c r="A52">
        <f>MEDIAN(J52:N52)</f>
        <v>3</v>
      </c>
      <c r="B52">
        <f>MEDIAN(O52:T52)</f>
        <v>2</v>
      </c>
      <c r="C52">
        <f>MEDIAN(U52:AC52)</f>
        <v>2</v>
      </c>
      <c r="D52">
        <f t="array" ref="D52">MEDIAN(IF(ISNUMBER(AD52:AZ52),AD52:AZ52))</f>
        <v>6.5</v>
      </c>
      <c r="E52" t="s">
        <v>20</v>
      </c>
      <c r="F52" t="str">
        <f>VLOOKUP(E52,Sheet4!$B$11:$C$60,2,0)</f>
        <v>#XDRUNK/LIFETIME</v>
      </c>
      <c r="G52">
        <v>0</v>
      </c>
      <c r="H52">
        <v>0</v>
      </c>
      <c r="I52">
        <v>2</v>
      </c>
      <c r="J52">
        <v>0</v>
      </c>
      <c r="K52">
        <v>3</v>
      </c>
      <c r="L52">
        <v>5</v>
      </c>
      <c r="M52">
        <v>5</v>
      </c>
      <c r="N52">
        <v>3</v>
      </c>
      <c r="O52">
        <v>0</v>
      </c>
      <c r="P52">
        <v>1</v>
      </c>
      <c r="Q52">
        <v>2</v>
      </c>
      <c r="R52">
        <v>4</v>
      </c>
      <c r="S52">
        <v>5</v>
      </c>
      <c r="T52">
        <v>2</v>
      </c>
      <c r="U52">
        <v>0</v>
      </c>
      <c r="V52">
        <v>2</v>
      </c>
      <c r="W52">
        <v>1</v>
      </c>
      <c r="X52">
        <v>7</v>
      </c>
      <c r="Y52">
        <v>8</v>
      </c>
      <c r="Z52">
        <v>2</v>
      </c>
      <c r="AA52">
        <v>1</v>
      </c>
      <c r="AB52">
        <v>3</v>
      </c>
      <c r="AC52">
        <v>4</v>
      </c>
      <c r="AD52">
        <f>HLOOKUP(AD$19,$BB51:$BW52,2,0)</f>
        <v>0</v>
      </c>
      <c r="AE52">
        <f t="shared" ref="AE52" si="334">HLOOKUP(AE$19,$BB51:$BW52,2,0)</f>
        <v>7</v>
      </c>
      <c r="AF52">
        <f t="shared" ref="AF52" si="335">HLOOKUP(AF$19,$BB51:$BW52,2,0)</f>
        <v>6</v>
      </c>
      <c r="AG52">
        <f t="shared" ref="AG52" si="336">HLOOKUP(AG$19,$BB51:$BW52,2,0)</f>
        <v>7</v>
      </c>
      <c r="AH52">
        <f t="shared" ref="AH52" si="337">HLOOKUP(AH$19,$BB51:$BW52,2,0)</f>
        <v>4</v>
      </c>
      <c r="AI52">
        <f t="shared" ref="AI52" si="338">HLOOKUP(AI$19,$BB51:$BW52,2,0)</f>
        <v>8</v>
      </c>
      <c r="AJ52">
        <f t="shared" ref="AJ52" si="339">HLOOKUP(AJ$19,$BB51:$BW52,2,0)</f>
        <v>7</v>
      </c>
      <c r="AK52">
        <f t="shared" ref="AK52" si="340">HLOOKUP(AK$19,$BB51:$BW52,2,0)</f>
        <v>7</v>
      </c>
      <c r="AL52">
        <f t="shared" ref="AL52" si="341">HLOOKUP(AL$19,$BB51:$BW52,2,0)</f>
        <v>7</v>
      </c>
      <c r="AM52">
        <f t="shared" ref="AM52" si="342">HLOOKUP(AM$19,$BB51:$BW52,2,0)</f>
        <v>8</v>
      </c>
      <c r="AN52">
        <f t="shared" ref="AN52" si="343">HLOOKUP(AN$19,$BB51:$BW52,2,0)</f>
        <v>8</v>
      </c>
      <c r="AO52">
        <f t="shared" ref="AO52" si="344">HLOOKUP(AO$19,$BB51:$BW52,2,0)</f>
        <v>7</v>
      </c>
      <c r="AP52">
        <f t="shared" ref="AP52" si="345">HLOOKUP(AP$19,$BB51:$BW52,2,0)</f>
        <v>8</v>
      </c>
      <c r="AQ52">
        <f t="shared" ref="AQ52" si="346">HLOOKUP(AQ$19,$BB51:$BW52,2,0)</f>
        <v>8</v>
      </c>
      <c r="AR52">
        <f t="shared" ref="AR52" si="347">HLOOKUP(AR$19,$BB51:$BW52,2,0)</f>
        <v>5</v>
      </c>
      <c r="AS52">
        <f t="shared" ref="AS52" si="348">HLOOKUP(AS$19,$BB51:$BW52,2,0)</f>
        <v>2</v>
      </c>
      <c r="AT52" t="e">
        <f t="shared" ref="AT52" si="349">HLOOKUP(AT$19,$BB51:$BW52,2,0)</f>
        <v>#N/A</v>
      </c>
      <c r="AU52">
        <f t="shared" ref="AU52" si="350">HLOOKUP(AU$19,$BB51:$BW52,2,0)</f>
        <v>2</v>
      </c>
      <c r="AV52">
        <f t="shared" ref="AV52" si="351">HLOOKUP(AV$19,$BB51:$BW52,2,0)</f>
        <v>3</v>
      </c>
      <c r="AW52">
        <f t="shared" ref="AW52" si="352">HLOOKUP(AW$19,$BB51:$BW52,2,0)</f>
        <v>3</v>
      </c>
      <c r="AX52">
        <f t="shared" ref="AX52" si="353">HLOOKUP(AX$19,$BB51:$BW52,2,0)</f>
        <v>2</v>
      </c>
      <c r="AY52">
        <f t="shared" ref="AY52" si="354">HLOOKUP(AY$19,$BB51:$BW52,2,0)</f>
        <v>1</v>
      </c>
      <c r="AZ52">
        <f t="shared" ref="AZ52" si="355">HLOOKUP(AZ$19,$BB51:$BW52,2,0)</f>
        <v>1</v>
      </c>
      <c r="BB52">
        <v>0</v>
      </c>
      <c r="BC52">
        <v>7</v>
      </c>
      <c r="BD52">
        <v>6</v>
      </c>
      <c r="BE52">
        <v>7</v>
      </c>
      <c r="BF52">
        <v>4</v>
      </c>
      <c r="BG52">
        <v>8</v>
      </c>
      <c r="BH52">
        <v>7</v>
      </c>
      <c r="BI52">
        <v>7</v>
      </c>
      <c r="BJ52">
        <v>7</v>
      </c>
      <c r="BK52">
        <v>8</v>
      </c>
      <c r="BL52">
        <v>8</v>
      </c>
      <c r="BM52">
        <v>7</v>
      </c>
      <c r="BN52">
        <v>8</v>
      </c>
      <c r="BO52">
        <v>8</v>
      </c>
      <c r="BP52">
        <v>5</v>
      </c>
      <c r="BQ52">
        <v>2</v>
      </c>
      <c r="BR52">
        <v>2</v>
      </c>
      <c r="BS52">
        <v>3</v>
      </c>
      <c r="BT52">
        <v>3</v>
      </c>
      <c r="BU52">
        <v>2</v>
      </c>
      <c r="BV52">
        <v>1</v>
      </c>
      <c r="BW52">
        <v>1</v>
      </c>
    </row>
    <row r="53" spans="1:75" hidden="1" x14ac:dyDescent="0.25">
      <c r="G53" t="s">
        <v>1</v>
      </c>
      <c r="H53" t="s">
        <v>2</v>
      </c>
      <c r="I53" t="s">
        <v>3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  <c r="AA53" t="s">
        <v>44</v>
      </c>
      <c r="AB53" t="s">
        <v>45</v>
      </c>
      <c r="AC53" t="s">
        <v>46</v>
      </c>
      <c r="BB53" t="s">
        <v>4</v>
      </c>
      <c r="BC53" t="s">
        <v>5</v>
      </c>
      <c r="BD53" t="s">
        <v>6</v>
      </c>
      <c r="BE53" t="s">
        <v>7</v>
      </c>
      <c r="BF53" t="s">
        <v>8</v>
      </c>
      <c r="BG53" t="s">
        <v>9</v>
      </c>
      <c r="BH53" t="s">
        <v>10</v>
      </c>
      <c r="BI53" t="s">
        <v>11</v>
      </c>
      <c r="BJ53" t="s">
        <v>12</v>
      </c>
      <c r="BK53" t="s">
        <v>13</v>
      </c>
      <c r="BL53" t="s">
        <v>14</v>
      </c>
      <c r="BM53" t="s">
        <v>15</v>
      </c>
      <c r="BN53" t="s">
        <v>16</v>
      </c>
      <c r="BO53" t="s">
        <v>17</v>
      </c>
      <c r="BP53" t="s">
        <v>18</v>
      </c>
      <c r="BQ53" t="s">
        <v>19</v>
      </c>
      <c r="BR53" t="s">
        <v>20</v>
      </c>
      <c r="BS53" t="s">
        <v>22</v>
      </c>
      <c r="BT53" t="s">
        <v>23</v>
      </c>
      <c r="BU53" t="s">
        <v>24</v>
      </c>
      <c r="BV53" t="s">
        <v>25</v>
      </c>
      <c r="BW53" t="s">
        <v>26</v>
      </c>
    </row>
    <row r="54" spans="1:75" x14ac:dyDescent="0.25">
      <c r="A54">
        <f>MEDIAN(J54:N54)</f>
        <v>5</v>
      </c>
      <c r="B54">
        <f>MEDIAN(O54:T54)</f>
        <v>4</v>
      </c>
      <c r="C54">
        <f>MEDIAN(U54:AC54)</f>
        <v>4</v>
      </c>
      <c r="D54">
        <f t="array" ref="D54">MEDIAN(IF(ISNUMBER(AD54:AZ54),AD54:AZ54))</f>
        <v>10</v>
      </c>
      <c r="E54" t="s">
        <v>21</v>
      </c>
      <c r="F54" t="str">
        <f>VLOOKUP(E54,Sheet4!$B$11:$C$60,2,0)</f>
        <v>#X H LIF USE NDL</v>
      </c>
      <c r="G54">
        <v>0</v>
      </c>
      <c r="H54">
        <v>3</v>
      </c>
      <c r="I54">
        <v>5</v>
      </c>
      <c r="J54">
        <v>0</v>
      </c>
      <c r="K54">
        <v>4</v>
      </c>
      <c r="L54">
        <v>6</v>
      </c>
      <c r="M54">
        <v>5</v>
      </c>
      <c r="N54">
        <v>7</v>
      </c>
      <c r="O54">
        <v>0</v>
      </c>
      <c r="P54">
        <v>4</v>
      </c>
      <c r="Q54">
        <v>4</v>
      </c>
      <c r="R54">
        <v>4</v>
      </c>
      <c r="S54">
        <v>7</v>
      </c>
      <c r="T54">
        <v>4</v>
      </c>
      <c r="U54">
        <v>0</v>
      </c>
      <c r="V54">
        <v>4</v>
      </c>
      <c r="W54">
        <v>6</v>
      </c>
      <c r="X54">
        <v>7</v>
      </c>
      <c r="Y54">
        <v>5</v>
      </c>
      <c r="Z54">
        <v>2</v>
      </c>
      <c r="AA54">
        <v>2</v>
      </c>
      <c r="AB54">
        <v>2</v>
      </c>
      <c r="AC54">
        <v>4</v>
      </c>
      <c r="AD54">
        <f>HLOOKUP(AD$19,$BB53:$BW54,2,0)</f>
        <v>0</v>
      </c>
      <c r="AE54">
        <f t="shared" ref="AE54" si="356">HLOOKUP(AE$19,$BB53:$BW54,2,0)</f>
        <v>10</v>
      </c>
      <c r="AF54">
        <f t="shared" ref="AF54" si="357">HLOOKUP(AF$19,$BB53:$BW54,2,0)</f>
        <v>10</v>
      </c>
      <c r="AG54">
        <f t="shared" ref="AG54" si="358">HLOOKUP(AG$19,$BB53:$BW54,2,0)</f>
        <v>10</v>
      </c>
      <c r="AH54">
        <f t="shared" ref="AH54" si="359">HLOOKUP(AH$19,$BB53:$BW54,2,0)</f>
        <v>10</v>
      </c>
      <c r="AI54">
        <f t="shared" ref="AI54" si="360">HLOOKUP(AI$19,$BB53:$BW54,2,0)</f>
        <v>10</v>
      </c>
      <c r="AJ54">
        <f t="shared" ref="AJ54" si="361">HLOOKUP(AJ$19,$BB53:$BW54,2,0)</f>
        <v>10</v>
      </c>
      <c r="AK54">
        <f t="shared" ref="AK54" si="362">HLOOKUP(AK$19,$BB53:$BW54,2,0)</f>
        <v>10</v>
      </c>
      <c r="AL54">
        <f t="shared" ref="AL54" si="363">HLOOKUP(AL$19,$BB53:$BW54,2,0)</f>
        <v>10</v>
      </c>
      <c r="AM54">
        <f t="shared" ref="AM54" si="364">HLOOKUP(AM$19,$BB53:$BW54,2,0)</f>
        <v>10</v>
      </c>
      <c r="AN54">
        <f t="shared" ref="AN54" si="365">HLOOKUP(AN$19,$BB53:$BW54,2,0)</f>
        <v>10</v>
      </c>
      <c r="AO54">
        <f t="shared" ref="AO54" si="366">HLOOKUP(AO$19,$BB53:$BW54,2,0)</f>
        <v>10</v>
      </c>
      <c r="AP54">
        <f t="shared" ref="AP54" si="367">HLOOKUP(AP$19,$BB53:$BW54,2,0)</f>
        <v>9</v>
      </c>
      <c r="AQ54">
        <f t="shared" ref="AQ54" si="368">HLOOKUP(AQ$19,$BB53:$BW54,2,0)</f>
        <v>10</v>
      </c>
      <c r="AR54">
        <f t="shared" ref="AR54" si="369">HLOOKUP(AR$19,$BB53:$BW54,2,0)</f>
        <v>10</v>
      </c>
      <c r="AS54">
        <f t="shared" ref="AS54" si="370">HLOOKUP(AS$19,$BB53:$BW54,2,0)</f>
        <v>8</v>
      </c>
      <c r="AT54">
        <f t="shared" ref="AT54" si="371">HLOOKUP(AT$19,$BB53:$BW54,2,0)</f>
        <v>4</v>
      </c>
      <c r="AU54" t="e">
        <f t="shared" ref="AU54" si="372">HLOOKUP(AU$19,$BB53:$BW54,2,0)</f>
        <v>#N/A</v>
      </c>
      <c r="AV54">
        <f t="shared" ref="AV54" si="373">HLOOKUP(AV$19,$BB53:$BW54,2,0)</f>
        <v>6</v>
      </c>
      <c r="AW54">
        <f t="shared" ref="AW54" si="374">HLOOKUP(AW$19,$BB53:$BW54,2,0)</f>
        <v>4</v>
      </c>
      <c r="AX54">
        <f t="shared" ref="AX54" si="375">HLOOKUP(AX$19,$BB53:$BW54,2,0)</f>
        <v>4</v>
      </c>
      <c r="AY54">
        <f t="shared" ref="AY54" si="376">HLOOKUP(AY$19,$BB53:$BW54,2,0)</f>
        <v>2</v>
      </c>
      <c r="AZ54">
        <f t="shared" ref="AZ54" si="377">HLOOKUP(AZ$19,$BB53:$BW54,2,0)</f>
        <v>2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9</v>
      </c>
      <c r="BO54">
        <v>10</v>
      </c>
      <c r="BP54">
        <v>10</v>
      </c>
      <c r="BQ54">
        <v>8</v>
      </c>
      <c r="BR54">
        <v>4</v>
      </c>
      <c r="BS54">
        <v>6</v>
      </c>
      <c r="BT54">
        <v>4</v>
      </c>
      <c r="BU54">
        <v>4</v>
      </c>
      <c r="BV54">
        <v>2</v>
      </c>
      <c r="BW54">
        <v>2</v>
      </c>
    </row>
    <row r="55" spans="1:75" hidden="1" x14ac:dyDescent="0.25">
      <c r="G55" t="s">
        <v>1</v>
      </c>
      <c r="H55" t="s">
        <v>2</v>
      </c>
      <c r="I55" t="s">
        <v>3</v>
      </c>
      <c r="J55" t="s">
        <v>27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  <c r="X55" t="s">
        <v>41</v>
      </c>
      <c r="Y55" t="s">
        <v>42</v>
      </c>
      <c r="Z55" t="s">
        <v>43</v>
      </c>
      <c r="AA55" t="s">
        <v>44</v>
      </c>
      <c r="AB55" t="s">
        <v>45</v>
      </c>
      <c r="AC55" t="s">
        <v>46</v>
      </c>
      <c r="BB55" t="s">
        <v>4</v>
      </c>
      <c r="BC55" t="s">
        <v>5</v>
      </c>
      <c r="BD55" t="s">
        <v>6</v>
      </c>
      <c r="BE55" t="s">
        <v>7</v>
      </c>
      <c r="BF55" t="s">
        <v>8</v>
      </c>
      <c r="BG55" t="s">
        <v>9</v>
      </c>
      <c r="BH55" t="s">
        <v>10</v>
      </c>
      <c r="BI55" t="s">
        <v>11</v>
      </c>
      <c r="BJ55" t="s">
        <v>12</v>
      </c>
      <c r="BK55" t="s">
        <v>13</v>
      </c>
      <c r="BL55" t="s">
        <v>14</v>
      </c>
      <c r="BM55" t="s">
        <v>15</v>
      </c>
      <c r="BN55" t="s">
        <v>16</v>
      </c>
      <c r="BO55" t="s">
        <v>17</v>
      </c>
      <c r="BP55" t="s">
        <v>18</v>
      </c>
      <c r="BQ55" t="s">
        <v>19</v>
      </c>
      <c r="BR55" t="s">
        <v>20</v>
      </c>
      <c r="BS55" t="s">
        <v>21</v>
      </c>
      <c r="BT55" t="s">
        <v>23</v>
      </c>
      <c r="BU55" t="s">
        <v>24</v>
      </c>
      <c r="BV55" t="s">
        <v>25</v>
      </c>
      <c r="BW55" t="s">
        <v>26</v>
      </c>
    </row>
    <row r="56" spans="1:75" x14ac:dyDescent="0.25">
      <c r="A56">
        <f>MEDIAN(J56:N56)</f>
        <v>2</v>
      </c>
      <c r="B56">
        <f>MEDIAN(O56:T56)</f>
        <v>2.5</v>
      </c>
      <c r="C56">
        <f>MEDIAN(U56:AC56)</f>
        <v>1</v>
      </c>
      <c r="D56">
        <f t="array" ref="D56">MEDIAN(IF(ISNUMBER(AD56:AZ56),AD56:AZ56))</f>
        <v>8.5</v>
      </c>
      <c r="E56" t="s">
        <v>22</v>
      </c>
      <c r="F56" t="str">
        <f>VLOOKUP(E56,Sheet4!$B$11:$C$60,2,0)</f>
        <v>#X H LIF W/O NDL</v>
      </c>
      <c r="G56">
        <v>0</v>
      </c>
      <c r="H56">
        <v>1</v>
      </c>
      <c r="I56">
        <v>5</v>
      </c>
      <c r="J56">
        <v>0</v>
      </c>
      <c r="K56">
        <v>1</v>
      </c>
      <c r="L56">
        <v>2</v>
      </c>
      <c r="M56">
        <v>3</v>
      </c>
      <c r="N56">
        <v>4</v>
      </c>
      <c r="O56">
        <v>0</v>
      </c>
      <c r="P56">
        <v>1</v>
      </c>
      <c r="Q56">
        <v>0</v>
      </c>
      <c r="R56">
        <v>4</v>
      </c>
      <c r="S56">
        <v>6</v>
      </c>
      <c r="T56">
        <v>4</v>
      </c>
      <c r="U56">
        <v>0</v>
      </c>
      <c r="V56">
        <v>1</v>
      </c>
      <c r="W56">
        <v>3</v>
      </c>
      <c r="X56">
        <v>4</v>
      </c>
      <c r="Y56">
        <v>3</v>
      </c>
      <c r="Z56">
        <v>0</v>
      </c>
      <c r="AA56">
        <v>0</v>
      </c>
      <c r="AB56">
        <v>0</v>
      </c>
      <c r="AC56">
        <v>6</v>
      </c>
      <c r="AD56">
        <f>HLOOKUP(AD$19,$BB55:$BW56,2,0)</f>
        <v>0</v>
      </c>
      <c r="AE56">
        <f t="shared" ref="AE56" si="378">HLOOKUP(AE$19,$BB55:$BW56,2,0)</f>
        <v>9</v>
      </c>
      <c r="AF56">
        <f t="shared" ref="AF56" si="379">HLOOKUP(AF$19,$BB55:$BW56,2,0)</f>
        <v>9</v>
      </c>
      <c r="AG56">
        <f t="shared" ref="AG56" si="380">HLOOKUP(AG$19,$BB55:$BW56,2,0)</f>
        <v>9</v>
      </c>
      <c r="AH56">
        <f t="shared" ref="AH56" si="381">HLOOKUP(AH$19,$BB55:$BW56,2,0)</f>
        <v>9</v>
      </c>
      <c r="AI56">
        <f t="shared" ref="AI56" si="382">HLOOKUP(AI$19,$BB55:$BW56,2,0)</f>
        <v>9</v>
      </c>
      <c r="AJ56">
        <f t="shared" ref="AJ56" si="383">HLOOKUP(AJ$19,$BB55:$BW56,2,0)</f>
        <v>9</v>
      </c>
      <c r="AK56">
        <f t="shared" ref="AK56" si="384">HLOOKUP(AK$19,$BB55:$BW56,2,0)</f>
        <v>9</v>
      </c>
      <c r="AL56">
        <f t="shared" ref="AL56" si="385">HLOOKUP(AL$19,$BB55:$BW56,2,0)</f>
        <v>9</v>
      </c>
      <c r="AM56">
        <f t="shared" ref="AM56" si="386">HLOOKUP(AM$19,$BB55:$BW56,2,0)</f>
        <v>8</v>
      </c>
      <c r="AN56">
        <f t="shared" ref="AN56" si="387">HLOOKUP(AN$19,$BB55:$BW56,2,0)</f>
        <v>9</v>
      </c>
      <c r="AO56">
        <f t="shared" ref="AO56" si="388">HLOOKUP(AO$19,$BB55:$BW56,2,0)</f>
        <v>9</v>
      </c>
      <c r="AP56">
        <f t="shared" ref="AP56" si="389">HLOOKUP(AP$19,$BB55:$BW56,2,0)</f>
        <v>9</v>
      </c>
      <c r="AQ56">
        <f t="shared" ref="AQ56" si="390">HLOOKUP(AQ$19,$BB55:$BW56,2,0)</f>
        <v>8</v>
      </c>
      <c r="AR56">
        <f t="shared" ref="AR56" si="391">HLOOKUP(AR$19,$BB55:$BW56,2,0)</f>
        <v>8</v>
      </c>
      <c r="AS56">
        <f t="shared" ref="AS56" si="392">HLOOKUP(AS$19,$BB55:$BW56,2,0)</f>
        <v>8</v>
      </c>
      <c r="AT56">
        <f t="shared" ref="AT56" si="393">HLOOKUP(AT$19,$BB55:$BW56,2,0)</f>
        <v>5</v>
      </c>
      <c r="AU56">
        <f t="shared" ref="AU56" si="394">HLOOKUP(AU$19,$BB55:$BW56,2,0)</f>
        <v>6</v>
      </c>
      <c r="AV56" t="e">
        <f t="shared" ref="AV56" si="395">HLOOKUP(AV$19,$BB55:$BW56,2,0)</f>
        <v>#N/A</v>
      </c>
      <c r="AW56">
        <f t="shared" ref="AW56" si="396">HLOOKUP(AW$19,$BB55:$BW56,2,0)</f>
        <v>2</v>
      </c>
      <c r="AX56">
        <f t="shared" ref="AX56" si="397">HLOOKUP(AX$19,$BB55:$BW56,2,0)</f>
        <v>2</v>
      </c>
      <c r="AY56">
        <f t="shared" ref="AY56" si="398">HLOOKUP(AY$19,$BB55:$BW56,2,0)</f>
        <v>2</v>
      </c>
      <c r="AZ56">
        <f t="shared" ref="AZ56" si="399">HLOOKUP(AZ$19,$BB55:$BW56,2,0)</f>
        <v>3</v>
      </c>
      <c r="BB56">
        <v>0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8</v>
      </c>
      <c r="BL56">
        <v>9</v>
      </c>
      <c r="BM56">
        <v>9</v>
      </c>
      <c r="BN56">
        <v>9</v>
      </c>
      <c r="BO56">
        <v>8</v>
      </c>
      <c r="BP56">
        <v>8</v>
      </c>
      <c r="BQ56">
        <v>8</v>
      </c>
      <c r="BR56">
        <v>5</v>
      </c>
      <c r="BS56">
        <v>6</v>
      </c>
      <c r="BT56">
        <v>2</v>
      </c>
      <c r="BU56">
        <v>2</v>
      </c>
      <c r="BV56">
        <v>2</v>
      </c>
      <c r="BW56">
        <v>3</v>
      </c>
    </row>
    <row r="57" spans="1:75" hidden="1" x14ac:dyDescent="0.25">
      <c r="G57" t="s">
        <v>1</v>
      </c>
      <c r="H57" t="s">
        <v>2</v>
      </c>
      <c r="I57" t="s">
        <v>3</v>
      </c>
      <c r="J57" t="s">
        <v>27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Z57" t="s">
        <v>43</v>
      </c>
      <c r="AA57" t="s">
        <v>44</v>
      </c>
      <c r="AB57" t="s">
        <v>45</v>
      </c>
      <c r="AC57" t="s">
        <v>46</v>
      </c>
      <c r="BB57" t="s">
        <v>4</v>
      </c>
      <c r="BC57" t="s">
        <v>5</v>
      </c>
      <c r="BD57" t="s">
        <v>6</v>
      </c>
      <c r="BE57" t="s">
        <v>7</v>
      </c>
      <c r="BF57" t="s">
        <v>8</v>
      </c>
      <c r="BG57" t="s">
        <v>9</v>
      </c>
      <c r="BH57" t="s">
        <v>10</v>
      </c>
      <c r="BI57" t="s">
        <v>11</v>
      </c>
      <c r="BJ57" t="s">
        <v>12</v>
      </c>
      <c r="BK57" t="s">
        <v>13</v>
      </c>
      <c r="BL57" t="s">
        <v>14</v>
      </c>
      <c r="BM57" t="s">
        <v>15</v>
      </c>
      <c r="BN57" t="s">
        <v>16</v>
      </c>
      <c r="BO57" t="s">
        <v>17</v>
      </c>
      <c r="BP57" t="s">
        <v>18</v>
      </c>
      <c r="BQ57" t="s">
        <v>19</v>
      </c>
      <c r="BR57" t="s">
        <v>20</v>
      </c>
      <c r="BS57" t="s">
        <v>21</v>
      </c>
      <c r="BT57" t="s">
        <v>22</v>
      </c>
      <c r="BU57" t="s">
        <v>24</v>
      </c>
      <c r="BV57" t="s">
        <v>25</v>
      </c>
      <c r="BW57" t="s">
        <v>26</v>
      </c>
    </row>
    <row r="58" spans="1:75" x14ac:dyDescent="0.25">
      <c r="A58">
        <f>MEDIAN(J58:N58)</f>
        <v>3</v>
      </c>
      <c r="B58">
        <f>MEDIAN(O58:T58)</f>
        <v>2.5</v>
      </c>
      <c r="C58">
        <f>MEDIAN(U58:AC58)</f>
        <v>1</v>
      </c>
      <c r="D58">
        <f t="array" ref="D58">MEDIAN(IF(ISNUMBER(AD58:AZ58),AD58:AZ58))</f>
        <v>7</v>
      </c>
      <c r="E58" t="s">
        <v>23</v>
      </c>
      <c r="F58" t="str">
        <f>VLOOKUP(E58,Sheet4!$B$11:$C$60,2,0)</f>
        <v>#X INJECTOTH/LIF</v>
      </c>
      <c r="G58">
        <v>0</v>
      </c>
      <c r="H58">
        <v>0</v>
      </c>
      <c r="I58">
        <v>4</v>
      </c>
      <c r="J58">
        <v>0</v>
      </c>
      <c r="K58">
        <v>2</v>
      </c>
      <c r="L58">
        <v>3</v>
      </c>
      <c r="M58">
        <v>3</v>
      </c>
      <c r="N58">
        <v>5</v>
      </c>
      <c r="O58">
        <v>1</v>
      </c>
      <c r="P58">
        <v>3</v>
      </c>
      <c r="Q58">
        <v>2</v>
      </c>
      <c r="R58">
        <v>3</v>
      </c>
      <c r="S58">
        <v>6</v>
      </c>
      <c r="T58">
        <v>2</v>
      </c>
      <c r="U58">
        <v>0</v>
      </c>
      <c r="V58">
        <v>1</v>
      </c>
      <c r="W58">
        <v>2</v>
      </c>
      <c r="X58">
        <v>5</v>
      </c>
      <c r="Y58">
        <v>5</v>
      </c>
      <c r="Z58">
        <v>1</v>
      </c>
      <c r="AA58">
        <v>1</v>
      </c>
      <c r="AB58">
        <v>0</v>
      </c>
      <c r="AC58">
        <v>5</v>
      </c>
      <c r="AD58">
        <f>HLOOKUP(AD$19,$BB57:$BW58,2,0)</f>
        <v>0</v>
      </c>
      <c r="AE58">
        <f t="shared" ref="AE58" si="400">HLOOKUP(AE$19,$BB57:$BW58,2,0)</f>
        <v>7</v>
      </c>
      <c r="AF58">
        <f t="shared" ref="AF58" si="401">HLOOKUP(AF$19,$BB57:$BW58,2,0)</f>
        <v>7</v>
      </c>
      <c r="AG58">
        <f t="shared" ref="AG58" si="402">HLOOKUP(AG$19,$BB57:$BW58,2,0)</f>
        <v>8</v>
      </c>
      <c r="AH58">
        <f t="shared" ref="AH58" si="403">HLOOKUP(AH$19,$BB57:$BW58,2,0)</f>
        <v>5</v>
      </c>
      <c r="AI58">
        <f t="shared" ref="AI58" si="404">HLOOKUP(AI$19,$BB57:$BW58,2,0)</f>
        <v>8</v>
      </c>
      <c r="AJ58">
        <f t="shared" ref="AJ58" si="405">HLOOKUP(AJ$19,$BB57:$BW58,2,0)</f>
        <v>6</v>
      </c>
      <c r="AK58">
        <f t="shared" ref="AK58" si="406">HLOOKUP(AK$19,$BB57:$BW58,2,0)</f>
        <v>9</v>
      </c>
      <c r="AL58">
        <f t="shared" ref="AL58" si="407">HLOOKUP(AL$19,$BB57:$BW58,2,0)</f>
        <v>9</v>
      </c>
      <c r="AM58">
        <f t="shared" ref="AM58" si="408">HLOOKUP(AM$19,$BB57:$BW58,2,0)</f>
        <v>9</v>
      </c>
      <c r="AN58">
        <f t="shared" ref="AN58" si="409">HLOOKUP(AN$19,$BB57:$BW58,2,0)</f>
        <v>8</v>
      </c>
      <c r="AO58">
        <f t="shared" ref="AO58" si="410">HLOOKUP(AO$19,$BB57:$BW58,2,0)</f>
        <v>9</v>
      </c>
      <c r="AP58">
        <f t="shared" ref="AP58" si="411">HLOOKUP(AP$19,$BB57:$BW58,2,0)</f>
        <v>8</v>
      </c>
      <c r="AQ58">
        <f t="shared" ref="AQ58" si="412">HLOOKUP(AQ$19,$BB57:$BW58,2,0)</f>
        <v>9</v>
      </c>
      <c r="AR58">
        <f t="shared" ref="AR58" si="413">HLOOKUP(AR$19,$BB57:$BW58,2,0)</f>
        <v>7</v>
      </c>
      <c r="AS58">
        <f t="shared" ref="AS58" si="414">HLOOKUP(AS$19,$BB57:$BW58,2,0)</f>
        <v>6</v>
      </c>
      <c r="AT58">
        <f t="shared" ref="AT58" si="415">HLOOKUP(AT$19,$BB57:$BW58,2,0)</f>
        <v>5</v>
      </c>
      <c r="AU58">
        <f t="shared" ref="AU58" si="416">HLOOKUP(AU$19,$BB57:$BW58,2,0)</f>
        <v>2</v>
      </c>
      <c r="AV58">
        <f t="shared" ref="AV58" si="417">HLOOKUP(AV$19,$BB57:$BW58,2,0)</f>
        <v>4</v>
      </c>
      <c r="AW58" t="e">
        <f t="shared" ref="AW58" si="418">HLOOKUP(AW$19,$BB57:$BW58,2,0)</f>
        <v>#N/A</v>
      </c>
      <c r="AX58">
        <f t="shared" ref="AX58" si="419">HLOOKUP(AX$19,$BB57:$BW58,2,0)</f>
        <v>2</v>
      </c>
      <c r="AY58">
        <f t="shared" ref="AY58" si="420">HLOOKUP(AY$19,$BB57:$BW58,2,0)</f>
        <v>3</v>
      </c>
      <c r="AZ58">
        <f t="shared" ref="AZ58" si="421">HLOOKUP(AZ$19,$BB57:$BW58,2,0)</f>
        <v>2</v>
      </c>
      <c r="BB58">
        <v>0</v>
      </c>
      <c r="BC58">
        <v>7</v>
      </c>
      <c r="BD58">
        <v>7</v>
      </c>
      <c r="BE58">
        <v>8</v>
      </c>
      <c r="BF58">
        <v>5</v>
      </c>
      <c r="BG58">
        <v>8</v>
      </c>
      <c r="BH58">
        <v>6</v>
      </c>
      <c r="BI58">
        <v>9</v>
      </c>
      <c r="BJ58">
        <v>9</v>
      </c>
      <c r="BK58">
        <v>9</v>
      </c>
      <c r="BL58">
        <v>8</v>
      </c>
      <c r="BM58">
        <v>9</v>
      </c>
      <c r="BN58">
        <v>8</v>
      </c>
      <c r="BO58">
        <v>9</v>
      </c>
      <c r="BP58">
        <v>7</v>
      </c>
      <c r="BQ58">
        <v>6</v>
      </c>
      <c r="BR58">
        <v>5</v>
      </c>
      <c r="BS58">
        <v>2</v>
      </c>
      <c r="BT58">
        <v>4</v>
      </c>
      <c r="BU58">
        <v>2</v>
      </c>
      <c r="BV58">
        <v>3</v>
      </c>
      <c r="BW58">
        <v>2</v>
      </c>
    </row>
    <row r="59" spans="1:75" hidden="1" x14ac:dyDescent="0.25">
      <c r="G59" t="s">
        <v>1</v>
      </c>
      <c r="H59" t="s">
        <v>2</v>
      </c>
      <c r="I59" t="s">
        <v>3</v>
      </c>
      <c r="J59" t="s">
        <v>27</v>
      </c>
      <c r="K59" t="s">
        <v>28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43</v>
      </c>
      <c r="AA59" t="s">
        <v>44</v>
      </c>
      <c r="AB59" t="s">
        <v>45</v>
      </c>
      <c r="AC59" t="s">
        <v>46</v>
      </c>
      <c r="BB59" t="s">
        <v>4</v>
      </c>
      <c r="BC59" t="s">
        <v>5</v>
      </c>
      <c r="BD59" t="s">
        <v>6</v>
      </c>
      <c r="BE59" t="s">
        <v>7</v>
      </c>
      <c r="BF59" t="s">
        <v>8</v>
      </c>
      <c r="BG59" t="s">
        <v>9</v>
      </c>
      <c r="BH59" t="s">
        <v>10</v>
      </c>
      <c r="BI59" t="s">
        <v>11</v>
      </c>
      <c r="BJ59" t="s">
        <v>12</v>
      </c>
      <c r="BK59" t="s">
        <v>13</v>
      </c>
      <c r="BL59" t="s">
        <v>14</v>
      </c>
      <c r="BM59" t="s">
        <v>15</v>
      </c>
      <c r="BN59" t="s">
        <v>16</v>
      </c>
      <c r="BO59" t="s">
        <v>17</v>
      </c>
      <c r="BP59" t="s">
        <v>18</v>
      </c>
      <c r="BQ59" t="s">
        <v>19</v>
      </c>
      <c r="BR59" t="s">
        <v>20</v>
      </c>
      <c r="BS59" t="s">
        <v>21</v>
      </c>
      <c r="BT59" t="s">
        <v>22</v>
      </c>
      <c r="BU59" t="s">
        <v>23</v>
      </c>
      <c r="BV59" t="s">
        <v>25</v>
      </c>
      <c r="BW59" t="s">
        <v>26</v>
      </c>
    </row>
    <row r="60" spans="1:75" x14ac:dyDescent="0.25">
      <c r="A60">
        <f>MEDIAN(J60:N60)</f>
        <v>0</v>
      </c>
      <c r="B60">
        <f>MEDIAN(O60:T60)</f>
        <v>0</v>
      </c>
      <c r="C60">
        <f>MEDIAN(U60:AC60)</f>
        <v>1</v>
      </c>
      <c r="D60">
        <f t="array" ref="D60">MEDIAN(IF(ISNUMBER(AD60:AZ60),AD60:AZ60))</f>
        <v>8</v>
      </c>
      <c r="E60" t="s">
        <v>24</v>
      </c>
      <c r="F60" t="str">
        <f>VLOOKUP(E60,Sheet4!$B$11:$C$60,2,0)</f>
        <v>#X ROHYPNOL/LIFE</v>
      </c>
      <c r="G60">
        <v>0</v>
      </c>
      <c r="H60">
        <v>0</v>
      </c>
      <c r="I60">
        <v>1</v>
      </c>
      <c r="J60">
        <v>0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3</v>
      </c>
      <c r="Y60">
        <v>2</v>
      </c>
      <c r="Z60">
        <v>0</v>
      </c>
      <c r="AA60">
        <v>2</v>
      </c>
      <c r="AB60">
        <v>0</v>
      </c>
      <c r="AC60">
        <v>4</v>
      </c>
      <c r="AD60">
        <f>HLOOKUP(AD$19,$BB59:$BW60,2,0)</f>
        <v>0</v>
      </c>
      <c r="AE60">
        <f t="shared" ref="AE60" si="422">HLOOKUP(AE$19,$BB59:$BW60,2,0)</f>
        <v>8</v>
      </c>
      <c r="AF60">
        <f t="shared" ref="AF60" si="423">HLOOKUP(AF$19,$BB59:$BW60,2,0)</f>
        <v>8</v>
      </c>
      <c r="AG60">
        <f t="shared" ref="AG60" si="424">HLOOKUP(AG$19,$BB59:$BW60,2,0)</f>
        <v>8</v>
      </c>
      <c r="AH60">
        <f t="shared" ref="AH60" si="425">HLOOKUP(AH$19,$BB59:$BW60,2,0)</f>
        <v>8</v>
      </c>
      <c r="AI60">
        <f t="shared" ref="AI60" si="426">HLOOKUP(AI$19,$BB59:$BW60,2,0)</f>
        <v>9</v>
      </c>
      <c r="AJ60">
        <f t="shared" ref="AJ60" si="427">HLOOKUP(AJ$19,$BB59:$BW60,2,0)</f>
        <v>8</v>
      </c>
      <c r="AK60">
        <f t="shared" ref="AK60" si="428">HLOOKUP(AK$19,$BB59:$BW60,2,0)</f>
        <v>9</v>
      </c>
      <c r="AL60">
        <f t="shared" ref="AL60" si="429">HLOOKUP(AL$19,$BB59:$BW60,2,0)</f>
        <v>9</v>
      </c>
      <c r="AM60">
        <f t="shared" ref="AM60" si="430">HLOOKUP(AM$19,$BB59:$BW60,2,0)</f>
        <v>8</v>
      </c>
      <c r="AN60">
        <f t="shared" ref="AN60" si="431">HLOOKUP(AN$19,$BB59:$BW60,2,0)</f>
        <v>9</v>
      </c>
      <c r="AO60">
        <f t="shared" ref="AO60" si="432">HLOOKUP(AO$19,$BB59:$BW60,2,0)</f>
        <v>9</v>
      </c>
      <c r="AP60">
        <f t="shared" ref="AP60" si="433">HLOOKUP(AP$19,$BB59:$BW60,2,0)</f>
        <v>8</v>
      </c>
      <c r="AQ60">
        <f t="shared" ref="AQ60" si="434">HLOOKUP(AQ$19,$BB59:$BW60,2,0)</f>
        <v>8</v>
      </c>
      <c r="AR60">
        <f t="shared" ref="AR60" si="435">HLOOKUP(AR$19,$BB59:$BW60,2,0)</f>
        <v>8</v>
      </c>
      <c r="AS60">
        <f t="shared" ref="AS60" si="436">HLOOKUP(AS$19,$BB59:$BW60,2,0)</f>
        <v>7</v>
      </c>
      <c r="AT60">
        <f t="shared" ref="AT60" si="437">HLOOKUP(AT$19,$BB59:$BW60,2,0)</f>
        <v>7</v>
      </c>
      <c r="AU60">
        <f t="shared" ref="AU60" si="438">HLOOKUP(AU$19,$BB59:$BW60,2,0)</f>
        <v>7</v>
      </c>
      <c r="AV60">
        <f t="shared" ref="AV60" si="439">HLOOKUP(AV$19,$BB59:$BW60,2,0)</f>
        <v>8</v>
      </c>
      <c r="AW60">
        <f t="shared" ref="AW60" si="440">HLOOKUP(AW$19,$BB59:$BW60,2,0)</f>
        <v>8</v>
      </c>
      <c r="AX60" t="e">
        <f t="shared" ref="AX60" si="441">HLOOKUP(AX$19,$BB59:$BW60,2,0)</f>
        <v>#N/A</v>
      </c>
      <c r="AY60">
        <f t="shared" ref="AY60" si="442">HLOOKUP(AY$19,$BB59:$BW60,2,0)</f>
        <v>7</v>
      </c>
      <c r="AZ60">
        <f t="shared" ref="AZ60" si="443">HLOOKUP(AZ$19,$BB59:$BW60,2,0)</f>
        <v>7</v>
      </c>
      <c r="BB60">
        <v>0</v>
      </c>
      <c r="BC60">
        <v>8</v>
      </c>
      <c r="BD60">
        <v>8</v>
      </c>
      <c r="BE60">
        <v>8</v>
      </c>
      <c r="BF60">
        <v>8</v>
      </c>
      <c r="BG60">
        <v>9</v>
      </c>
      <c r="BH60">
        <v>8</v>
      </c>
      <c r="BI60">
        <v>9</v>
      </c>
      <c r="BJ60">
        <v>9</v>
      </c>
      <c r="BK60">
        <v>8</v>
      </c>
      <c r="BL60">
        <v>9</v>
      </c>
      <c r="BM60">
        <v>9</v>
      </c>
      <c r="BN60">
        <v>8</v>
      </c>
      <c r="BO60">
        <v>8</v>
      </c>
      <c r="BP60">
        <v>8</v>
      </c>
      <c r="BQ60">
        <v>7</v>
      </c>
      <c r="BR60">
        <v>7</v>
      </c>
      <c r="BS60">
        <v>7</v>
      </c>
      <c r="BT60">
        <v>8</v>
      </c>
      <c r="BU60">
        <v>8</v>
      </c>
      <c r="BV60">
        <v>7</v>
      </c>
      <c r="BW60">
        <v>7</v>
      </c>
    </row>
    <row r="61" spans="1:75" hidden="1" x14ac:dyDescent="0.25">
      <c r="G61" t="s">
        <v>1</v>
      </c>
      <c r="H61" t="s">
        <v>2</v>
      </c>
      <c r="I61" t="s">
        <v>3</v>
      </c>
      <c r="J61" t="s">
        <v>27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  <c r="X61" t="s">
        <v>41</v>
      </c>
      <c r="Y61" t="s">
        <v>42</v>
      </c>
      <c r="Z61" t="s">
        <v>43</v>
      </c>
      <c r="AA61" t="s">
        <v>44</v>
      </c>
      <c r="AB61" t="s">
        <v>45</v>
      </c>
      <c r="AC61" t="s">
        <v>46</v>
      </c>
      <c r="BB61" t="s">
        <v>4</v>
      </c>
      <c r="BC61" t="s">
        <v>5</v>
      </c>
      <c r="BD61" t="s">
        <v>6</v>
      </c>
      <c r="BE61" t="s">
        <v>7</v>
      </c>
      <c r="BF61" t="s">
        <v>8</v>
      </c>
      <c r="BG61" t="s">
        <v>9</v>
      </c>
      <c r="BH61" t="s">
        <v>10</v>
      </c>
      <c r="BI61" t="s">
        <v>11</v>
      </c>
      <c r="BJ61" t="s">
        <v>12</v>
      </c>
      <c r="BK61" t="s">
        <v>13</v>
      </c>
      <c r="BL61" t="s">
        <v>14</v>
      </c>
      <c r="BM61" t="s">
        <v>15</v>
      </c>
      <c r="BN61" t="s">
        <v>16</v>
      </c>
      <c r="BO61" t="s">
        <v>17</v>
      </c>
      <c r="BP61" t="s">
        <v>18</v>
      </c>
      <c r="BQ61" t="s">
        <v>19</v>
      </c>
      <c r="BR61" t="s">
        <v>20</v>
      </c>
      <c r="BS61" t="s">
        <v>21</v>
      </c>
      <c r="BT61" t="s">
        <v>22</v>
      </c>
      <c r="BU61" t="s">
        <v>23</v>
      </c>
      <c r="BV61" t="s">
        <v>24</v>
      </c>
      <c r="BW61" t="s">
        <v>26</v>
      </c>
    </row>
    <row r="62" spans="1:75" x14ac:dyDescent="0.25">
      <c r="A62">
        <f>MEDIAN(J62:N62)</f>
        <v>3</v>
      </c>
      <c r="B62">
        <f>MEDIAN(O62:T62)</f>
        <v>1</v>
      </c>
      <c r="C62">
        <f>MEDIAN(U62:AC62)</f>
        <v>4</v>
      </c>
      <c r="D62">
        <f t="array" ref="D62">MEDIAN(IF(ISNUMBER(AD62:AZ62),AD62:AZ62))</f>
        <v>9.5</v>
      </c>
      <c r="E62" t="s">
        <v>25</v>
      </c>
      <c r="F62" t="str">
        <f>VLOOKUP(E62,Sheet4!$B$11:$C$60,2,0)</f>
        <v>#X METHAMPH/LIFE</v>
      </c>
      <c r="G62">
        <v>0</v>
      </c>
      <c r="H62">
        <v>0</v>
      </c>
      <c r="I62">
        <v>1</v>
      </c>
      <c r="J62">
        <v>0</v>
      </c>
      <c r="K62">
        <v>3</v>
      </c>
      <c r="L62">
        <v>5</v>
      </c>
      <c r="M62">
        <v>5</v>
      </c>
      <c r="N62">
        <v>3</v>
      </c>
      <c r="O62">
        <v>0</v>
      </c>
      <c r="P62">
        <v>1</v>
      </c>
      <c r="Q62">
        <v>0</v>
      </c>
      <c r="R62">
        <v>3</v>
      </c>
      <c r="S62">
        <v>1</v>
      </c>
      <c r="T62">
        <v>1</v>
      </c>
      <c r="U62">
        <v>0</v>
      </c>
      <c r="V62">
        <v>4</v>
      </c>
      <c r="W62">
        <v>3</v>
      </c>
      <c r="X62">
        <v>5</v>
      </c>
      <c r="Y62">
        <v>6</v>
      </c>
      <c r="Z62">
        <v>2</v>
      </c>
      <c r="AA62">
        <v>6</v>
      </c>
      <c r="AB62">
        <v>4</v>
      </c>
      <c r="AC62">
        <v>6</v>
      </c>
      <c r="AD62">
        <f>HLOOKUP(AD$19,$BB61:$BW62,2,0)</f>
        <v>0</v>
      </c>
      <c r="AE62">
        <f t="shared" ref="AE62" si="444">HLOOKUP(AE$19,$BB61:$BW62,2,0)</f>
        <v>10</v>
      </c>
      <c r="AF62">
        <f t="shared" ref="AF62" si="445">HLOOKUP(AF$19,$BB61:$BW62,2,0)</f>
        <v>10</v>
      </c>
      <c r="AG62">
        <f t="shared" ref="AG62" si="446">HLOOKUP(AG$19,$BB61:$BW62,2,0)</f>
        <v>10</v>
      </c>
      <c r="AH62">
        <f t="shared" ref="AH62" si="447">HLOOKUP(AH$19,$BB61:$BW62,2,0)</f>
        <v>8</v>
      </c>
      <c r="AI62">
        <f t="shared" ref="AI62" si="448">HLOOKUP(AI$19,$BB61:$BW62,2,0)</f>
        <v>10</v>
      </c>
      <c r="AJ62">
        <f t="shared" ref="AJ62" si="449">HLOOKUP(AJ$19,$BB61:$BW62,2,0)</f>
        <v>10</v>
      </c>
      <c r="AK62">
        <f t="shared" ref="AK62" si="450">HLOOKUP(AK$19,$BB61:$BW62,2,0)</f>
        <v>10</v>
      </c>
      <c r="AL62">
        <f t="shared" ref="AL62" si="451">HLOOKUP(AL$19,$BB61:$BW62,2,0)</f>
        <v>10</v>
      </c>
      <c r="AM62">
        <f t="shared" ref="AM62" si="452">HLOOKUP(AM$19,$BB61:$BW62,2,0)</f>
        <v>10</v>
      </c>
      <c r="AN62">
        <f t="shared" ref="AN62" si="453">HLOOKUP(AN$19,$BB61:$BW62,2,0)</f>
        <v>10</v>
      </c>
      <c r="AO62">
        <f t="shared" ref="AO62" si="454">HLOOKUP(AO$19,$BB61:$BW62,2,0)</f>
        <v>10</v>
      </c>
      <c r="AP62">
        <f t="shared" ref="AP62" si="455">HLOOKUP(AP$19,$BB61:$BW62,2,0)</f>
        <v>8</v>
      </c>
      <c r="AQ62">
        <f t="shared" ref="AQ62" si="456">HLOOKUP(AQ$19,$BB61:$BW62,2,0)</f>
        <v>9</v>
      </c>
      <c r="AR62">
        <f t="shared" ref="AR62" si="457">HLOOKUP(AR$19,$BB61:$BW62,2,0)</f>
        <v>9</v>
      </c>
      <c r="AS62">
        <f t="shared" ref="AS62" si="458">HLOOKUP(AS$19,$BB61:$BW62,2,0)</f>
        <v>7</v>
      </c>
      <c r="AT62">
        <f t="shared" ref="AT62" si="459">HLOOKUP(AT$19,$BB61:$BW62,2,0)</f>
        <v>10</v>
      </c>
      <c r="AU62">
        <f t="shared" ref="AU62" si="460">HLOOKUP(AU$19,$BB61:$BW62,2,0)</f>
        <v>6</v>
      </c>
      <c r="AV62">
        <f t="shared" ref="AV62" si="461">HLOOKUP(AV$19,$BB61:$BW62,2,0)</f>
        <v>6</v>
      </c>
      <c r="AW62">
        <f t="shared" ref="AW62" si="462">HLOOKUP(AW$19,$BB61:$BW62,2,0)</f>
        <v>6</v>
      </c>
      <c r="AX62">
        <f t="shared" ref="AX62" si="463">HLOOKUP(AX$19,$BB61:$BW62,2,0)</f>
        <v>6</v>
      </c>
      <c r="AY62" t="e">
        <f t="shared" ref="AY62" si="464">HLOOKUP(AY$19,$BB61:$BW62,2,0)</f>
        <v>#N/A</v>
      </c>
      <c r="AZ62">
        <f t="shared" ref="AZ62" si="465">HLOOKUP(AZ$19,$BB61:$BW62,2,0)</f>
        <v>6</v>
      </c>
      <c r="BB62">
        <v>0</v>
      </c>
      <c r="BC62">
        <v>10</v>
      </c>
      <c r="BD62">
        <v>10</v>
      </c>
      <c r="BE62">
        <v>10</v>
      </c>
      <c r="BF62">
        <v>8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8</v>
      </c>
      <c r="BO62">
        <v>9</v>
      </c>
      <c r="BP62">
        <v>9</v>
      </c>
      <c r="BQ62">
        <v>7</v>
      </c>
      <c r="BR62">
        <v>10</v>
      </c>
      <c r="BS62">
        <v>6</v>
      </c>
      <c r="BT62">
        <v>6</v>
      </c>
      <c r="BU62">
        <v>6</v>
      </c>
      <c r="BV62">
        <v>6</v>
      </c>
      <c r="BW62">
        <v>6</v>
      </c>
    </row>
    <row r="63" spans="1:75" hidden="1" x14ac:dyDescent="0.25">
      <c r="G63" t="s">
        <v>1</v>
      </c>
      <c r="H63" t="s">
        <v>2</v>
      </c>
      <c r="I63" t="s">
        <v>3</v>
      </c>
      <c r="J63" t="s">
        <v>27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  <c r="X63" t="s">
        <v>41</v>
      </c>
      <c r="Y63" t="s">
        <v>42</v>
      </c>
      <c r="Z63" t="s">
        <v>43</v>
      </c>
      <c r="AA63" t="s">
        <v>44</v>
      </c>
      <c r="AB63" t="s">
        <v>45</v>
      </c>
      <c r="AC63" t="s">
        <v>46</v>
      </c>
      <c r="BB63" t="s">
        <v>4</v>
      </c>
      <c r="BC63" t="s">
        <v>5</v>
      </c>
      <c r="BD63" t="s">
        <v>6</v>
      </c>
      <c r="BE63" t="s">
        <v>7</v>
      </c>
      <c r="BF63" t="s">
        <v>8</v>
      </c>
      <c r="BG63" t="s">
        <v>9</v>
      </c>
      <c r="BH63" t="s">
        <v>10</v>
      </c>
      <c r="BI63" t="s">
        <v>11</v>
      </c>
      <c r="BJ63" t="s">
        <v>12</v>
      </c>
      <c r="BK63" t="s">
        <v>13</v>
      </c>
      <c r="BL63" t="s">
        <v>14</v>
      </c>
      <c r="BM63" t="s">
        <v>15</v>
      </c>
      <c r="BN63" t="s">
        <v>16</v>
      </c>
      <c r="BO63" t="s">
        <v>17</v>
      </c>
      <c r="BP63" t="s">
        <v>18</v>
      </c>
      <c r="BQ63" t="s">
        <v>19</v>
      </c>
      <c r="BR63" t="s">
        <v>20</v>
      </c>
      <c r="BS63" t="s">
        <v>21</v>
      </c>
      <c r="BT63" t="s">
        <v>22</v>
      </c>
      <c r="BU63" t="s">
        <v>23</v>
      </c>
      <c r="BV63" t="s">
        <v>24</v>
      </c>
      <c r="BW63" t="s">
        <v>25</v>
      </c>
    </row>
    <row r="64" spans="1:75" x14ac:dyDescent="0.25">
      <c r="A64">
        <f>MEDIAN(J64:N64)</f>
        <v>4</v>
      </c>
      <c r="B64">
        <f>MEDIAN(O64:T64)</f>
        <v>4</v>
      </c>
      <c r="C64">
        <f>MEDIAN(U64:AC64)</f>
        <v>4</v>
      </c>
      <c r="D64">
        <f t="array" ref="D64">MEDIAN(IF(ISNUMBER(AD64:AZ64),AD64:AZ64))</f>
        <v>8</v>
      </c>
      <c r="E64" t="s">
        <v>26</v>
      </c>
      <c r="F64" t="str">
        <f>VLOOKUP(E64,Sheet4!$B$11:$C$60,2,0)</f>
        <v>#X FLVRDALC/LIFE</v>
      </c>
      <c r="G64">
        <v>0</v>
      </c>
      <c r="H64">
        <v>0</v>
      </c>
      <c r="I64">
        <v>5</v>
      </c>
      <c r="J64">
        <v>0</v>
      </c>
      <c r="K64">
        <v>4</v>
      </c>
      <c r="L64">
        <v>7</v>
      </c>
      <c r="M64">
        <v>6</v>
      </c>
      <c r="N64">
        <v>4</v>
      </c>
      <c r="O64">
        <v>0</v>
      </c>
      <c r="P64">
        <v>3</v>
      </c>
      <c r="Q64">
        <v>3</v>
      </c>
      <c r="R64">
        <v>7</v>
      </c>
      <c r="S64">
        <v>5</v>
      </c>
      <c r="T64">
        <v>5</v>
      </c>
      <c r="U64">
        <v>0</v>
      </c>
      <c r="V64">
        <v>2</v>
      </c>
      <c r="W64">
        <v>4</v>
      </c>
      <c r="X64">
        <v>4</v>
      </c>
      <c r="Y64">
        <v>9</v>
      </c>
      <c r="Z64">
        <v>0</v>
      </c>
      <c r="AA64">
        <v>8</v>
      </c>
      <c r="AB64">
        <v>8</v>
      </c>
      <c r="AC64">
        <v>1</v>
      </c>
      <c r="AD64">
        <f>HLOOKUP(AD$19,$BB63:$BW64,2,0)</f>
        <v>0</v>
      </c>
      <c r="AE64">
        <f t="shared" ref="AE64" si="466">HLOOKUP(AE$19,$BB63:$BW64,2,0)</f>
        <v>8</v>
      </c>
      <c r="AF64">
        <f t="shared" ref="AF64" si="467">HLOOKUP(AF$19,$BB63:$BW64,2,0)</f>
        <v>9</v>
      </c>
      <c r="AG64">
        <f t="shared" ref="AG64" si="468">HLOOKUP(AG$19,$BB63:$BW64,2,0)</f>
        <v>8</v>
      </c>
      <c r="AH64">
        <f t="shared" ref="AH64" si="469">HLOOKUP(AH$19,$BB63:$BW64,2,0)</f>
        <v>8</v>
      </c>
      <c r="AI64">
        <f t="shared" ref="AI64" si="470">HLOOKUP(AI$19,$BB63:$BW64,2,0)</f>
        <v>9</v>
      </c>
      <c r="AJ64">
        <f t="shared" ref="AJ64" si="471">HLOOKUP(AJ$19,$BB63:$BW64,2,0)</f>
        <v>8</v>
      </c>
      <c r="AK64">
        <f t="shared" ref="AK64" si="472">HLOOKUP(AK$19,$BB63:$BW64,2,0)</f>
        <v>8</v>
      </c>
      <c r="AL64">
        <f t="shared" ref="AL64" si="473">HLOOKUP(AL$19,$BB63:$BW64,2,0)</f>
        <v>8</v>
      </c>
      <c r="AM64">
        <f t="shared" ref="AM64" si="474">HLOOKUP(AM$19,$BB63:$BW64,2,0)</f>
        <v>9</v>
      </c>
      <c r="AN64">
        <f t="shared" ref="AN64" si="475">HLOOKUP(AN$19,$BB63:$BW64,2,0)</f>
        <v>8</v>
      </c>
      <c r="AO64">
        <f t="shared" ref="AO64" si="476">HLOOKUP(AO$19,$BB63:$BW64,2,0)</f>
        <v>8</v>
      </c>
      <c r="AP64">
        <f t="shared" ref="AP64" si="477">HLOOKUP(AP$19,$BB63:$BW64,2,0)</f>
        <v>8</v>
      </c>
      <c r="AQ64">
        <f t="shared" ref="AQ64" si="478">HLOOKUP(AQ$19,$BB63:$BW64,2,0)</f>
        <v>8</v>
      </c>
      <c r="AR64">
        <f t="shared" ref="AR64" si="479">HLOOKUP(AR$19,$BB63:$BW64,2,0)</f>
        <v>7</v>
      </c>
      <c r="AS64">
        <f t="shared" ref="AS64" si="480">HLOOKUP(AS$19,$BB63:$BW64,2,0)</f>
        <v>9</v>
      </c>
      <c r="AT64">
        <f t="shared" ref="AT64" si="481">HLOOKUP(AT$19,$BB63:$BW64,2,0)</f>
        <v>7</v>
      </c>
      <c r="AU64">
        <f t="shared" ref="AU64" si="482">HLOOKUP(AU$19,$BB63:$BW64,2,0)</f>
        <v>7</v>
      </c>
      <c r="AV64">
        <f t="shared" ref="AV64" si="483">HLOOKUP(AV$19,$BB63:$BW64,2,0)</f>
        <v>8</v>
      </c>
      <c r="AW64">
        <f t="shared" ref="AW64" si="484">HLOOKUP(AW$19,$BB63:$BW64,2,0)</f>
        <v>7</v>
      </c>
      <c r="AX64">
        <f t="shared" ref="AX64" si="485">HLOOKUP(AX$19,$BB63:$BW64,2,0)</f>
        <v>7</v>
      </c>
      <c r="AY64">
        <f t="shared" ref="AY64" si="486">HLOOKUP(AY$19,$BB63:$BW64,2,0)</f>
        <v>7</v>
      </c>
      <c r="AZ64" t="e">
        <f t="shared" ref="AZ64" si="487">HLOOKUP(AZ$19,$BB63:$BW64,2,0)</f>
        <v>#N/A</v>
      </c>
      <c r="BB64">
        <v>0</v>
      </c>
      <c r="BC64">
        <v>8</v>
      </c>
      <c r="BD64">
        <v>9</v>
      </c>
      <c r="BE64">
        <v>8</v>
      </c>
      <c r="BF64">
        <v>8</v>
      </c>
      <c r="BG64">
        <v>9</v>
      </c>
      <c r="BH64">
        <v>8</v>
      </c>
      <c r="BI64">
        <v>8</v>
      </c>
      <c r="BJ64">
        <v>8</v>
      </c>
      <c r="BK64">
        <v>9</v>
      </c>
      <c r="BL64">
        <v>8</v>
      </c>
      <c r="BM64">
        <v>8</v>
      </c>
      <c r="BN64">
        <v>8</v>
      </c>
      <c r="BO64">
        <v>8</v>
      </c>
      <c r="BP64">
        <v>7</v>
      </c>
      <c r="BQ64">
        <v>9</v>
      </c>
      <c r="BR64">
        <v>7</v>
      </c>
      <c r="BS64">
        <v>7</v>
      </c>
      <c r="BT64">
        <v>8</v>
      </c>
      <c r="BU64">
        <v>7</v>
      </c>
      <c r="BV64">
        <v>7</v>
      </c>
      <c r="BW64">
        <v>7</v>
      </c>
    </row>
    <row r="66" spans="1:53" x14ac:dyDescent="0.25">
      <c r="F66" t="e">
        <f>VLOOKUP(E66,Sheet4!$B$11:$C$50,2,0)</f>
        <v>#N/A</v>
      </c>
      <c r="G66" t="s">
        <v>1</v>
      </c>
      <c r="H66" t="s">
        <v>2</v>
      </c>
      <c r="I66" t="s">
        <v>3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  <c r="X66" t="s">
        <v>41</v>
      </c>
      <c r="Y66" t="s">
        <v>42</v>
      </c>
      <c r="Z66" t="s">
        <v>43</v>
      </c>
      <c r="AA66" t="s">
        <v>44</v>
      </c>
      <c r="AB66" t="s">
        <v>45</v>
      </c>
      <c r="AC66" t="s">
        <v>46</v>
      </c>
      <c r="AE66" t="s">
        <v>4</v>
      </c>
      <c r="AF66" t="s">
        <v>5</v>
      </c>
      <c r="AG66" t="s">
        <v>6</v>
      </c>
      <c r="AH66" t="s">
        <v>7</v>
      </c>
      <c r="AI66" t="s">
        <v>8</v>
      </c>
      <c r="AJ66" t="s">
        <v>9</v>
      </c>
      <c r="AK66" t="s">
        <v>10</v>
      </c>
      <c r="AL66" t="s">
        <v>11</v>
      </c>
      <c r="AM66" t="s">
        <v>12</v>
      </c>
      <c r="AN66" t="s">
        <v>13</v>
      </c>
      <c r="AO66" t="s">
        <v>14</v>
      </c>
      <c r="AP66" t="s">
        <v>15</v>
      </c>
      <c r="AQ66" t="s">
        <v>16</v>
      </c>
      <c r="AR66" t="s">
        <v>17</v>
      </c>
      <c r="AS66" t="s">
        <v>18</v>
      </c>
      <c r="AT66" t="s">
        <v>19</v>
      </c>
      <c r="AU66" t="s">
        <v>20</v>
      </c>
      <c r="AV66" t="s">
        <v>21</v>
      </c>
      <c r="AW66" t="s">
        <v>22</v>
      </c>
      <c r="AX66" t="s">
        <v>23</v>
      </c>
      <c r="AY66" t="s">
        <v>24</v>
      </c>
      <c r="AZ66" t="s">
        <v>25</v>
      </c>
      <c r="BA66" t="s">
        <v>26</v>
      </c>
    </row>
    <row r="67" spans="1:53" x14ac:dyDescent="0.25">
      <c r="A67">
        <f>MEDIAN(J67:N67)</f>
        <v>5</v>
      </c>
      <c r="B67">
        <f>MEDIAN(O67:T67)</f>
        <v>1.5</v>
      </c>
      <c r="C67">
        <f>MEDIAN(U67:AC67)</f>
        <v>3</v>
      </c>
      <c r="D67">
        <f t="array" ref="D67">MEDIAN(IF(ISNUMBER(AD67:AZ67),AD67:AZ67))</f>
        <v>7</v>
      </c>
      <c r="E67" t="s">
        <v>0</v>
      </c>
      <c r="F67" t="str">
        <f>VLOOKUP(E67,Sheet4!$B$11:$C$60,2,0)</f>
        <v>FRQ GANG FIGHT</v>
      </c>
      <c r="G67">
        <v>0</v>
      </c>
      <c r="H67">
        <v>0</v>
      </c>
      <c r="I67">
        <v>1</v>
      </c>
      <c r="J67">
        <v>0</v>
      </c>
      <c r="K67">
        <v>2</v>
      </c>
      <c r="L67">
        <v>6</v>
      </c>
      <c r="M67">
        <v>5</v>
      </c>
      <c r="N67">
        <v>5</v>
      </c>
      <c r="O67">
        <v>0</v>
      </c>
      <c r="P67">
        <v>1</v>
      </c>
      <c r="Q67">
        <v>2</v>
      </c>
      <c r="R67">
        <v>2</v>
      </c>
      <c r="S67">
        <v>3</v>
      </c>
      <c r="T67">
        <v>1</v>
      </c>
      <c r="U67">
        <v>0</v>
      </c>
      <c r="V67">
        <v>3</v>
      </c>
      <c r="W67">
        <v>3</v>
      </c>
      <c r="X67">
        <v>3</v>
      </c>
      <c r="Y67">
        <v>4</v>
      </c>
      <c r="Z67">
        <v>1</v>
      </c>
      <c r="AA67">
        <v>5</v>
      </c>
      <c r="AB67">
        <v>6</v>
      </c>
      <c r="AC67">
        <v>1</v>
      </c>
      <c r="AD67">
        <v>0</v>
      </c>
      <c r="AE67">
        <v>7</v>
      </c>
      <c r="AF67">
        <v>7</v>
      </c>
      <c r="AG67">
        <v>9</v>
      </c>
      <c r="AH67">
        <v>9</v>
      </c>
      <c r="AI67">
        <v>10</v>
      </c>
      <c r="AJ67">
        <v>7</v>
      </c>
      <c r="AK67">
        <v>9</v>
      </c>
      <c r="AL67">
        <v>9</v>
      </c>
      <c r="AM67">
        <v>9</v>
      </c>
      <c r="AN67">
        <v>9</v>
      </c>
      <c r="AO67">
        <v>10</v>
      </c>
      <c r="AP67">
        <v>7</v>
      </c>
      <c r="AQ67">
        <v>9</v>
      </c>
      <c r="AR67">
        <v>8</v>
      </c>
      <c r="AS67">
        <v>7</v>
      </c>
      <c r="AT67">
        <v>7</v>
      </c>
      <c r="AU67">
        <v>8</v>
      </c>
      <c r="AV67">
        <v>5</v>
      </c>
      <c r="AW67">
        <v>5</v>
      </c>
      <c r="AX67">
        <v>5</v>
      </c>
      <c r="AY67">
        <v>5</v>
      </c>
      <c r="AZ67">
        <v>5</v>
      </c>
    </row>
    <row r="69" spans="1:53" x14ac:dyDescent="0.25">
      <c r="F69" t="e">
        <f>VLOOKUP(E69,Sheet4!$B$11:$C$50,2,0)</f>
        <v>#N/A</v>
      </c>
      <c r="G69" t="s">
        <v>1</v>
      </c>
      <c r="H69" t="s">
        <v>2</v>
      </c>
      <c r="I69" t="s">
        <v>3</v>
      </c>
      <c r="J69" t="s">
        <v>27</v>
      </c>
      <c r="K69" t="s">
        <v>28</v>
      </c>
      <c r="L69" t="s">
        <v>29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40</v>
      </c>
      <c r="X69" t="s">
        <v>41</v>
      </c>
      <c r="Y69" t="s">
        <v>42</v>
      </c>
      <c r="Z69" t="s">
        <v>43</v>
      </c>
      <c r="AA69" t="s">
        <v>44</v>
      </c>
      <c r="AB69" t="s">
        <v>45</v>
      </c>
      <c r="AC69" t="s">
        <v>46</v>
      </c>
      <c r="AD69" t="s">
        <v>4</v>
      </c>
      <c r="AE69" t="s">
        <v>5</v>
      </c>
      <c r="AF69" t="s">
        <v>6</v>
      </c>
      <c r="AG69" t="s">
        <v>7</v>
      </c>
      <c r="AH69" t="s">
        <v>8</v>
      </c>
      <c r="AI69" t="s">
        <v>9</v>
      </c>
      <c r="AJ69" t="s">
        <v>10</v>
      </c>
      <c r="AK69" t="s">
        <v>11</v>
      </c>
      <c r="AL69" t="s">
        <v>12</v>
      </c>
      <c r="AM69" t="s">
        <v>13</v>
      </c>
      <c r="AN69" t="s">
        <v>14</v>
      </c>
      <c r="AO69" t="s">
        <v>15</v>
      </c>
      <c r="AP69" t="s">
        <v>16</v>
      </c>
      <c r="AQ69" t="s">
        <v>17</v>
      </c>
      <c r="AR69" t="s">
        <v>18</v>
      </c>
      <c r="AS69" t="s">
        <v>19</v>
      </c>
      <c r="AT69" t="s">
        <v>20</v>
      </c>
      <c r="AU69" t="s">
        <v>21</v>
      </c>
      <c r="AV69" t="s">
        <v>22</v>
      </c>
      <c r="AW69" t="s">
        <v>23</v>
      </c>
      <c r="AX69" t="s">
        <v>24</v>
      </c>
      <c r="AY69" t="s">
        <v>25</v>
      </c>
      <c r="AZ69" t="s">
        <v>26</v>
      </c>
    </row>
    <row r="70" spans="1:53" x14ac:dyDescent="0.25">
      <c r="A70">
        <f>MEDIAN(J70:N70)</f>
        <v>3</v>
      </c>
      <c r="B70">
        <f>MEDIAN(O70:T70)</f>
        <v>2.5</v>
      </c>
      <c r="C70">
        <f>MEDIAN(U70:AC70)</f>
        <v>4</v>
      </c>
      <c r="D70">
        <f t="array" ref="D70">MEDIAN(IF(ISNUMBER(AD70:AZ70),AD70:AZ70))</f>
        <v>7</v>
      </c>
      <c r="E70" t="s">
        <v>47</v>
      </c>
      <c r="F70" t="str">
        <f>VLOOKUP(E70,Sheet4!$B$11:$C$60,2,0)</f>
        <v>R HS GRADE/D=1</v>
      </c>
      <c r="G70">
        <v>0</v>
      </c>
      <c r="H70">
        <v>2</v>
      </c>
      <c r="I70">
        <v>3</v>
      </c>
      <c r="J70">
        <v>0</v>
      </c>
      <c r="K70">
        <v>3</v>
      </c>
      <c r="L70">
        <v>6</v>
      </c>
      <c r="M70">
        <v>6</v>
      </c>
      <c r="N70">
        <v>2</v>
      </c>
      <c r="O70">
        <v>0</v>
      </c>
      <c r="P70">
        <v>0</v>
      </c>
      <c r="Q70">
        <v>1</v>
      </c>
      <c r="R70">
        <v>4</v>
      </c>
      <c r="S70">
        <v>6</v>
      </c>
      <c r="T70">
        <v>9</v>
      </c>
      <c r="U70">
        <v>0</v>
      </c>
      <c r="V70">
        <v>3</v>
      </c>
      <c r="W70">
        <v>4</v>
      </c>
      <c r="X70">
        <v>3</v>
      </c>
      <c r="Y70">
        <v>4</v>
      </c>
      <c r="Z70">
        <v>2</v>
      </c>
      <c r="AA70">
        <v>7</v>
      </c>
      <c r="AB70">
        <v>4</v>
      </c>
      <c r="AC70">
        <v>7</v>
      </c>
      <c r="AD70">
        <v>0</v>
      </c>
      <c r="AE70">
        <v>5</v>
      </c>
      <c r="AF70">
        <v>8</v>
      </c>
      <c r="AG70">
        <v>9</v>
      </c>
      <c r="AH70">
        <v>7</v>
      </c>
      <c r="AI70">
        <v>9</v>
      </c>
      <c r="AJ70">
        <v>8</v>
      </c>
      <c r="AK70">
        <v>8</v>
      </c>
      <c r="AL70">
        <v>8</v>
      </c>
      <c r="AM70">
        <v>8</v>
      </c>
      <c r="AN70">
        <v>8</v>
      </c>
      <c r="AO70">
        <v>7</v>
      </c>
      <c r="AP70">
        <v>8</v>
      </c>
      <c r="AQ70">
        <v>7</v>
      </c>
      <c r="AR70">
        <v>6</v>
      </c>
      <c r="AS70">
        <v>6</v>
      </c>
      <c r="AT70">
        <v>6</v>
      </c>
      <c r="AU70">
        <v>6</v>
      </c>
      <c r="AV70">
        <v>4</v>
      </c>
      <c r="AW70">
        <v>2</v>
      </c>
      <c r="AX70">
        <v>2</v>
      </c>
      <c r="AY70">
        <v>2</v>
      </c>
      <c r="AZ70">
        <v>2</v>
      </c>
    </row>
    <row r="72" spans="1:53" x14ac:dyDescent="0.25">
      <c r="B72">
        <f>SUM(C72:D72)</f>
        <v>25</v>
      </c>
      <c r="C72">
        <f t="shared" ref="C72:C114" si="488">$C$121-COUNTBLANK(AE72:AZ72)-1</f>
        <v>20</v>
      </c>
      <c r="D72">
        <f>$D$121-COUNTBLANK(J72:AC72)</f>
        <v>5</v>
      </c>
      <c r="E72" t="str">
        <f>CONCATENATE(E20,": ",F20)</f>
        <v>V7101: EVR SMK CIG,REGL</v>
      </c>
      <c r="G72" t="str">
        <f>IF(G20&gt;=5,CONCATENATE(G$19,": ",G$18),"")</f>
        <v/>
      </c>
      <c r="H72" t="str">
        <f t="shared" ref="H72:AZ82" si="489">IF(H20&gt;=5,CONCATENATE(H$19,": ",H$18),"")</f>
        <v/>
      </c>
      <c r="I72" t="str">
        <f t="shared" si="489"/>
        <v/>
      </c>
      <c r="J72" t="str">
        <f t="shared" si="489"/>
        <v/>
      </c>
      <c r="K72" t="str">
        <f t="shared" si="489"/>
        <v/>
      </c>
      <c r="L72" t="str">
        <f t="shared" si="489"/>
        <v/>
      </c>
      <c r="M72" t="str">
        <f t="shared" si="489"/>
        <v xml:space="preserve">V7562: #HR TEXT </v>
      </c>
      <c r="N72" t="str">
        <f t="shared" si="489"/>
        <v/>
      </c>
      <c r="O72" t="str">
        <f t="shared" si="489"/>
        <v/>
      </c>
      <c r="P72" t="str">
        <f t="shared" si="489"/>
        <v/>
      </c>
      <c r="Q72" t="str">
        <f t="shared" si="489"/>
        <v/>
      </c>
      <c r="R72" t="str">
        <f t="shared" si="489"/>
        <v>V8529: OFTN EXERCISE</v>
      </c>
      <c r="S72" t="str">
        <f t="shared" si="489"/>
        <v>V8530: OFTN 7HRS SLEEP</v>
      </c>
      <c r="T72" t="str">
        <f t="shared" si="489"/>
        <v>V8531: OFTN SLEEP &lt;SHLD</v>
      </c>
      <c r="U72" t="str">
        <f t="shared" si="489"/>
        <v/>
      </c>
      <c r="V72" t="str">
        <f t="shared" si="489"/>
        <v/>
      </c>
      <c r="W72" t="str">
        <f t="shared" si="489"/>
        <v/>
      </c>
      <c r="X72" t="str">
        <f t="shared" si="489"/>
        <v>V8512: SATISFD W MYSELF</v>
      </c>
      <c r="Y72" t="str">
        <f t="shared" si="489"/>
        <v/>
      </c>
      <c r="Z72" t="str">
        <f t="shared" si="489"/>
        <v/>
      </c>
      <c r="AA72" t="str">
        <f t="shared" si="489"/>
        <v/>
      </c>
      <c r="AB72" t="str">
        <f t="shared" si="489"/>
        <v/>
      </c>
      <c r="AC72" t="str">
        <f t="shared" si="489"/>
        <v/>
      </c>
      <c r="AD72" t="e">
        <f t="shared" si="489"/>
        <v>#N/A</v>
      </c>
      <c r="AE72" t="str">
        <f t="shared" si="489"/>
        <v/>
      </c>
      <c r="AF72" t="str">
        <f t="shared" si="489"/>
        <v>V7112: #XMJ+HS/LIFETIME</v>
      </c>
      <c r="AG72" t="str">
        <f t="shared" si="489"/>
        <v>V7115: #X LSD/LIFETIME</v>
      </c>
      <c r="AH72" t="str">
        <f t="shared" si="489"/>
        <v>V7118: #X PSYD/LIFETIME</v>
      </c>
      <c r="AI72" t="str">
        <f t="shared" si="489"/>
        <v>V7127: #X AMPH/LIFETIME</v>
      </c>
      <c r="AJ72" t="str">
        <f t="shared" si="489"/>
        <v>V7097: #X SED/BARB/LIFE</v>
      </c>
      <c r="AK72" t="str">
        <f t="shared" si="489"/>
        <v>V7133: #X TRQL/LIFETIME</v>
      </c>
      <c r="AL72" t="str">
        <f t="shared" si="489"/>
        <v>V7139: #X NARC/LIFETIME</v>
      </c>
      <c r="AM72" t="str">
        <f t="shared" si="489"/>
        <v>V7142: #X INHL/LIFETIME</v>
      </c>
      <c r="AN72" t="str">
        <f t="shared" si="489"/>
        <v>V8451: #X BEER/LIFETIME</v>
      </c>
      <c r="AO72" t="str">
        <f t="shared" si="489"/>
        <v>V7426: #X SMKLESS/EVER</v>
      </c>
      <c r="AP72" t="str">
        <f t="shared" si="489"/>
        <v>V7121: #X CRACK/LIFETIM</v>
      </c>
      <c r="AQ72" t="str">
        <f t="shared" si="489"/>
        <v>V7124: #XOTH COKE/LIFE</v>
      </c>
      <c r="AR72" t="str">
        <f t="shared" si="489"/>
        <v>V7164: #X MDMA/LIFETIM</v>
      </c>
      <c r="AS72" t="str">
        <f t="shared" si="489"/>
        <v>V7145: #X STRD/LIFETIME</v>
      </c>
      <c r="AT72" t="str">
        <f t="shared" si="489"/>
        <v>V7109: #XDRUNK/LIFETIME</v>
      </c>
      <c r="AU72" t="str">
        <f t="shared" si="489"/>
        <v>V7152: #X H LIF USE NDL</v>
      </c>
      <c r="AV72" t="str">
        <f t="shared" si="489"/>
        <v>V7155: #X H LIF W/O NDL</v>
      </c>
      <c r="AW72" t="str">
        <f t="shared" si="489"/>
        <v>V7158: #X INJECTOTH/LIF</v>
      </c>
      <c r="AX72" t="str">
        <f t="shared" si="489"/>
        <v>V7161: #X ROHYPNOL/LIFE</v>
      </c>
      <c r="AY72" t="str">
        <f t="shared" si="489"/>
        <v>V7601: #X METHAMPH/LIFE</v>
      </c>
      <c r="AZ72" t="str">
        <f t="shared" si="489"/>
        <v>V8480: #X FLVRDALC/LIFE</v>
      </c>
    </row>
    <row r="73" spans="1:53" hidden="1" x14ac:dyDescent="0.25">
      <c r="B73">
        <f t="shared" ref="B73:B116" si="490">SUM(C73:D73)</f>
        <v>-1</v>
      </c>
      <c r="C73">
        <f t="shared" si="488"/>
        <v>-1</v>
      </c>
    </row>
    <row r="74" spans="1:53" x14ac:dyDescent="0.25">
      <c r="B74">
        <f t="shared" si="490"/>
        <v>20</v>
      </c>
      <c r="C74">
        <f t="shared" si="488"/>
        <v>17</v>
      </c>
      <c r="D74">
        <f>$D$121-COUNTBLANK(J74:AC74)</f>
        <v>3</v>
      </c>
      <c r="E74" t="str">
        <f>CONCATENATE(E22,": ",F22)</f>
        <v>V7104: EVER DRINK</v>
      </c>
      <c r="G74" t="str">
        <f>IF(G22&gt;=5,CONCATENATE(G$19,": ",G$18),"")</f>
        <v/>
      </c>
      <c r="H74" t="str">
        <f t="shared" si="489"/>
        <v/>
      </c>
      <c r="I74" t="str">
        <f t="shared" si="489"/>
        <v/>
      </c>
      <c r="J74" t="str">
        <f t="shared" si="489"/>
        <v/>
      </c>
      <c r="K74" t="str">
        <f t="shared" si="489"/>
        <v/>
      </c>
      <c r="L74" t="str">
        <f t="shared" si="489"/>
        <v/>
      </c>
      <c r="M74" t="str">
        <f t="shared" si="489"/>
        <v/>
      </c>
      <c r="N74" t="str">
        <f t="shared" si="489"/>
        <v/>
      </c>
      <c r="O74" t="str">
        <f t="shared" si="489"/>
        <v/>
      </c>
      <c r="P74" t="str">
        <f t="shared" si="489"/>
        <v/>
      </c>
      <c r="Q74" t="str">
        <f t="shared" si="489"/>
        <v>V8528: OFTN EAT FRUIT</v>
      </c>
      <c r="R74" t="str">
        <f t="shared" si="489"/>
        <v>V8529: OFTN EXERCISE</v>
      </c>
      <c r="S74" t="str">
        <f t="shared" si="489"/>
        <v/>
      </c>
      <c r="T74" t="str">
        <f t="shared" si="489"/>
        <v>V8531: OFTN SLEEP &lt;SHLD</v>
      </c>
      <c r="U74" t="str">
        <f t="shared" si="489"/>
        <v/>
      </c>
      <c r="V74" t="str">
        <f t="shared" si="489"/>
        <v/>
      </c>
      <c r="W74" t="str">
        <f t="shared" si="489"/>
        <v/>
      </c>
      <c r="X74" t="str">
        <f t="shared" si="489"/>
        <v/>
      </c>
      <c r="Y74" t="str">
        <f t="shared" si="489"/>
        <v/>
      </c>
      <c r="Z74" t="str">
        <f t="shared" si="489"/>
        <v/>
      </c>
      <c r="AA74" t="str">
        <f t="shared" si="489"/>
        <v/>
      </c>
      <c r="AB74" t="str">
        <f t="shared" si="489"/>
        <v/>
      </c>
      <c r="AC74" t="str">
        <f t="shared" si="489"/>
        <v/>
      </c>
      <c r="AD74" t="str">
        <f t="shared" si="489"/>
        <v/>
      </c>
      <c r="AE74" t="e">
        <f t="shared" si="489"/>
        <v>#N/A</v>
      </c>
      <c r="AF74" t="str">
        <f t="shared" si="489"/>
        <v>V7112: #XMJ+HS/LIFETIME</v>
      </c>
      <c r="AG74" t="str">
        <f t="shared" si="489"/>
        <v>V7115: #X LSD/LIFETIME</v>
      </c>
      <c r="AH74" t="str">
        <f t="shared" si="489"/>
        <v>V7118: #X PSYD/LIFETIME</v>
      </c>
      <c r="AI74" t="str">
        <f t="shared" si="489"/>
        <v>V7127: #X AMPH/LIFETIME</v>
      </c>
      <c r="AJ74" t="str">
        <f t="shared" si="489"/>
        <v>V7097: #X SED/BARB/LIFE</v>
      </c>
      <c r="AK74" t="str">
        <f t="shared" si="489"/>
        <v>V7133: #X TRQL/LIFETIME</v>
      </c>
      <c r="AL74" t="str">
        <f t="shared" si="489"/>
        <v>V7139: #X NARC/LIFETIME</v>
      </c>
      <c r="AM74" t="str">
        <f t="shared" si="489"/>
        <v>V7142: #X INHL/LIFETIME</v>
      </c>
      <c r="AN74" t="str">
        <f t="shared" si="489"/>
        <v>V8451: #X BEER/LIFETIME</v>
      </c>
      <c r="AO74" t="str">
        <f t="shared" si="489"/>
        <v>V7426: #X SMKLESS/EVER</v>
      </c>
      <c r="AP74" t="str">
        <f t="shared" si="489"/>
        <v>V7121: #X CRACK/LIFETIM</v>
      </c>
      <c r="AQ74" t="str">
        <f t="shared" si="489"/>
        <v>V7124: #XOTH COKE/LIFE</v>
      </c>
      <c r="AR74" t="str">
        <f t="shared" si="489"/>
        <v>V7164: #X MDMA/LIFETIM</v>
      </c>
      <c r="AS74" t="str">
        <f t="shared" si="489"/>
        <v>V7145: #X STRD/LIFETIME</v>
      </c>
      <c r="AT74" t="str">
        <f t="shared" si="489"/>
        <v>V7109: #XDRUNK/LIFETIME</v>
      </c>
      <c r="AU74" t="str">
        <f t="shared" si="489"/>
        <v>V7152: #X H LIF USE NDL</v>
      </c>
      <c r="AV74" t="str">
        <f t="shared" si="489"/>
        <v>V7155: #X H LIF W/O NDL</v>
      </c>
      <c r="AW74" t="str">
        <f t="shared" si="489"/>
        <v/>
      </c>
      <c r="AX74" t="str">
        <f t="shared" si="489"/>
        <v/>
      </c>
      <c r="AY74" t="str">
        <f t="shared" si="489"/>
        <v/>
      </c>
      <c r="AZ74" t="str">
        <f t="shared" si="489"/>
        <v/>
      </c>
    </row>
    <row r="75" spans="1:53" hidden="1" x14ac:dyDescent="0.25">
      <c r="B75">
        <f t="shared" si="490"/>
        <v>-1</v>
      </c>
      <c r="C75">
        <f t="shared" si="488"/>
        <v>-1</v>
      </c>
      <c r="AG75" t="str">
        <f t="shared" ref="AG75:AZ75" si="491">IF(AG23&gt;=5,AG$18,"")</f>
        <v/>
      </c>
      <c r="AH75" t="str">
        <f t="shared" si="491"/>
        <v/>
      </c>
      <c r="AI75" t="str">
        <f t="shared" si="491"/>
        <v/>
      </c>
      <c r="AJ75" t="str">
        <f t="shared" si="491"/>
        <v/>
      </c>
      <c r="AK75" t="str">
        <f t="shared" si="491"/>
        <v/>
      </c>
      <c r="AL75" t="str">
        <f t="shared" si="491"/>
        <v/>
      </c>
      <c r="AM75" t="str">
        <f t="shared" si="491"/>
        <v/>
      </c>
      <c r="AN75" t="str">
        <f t="shared" si="491"/>
        <v/>
      </c>
      <c r="AO75" t="str">
        <f t="shared" si="491"/>
        <v/>
      </c>
      <c r="AP75" t="str">
        <f t="shared" si="491"/>
        <v/>
      </c>
      <c r="AQ75" t="str">
        <f t="shared" si="491"/>
        <v/>
      </c>
      <c r="AR75" t="str">
        <f t="shared" si="491"/>
        <v/>
      </c>
      <c r="AS75" t="str">
        <f t="shared" si="491"/>
        <v/>
      </c>
      <c r="AT75" t="str">
        <f t="shared" si="491"/>
        <v/>
      </c>
      <c r="AU75" t="str">
        <f t="shared" si="491"/>
        <v/>
      </c>
      <c r="AV75" t="str">
        <f t="shared" si="491"/>
        <v/>
      </c>
      <c r="AW75" t="str">
        <f t="shared" si="491"/>
        <v/>
      </c>
      <c r="AX75" t="str">
        <f t="shared" si="491"/>
        <v/>
      </c>
      <c r="AY75" t="str">
        <f t="shared" si="491"/>
        <v/>
      </c>
      <c r="AZ75" t="str">
        <f t="shared" si="491"/>
        <v/>
      </c>
    </row>
    <row r="76" spans="1:53" x14ac:dyDescent="0.25">
      <c r="B76">
        <f t="shared" si="490"/>
        <v>22</v>
      </c>
      <c r="C76">
        <f t="shared" si="488"/>
        <v>18</v>
      </c>
      <c r="D76">
        <f>$D$121-COUNTBLANK(J76:AC76)</f>
        <v>4</v>
      </c>
      <c r="E76" t="str">
        <f>CONCATENATE(E24,": ",F24)</f>
        <v>V7112: #XMJ+HS/LIFETIME</v>
      </c>
      <c r="G76" t="str">
        <f>IF(G24&gt;=5,CONCATENATE(G$19,": ",G$18),"")</f>
        <v/>
      </c>
      <c r="H76" t="str">
        <f t="shared" si="489"/>
        <v/>
      </c>
      <c r="I76" t="str">
        <f t="shared" si="489"/>
        <v/>
      </c>
      <c r="J76" t="str">
        <f t="shared" si="489"/>
        <v/>
      </c>
      <c r="K76" t="str">
        <f t="shared" si="489"/>
        <v/>
      </c>
      <c r="L76" t="str">
        <f t="shared" si="489"/>
        <v>V7553: #HR GAMING</v>
      </c>
      <c r="M76" t="str">
        <f t="shared" si="489"/>
        <v xml:space="preserve">V7562: #HR TEXT </v>
      </c>
      <c r="N76" t="str">
        <f t="shared" si="489"/>
        <v/>
      </c>
      <c r="O76" t="str">
        <f t="shared" si="489"/>
        <v/>
      </c>
      <c r="P76" t="str">
        <f t="shared" si="489"/>
        <v/>
      </c>
      <c r="Q76" t="str">
        <f t="shared" si="489"/>
        <v/>
      </c>
      <c r="R76" t="str">
        <f t="shared" si="489"/>
        <v/>
      </c>
      <c r="S76" t="str">
        <f t="shared" si="489"/>
        <v/>
      </c>
      <c r="T76" t="str">
        <f t="shared" si="489"/>
        <v>V8531: OFTN SLEEP &lt;SHLD</v>
      </c>
      <c r="U76" t="str">
        <f t="shared" si="489"/>
        <v/>
      </c>
      <c r="V76" t="str">
        <f t="shared" si="489"/>
        <v/>
      </c>
      <c r="W76" t="str">
        <f t="shared" si="489"/>
        <v/>
      </c>
      <c r="X76" t="str">
        <f t="shared" si="489"/>
        <v/>
      </c>
      <c r="Y76" t="str">
        <f t="shared" si="489"/>
        <v>V8514: GOOD TO BE ALIVE</v>
      </c>
      <c r="Z76" t="str">
        <f t="shared" si="489"/>
        <v/>
      </c>
      <c r="AA76" t="str">
        <f t="shared" si="489"/>
        <v/>
      </c>
      <c r="AB76" t="str">
        <f t="shared" si="489"/>
        <v/>
      </c>
      <c r="AC76" t="str">
        <f t="shared" si="489"/>
        <v/>
      </c>
      <c r="AD76" t="str">
        <f t="shared" si="489"/>
        <v/>
      </c>
      <c r="AE76" t="str">
        <f t="shared" si="489"/>
        <v>V7104: EVER DRINK</v>
      </c>
      <c r="AF76" t="e">
        <f t="shared" si="489"/>
        <v>#N/A</v>
      </c>
      <c r="AG76" t="str">
        <f t="shared" si="489"/>
        <v>V7115: #X LSD/LIFETIME</v>
      </c>
      <c r="AH76" t="str">
        <f t="shared" si="489"/>
        <v>V7118: #X PSYD/LIFETIME</v>
      </c>
      <c r="AI76" t="str">
        <f t="shared" si="489"/>
        <v>V7127: #X AMPH/LIFETIME</v>
      </c>
      <c r="AJ76" t="str">
        <f t="shared" si="489"/>
        <v>V7097: #X SED/BARB/LIFE</v>
      </c>
      <c r="AK76" t="str">
        <f t="shared" si="489"/>
        <v>V7133: #X TRQL/LIFETIME</v>
      </c>
      <c r="AL76" t="str">
        <f t="shared" si="489"/>
        <v>V7139: #X NARC/LIFETIME</v>
      </c>
      <c r="AM76" t="str">
        <f t="shared" si="489"/>
        <v>V7142: #X INHL/LIFETIME</v>
      </c>
      <c r="AN76" t="str">
        <f t="shared" si="489"/>
        <v>V8451: #X BEER/LIFETIME</v>
      </c>
      <c r="AO76" t="str">
        <f t="shared" si="489"/>
        <v>V7426: #X SMKLESS/EVER</v>
      </c>
      <c r="AP76" t="str">
        <f t="shared" si="489"/>
        <v>V7121: #X CRACK/LIFETIM</v>
      </c>
      <c r="AQ76" t="str">
        <f t="shared" si="489"/>
        <v>V7124: #XOTH COKE/LIFE</v>
      </c>
      <c r="AR76" t="str">
        <f t="shared" si="489"/>
        <v>V7164: #X MDMA/LIFETIM</v>
      </c>
      <c r="AS76" t="str">
        <f t="shared" si="489"/>
        <v>V7145: #X STRD/LIFETIME</v>
      </c>
      <c r="AT76" t="str">
        <f t="shared" si="489"/>
        <v>V7109: #XDRUNK/LIFETIME</v>
      </c>
      <c r="AU76" t="str">
        <f t="shared" si="489"/>
        <v>V7152: #X H LIF USE NDL</v>
      </c>
      <c r="AV76" t="str">
        <f t="shared" si="489"/>
        <v>V7155: #X H LIF W/O NDL</v>
      </c>
      <c r="AW76" t="str">
        <f t="shared" si="489"/>
        <v>V7158: #X INJECTOTH/LIF</v>
      </c>
      <c r="AX76" t="str">
        <f t="shared" si="489"/>
        <v/>
      </c>
      <c r="AY76" t="str">
        <f t="shared" si="489"/>
        <v/>
      </c>
      <c r="AZ76" t="str">
        <f t="shared" si="489"/>
        <v/>
      </c>
    </row>
    <row r="77" spans="1:53" hidden="1" x14ac:dyDescent="0.25">
      <c r="B77">
        <f t="shared" si="490"/>
        <v>-1</v>
      </c>
      <c r="C77">
        <f t="shared" si="488"/>
        <v>-1</v>
      </c>
      <c r="AE77" t="str">
        <f t="shared" ref="AE77:AZ77" si="492">IF(AE25&gt;=5,AE$18,"")</f>
        <v/>
      </c>
      <c r="AF77" t="str">
        <f t="shared" si="492"/>
        <v/>
      </c>
      <c r="AG77" t="str">
        <f t="shared" si="492"/>
        <v/>
      </c>
      <c r="AH77" t="str">
        <f t="shared" si="492"/>
        <v/>
      </c>
      <c r="AI77" t="str">
        <f t="shared" si="492"/>
        <v/>
      </c>
      <c r="AJ77" t="str">
        <f t="shared" si="492"/>
        <v/>
      </c>
      <c r="AK77" t="str">
        <f t="shared" si="492"/>
        <v/>
      </c>
      <c r="AL77" t="str">
        <f t="shared" si="492"/>
        <v/>
      </c>
      <c r="AM77" t="str">
        <f t="shared" si="492"/>
        <v/>
      </c>
      <c r="AN77" t="str">
        <f t="shared" si="492"/>
        <v/>
      </c>
      <c r="AO77" t="str">
        <f t="shared" si="492"/>
        <v/>
      </c>
      <c r="AP77" t="str">
        <f t="shared" si="492"/>
        <v/>
      </c>
      <c r="AQ77" t="str">
        <f t="shared" si="492"/>
        <v/>
      </c>
      <c r="AR77" t="str">
        <f t="shared" si="492"/>
        <v/>
      </c>
      <c r="AS77" t="str">
        <f t="shared" si="492"/>
        <v/>
      </c>
      <c r="AT77" t="str">
        <f t="shared" si="492"/>
        <v/>
      </c>
      <c r="AU77" t="str">
        <f t="shared" si="492"/>
        <v/>
      </c>
      <c r="AV77" t="str">
        <f t="shared" si="492"/>
        <v/>
      </c>
      <c r="AW77" t="str">
        <f t="shared" si="492"/>
        <v/>
      </c>
      <c r="AX77" t="str">
        <f t="shared" si="492"/>
        <v/>
      </c>
      <c r="AY77" t="str">
        <f t="shared" si="492"/>
        <v/>
      </c>
      <c r="AZ77" t="str">
        <f t="shared" si="492"/>
        <v/>
      </c>
    </row>
    <row r="78" spans="1:53" x14ac:dyDescent="0.25">
      <c r="B78">
        <f t="shared" si="490"/>
        <v>18</v>
      </c>
      <c r="C78">
        <f t="shared" si="488"/>
        <v>18</v>
      </c>
      <c r="D78">
        <f>$D$121-COUNTBLANK(J78:AC78)</f>
        <v>0</v>
      </c>
      <c r="E78" t="str">
        <f>CONCATENATE(E26,": ",F26)</f>
        <v>V7115: #X LSD/LIFETIME</v>
      </c>
      <c r="G78" t="str">
        <f>IF(G26&gt;=5,CONCATENATE(G$19,": ",G$18),"")</f>
        <v/>
      </c>
      <c r="H78" t="str">
        <f t="shared" si="489"/>
        <v/>
      </c>
      <c r="I78" t="str">
        <f t="shared" si="489"/>
        <v>V507W: W</v>
      </c>
      <c r="J78" t="str">
        <f t="shared" si="489"/>
        <v/>
      </c>
      <c r="K78" t="str">
        <f t="shared" si="489"/>
        <v/>
      </c>
      <c r="L78" t="str">
        <f t="shared" si="489"/>
        <v/>
      </c>
      <c r="M78" t="str">
        <f t="shared" si="489"/>
        <v/>
      </c>
      <c r="N78" t="str">
        <f t="shared" si="489"/>
        <v/>
      </c>
      <c r="O78" t="str">
        <f t="shared" si="489"/>
        <v/>
      </c>
      <c r="P78" t="str">
        <f t="shared" si="489"/>
        <v/>
      </c>
      <c r="Q78" t="str">
        <f t="shared" si="489"/>
        <v/>
      </c>
      <c r="R78" t="str">
        <f t="shared" si="489"/>
        <v/>
      </c>
      <c r="S78" t="str">
        <f t="shared" si="489"/>
        <v/>
      </c>
      <c r="T78" t="str">
        <f t="shared" si="489"/>
        <v/>
      </c>
      <c r="U78" t="str">
        <f t="shared" si="489"/>
        <v/>
      </c>
      <c r="V78" t="str">
        <f t="shared" si="489"/>
        <v/>
      </c>
      <c r="W78" t="str">
        <f t="shared" si="489"/>
        <v/>
      </c>
      <c r="X78" t="str">
        <f t="shared" si="489"/>
        <v/>
      </c>
      <c r="Y78" t="str">
        <f t="shared" si="489"/>
        <v/>
      </c>
      <c r="Z78" t="str">
        <f t="shared" si="489"/>
        <v/>
      </c>
      <c r="AA78" t="str">
        <f t="shared" si="489"/>
        <v/>
      </c>
      <c r="AB78" t="str">
        <f t="shared" si="489"/>
        <v/>
      </c>
      <c r="AC78" t="str">
        <f t="shared" si="489"/>
        <v/>
      </c>
      <c r="AD78" t="str">
        <f t="shared" si="489"/>
        <v/>
      </c>
      <c r="AE78" t="str">
        <f t="shared" si="489"/>
        <v>V7104: EVER DRINK</v>
      </c>
      <c r="AF78" t="str">
        <f t="shared" si="489"/>
        <v>V7112: #XMJ+HS/LIFETIME</v>
      </c>
      <c r="AG78" t="e">
        <f t="shared" si="489"/>
        <v>#N/A</v>
      </c>
      <c r="AH78" t="str">
        <f t="shared" si="489"/>
        <v>V7118: #X PSYD/LIFETIME</v>
      </c>
      <c r="AI78" t="str">
        <f t="shared" si="489"/>
        <v>V7127: #X AMPH/LIFETIME</v>
      </c>
      <c r="AJ78" t="str">
        <f t="shared" si="489"/>
        <v>V7097: #X SED/BARB/LIFE</v>
      </c>
      <c r="AK78" t="str">
        <f t="shared" si="489"/>
        <v>V7133: #X TRQL/LIFETIME</v>
      </c>
      <c r="AL78" t="str">
        <f t="shared" si="489"/>
        <v>V7139: #X NARC/LIFETIME</v>
      </c>
      <c r="AM78" t="str">
        <f t="shared" si="489"/>
        <v>V7142: #X INHL/LIFETIME</v>
      </c>
      <c r="AN78" t="str">
        <f t="shared" si="489"/>
        <v>V8451: #X BEER/LIFETIME</v>
      </c>
      <c r="AO78" t="str">
        <f t="shared" si="489"/>
        <v>V7426: #X SMKLESS/EVER</v>
      </c>
      <c r="AP78" t="str">
        <f t="shared" si="489"/>
        <v>V7121: #X CRACK/LIFETIM</v>
      </c>
      <c r="AQ78" t="str">
        <f t="shared" si="489"/>
        <v>V7124: #XOTH COKE/LIFE</v>
      </c>
      <c r="AR78" t="str">
        <f t="shared" si="489"/>
        <v>V7164: #X MDMA/LIFETIM</v>
      </c>
      <c r="AS78" t="str">
        <f t="shared" si="489"/>
        <v>V7145: #X STRD/LIFETIME</v>
      </c>
      <c r="AT78" t="str">
        <f t="shared" si="489"/>
        <v>V7109: #XDRUNK/LIFETIME</v>
      </c>
      <c r="AU78" t="str">
        <f t="shared" si="489"/>
        <v>V7152: #X H LIF USE NDL</v>
      </c>
      <c r="AV78" t="str">
        <f t="shared" si="489"/>
        <v>V7155: #X H LIF W/O NDL</v>
      </c>
      <c r="AW78" t="str">
        <f t="shared" si="489"/>
        <v>V7158: #X INJECTOTH/LIF</v>
      </c>
      <c r="AX78" t="str">
        <f t="shared" si="489"/>
        <v/>
      </c>
      <c r="AY78" t="str">
        <f t="shared" si="489"/>
        <v/>
      </c>
      <c r="AZ78" t="str">
        <f t="shared" si="489"/>
        <v/>
      </c>
    </row>
    <row r="79" spans="1:53" hidden="1" x14ac:dyDescent="0.25">
      <c r="B79">
        <f t="shared" si="490"/>
        <v>-1</v>
      </c>
      <c r="C79">
        <f t="shared" si="488"/>
        <v>-1</v>
      </c>
      <c r="AF79" t="str">
        <f t="shared" ref="AF79:AZ79" si="493">IF(AF27&gt;=5,AF$18,"")</f>
        <v/>
      </c>
      <c r="AG79" t="str">
        <f t="shared" si="493"/>
        <v/>
      </c>
      <c r="AH79" t="str">
        <f t="shared" si="493"/>
        <v/>
      </c>
      <c r="AI79" t="str">
        <f t="shared" si="493"/>
        <v/>
      </c>
      <c r="AJ79" t="str">
        <f t="shared" si="493"/>
        <v/>
      </c>
      <c r="AK79" t="str">
        <f t="shared" si="493"/>
        <v/>
      </c>
      <c r="AL79" t="str">
        <f t="shared" si="493"/>
        <v/>
      </c>
      <c r="AM79" t="str">
        <f t="shared" si="493"/>
        <v/>
      </c>
      <c r="AN79" t="str">
        <f t="shared" si="493"/>
        <v/>
      </c>
      <c r="AO79" t="str">
        <f t="shared" si="493"/>
        <v/>
      </c>
      <c r="AP79" t="str">
        <f t="shared" si="493"/>
        <v/>
      </c>
      <c r="AQ79" t="str">
        <f t="shared" si="493"/>
        <v/>
      </c>
      <c r="AR79" t="str">
        <f t="shared" si="493"/>
        <v/>
      </c>
      <c r="AS79" t="str">
        <f t="shared" si="493"/>
        <v/>
      </c>
      <c r="AT79" t="str">
        <f t="shared" si="493"/>
        <v/>
      </c>
      <c r="AU79" t="str">
        <f t="shared" si="493"/>
        <v/>
      </c>
      <c r="AV79" t="str">
        <f t="shared" si="493"/>
        <v/>
      </c>
      <c r="AW79" t="str">
        <f t="shared" si="493"/>
        <v/>
      </c>
      <c r="AX79" t="str">
        <f t="shared" si="493"/>
        <v/>
      </c>
      <c r="AY79" t="str">
        <f t="shared" si="493"/>
        <v/>
      </c>
      <c r="AZ79" t="str">
        <f t="shared" si="493"/>
        <v/>
      </c>
    </row>
    <row r="80" spans="1:53" x14ac:dyDescent="0.25">
      <c r="B80">
        <f t="shared" si="490"/>
        <v>25</v>
      </c>
      <c r="C80">
        <f t="shared" si="488"/>
        <v>17</v>
      </c>
      <c r="D80">
        <f>$D$121-COUNTBLANK(J80:AC80)</f>
        <v>8</v>
      </c>
      <c r="E80" t="str">
        <f>CONCATENATE(E28,": ",F28)</f>
        <v>V7118: #X PSYD/LIFETIME</v>
      </c>
      <c r="G80" t="str">
        <f>IF(G28&gt;=5,CONCATENATE(G$19,": ",G$18),"")</f>
        <v/>
      </c>
      <c r="H80" t="str">
        <f t="shared" si="489"/>
        <v/>
      </c>
      <c r="I80" t="str">
        <f t="shared" si="489"/>
        <v>V507W: W</v>
      </c>
      <c r="J80" t="str">
        <f t="shared" si="489"/>
        <v/>
      </c>
      <c r="K80" t="str">
        <f t="shared" si="489"/>
        <v/>
      </c>
      <c r="L80" t="str">
        <f t="shared" si="489"/>
        <v>V7553: #HR GAMING</v>
      </c>
      <c r="M80" t="str">
        <f t="shared" si="489"/>
        <v xml:space="preserve">V7562: #HR TEXT </v>
      </c>
      <c r="N80" t="str">
        <f t="shared" si="489"/>
        <v/>
      </c>
      <c r="O80" t="str">
        <f t="shared" si="489"/>
        <v/>
      </c>
      <c r="P80" t="str">
        <f t="shared" si="489"/>
        <v/>
      </c>
      <c r="Q80" t="str">
        <f t="shared" si="489"/>
        <v>V8528: OFTN EAT FRUIT</v>
      </c>
      <c r="R80" t="str">
        <f t="shared" si="489"/>
        <v>V8529: OFTN EXERCISE</v>
      </c>
      <c r="S80" t="str">
        <f t="shared" si="489"/>
        <v>V8530: OFTN 7HRS SLEEP</v>
      </c>
      <c r="T80" t="str">
        <f t="shared" si="489"/>
        <v/>
      </c>
      <c r="U80" t="str">
        <f t="shared" si="489"/>
        <v/>
      </c>
      <c r="V80" t="str">
        <f t="shared" si="489"/>
        <v/>
      </c>
      <c r="W80" t="str">
        <f t="shared" si="489"/>
        <v/>
      </c>
      <c r="X80" t="str">
        <f t="shared" si="489"/>
        <v>V8512: SATISFD W MYSELF</v>
      </c>
      <c r="Y80" t="str">
        <f t="shared" si="489"/>
        <v>V8514: GOOD TO BE ALIVE</v>
      </c>
      <c r="Z80" t="str">
        <f t="shared" si="489"/>
        <v/>
      </c>
      <c r="AA80" t="str">
        <f t="shared" si="489"/>
        <v/>
      </c>
      <c r="AB80" t="str">
        <f t="shared" si="489"/>
        <v/>
      </c>
      <c r="AC80" t="str">
        <f t="shared" si="489"/>
        <v>V8565: I AM OFTEN BORED</v>
      </c>
      <c r="AD80" t="str">
        <f t="shared" si="489"/>
        <v/>
      </c>
      <c r="AE80" t="str">
        <f t="shared" si="489"/>
        <v>V7104: EVER DRINK</v>
      </c>
      <c r="AF80" t="str">
        <f t="shared" si="489"/>
        <v>V7112: #XMJ+HS/LIFETIME</v>
      </c>
      <c r="AG80" t="str">
        <f t="shared" si="489"/>
        <v>V7115: #X LSD/LIFETIME</v>
      </c>
      <c r="AH80" t="e">
        <f t="shared" si="489"/>
        <v>#N/A</v>
      </c>
      <c r="AI80" t="str">
        <f t="shared" si="489"/>
        <v>V7127: #X AMPH/LIFETIME</v>
      </c>
      <c r="AJ80" t="str">
        <f t="shared" si="489"/>
        <v>V7097: #X SED/BARB/LIFE</v>
      </c>
      <c r="AK80" t="str">
        <f t="shared" si="489"/>
        <v>V7133: #X TRQL/LIFETIME</v>
      </c>
      <c r="AL80" t="str">
        <f t="shared" si="489"/>
        <v>V7139: #X NARC/LIFETIME</v>
      </c>
      <c r="AM80" t="str">
        <f t="shared" si="489"/>
        <v>V7142: #X INHL/LIFETIME</v>
      </c>
      <c r="AN80" t="str">
        <f t="shared" si="489"/>
        <v>V8451: #X BEER/LIFETIME</v>
      </c>
      <c r="AO80" t="str">
        <f t="shared" si="489"/>
        <v>V7426: #X SMKLESS/EVER</v>
      </c>
      <c r="AP80" t="str">
        <f t="shared" si="489"/>
        <v>V7121: #X CRACK/LIFETIM</v>
      </c>
      <c r="AQ80" t="str">
        <f t="shared" si="489"/>
        <v>V7124: #XOTH COKE/LIFE</v>
      </c>
      <c r="AR80" t="str">
        <f t="shared" si="489"/>
        <v>V7164: #X MDMA/LIFETIM</v>
      </c>
      <c r="AS80" t="str">
        <f t="shared" si="489"/>
        <v>V7145: #X STRD/LIFETIME</v>
      </c>
      <c r="AT80" t="str">
        <f t="shared" si="489"/>
        <v>V7109: #XDRUNK/LIFETIME</v>
      </c>
      <c r="AU80" t="str">
        <f t="shared" si="489"/>
        <v>V7152: #X H LIF USE NDL</v>
      </c>
      <c r="AV80" t="str">
        <f t="shared" si="489"/>
        <v>V7155: #X H LIF W/O NDL</v>
      </c>
      <c r="AW80" t="str">
        <f t="shared" si="489"/>
        <v/>
      </c>
      <c r="AX80" t="str">
        <f t="shared" si="489"/>
        <v/>
      </c>
      <c r="AY80" t="str">
        <f t="shared" si="489"/>
        <v/>
      </c>
      <c r="AZ80" t="str">
        <f t="shared" si="489"/>
        <v/>
      </c>
    </row>
    <row r="81" spans="2:52" hidden="1" x14ac:dyDescent="0.25">
      <c r="B81">
        <f t="shared" si="490"/>
        <v>-1</v>
      </c>
      <c r="C81">
        <f t="shared" si="488"/>
        <v>-1</v>
      </c>
      <c r="AE81" t="str">
        <f t="shared" ref="AE81:AZ81" si="494">IF(AE29&gt;=5,AE$18,"")</f>
        <v/>
      </c>
      <c r="AF81" t="str">
        <f t="shared" si="494"/>
        <v/>
      </c>
      <c r="AG81" t="str">
        <f t="shared" si="494"/>
        <v/>
      </c>
      <c r="AH81" t="str">
        <f t="shared" si="494"/>
        <v/>
      </c>
      <c r="AI81" t="str">
        <f t="shared" si="494"/>
        <v/>
      </c>
      <c r="AJ81" t="str">
        <f t="shared" si="494"/>
        <v/>
      </c>
      <c r="AK81" t="str">
        <f t="shared" si="494"/>
        <v/>
      </c>
      <c r="AL81" t="str">
        <f t="shared" si="494"/>
        <v/>
      </c>
      <c r="AM81" t="str">
        <f t="shared" si="494"/>
        <v/>
      </c>
      <c r="AN81" t="str">
        <f t="shared" si="494"/>
        <v/>
      </c>
      <c r="AO81" t="str">
        <f t="shared" si="494"/>
        <v/>
      </c>
      <c r="AP81" t="str">
        <f t="shared" si="494"/>
        <v/>
      </c>
      <c r="AQ81" t="str">
        <f t="shared" si="494"/>
        <v/>
      </c>
      <c r="AR81" t="str">
        <f t="shared" si="494"/>
        <v/>
      </c>
      <c r="AS81" t="str">
        <f t="shared" si="494"/>
        <v/>
      </c>
      <c r="AT81" t="str">
        <f t="shared" si="494"/>
        <v/>
      </c>
      <c r="AU81" t="str">
        <f t="shared" si="494"/>
        <v/>
      </c>
      <c r="AV81" t="str">
        <f t="shared" si="494"/>
        <v/>
      </c>
      <c r="AW81" t="str">
        <f t="shared" si="494"/>
        <v/>
      </c>
      <c r="AX81" t="str">
        <f t="shared" si="494"/>
        <v/>
      </c>
      <c r="AY81" t="str">
        <f t="shared" si="494"/>
        <v/>
      </c>
      <c r="AZ81" t="str">
        <f t="shared" si="494"/>
        <v/>
      </c>
    </row>
    <row r="82" spans="2:52" x14ac:dyDescent="0.25">
      <c r="B82">
        <f t="shared" si="490"/>
        <v>23</v>
      </c>
      <c r="C82">
        <f t="shared" si="488"/>
        <v>17</v>
      </c>
      <c r="D82">
        <f>$D$121-COUNTBLANK(J82:AC82)</f>
        <v>6</v>
      </c>
      <c r="E82" t="str">
        <f>CONCATENATE(E30,": ",F30)</f>
        <v>V7127: #X AMPH/LIFETIME</v>
      </c>
      <c r="G82" t="str">
        <f>IF(G30&gt;=5,CONCATENATE(G$19,": ",G$18),"")</f>
        <v/>
      </c>
      <c r="H82" t="str">
        <f t="shared" si="489"/>
        <v/>
      </c>
      <c r="I82" t="str">
        <f t="shared" si="489"/>
        <v/>
      </c>
      <c r="J82" t="str">
        <f t="shared" si="489"/>
        <v/>
      </c>
      <c r="K82" t="str">
        <f t="shared" si="489"/>
        <v/>
      </c>
      <c r="L82" t="str">
        <f t="shared" si="489"/>
        <v/>
      </c>
      <c r="M82" t="str">
        <f t="shared" si="489"/>
        <v xml:space="preserve">V7562: #HR TEXT </v>
      </c>
      <c r="N82" t="str">
        <f t="shared" si="489"/>
        <v/>
      </c>
      <c r="O82" t="str">
        <f t="shared" si="489"/>
        <v/>
      </c>
      <c r="P82" t="str">
        <f t="shared" si="489"/>
        <v/>
      </c>
      <c r="Q82" t="str">
        <f t="shared" si="489"/>
        <v/>
      </c>
      <c r="R82" t="str">
        <f t="shared" si="489"/>
        <v/>
      </c>
      <c r="S82" t="str">
        <f t="shared" si="489"/>
        <v/>
      </c>
      <c r="T82" t="str">
        <f t="shared" si="489"/>
        <v/>
      </c>
      <c r="U82" t="str">
        <f t="shared" si="489"/>
        <v/>
      </c>
      <c r="V82" t="str">
        <f t="shared" si="489"/>
        <v/>
      </c>
      <c r="W82" t="str">
        <f t="shared" si="489"/>
        <v>V8509: FUTURE HOPELESS</v>
      </c>
      <c r="X82" t="str">
        <f t="shared" si="489"/>
        <v>V8512: SATISFD W MYSELF</v>
      </c>
      <c r="Y82" t="str">
        <f t="shared" si="489"/>
        <v>V8514: GOOD TO BE ALIVE</v>
      </c>
      <c r="Z82" t="str">
        <f t="shared" si="489"/>
        <v>V8536: FUTR R LIFE WRSE</v>
      </c>
      <c r="AA82" t="str">
        <f t="shared" si="489"/>
        <v/>
      </c>
      <c r="AB82" t="str">
        <f t="shared" si="489"/>
        <v/>
      </c>
      <c r="AC82" t="str">
        <f t="shared" si="489"/>
        <v>V8565: I AM OFTEN BORED</v>
      </c>
      <c r="AD82" t="str">
        <f t="shared" si="489"/>
        <v/>
      </c>
      <c r="AE82" t="str">
        <f t="shared" si="489"/>
        <v>V7104: EVER DRINK</v>
      </c>
      <c r="AF82" t="str">
        <f t="shared" si="489"/>
        <v>V7112: #XMJ+HS/LIFETIME</v>
      </c>
      <c r="AG82" t="str">
        <f t="shared" si="489"/>
        <v>V7115: #X LSD/LIFETIME</v>
      </c>
      <c r="AH82" t="str">
        <f t="shared" si="489"/>
        <v>V7118: #X PSYD/LIFETIME</v>
      </c>
      <c r="AI82" t="e">
        <f t="shared" si="489"/>
        <v>#N/A</v>
      </c>
      <c r="AJ82" t="str">
        <f t="shared" si="489"/>
        <v>V7097: #X SED/BARB/LIFE</v>
      </c>
      <c r="AK82" t="str">
        <f t="shared" si="489"/>
        <v>V7133: #X TRQL/LIFETIME</v>
      </c>
      <c r="AL82" t="str">
        <f t="shared" ref="AL82:AZ82" si="495">IF(AL30&gt;=5,CONCATENATE(AL$19,": ",AL$18),"")</f>
        <v>V7139: #X NARC/LIFETIME</v>
      </c>
      <c r="AM82" t="str">
        <f t="shared" si="495"/>
        <v>V7142: #X INHL/LIFETIME</v>
      </c>
      <c r="AN82" t="str">
        <f t="shared" si="495"/>
        <v>V8451: #X BEER/LIFETIME</v>
      </c>
      <c r="AO82" t="str">
        <f t="shared" si="495"/>
        <v>V7426: #X SMKLESS/EVER</v>
      </c>
      <c r="AP82" t="str">
        <f t="shared" si="495"/>
        <v>V7121: #X CRACK/LIFETIM</v>
      </c>
      <c r="AQ82" t="str">
        <f t="shared" si="495"/>
        <v>V7124: #XOTH COKE/LIFE</v>
      </c>
      <c r="AR82" t="str">
        <f t="shared" si="495"/>
        <v>V7164: #X MDMA/LIFETIM</v>
      </c>
      <c r="AS82" t="str">
        <f t="shared" si="495"/>
        <v>V7145: #X STRD/LIFETIME</v>
      </c>
      <c r="AT82" t="str">
        <f t="shared" si="495"/>
        <v>V7109: #XDRUNK/LIFETIME</v>
      </c>
      <c r="AU82" t="str">
        <f t="shared" si="495"/>
        <v>V7152: #X H LIF USE NDL</v>
      </c>
      <c r="AV82" t="str">
        <f t="shared" si="495"/>
        <v>V7155: #X H LIF W/O NDL</v>
      </c>
      <c r="AW82" t="str">
        <f t="shared" si="495"/>
        <v/>
      </c>
      <c r="AX82" t="str">
        <f t="shared" si="495"/>
        <v/>
      </c>
      <c r="AY82" t="str">
        <f t="shared" si="495"/>
        <v/>
      </c>
      <c r="AZ82" t="str">
        <f t="shared" si="495"/>
        <v/>
      </c>
    </row>
    <row r="83" spans="2:52" hidden="1" x14ac:dyDescent="0.25">
      <c r="B83">
        <f t="shared" si="490"/>
        <v>-1</v>
      </c>
      <c r="C83">
        <f t="shared" si="488"/>
        <v>-1</v>
      </c>
      <c r="AF83" t="str">
        <f t="shared" ref="AF83:AZ83" si="496">IF(AF31&gt;=5,AF$18,"")</f>
        <v/>
      </c>
      <c r="AG83" t="str">
        <f t="shared" si="496"/>
        <v/>
      </c>
      <c r="AH83" t="str">
        <f t="shared" si="496"/>
        <v/>
      </c>
      <c r="AI83" t="str">
        <f t="shared" si="496"/>
        <v/>
      </c>
      <c r="AJ83" t="str">
        <f t="shared" si="496"/>
        <v/>
      </c>
      <c r="AK83" t="str">
        <f t="shared" si="496"/>
        <v/>
      </c>
      <c r="AL83" t="str">
        <f t="shared" si="496"/>
        <v/>
      </c>
      <c r="AM83" t="str">
        <f t="shared" si="496"/>
        <v/>
      </c>
      <c r="AN83" t="str">
        <f t="shared" si="496"/>
        <v/>
      </c>
      <c r="AO83" t="str">
        <f t="shared" si="496"/>
        <v/>
      </c>
      <c r="AP83" t="str">
        <f t="shared" si="496"/>
        <v/>
      </c>
      <c r="AQ83" t="str">
        <f t="shared" si="496"/>
        <v/>
      </c>
      <c r="AR83" t="str">
        <f t="shared" si="496"/>
        <v/>
      </c>
      <c r="AS83" t="str">
        <f t="shared" si="496"/>
        <v/>
      </c>
      <c r="AT83" t="str">
        <f t="shared" si="496"/>
        <v/>
      </c>
      <c r="AU83" t="str">
        <f t="shared" si="496"/>
        <v/>
      </c>
      <c r="AV83" t="str">
        <f t="shared" si="496"/>
        <v/>
      </c>
      <c r="AW83" t="str">
        <f t="shared" si="496"/>
        <v/>
      </c>
      <c r="AX83" t="str">
        <f t="shared" si="496"/>
        <v/>
      </c>
      <c r="AY83" t="str">
        <f t="shared" si="496"/>
        <v/>
      </c>
      <c r="AZ83" t="str">
        <f t="shared" si="496"/>
        <v/>
      </c>
    </row>
    <row r="84" spans="2:52" x14ac:dyDescent="0.25">
      <c r="B84">
        <f t="shared" si="490"/>
        <v>23</v>
      </c>
      <c r="C84">
        <f t="shared" si="488"/>
        <v>16</v>
      </c>
      <c r="D84">
        <f>$D$121-COUNTBLANK(J84:AC84)</f>
        <v>7</v>
      </c>
      <c r="E84" t="str">
        <f>CONCATENATE(E32,": ",F32)</f>
        <v>V7097: #X SED/BARB/LIFE</v>
      </c>
      <c r="G84" t="str">
        <f>IF(G32&gt;=5,CONCATENATE(G$19,": ",G$18),"")</f>
        <v/>
      </c>
      <c r="H84" t="str">
        <f t="shared" ref="H84:AZ84" si="497">IF(H32&gt;=5,CONCATENATE(H$19,": ",H$18),"")</f>
        <v/>
      </c>
      <c r="I84" t="str">
        <f t="shared" si="497"/>
        <v>V507W: W</v>
      </c>
      <c r="J84" t="str">
        <f t="shared" si="497"/>
        <v/>
      </c>
      <c r="K84" t="str">
        <f t="shared" si="497"/>
        <v/>
      </c>
      <c r="L84" t="str">
        <f t="shared" si="497"/>
        <v/>
      </c>
      <c r="M84" t="str">
        <f t="shared" si="497"/>
        <v xml:space="preserve">V7562: #HR TEXT </v>
      </c>
      <c r="N84" t="str">
        <f t="shared" si="497"/>
        <v/>
      </c>
      <c r="O84" t="str">
        <f t="shared" si="497"/>
        <v/>
      </c>
      <c r="P84" t="str">
        <f t="shared" si="497"/>
        <v/>
      </c>
      <c r="Q84" t="str">
        <f t="shared" si="497"/>
        <v>V8528: OFTN EAT FRUIT</v>
      </c>
      <c r="R84" t="str">
        <f t="shared" si="497"/>
        <v>V8529: OFTN EXERCISE</v>
      </c>
      <c r="S84" t="str">
        <f t="shared" si="497"/>
        <v>V8530: OFTN 7HRS SLEEP</v>
      </c>
      <c r="T84" t="str">
        <f t="shared" si="497"/>
        <v>V8531: OFTN SLEEP &lt;SHLD</v>
      </c>
      <c r="U84" t="str">
        <f t="shared" si="497"/>
        <v/>
      </c>
      <c r="V84" t="str">
        <f t="shared" si="497"/>
        <v/>
      </c>
      <c r="W84" t="str">
        <f t="shared" si="497"/>
        <v/>
      </c>
      <c r="X84" t="str">
        <f t="shared" si="497"/>
        <v>V8512: SATISFD W MYSELF</v>
      </c>
      <c r="Y84" t="str">
        <f t="shared" si="497"/>
        <v/>
      </c>
      <c r="Z84" t="str">
        <f t="shared" si="497"/>
        <v>V8536: FUTR R LIFE WRSE</v>
      </c>
      <c r="AA84" t="str">
        <f t="shared" si="497"/>
        <v/>
      </c>
      <c r="AB84" t="str">
        <f t="shared" si="497"/>
        <v/>
      </c>
      <c r="AC84" t="str">
        <f t="shared" si="497"/>
        <v/>
      </c>
      <c r="AD84" t="str">
        <f t="shared" si="497"/>
        <v/>
      </c>
      <c r="AE84" t="str">
        <f t="shared" si="497"/>
        <v>V7104: EVER DRINK</v>
      </c>
      <c r="AF84" t="str">
        <f t="shared" si="497"/>
        <v>V7112: #XMJ+HS/LIFETIME</v>
      </c>
      <c r="AG84" t="str">
        <f t="shared" si="497"/>
        <v>V7115: #X LSD/LIFETIME</v>
      </c>
      <c r="AH84" t="str">
        <f t="shared" si="497"/>
        <v>V7118: #X PSYD/LIFETIME</v>
      </c>
      <c r="AI84" t="str">
        <f t="shared" si="497"/>
        <v>V7127: #X AMPH/LIFETIME</v>
      </c>
      <c r="AJ84" t="e">
        <f t="shared" si="497"/>
        <v>#N/A</v>
      </c>
      <c r="AK84" t="str">
        <f t="shared" si="497"/>
        <v>V7133: #X TRQL/LIFETIME</v>
      </c>
      <c r="AL84" t="str">
        <f t="shared" si="497"/>
        <v>V7139: #X NARC/LIFETIME</v>
      </c>
      <c r="AM84" t="str">
        <f t="shared" si="497"/>
        <v>V7142: #X INHL/LIFETIME</v>
      </c>
      <c r="AN84" t="str">
        <f t="shared" si="497"/>
        <v>V8451: #X BEER/LIFETIME</v>
      </c>
      <c r="AO84" t="str">
        <f t="shared" si="497"/>
        <v>V7426: #X SMKLESS/EVER</v>
      </c>
      <c r="AP84" t="str">
        <f t="shared" si="497"/>
        <v>V7121: #X CRACK/LIFETIM</v>
      </c>
      <c r="AQ84" t="str">
        <f t="shared" si="497"/>
        <v>V7124: #XOTH COKE/LIFE</v>
      </c>
      <c r="AR84" t="str">
        <f t="shared" si="497"/>
        <v>V7164: #X MDMA/LIFETIM</v>
      </c>
      <c r="AS84" t="str">
        <f t="shared" si="497"/>
        <v/>
      </c>
      <c r="AT84" t="str">
        <f t="shared" si="497"/>
        <v>V7109: #XDRUNK/LIFETIME</v>
      </c>
      <c r="AU84" t="str">
        <f t="shared" si="497"/>
        <v>V7152: #X H LIF USE NDL</v>
      </c>
      <c r="AV84" t="str">
        <f t="shared" si="497"/>
        <v>V7155: #X H LIF W/O NDL</v>
      </c>
      <c r="AW84" t="str">
        <f t="shared" si="497"/>
        <v/>
      </c>
      <c r="AX84" t="str">
        <f t="shared" si="497"/>
        <v/>
      </c>
      <c r="AY84" t="str">
        <f t="shared" si="497"/>
        <v/>
      </c>
      <c r="AZ84" t="str">
        <f t="shared" si="497"/>
        <v/>
      </c>
    </row>
    <row r="85" spans="2:52" hidden="1" x14ac:dyDescent="0.25">
      <c r="B85">
        <f t="shared" si="490"/>
        <v>-1</v>
      </c>
      <c r="C85">
        <f t="shared" si="488"/>
        <v>-1</v>
      </c>
      <c r="AE85" t="str">
        <f t="shared" ref="AE85:AZ85" si="498">IF(AE33&gt;=5,AE$18,"")</f>
        <v/>
      </c>
      <c r="AF85" t="str">
        <f t="shared" si="498"/>
        <v/>
      </c>
      <c r="AG85" t="str">
        <f t="shared" si="498"/>
        <v/>
      </c>
      <c r="AH85" t="str">
        <f t="shared" si="498"/>
        <v/>
      </c>
      <c r="AI85" t="str">
        <f t="shared" si="498"/>
        <v/>
      </c>
      <c r="AJ85" t="str">
        <f t="shared" si="498"/>
        <v/>
      </c>
      <c r="AK85" t="str">
        <f t="shared" si="498"/>
        <v/>
      </c>
      <c r="AL85" t="str">
        <f t="shared" si="498"/>
        <v/>
      </c>
      <c r="AM85" t="str">
        <f t="shared" si="498"/>
        <v/>
      </c>
      <c r="AN85" t="str">
        <f t="shared" si="498"/>
        <v/>
      </c>
      <c r="AO85" t="str">
        <f t="shared" si="498"/>
        <v/>
      </c>
      <c r="AP85" t="str">
        <f t="shared" si="498"/>
        <v/>
      </c>
      <c r="AQ85" t="str">
        <f t="shared" si="498"/>
        <v/>
      </c>
      <c r="AR85" t="str">
        <f t="shared" si="498"/>
        <v/>
      </c>
      <c r="AS85" t="str">
        <f t="shared" si="498"/>
        <v/>
      </c>
      <c r="AT85" t="str">
        <f t="shared" si="498"/>
        <v/>
      </c>
      <c r="AU85" t="str">
        <f t="shared" si="498"/>
        <v/>
      </c>
      <c r="AV85" t="str">
        <f t="shared" si="498"/>
        <v/>
      </c>
      <c r="AW85" t="str">
        <f t="shared" si="498"/>
        <v/>
      </c>
      <c r="AX85" t="str">
        <f t="shared" si="498"/>
        <v/>
      </c>
      <c r="AY85" t="str">
        <f t="shared" si="498"/>
        <v/>
      </c>
      <c r="AZ85" t="str">
        <f t="shared" si="498"/>
        <v/>
      </c>
    </row>
    <row r="86" spans="2:52" x14ac:dyDescent="0.25">
      <c r="B86">
        <f t="shared" si="490"/>
        <v>26</v>
      </c>
      <c r="C86">
        <f t="shared" si="488"/>
        <v>16</v>
      </c>
      <c r="D86">
        <f>$D$121-COUNTBLANK(J86:AC86)</f>
        <v>10</v>
      </c>
      <c r="E86" t="str">
        <f>CONCATENATE(E34,": ",F34)</f>
        <v>V7133: #X TRQL/LIFETIME</v>
      </c>
      <c r="G86" t="str">
        <f>IF(G34&gt;=5,CONCATENATE(G$19,": ",G$18),"")</f>
        <v/>
      </c>
      <c r="H86" t="str">
        <f t="shared" ref="H86:AZ86" si="499">IF(H34&gt;=5,CONCATENATE(H$19,": ",H$18),"")</f>
        <v/>
      </c>
      <c r="I86" t="str">
        <f t="shared" si="499"/>
        <v/>
      </c>
      <c r="J86" t="str">
        <f t="shared" si="499"/>
        <v/>
      </c>
      <c r="K86" t="str">
        <f t="shared" si="499"/>
        <v/>
      </c>
      <c r="L86" t="str">
        <f t="shared" si="499"/>
        <v/>
      </c>
      <c r="M86" t="str">
        <f t="shared" si="499"/>
        <v/>
      </c>
      <c r="N86" t="str">
        <f t="shared" si="499"/>
        <v/>
      </c>
      <c r="O86" t="str">
        <f t="shared" si="499"/>
        <v/>
      </c>
      <c r="P86" t="str">
        <f t="shared" si="499"/>
        <v/>
      </c>
      <c r="Q86" t="str">
        <f t="shared" si="499"/>
        <v>V8528: OFTN EAT FRUIT</v>
      </c>
      <c r="R86" t="str">
        <f t="shared" si="499"/>
        <v>V8529: OFTN EXERCISE</v>
      </c>
      <c r="S86" t="str">
        <f t="shared" si="499"/>
        <v>V8530: OFTN 7HRS SLEEP</v>
      </c>
      <c r="T86" t="str">
        <f t="shared" si="499"/>
        <v>V8531: OFTN SLEEP &lt;SHLD</v>
      </c>
      <c r="U86" t="str">
        <f t="shared" si="499"/>
        <v/>
      </c>
      <c r="V86" t="str">
        <f t="shared" si="499"/>
        <v>V8505: I ENJOY LIFE</v>
      </c>
      <c r="W86" t="str">
        <f t="shared" si="499"/>
        <v>V8509: FUTURE HOPELESS</v>
      </c>
      <c r="X86" t="str">
        <f t="shared" si="499"/>
        <v>V8512: SATISFD W MYSELF</v>
      </c>
      <c r="Y86" t="str">
        <f t="shared" si="499"/>
        <v>V8514: GOOD TO BE ALIVE</v>
      </c>
      <c r="Z86" t="str">
        <f t="shared" si="499"/>
        <v>V8536: FUTR R LIFE WRSE</v>
      </c>
      <c r="AA86" t="str">
        <f t="shared" si="499"/>
        <v/>
      </c>
      <c r="AB86" t="str">
        <f t="shared" si="499"/>
        <v/>
      </c>
      <c r="AC86" t="str">
        <f t="shared" si="499"/>
        <v>V8565: I AM OFTEN BORED</v>
      </c>
      <c r="AD86" t="str">
        <f t="shared" si="499"/>
        <v/>
      </c>
      <c r="AE86" t="str">
        <f t="shared" si="499"/>
        <v>V7104: EVER DRINK</v>
      </c>
      <c r="AF86" t="str">
        <f t="shared" si="499"/>
        <v>V7112: #XMJ+HS/LIFETIME</v>
      </c>
      <c r="AG86" t="str">
        <f t="shared" si="499"/>
        <v>V7115: #X LSD/LIFETIME</v>
      </c>
      <c r="AH86" t="str">
        <f t="shared" si="499"/>
        <v>V7118: #X PSYD/LIFETIME</v>
      </c>
      <c r="AI86" t="str">
        <f t="shared" si="499"/>
        <v>V7127: #X AMPH/LIFETIME</v>
      </c>
      <c r="AJ86" t="str">
        <f t="shared" si="499"/>
        <v>V7097: #X SED/BARB/LIFE</v>
      </c>
      <c r="AK86" t="e">
        <f t="shared" si="499"/>
        <v>#N/A</v>
      </c>
      <c r="AL86" t="str">
        <f t="shared" si="499"/>
        <v>V7139: #X NARC/LIFETIME</v>
      </c>
      <c r="AM86" t="str">
        <f t="shared" si="499"/>
        <v>V7142: #X INHL/LIFETIME</v>
      </c>
      <c r="AN86" t="str">
        <f t="shared" si="499"/>
        <v>V8451: #X BEER/LIFETIME</v>
      </c>
      <c r="AO86" t="str">
        <f t="shared" si="499"/>
        <v>V7426: #X SMKLESS/EVER</v>
      </c>
      <c r="AP86" t="str">
        <f t="shared" si="499"/>
        <v>V7121: #X CRACK/LIFETIM</v>
      </c>
      <c r="AQ86" t="str">
        <f t="shared" si="499"/>
        <v>V7124: #XOTH COKE/LIFE</v>
      </c>
      <c r="AR86" t="str">
        <f t="shared" si="499"/>
        <v>V7164: #X MDMA/LIFETIM</v>
      </c>
      <c r="AS86" t="str">
        <f t="shared" si="499"/>
        <v>V7145: #X STRD/LIFETIME</v>
      </c>
      <c r="AT86" t="str">
        <f t="shared" si="499"/>
        <v>V7109: #XDRUNK/LIFETIME</v>
      </c>
      <c r="AU86" t="str">
        <f t="shared" si="499"/>
        <v/>
      </c>
      <c r="AV86" t="str">
        <f t="shared" si="499"/>
        <v>V7155: #X H LIF W/O NDL</v>
      </c>
      <c r="AW86" t="str">
        <f t="shared" si="499"/>
        <v/>
      </c>
      <c r="AX86" t="str">
        <f t="shared" si="499"/>
        <v/>
      </c>
      <c r="AY86" t="str">
        <f t="shared" si="499"/>
        <v/>
      </c>
      <c r="AZ86" t="str">
        <f t="shared" si="499"/>
        <v/>
      </c>
    </row>
    <row r="87" spans="2:52" hidden="1" x14ac:dyDescent="0.25">
      <c r="B87">
        <f t="shared" si="490"/>
        <v>-1</v>
      </c>
      <c r="C87">
        <f t="shared" si="488"/>
        <v>-1</v>
      </c>
      <c r="AE87" t="str">
        <f t="shared" ref="AE87:AZ87" si="500">IF(AE35&gt;=5,AE$18,"")</f>
        <v/>
      </c>
      <c r="AF87" t="str">
        <f t="shared" si="500"/>
        <v/>
      </c>
      <c r="AG87" t="str">
        <f t="shared" si="500"/>
        <v/>
      </c>
      <c r="AH87" t="str">
        <f t="shared" si="500"/>
        <v/>
      </c>
      <c r="AI87" t="str">
        <f t="shared" si="500"/>
        <v/>
      </c>
      <c r="AJ87" t="str">
        <f t="shared" si="500"/>
        <v/>
      </c>
      <c r="AK87" t="str">
        <f t="shared" si="500"/>
        <v/>
      </c>
      <c r="AL87" t="str">
        <f t="shared" si="500"/>
        <v/>
      </c>
      <c r="AM87" t="str">
        <f t="shared" si="500"/>
        <v/>
      </c>
      <c r="AN87" t="str">
        <f t="shared" si="500"/>
        <v/>
      </c>
      <c r="AO87" t="str">
        <f t="shared" si="500"/>
        <v/>
      </c>
      <c r="AP87" t="str">
        <f t="shared" si="500"/>
        <v/>
      </c>
      <c r="AQ87" t="str">
        <f t="shared" si="500"/>
        <v/>
      </c>
      <c r="AR87" t="str">
        <f t="shared" si="500"/>
        <v/>
      </c>
      <c r="AS87" t="str">
        <f t="shared" si="500"/>
        <v/>
      </c>
      <c r="AT87" t="str">
        <f t="shared" si="500"/>
        <v/>
      </c>
      <c r="AU87" t="str">
        <f t="shared" si="500"/>
        <v/>
      </c>
      <c r="AV87" t="str">
        <f t="shared" si="500"/>
        <v/>
      </c>
      <c r="AW87" t="str">
        <f t="shared" si="500"/>
        <v/>
      </c>
      <c r="AX87" t="str">
        <f t="shared" si="500"/>
        <v/>
      </c>
      <c r="AY87" t="str">
        <f t="shared" si="500"/>
        <v/>
      </c>
      <c r="AZ87" t="str">
        <f t="shared" si="500"/>
        <v/>
      </c>
    </row>
    <row r="88" spans="2:52" x14ac:dyDescent="0.25">
      <c r="B88">
        <f t="shared" si="490"/>
        <v>23</v>
      </c>
      <c r="C88">
        <f t="shared" si="488"/>
        <v>17</v>
      </c>
      <c r="D88">
        <f>$D$121-COUNTBLANK(J88:AC88)</f>
        <v>6</v>
      </c>
      <c r="E88" t="str">
        <f>CONCATENATE(E36,": ",F36)</f>
        <v>V7139: #X NARC/LIFETIME</v>
      </c>
      <c r="G88" t="str">
        <f>IF(G36&gt;=5,CONCATENATE(G$19,": ",G$18),"")</f>
        <v/>
      </c>
      <c r="H88" t="str">
        <f t="shared" ref="H88:AZ88" si="501">IF(H36&gt;=5,CONCATENATE(H$19,": ",H$18),"")</f>
        <v>V507NC: NC</v>
      </c>
      <c r="I88" t="str">
        <f t="shared" si="501"/>
        <v/>
      </c>
      <c r="J88" t="str">
        <f t="shared" si="501"/>
        <v/>
      </c>
      <c r="K88" t="str">
        <f t="shared" si="501"/>
        <v>V7552: DALY WEB FACEBK</v>
      </c>
      <c r="L88" t="str">
        <f t="shared" si="501"/>
        <v>V7553: #HR GAMING</v>
      </c>
      <c r="M88" t="str">
        <f t="shared" si="501"/>
        <v xml:space="preserve">V7562: #HR TEXT </v>
      </c>
      <c r="N88" t="str">
        <f t="shared" si="501"/>
        <v>V7563: #HR TALK CELL</v>
      </c>
      <c r="O88" t="str">
        <f t="shared" si="501"/>
        <v/>
      </c>
      <c r="P88" t="str">
        <f t="shared" si="501"/>
        <v/>
      </c>
      <c r="Q88" t="str">
        <f t="shared" si="501"/>
        <v/>
      </c>
      <c r="R88" t="str">
        <f t="shared" si="501"/>
        <v>V8529: OFTN EXERCISE</v>
      </c>
      <c r="S88" t="str">
        <f t="shared" si="501"/>
        <v>V8530: OFTN 7HRS SLEEP</v>
      </c>
      <c r="T88" t="str">
        <f t="shared" si="501"/>
        <v/>
      </c>
      <c r="U88" t="str">
        <f t="shared" si="501"/>
        <v/>
      </c>
      <c r="V88" t="str">
        <f t="shared" si="501"/>
        <v/>
      </c>
      <c r="W88" t="str">
        <f t="shared" si="501"/>
        <v/>
      </c>
      <c r="X88" t="str">
        <f t="shared" si="501"/>
        <v/>
      </c>
      <c r="Y88" t="str">
        <f t="shared" si="501"/>
        <v/>
      </c>
      <c r="Z88" t="str">
        <f t="shared" si="501"/>
        <v/>
      </c>
      <c r="AA88" t="str">
        <f t="shared" si="501"/>
        <v/>
      </c>
      <c r="AB88" t="str">
        <f t="shared" si="501"/>
        <v/>
      </c>
      <c r="AC88" t="str">
        <f t="shared" si="501"/>
        <v/>
      </c>
      <c r="AD88" t="str">
        <f t="shared" si="501"/>
        <v/>
      </c>
      <c r="AE88" t="str">
        <f t="shared" si="501"/>
        <v>V7104: EVER DRINK</v>
      </c>
      <c r="AF88" t="str">
        <f t="shared" si="501"/>
        <v>V7112: #XMJ+HS/LIFETIME</v>
      </c>
      <c r="AG88" t="str">
        <f t="shared" si="501"/>
        <v>V7115: #X LSD/LIFETIME</v>
      </c>
      <c r="AH88" t="str">
        <f t="shared" si="501"/>
        <v>V7118: #X PSYD/LIFETIME</v>
      </c>
      <c r="AI88" t="str">
        <f t="shared" si="501"/>
        <v>V7127: #X AMPH/LIFETIME</v>
      </c>
      <c r="AJ88" t="str">
        <f t="shared" si="501"/>
        <v>V7097: #X SED/BARB/LIFE</v>
      </c>
      <c r="AK88" t="str">
        <f t="shared" si="501"/>
        <v>V7133: #X TRQL/LIFETIME</v>
      </c>
      <c r="AL88" t="e">
        <f t="shared" si="501"/>
        <v>#N/A</v>
      </c>
      <c r="AM88" t="str">
        <f t="shared" si="501"/>
        <v>V7142: #X INHL/LIFETIME</v>
      </c>
      <c r="AN88" t="str">
        <f t="shared" si="501"/>
        <v>V8451: #X BEER/LIFETIME</v>
      </c>
      <c r="AO88" t="str">
        <f t="shared" si="501"/>
        <v>V7426: #X SMKLESS/EVER</v>
      </c>
      <c r="AP88" t="str">
        <f t="shared" si="501"/>
        <v>V7121: #X CRACK/LIFETIM</v>
      </c>
      <c r="AQ88" t="str">
        <f t="shared" si="501"/>
        <v>V7124: #XOTH COKE/LIFE</v>
      </c>
      <c r="AR88" t="str">
        <f t="shared" si="501"/>
        <v>V7164: #X MDMA/LIFETIM</v>
      </c>
      <c r="AS88" t="str">
        <f t="shared" si="501"/>
        <v>V7145: #X STRD/LIFETIME</v>
      </c>
      <c r="AT88" t="str">
        <f t="shared" si="501"/>
        <v>V7109: #XDRUNK/LIFETIME</v>
      </c>
      <c r="AU88" t="str">
        <f t="shared" si="501"/>
        <v>V7152: #X H LIF USE NDL</v>
      </c>
      <c r="AV88" t="str">
        <f t="shared" si="501"/>
        <v/>
      </c>
      <c r="AW88" t="str">
        <f t="shared" si="501"/>
        <v>V7158: #X INJECTOTH/LIF</v>
      </c>
      <c r="AX88" t="str">
        <f t="shared" si="501"/>
        <v/>
      </c>
      <c r="AY88" t="str">
        <f t="shared" si="501"/>
        <v/>
      </c>
      <c r="AZ88" t="str">
        <f t="shared" si="501"/>
        <v/>
      </c>
    </row>
    <row r="89" spans="2:52" hidden="1" x14ac:dyDescent="0.25">
      <c r="B89">
        <f t="shared" si="490"/>
        <v>-1</v>
      </c>
      <c r="C89">
        <f t="shared" si="488"/>
        <v>-1</v>
      </c>
      <c r="AE89" t="str">
        <f t="shared" ref="AE89:AZ89" si="502">IF(AE37&gt;=5,AE$18,"")</f>
        <v/>
      </c>
      <c r="AF89" t="str">
        <f t="shared" si="502"/>
        <v/>
      </c>
      <c r="AG89" t="str">
        <f t="shared" si="502"/>
        <v/>
      </c>
      <c r="AH89" t="str">
        <f t="shared" si="502"/>
        <v/>
      </c>
      <c r="AI89" t="str">
        <f t="shared" si="502"/>
        <v/>
      </c>
      <c r="AJ89" t="str">
        <f t="shared" si="502"/>
        <v/>
      </c>
      <c r="AK89" t="str">
        <f t="shared" si="502"/>
        <v/>
      </c>
      <c r="AL89" t="str">
        <f t="shared" si="502"/>
        <v/>
      </c>
      <c r="AM89" t="str">
        <f t="shared" si="502"/>
        <v/>
      </c>
      <c r="AN89" t="str">
        <f t="shared" si="502"/>
        <v/>
      </c>
      <c r="AO89" t="str">
        <f t="shared" si="502"/>
        <v/>
      </c>
      <c r="AP89" t="str">
        <f t="shared" si="502"/>
        <v/>
      </c>
      <c r="AQ89" t="str">
        <f t="shared" si="502"/>
        <v/>
      </c>
      <c r="AR89" t="str">
        <f t="shared" si="502"/>
        <v/>
      </c>
      <c r="AS89" t="str">
        <f t="shared" si="502"/>
        <v/>
      </c>
      <c r="AT89" t="str">
        <f t="shared" si="502"/>
        <v/>
      </c>
      <c r="AU89" t="str">
        <f t="shared" si="502"/>
        <v/>
      </c>
      <c r="AV89" t="str">
        <f t="shared" si="502"/>
        <v/>
      </c>
      <c r="AW89" t="str">
        <f t="shared" si="502"/>
        <v/>
      </c>
      <c r="AX89" t="str">
        <f t="shared" si="502"/>
        <v/>
      </c>
      <c r="AY89" t="str">
        <f t="shared" si="502"/>
        <v/>
      </c>
      <c r="AZ89" t="str">
        <f t="shared" si="502"/>
        <v/>
      </c>
    </row>
    <row r="90" spans="2:52" x14ac:dyDescent="0.25">
      <c r="B90">
        <f t="shared" si="490"/>
        <v>26</v>
      </c>
      <c r="C90">
        <f t="shared" si="488"/>
        <v>17</v>
      </c>
      <c r="D90">
        <f>$D$121-COUNTBLANK(J90:AC90)</f>
        <v>9</v>
      </c>
      <c r="E90" t="str">
        <f>CONCATENATE(E38,": ",F38)</f>
        <v>V7142: #X INHL/LIFETIME</v>
      </c>
      <c r="G90" t="str">
        <f>IF(G38&gt;=5,CONCATENATE(G$19,": ",G$18),"")</f>
        <v/>
      </c>
      <c r="H90" t="str">
        <f t="shared" ref="H90:AZ90" si="503">IF(H38&gt;=5,CONCATENATE(H$19,": ",H$18),"")</f>
        <v>V507NC: NC</v>
      </c>
      <c r="I90" t="str">
        <f t="shared" si="503"/>
        <v/>
      </c>
      <c r="J90" t="str">
        <f t="shared" si="503"/>
        <v/>
      </c>
      <c r="K90" t="str">
        <f t="shared" si="503"/>
        <v/>
      </c>
      <c r="L90" t="str">
        <f t="shared" si="503"/>
        <v/>
      </c>
      <c r="M90" t="str">
        <f t="shared" si="503"/>
        <v xml:space="preserve">V7562: #HR TEXT </v>
      </c>
      <c r="N90" t="str">
        <f t="shared" si="503"/>
        <v/>
      </c>
      <c r="O90" t="str">
        <f t="shared" si="503"/>
        <v/>
      </c>
      <c r="P90" t="str">
        <f t="shared" si="503"/>
        <v/>
      </c>
      <c r="Q90" t="str">
        <f t="shared" si="503"/>
        <v>V8528: OFTN EAT FRUIT</v>
      </c>
      <c r="R90" t="str">
        <f t="shared" si="503"/>
        <v>V8529: OFTN EXERCISE</v>
      </c>
      <c r="S90" t="str">
        <f t="shared" si="503"/>
        <v>V8530: OFTN 7HRS SLEEP</v>
      </c>
      <c r="T90" t="str">
        <f t="shared" si="503"/>
        <v>V8531: OFTN SLEEP &lt;SHLD</v>
      </c>
      <c r="U90" t="str">
        <f t="shared" si="503"/>
        <v/>
      </c>
      <c r="V90" t="str">
        <f t="shared" si="503"/>
        <v/>
      </c>
      <c r="W90" t="str">
        <f t="shared" si="503"/>
        <v>V8509: FUTURE HOPELESS</v>
      </c>
      <c r="X90" t="str">
        <f t="shared" si="503"/>
        <v>V8512: SATISFD W MYSELF</v>
      </c>
      <c r="Y90" t="str">
        <f t="shared" si="503"/>
        <v>V8514: GOOD TO BE ALIVE</v>
      </c>
      <c r="Z90" t="str">
        <f t="shared" si="503"/>
        <v/>
      </c>
      <c r="AA90" t="str">
        <f t="shared" si="503"/>
        <v/>
      </c>
      <c r="AB90" t="str">
        <f t="shared" si="503"/>
        <v/>
      </c>
      <c r="AC90" t="str">
        <f t="shared" si="503"/>
        <v>V8565: I AM OFTEN BORED</v>
      </c>
      <c r="AD90" t="str">
        <f t="shared" si="503"/>
        <v/>
      </c>
      <c r="AE90" t="str">
        <f t="shared" si="503"/>
        <v>V7104: EVER DRINK</v>
      </c>
      <c r="AF90" t="str">
        <f t="shared" si="503"/>
        <v>V7112: #XMJ+HS/LIFETIME</v>
      </c>
      <c r="AG90" t="str">
        <f t="shared" si="503"/>
        <v>V7115: #X LSD/LIFETIME</v>
      </c>
      <c r="AH90" t="str">
        <f t="shared" si="503"/>
        <v>V7118: #X PSYD/LIFETIME</v>
      </c>
      <c r="AI90" t="str">
        <f t="shared" si="503"/>
        <v>V7127: #X AMPH/LIFETIME</v>
      </c>
      <c r="AJ90" t="str">
        <f t="shared" si="503"/>
        <v>V7097: #X SED/BARB/LIFE</v>
      </c>
      <c r="AK90" t="str">
        <f t="shared" si="503"/>
        <v>V7133: #X TRQL/LIFETIME</v>
      </c>
      <c r="AL90" t="str">
        <f t="shared" si="503"/>
        <v>V7139: #X NARC/LIFETIME</v>
      </c>
      <c r="AM90" t="e">
        <f t="shared" si="503"/>
        <v>#N/A</v>
      </c>
      <c r="AN90" t="str">
        <f t="shared" si="503"/>
        <v>V8451: #X BEER/LIFETIME</v>
      </c>
      <c r="AO90" t="str">
        <f t="shared" si="503"/>
        <v>V7426: #X SMKLESS/EVER</v>
      </c>
      <c r="AP90" t="str">
        <f t="shared" si="503"/>
        <v>V7121: #X CRACK/LIFETIM</v>
      </c>
      <c r="AQ90" t="str">
        <f t="shared" si="503"/>
        <v>V7124: #XOTH COKE/LIFE</v>
      </c>
      <c r="AR90" t="str">
        <f t="shared" si="503"/>
        <v>V7164: #X MDMA/LIFETIM</v>
      </c>
      <c r="AS90" t="str">
        <f t="shared" si="503"/>
        <v>V7145: #X STRD/LIFETIME</v>
      </c>
      <c r="AT90" t="str">
        <f t="shared" si="503"/>
        <v>V7109: #XDRUNK/LIFETIME</v>
      </c>
      <c r="AU90" t="str">
        <f t="shared" si="503"/>
        <v>V7152: #X H LIF USE NDL</v>
      </c>
      <c r="AV90" t="str">
        <f t="shared" si="503"/>
        <v>V7155: #X H LIF W/O NDL</v>
      </c>
      <c r="AW90" t="str">
        <f t="shared" si="503"/>
        <v/>
      </c>
      <c r="AX90" t="str">
        <f t="shared" si="503"/>
        <v/>
      </c>
      <c r="AY90" t="str">
        <f t="shared" si="503"/>
        <v/>
      </c>
      <c r="AZ90" t="str">
        <f t="shared" si="503"/>
        <v/>
      </c>
    </row>
    <row r="91" spans="2:52" hidden="1" x14ac:dyDescent="0.25">
      <c r="B91">
        <f t="shared" si="490"/>
        <v>-1</v>
      </c>
      <c r="C91">
        <f t="shared" si="488"/>
        <v>-1</v>
      </c>
      <c r="AE91" t="str">
        <f t="shared" ref="AE91:AZ91" si="504">IF(AE39&gt;=5,AE$18,"")</f>
        <v/>
      </c>
      <c r="AF91" t="str">
        <f t="shared" si="504"/>
        <v/>
      </c>
      <c r="AG91" t="str">
        <f t="shared" si="504"/>
        <v/>
      </c>
      <c r="AH91" t="str">
        <f t="shared" si="504"/>
        <v/>
      </c>
      <c r="AI91" t="str">
        <f t="shared" si="504"/>
        <v/>
      </c>
      <c r="AJ91" t="str">
        <f t="shared" si="504"/>
        <v/>
      </c>
      <c r="AK91" t="str">
        <f t="shared" si="504"/>
        <v/>
      </c>
      <c r="AL91" t="str">
        <f t="shared" si="504"/>
        <v/>
      </c>
      <c r="AM91" t="str">
        <f t="shared" si="504"/>
        <v/>
      </c>
      <c r="AN91" t="str">
        <f t="shared" si="504"/>
        <v/>
      </c>
      <c r="AO91" t="str">
        <f t="shared" si="504"/>
        <v/>
      </c>
      <c r="AP91" t="str">
        <f t="shared" si="504"/>
        <v/>
      </c>
      <c r="AQ91" t="str">
        <f t="shared" si="504"/>
        <v/>
      </c>
      <c r="AR91" t="str">
        <f t="shared" si="504"/>
        <v/>
      </c>
      <c r="AS91" t="str">
        <f t="shared" si="504"/>
        <v/>
      </c>
      <c r="AT91" t="str">
        <f t="shared" si="504"/>
        <v/>
      </c>
      <c r="AU91" t="str">
        <f t="shared" si="504"/>
        <v/>
      </c>
      <c r="AV91" t="str">
        <f t="shared" si="504"/>
        <v/>
      </c>
      <c r="AW91" t="str">
        <f t="shared" si="504"/>
        <v/>
      </c>
      <c r="AX91" t="str">
        <f t="shared" si="504"/>
        <v/>
      </c>
      <c r="AY91" t="str">
        <f t="shared" si="504"/>
        <v/>
      </c>
      <c r="AZ91" t="str">
        <f t="shared" si="504"/>
        <v/>
      </c>
    </row>
    <row r="92" spans="2:52" x14ac:dyDescent="0.25">
      <c r="B92">
        <f t="shared" si="490"/>
        <v>30</v>
      </c>
      <c r="C92">
        <f t="shared" si="488"/>
        <v>21</v>
      </c>
      <c r="D92">
        <f>$D$121-COUNTBLANK(J92:AC92)</f>
        <v>9</v>
      </c>
      <c r="E92" t="str">
        <f>CONCATENATE(E40,": ",F40)</f>
        <v>V8451: #X BEER/LIFETIME</v>
      </c>
      <c r="G92" t="str">
        <f>IF(G40&gt;=5,CONCATENATE(G$19,": ",G$18),"")</f>
        <v/>
      </c>
      <c r="H92" t="str">
        <f t="shared" ref="H92:AZ92" si="505">IF(H40&gt;=5,CONCATENATE(H$19,": ",H$18),"")</f>
        <v/>
      </c>
      <c r="I92" t="str">
        <f t="shared" si="505"/>
        <v/>
      </c>
      <c r="J92" t="str">
        <f t="shared" si="505"/>
        <v/>
      </c>
      <c r="K92" t="str">
        <f t="shared" si="505"/>
        <v/>
      </c>
      <c r="L92" t="str">
        <f t="shared" si="505"/>
        <v>V7553: #HR GAMING</v>
      </c>
      <c r="M92" t="str">
        <f t="shared" si="505"/>
        <v xml:space="preserve">V7562: #HR TEXT </v>
      </c>
      <c r="N92" t="str">
        <f t="shared" si="505"/>
        <v>V7563: #HR TALK CELL</v>
      </c>
      <c r="O92" t="str">
        <f t="shared" si="505"/>
        <v/>
      </c>
      <c r="P92" t="str">
        <f t="shared" si="505"/>
        <v/>
      </c>
      <c r="Q92" t="str">
        <f t="shared" si="505"/>
        <v>V8528: OFTN EAT FRUIT</v>
      </c>
      <c r="R92" t="str">
        <f t="shared" si="505"/>
        <v/>
      </c>
      <c r="S92" t="str">
        <f t="shared" si="505"/>
        <v>V8530: OFTN 7HRS SLEEP</v>
      </c>
      <c r="T92" t="str">
        <f t="shared" si="505"/>
        <v/>
      </c>
      <c r="U92" t="str">
        <f t="shared" si="505"/>
        <v/>
      </c>
      <c r="V92" t="str">
        <f t="shared" si="505"/>
        <v/>
      </c>
      <c r="W92" t="str">
        <f t="shared" si="505"/>
        <v>V8509: FUTURE HOPELESS</v>
      </c>
      <c r="X92" t="str">
        <f t="shared" si="505"/>
        <v>V8512: SATISFD W MYSELF</v>
      </c>
      <c r="Y92" t="str">
        <f t="shared" si="505"/>
        <v/>
      </c>
      <c r="Z92" t="str">
        <f t="shared" si="505"/>
        <v/>
      </c>
      <c r="AA92" t="str">
        <f t="shared" si="505"/>
        <v>V7501: OFTN FEEL LONELY</v>
      </c>
      <c r="AB92" t="str">
        <f t="shared" si="505"/>
        <v>V7507: OFT WSH MOR FRND</v>
      </c>
      <c r="AC92" t="str">
        <f t="shared" si="505"/>
        <v/>
      </c>
      <c r="AD92" t="str">
        <f t="shared" si="505"/>
        <v/>
      </c>
      <c r="AE92" t="str">
        <f t="shared" si="505"/>
        <v>V7104: EVER DRINK</v>
      </c>
      <c r="AF92" t="str">
        <f t="shared" si="505"/>
        <v>V7112: #XMJ+HS/LIFETIME</v>
      </c>
      <c r="AG92" t="str">
        <f t="shared" si="505"/>
        <v>V7115: #X LSD/LIFETIME</v>
      </c>
      <c r="AH92" t="str">
        <f t="shared" si="505"/>
        <v>V7118: #X PSYD/LIFETIME</v>
      </c>
      <c r="AI92" t="str">
        <f t="shared" si="505"/>
        <v>V7127: #X AMPH/LIFETIME</v>
      </c>
      <c r="AJ92" t="str">
        <f t="shared" si="505"/>
        <v>V7097: #X SED/BARB/LIFE</v>
      </c>
      <c r="AK92" t="str">
        <f t="shared" si="505"/>
        <v>V7133: #X TRQL/LIFETIME</v>
      </c>
      <c r="AL92" t="str">
        <f t="shared" si="505"/>
        <v>V7139: #X NARC/LIFETIME</v>
      </c>
      <c r="AM92" t="str">
        <f t="shared" si="505"/>
        <v>V7142: #X INHL/LIFETIME</v>
      </c>
      <c r="AN92" t="e">
        <f t="shared" si="505"/>
        <v>#N/A</v>
      </c>
      <c r="AO92" t="str">
        <f t="shared" si="505"/>
        <v>V7426: #X SMKLESS/EVER</v>
      </c>
      <c r="AP92" t="str">
        <f t="shared" si="505"/>
        <v>V7121: #X CRACK/LIFETIM</v>
      </c>
      <c r="AQ92" t="str">
        <f t="shared" si="505"/>
        <v>V7124: #XOTH COKE/LIFE</v>
      </c>
      <c r="AR92" t="str">
        <f t="shared" si="505"/>
        <v>V7164: #X MDMA/LIFETIM</v>
      </c>
      <c r="AS92" t="str">
        <f t="shared" si="505"/>
        <v>V7145: #X STRD/LIFETIME</v>
      </c>
      <c r="AT92" t="str">
        <f t="shared" si="505"/>
        <v>V7109: #XDRUNK/LIFETIME</v>
      </c>
      <c r="AU92" t="str">
        <f t="shared" si="505"/>
        <v>V7152: #X H LIF USE NDL</v>
      </c>
      <c r="AV92" t="str">
        <f t="shared" si="505"/>
        <v>V7155: #X H LIF W/O NDL</v>
      </c>
      <c r="AW92" t="str">
        <f t="shared" si="505"/>
        <v>V7158: #X INJECTOTH/LIF</v>
      </c>
      <c r="AX92" t="str">
        <f t="shared" si="505"/>
        <v>V7161: #X ROHYPNOL/LIFE</v>
      </c>
      <c r="AY92" t="str">
        <f t="shared" si="505"/>
        <v>V7601: #X METHAMPH/LIFE</v>
      </c>
      <c r="AZ92" t="str">
        <f t="shared" si="505"/>
        <v>V8480: #X FLVRDALC/LIFE</v>
      </c>
    </row>
    <row r="93" spans="2:52" hidden="1" x14ac:dyDescent="0.25">
      <c r="B93">
        <f t="shared" si="490"/>
        <v>-1</v>
      </c>
      <c r="C93">
        <f t="shared" si="488"/>
        <v>-1</v>
      </c>
      <c r="AE93" t="str">
        <f t="shared" ref="AE93:AZ93" si="506">IF(AE41&gt;=5,AE$18,"")</f>
        <v/>
      </c>
      <c r="AF93" t="str">
        <f t="shared" si="506"/>
        <v/>
      </c>
      <c r="AG93" t="str">
        <f t="shared" si="506"/>
        <v/>
      </c>
      <c r="AH93" t="str">
        <f t="shared" si="506"/>
        <v/>
      </c>
      <c r="AI93" t="str">
        <f t="shared" si="506"/>
        <v/>
      </c>
      <c r="AJ93" t="str">
        <f t="shared" si="506"/>
        <v/>
      </c>
      <c r="AK93" t="str">
        <f t="shared" si="506"/>
        <v/>
      </c>
      <c r="AL93" t="str">
        <f t="shared" si="506"/>
        <v/>
      </c>
      <c r="AM93" t="str">
        <f t="shared" si="506"/>
        <v/>
      </c>
      <c r="AN93" t="str">
        <f t="shared" si="506"/>
        <v/>
      </c>
      <c r="AO93" t="str">
        <f t="shared" si="506"/>
        <v/>
      </c>
      <c r="AP93" t="str">
        <f t="shared" si="506"/>
        <v/>
      </c>
      <c r="AQ93" t="str">
        <f t="shared" si="506"/>
        <v/>
      </c>
      <c r="AR93" t="str">
        <f t="shared" si="506"/>
        <v/>
      </c>
      <c r="AS93" t="str">
        <f t="shared" si="506"/>
        <v/>
      </c>
      <c r="AT93" t="str">
        <f t="shared" si="506"/>
        <v/>
      </c>
      <c r="AU93" t="str">
        <f t="shared" si="506"/>
        <v/>
      </c>
      <c r="AV93" t="str">
        <f t="shared" si="506"/>
        <v/>
      </c>
      <c r="AW93" t="str">
        <f t="shared" si="506"/>
        <v/>
      </c>
      <c r="AX93" t="str">
        <f t="shared" si="506"/>
        <v/>
      </c>
      <c r="AY93" t="str">
        <f t="shared" si="506"/>
        <v/>
      </c>
      <c r="AZ93" t="str">
        <f t="shared" si="506"/>
        <v/>
      </c>
    </row>
    <row r="94" spans="2:52" x14ac:dyDescent="0.25">
      <c r="B94">
        <f t="shared" si="490"/>
        <v>16</v>
      </c>
      <c r="C94">
        <f t="shared" si="488"/>
        <v>14</v>
      </c>
      <c r="D94">
        <f>$D$121-COUNTBLANK(J94:AC94)</f>
        <v>2</v>
      </c>
      <c r="E94" t="str">
        <f>CONCATENATE(E42,": ",F42)</f>
        <v>V7426: #X SMKLESS/EVER</v>
      </c>
      <c r="G94" t="str">
        <f>IF(G42&gt;=5,CONCATENATE(G$19,": ",G$18),"")</f>
        <v/>
      </c>
      <c r="H94" t="str">
        <f t="shared" ref="H94:AZ94" si="507">IF(H42&gt;=5,CONCATENATE(H$19,": ",H$18),"")</f>
        <v/>
      </c>
      <c r="I94" t="str">
        <f t="shared" si="507"/>
        <v>V507W: W</v>
      </c>
      <c r="J94" t="str">
        <f t="shared" si="507"/>
        <v/>
      </c>
      <c r="K94" t="str">
        <f t="shared" si="507"/>
        <v/>
      </c>
      <c r="L94" t="str">
        <f t="shared" si="507"/>
        <v/>
      </c>
      <c r="M94" t="str">
        <f t="shared" si="507"/>
        <v xml:space="preserve">V7562: #HR TEXT </v>
      </c>
      <c r="N94" t="str">
        <f t="shared" si="507"/>
        <v>V7563: #HR TALK CELL</v>
      </c>
      <c r="O94" t="str">
        <f t="shared" si="507"/>
        <v/>
      </c>
      <c r="P94" t="str">
        <f t="shared" si="507"/>
        <v/>
      </c>
      <c r="Q94" t="str">
        <f t="shared" si="507"/>
        <v/>
      </c>
      <c r="R94" t="str">
        <f t="shared" si="507"/>
        <v/>
      </c>
      <c r="S94" t="str">
        <f t="shared" si="507"/>
        <v/>
      </c>
      <c r="T94" t="str">
        <f t="shared" si="507"/>
        <v/>
      </c>
      <c r="U94" t="str">
        <f t="shared" si="507"/>
        <v/>
      </c>
      <c r="V94" t="str">
        <f t="shared" si="507"/>
        <v/>
      </c>
      <c r="W94" t="str">
        <f t="shared" si="507"/>
        <v/>
      </c>
      <c r="X94" t="str">
        <f t="shared" si="507"/>
        <v/>
      </c>
      <c r="Y94" t="str">
        <f t="shared" si="507"/>
        <v/>
      </c>
      <c r="Z94" t="str">
        <f t="shared" si="507"/>
        <v/>
      </c>
      <c r="AA94" t="str">
        <f t="shared" si="507"/>
        <v/>
      </c>
      <c r="AB94" t="str">
        <f t="shared" si="507"/>
        <v/>
      </c>
      <c r="AC94" t="str">
        <f t="shared" si="507"/>
        <v/>
      </c>
      <c r="AD94" t="str">
        <f t="shared" si="507"/>
        <v/>
      </c>
      <c r="AE94" t="str">
        <f t="shared" si="507"/>
        <v>V7104: EVER DRINK</v>
      </c>
      <c r="AF94" t="str">
        <f t="shared" si="507"/>
        <v/>
      </c>
      <c r="AG94" t="str">
        <f t="shared" si="507"/>
        <v>V7115: #X LSD/LIFETIME</v>
      </c>
      <c r="AH94" t="str">
        <f t="shared" si="507"/>
        <v/>
      </c>
      <c r="AI94" t="str">
        <f t="shared" si="507"/>
        <v>V7127: #X AMPH/LIFETIME</v>
      </c>
      <c r="AJ94" t="str">
        <f t="shared" si="507"/>
        <v>V7097: #X SED/BARB/LIFE</v>
      </c>
      <c r="AK94" t="str">
        <f t="shared" si="507"/>
        <v>V7133: #X TRQL/LIFETIME</v>
      </c>
      <c r="AL94" t="str">
        <f t="shared" si="507"/>
        <v>V7139: #X NARC/LIFETIME</v>
      </c>
      <c r="AM94" t="str">
        <f t="shared" si="507"/>
        <v>V7142: #X INHL/LIFETIME</v>
      </c>
      <c r="AN94" t="str">
        <f t="shared" si="507"/>
        <v>V8451: #X BEER/LIFETIME</v>
      </c>
      <c r="AO94" t="e">
        <f t="shared" si="507"/>
        <v>#N/A</v>
      </c>
      <c r="AP94" t="str">
        <f t="shared" si="507"/>
        <v>V7121: #X CRACK/LIFETIM</v>
      </c>
      <c r="AQ94" t="str">
        <f t="shared" si="507"/>
        <v>V7124: #XOTH COKE/LIFE</v>
      </c>
      <c r="AR94" t="str">
        <f t="shared" si="507"/>
        <v>V7164: #X MDMA/LIFETIM</v>
      </c>
      <c r="AS94" t="str">
        <f t="shared" si="507"/>
        <v>V7145: #X STRD/LIFETIME</v>
      </c>
      <c r="AT94" t="str">
        <f t="shared" si="507"/>
        <v>V7109: #XDRUNK/LIFETIME</v>
      </c>
      <c r="AU94" t="str">
        <f t="shared" si="507"/>
        <v>V7152: #X H LIF USE NDL</v>
      </c>
      <c r="AV94" t="str">
        <f t="shared" si="507"/>
        <v/>
      </c>
      <c r="AW94" t="str">
        <f t="shared" si="507"/>
        <v/>
      </c>
      <c r="AX94" t="str">
        <f t="shared" si="507"/>
        <v/>
      </c>
      <c r="AY94" t="str">
        <f t="shared" si="507"/>
        <v/>
      </c>
      <c r="AZ94" t="str">
        <f t="shared" si="507"/>
        <v/>
      </c>
    </row>
    <row r="95" spans="2:52" hidden="1" x14ac:dyDescent="0.25">
      <c r="B95">
        <f t="shared" si="490"/>
        <v>-1</v>
      </c>
      <c r="C95">
        <f t="shared" si="488"/>
        <v>-1</v>
      </c>
      <c r="AE95" t="str">
        <f t="shared" ref="AE95:AZ95" si="508">IF(AE43&gt;=5,AE$18,"")</f>
        <v/>
      </c>
      <c r="AF95" t="str">
        <f t="shared" si="508"/>
        <v/>
      </c>
      <c r="AG95" t="str">
        <f t="shared" si="508"/>
        <v/>
      </c>
      <c r="AH95" t="str">
        <f t="shared" si="508"/>
        <v/>
      </c>
      <c r="AI95" t="str">
        <f t="shared" si="508"/>
        <v/>
      </c>
      <c r="AJ95" t="str">
        <f t="shared" si="508"/>
        <v/>
      </c>
      <c r="AK95" t="str">
        <f t="shared" si="508"/>
        <v/>
      </c>
      <c r="AL95" t="str">
        <f t="shared" si="508"/>
        <v/>
      </c>
      <c r="AM95" t="str">
        <f t="shared" si="508"/>
        <v/>
      </c>
      <c r="AN95" t="str">
        <f t="shared" si="508"/>
        <v/>
      </c>
      <c r="AO95" t="str">
        <f t="shared" si="508"/>
        <v/>
      </c>
      <c r="AP95" t="str">
        <f t="shared" si="508"/>
        <v/>
      </c>
      <c r="AQ95" t="str">
        <f t="shared" si="508"/>
        <v/>
      </c>
      <c r="AR95" t="str">
        <f t="shared" si="508"/>
        <v/>
      </c>
      <c r="AS95" t="str">
        <f t="shared" si="508"/>
        <v/>
      </c>
      <c r="AT95" t="str">
        <f t="shared" si="508"/>
        <v/>
      </c>
      <c r="AU95" t="str">
        <f t="shared" si="508"/>
        <v/>
      </c>
      <c r="AV95" t="str">
        <f t="shared" si="508"/>
        <v/>
      </c>
      <c r="AW95" t="str">
        <f t="shared" si="508"/>
        <v/>
      </c>
      <c r="AX95" t="str">
        <f t="shared" si="508"/>
        <v/>
      </c>
      <c r="AY95" t="str">
        <f t="shared" si="508"/>
        <v/>
      </c>
      <c r="AZ95" t="str">
        <f t="shared" si="508"/>
        <v/>
      </c>
    </row>
    <row r="96" spans="2:52" x14ac:dyDescent="0.25">
      <c r="B96">
        <f t="shared" si="490"/>
        <v>19</v>
      </c>
      <c r="C96">
        <f t="shared" si="488"/>
        <v>15</v>
      </c>
      <c r="D96">
        <f>$D$121-COUNTBLANK(J96:AC96)</f>
        <v>4</v>
      </c>
      <c r="E96" t="str">
        <f>CONCATENATE(E44,": ",F44)</f>
        <v>V7121: #X CRACK/LIFETIM</v>
      </c>
      <c r="G96" t="str">
        <f>IF(G44&gt;=5,CONCATENATE(G$19,": ",G$18),"")</f>
        <v/>
      </c>
      <c r="H96" t="str">
        <f t="shared" ref="H96:AZ96" si="509">IF(H44&gt;=5,CONCATENATE(H$19,": ",H$18),"")</f>
        <v/>
      </c>
      <c r="I96" t="str">
        <f t="shared" si="509"/>
        <v/>
      </c>
      <c r="J96" t="str">
        <f t="shared" si="509"/>
        <v/>
      </c>
      <c r="K96" t="str">
        <f t="shared" si="509"/>
        <v/>
      </c>
      <c r="L96" t="str">
        <f t="shared" si="509"/>
        <v/>
      </c>
      <c r="M96" t="str">
        <f t="shared" si="509"/>
        <v/>
      </c>
      <c r="N96" t="str">
        <f t="shared" si="509"/>
        <v>V7563: #HR TALK CELL</v>
      </c>
      <c r="O96" t="str">
        <f t="shared" si="509"/>
        <v/>
      </c>
      <c r="P96" t="str">
        <f t="shared" si="509"/>
        <v/>
      </c>
      <c r="Q96" t="str">
        <f t="shared" si="509"/>
        <v/>
      </c>
      <c r="R96" t="str">
        <f t="shared" si="509"/>
        <v>V8529: OFTN EXERCISE</v>
      </c>
      <c r="S96" t="str">
        <f t="shared" si="509"/>
        <v/>
      </c>
      <c r="T96" t="str">
        <f t="shared" si="509"/>
        <v/>
      </c>
      <c r="U96" t="str">
        <f t="shared" si="509"/>
        <v/>
      </c>
      <c r="V96" t="str">
        <f t="shared" si="509"/>
        <v>V8505: I ENJOY LIFE</v>
      </c>
      <c r="W96" t="str">
        <f t="shared" si="509"/>
        <v/>
      </c>
      <c r="X96" t="str">
        <f t="shared" si="509"/>
        <v/>
      </c>
      <c r="Y96" t="str">
        <f t="shared" si="509"/>
        <v>V8514: GOOD TO BE ALIVE</v>
      </c>
      <c r="Z96" t="str">
        <f t="shared" si="509"/>
        <v/>
      </c>
      <c r="AA96" t="str">
        <f t="shared" si="509"/>
        <v/>
      </c>
      <c r="AB96" t="str">
        <f t="shared" si="509"/>
        <v/>
      </c>
      <c r="AC96" t="str">
        <f t="shared" si="509"/>
        <v/>
      </c>
      <c r="AD96" t="str">
        <f t="shared" si="509"/>
        <v/>
      </c>
      <c r="AE96" t="str">
        <f t="shared" si="509"/>
        <v>V7104: EVER DRINK</v>
      </c>
      <c r="AF96" t="str">
        <f t="shared" si="509"/>
        <v>V7112: #XMJ+HS/LIFETIME</v>
      </c>
      <c r="AG96" t="str">
        <f t="shared" si="509"/>
        <v>V7115: #X LSD/LIFETIME</v>
      </c>
      <c r="AH96" t="str">
        <f t="shared" si="509"/>
        <v>V7118: #X PSYD/LIFETIME</v>
      </c>
      <c r="AI96" t="str">
        <f t="shared" si="509"/>
        <v>V7127: #X AMPH/LIFETIME</v>
      </c>
      <c r="AJ96" t="str">
        <f t="shared" si="509"/>
        <v>V7097: #X SED/BARB/LIFE</v>
      </c>
      <c r="AK96" t="str">
        <f t="shared" si="509"/>
        <v>V7133: #X TRQL/LIFETIME</v>
      </c>
      <c r="AL96" t="str">
        <f t="shared" si="509"/>
        <v>V7139: #X NARC/LIFETIME</v>
      </c>
      <c r="AM96" t="str">
        <f t="shared" si="509"/>
        <v>V7142: #X INHL/LIFETIME</v>
      </c>
      <c r="AN96" t="str">
        <f t="shared" si="509"/>
        <v>V8451: #X BEER/LIFETIME</v>
      </c>
      <c r="AO96" t="str">
        <f t="shared" si="509"/>
        <v>V7426: #X SMKLESS/EVER</v>
      </c>
      <c r="AP96" t="e">
        <f t="shared" si="509"/>
        <v>#N/A</v>
      </c>
      <c r="AQ96" t="str">
        <f t="shared" si="509"/>
        <v>V7124: #XOTH COKE/LIFE</v>
      </c>
      <c r="AR96" t="str">
        <f t="shared" si="509"/>
        <v>V7164: #X MDMA/LIFETIM</v>
      </c>
      <c r="AS96" t="str">
        <f t="shared" si="509"/>
        <v>V7145: #X STRD/LIFETIME</v>
      </c>
      <c r="AT96" t="str">
        <f t="shared" si="509"/>
        <v>V7109: #XDRUNK/LIFETIME</v>
      </c>
      <c r="AU96" t="str">
        <f t="shared" si="509"/>
        <v/>
      </c>
      <c r="AV96" t="str">
        <f t="shared" si="509"/>
        <v/>
      </c>
      <c r="AW96" t="str">
        <f t="shared" si="509"/>
        <v/>
      </c>
      <c r="AX96" t="str">
        <f t="shared" si="509"/>
        <v/>
      </c>
      <c r="AY96" t="str">
        <f t="shared" si="509"/>
        <v/>
      </c>
      <c r="AZ96" t="str">
        <f t="shared" si="509"/>
        <v/>
      </c>
    </row>
    <row r="97" spans="2:52" hidden="1" x14ac:dyDescent="0.25">
      <c r="B97">
        <f t="shared" si="490"/>
        <v>-1</v>
      </c>
      <c r="C97">
        <f t="shared" si="488"/>
        <v>-1</v>
      </c>
      <c r="AE97" t="str">
        <f t="shared" ref="AE97:AZ97" si="510">IF(AE45&gt;=5,AE$18,"")</f>
        <v/>
      </c>
      <c r="AF97" t="str">
        <f t="shared" si="510"/>
        <v/>
      </c>
      <c r="AG97" t="str">
        <f t="shared" si="510"/>
        <v/>
      </c>
      <c r="AH97" t="str">
        <f t="shared" si="510"/>
        <v/>
      </c>
      <c r="AI97" t="str">
        <f t="shared" si="510"/>
        <v/>
      </c>
      <c r="AJ97" t="str">
        <f t="shared" si="510"/>
        <v/>
      </c>
      <c r="AK97" t="str">
        <f t="shared" si="510"/>
        <v/>
      </c>
      <c r="AL97" t="str">
        <f t="shared" si="510"/>
        <v/>
      </c>
      <c r="AM97" t="str">
        <f t="shared" si="510"/>
        <v/>
      </c>
      <c r="AN97" t="str">
        <f t="shared" si="510"/>
        <v/>
      </c>
      <c r="AO97" t="str">
        <f t="shared" si="510"/>
        <v/>
      </c>
      <c r="AP97" t="str">
        <f t="shared" si="510"/>
        <v/>
      </c>
      <c r="AQ97" t="str">
        <f t="shared" si="510"/>
        <v/>
      </c>
      <c r="AR97" t="str">
        <f t="shared" si="510"/>
        <v/>
      </c>
      <c r="AS97" t="str">
        <f t="shared" si="510"/>
        <v/>
      </c>
      <c r="AT97" t="str">
        <f t="shared" si="510"/>
        <v/>
      </c>
      <c r="AU97" t="str">
        <f t="shared" si="510"/>
        <v/>
      </c>
      <c r="AV97" t="str">
        <f t="shared" si="510"/>
        <v/>
      </c>
      <c r="AW97" t="str">
        <f t="shared" si="510"/>
        <v/>
      </c>
      <c r="AX97" t="str">
        <f t="shared" si="510"/>
        <v/>
      </c>
      <c r="AY97" t="str">
        <f t="shared" si="510"/>
        <v/>
      </c>
      <c r="AZ97" t="str">
        <f t="shared" si="510"/>
        <v/>
      </c>
    </row>
    <row r="98" spans="2:52" x14ac:dyDescent="0.25">
      <c r="B98">
        <f t="shared" si="490"/>
        <v>17</v>
      </c>
      <c r="C98">
        <f t="shared" si="488"/>
        <v>17</v>
      </c>
      <c r="D98">
        <f>$D$121-COUNTBLANK(J98:AC98)</f>
        <v>0</v>
      </c>
      <c r="E98" t="str">
        <f>CONCATENATE(E46,": ",F46)</f>
        <v>V7124: #XOTH COKE/LIFE</v>
      </c>
      <c r="G98" t="str">
        <f>IF(G46&gt;=5,CONCATENATE(G$19,": ",G$18),"")</f>
        <v/>
      </c>
      <c r="H98" t="str">
        <f t="shared" ref="H98:AZ98" si="511">IF(H46&gt;=5,CONCATENATE(H$19,": ",H$18),"")</f>
        <v/>
      </c>
      <c r="I98" t="str">
        <f t="shared" si="511"/>
        <v>V507W: W</v>
      </c>
      <c r="J98" t="str">
        <f t="shared" si="511"/>
        <v/>
      </c>
      <c r="K98" t="str">
        <f t="shared" si="511"/>
        <v/>
      </c>
      <c r="L98" t="str">
        <f t="shared" si="511"/>
        <v/>
      </c>
      <c r="M98" t="str">
        <f t="shared" si="511"/>
        <v/>
      </c>
      <c r="N98" t="str">
        <f t="shared" si="511"/>
        <v/>
      </c>
      <c r="O98" t="str">
        <f t="shared" si="511"/>
        <v/>
      </c>
      <c r="P98" t="str">
        <f t="shared" si="511"/>
        <v/>
      </c>
      <c r="Q98" t="str">
        <f t="shared" si="511"/>
        <v/>
      </c>
      <c r="R98" t="str">
        <f t="shared" si="511"/>
        <v/>
      </c>
      <c r="S98" t="str">
        <f t="shared" si="511"/>
        <v/>
      </c>
      <c r="T98" t="str">
        <f t="shared" si="511"/>
        <v/>
      </c>
      <c r="U98" t="str">
        <f t="shared" si="511"/>
        <v/>
      </c>
      <c r="V98" t="str">
        <f t="shared" si="511"/>
        <v/>
      </c>
      <c r="W98" t="str">
        <f t="shared" si="511"/>
        <v/>
      </c>
      <c r="X98" t="str">
        <f t="shared" si="511"/>
        <v/>
      </c>
      <c r="Y98" t="str">
        <f t="shared" si="511"/>
        <v/>
      </c>
      <c r="Z98" t="str">
        <f t="shared" si="511"/>
        <v/>
      </c>
      <c r="AA98" t="str">
        <f t="shared" si="511"/>
        <v/>
      </c>
      <c r="AB98" t="str">
        <f t="shared" si="511"/>
        <v/>
      </c>
      <c r="AC98" t="str">
        <f t="shared" si="511"/>
        <v/>
      </c>
      <c r="AD98" t="str">
        <f t="shared" si="511"/>
        <v/>
      </c>
      <c r="AE98" t="str">
        <f t="shared" si="511"/>
        <v>V7104: EVER DRINK</v>
      </c>
      <c r="AF98" t="str">
        <f t="shared" si="511"/>
        <v>V7112: #XMJ+HS/LIFETIME</v>
      </c>
      <c r="AG98" t="str">
        <f t="shared" si="511"/>
        <v>V7115: #X LSD/LIFETIME</v>
      </c>
      <c r="AH98" t="str">
        <f t="shared" si="511"/>
        <v>V7118: #X PSYD/LIFETIME</v>
      </c>
      <c r="AI98" t="str">
        <f t="shared" si="511"/>
        <v>V7127: #X AMPH/LIFETIME</v>
      </c>
      <c r="AJ98" t="str">
        <f t="shared" si="511"/>
        <v>V7097: #X SED/BARB/LIFE</v>
      </c>
      <c r="AK98" t="str">
        <f t="shared" si="511"/>
        <v>V7133: #X TRQL/LIFETIME</v>
      </c>
      <c r="AL98" t="str">
        <f t="shared" si="511"/>
        <v>V7139: #X NARC/LIFETIME</v>
      </c>
      <c r="AM98" t="str">
        <f t="shared" si="511"/>
        <v>V7142: #X INHL/LIFETIME</v>
      </c>
      <c r="AN98" t="str">
        <f t="shared" si="511"/>
        <v>V8451: #X BEER/LIFETIME</v>
      </c>
      <c r="AO98" t="str">
        <f t="shared" si="511"/>
        <v>V7426: #X SMKLESS/EVER</v>
      </c>
      <c r="AP98" t="str">
        <f t="shared" si="511"/>
        <v>V7121: #X CRACK/LIFETIM</v>
      </c>
      <c r="AQ98" t="e">
        <f t="shared" si="511"/>
        <v>#N/A</v>
      </c>
      <c r="AR98" t="str">
        <f t="shared" si="511"/>
        <v>V7164: #X MDMA/LIFETIM</v>
      </c>
      <c r="AS98" t="str">
        <f t="shared" si="511"/>
        <v>V7145: #X STRD/LIFETIME</v>
      </c>
      <c r="AT98" t="str">
        <f t="shared" si="511"/>
        <v>V7109: #XDRUNK/LIFETIME</v>
      </c>
      <c r="AU98" t="str">
        <f t="shared" si="511"/>
        <v>V7152: #X H LIF USE NDL</v>
      </c>
      <c r="AV98" t="str">
        <f t="shared" si="511"/>
        <v>V7155: #X H LIF W/O NDL</v>
      </c>
      <c r="AW98" t="str">
        <f t="shared" si="511"/>
        <v/>
      </c>
      <c r="AX98" t="str">
        <f t="shared" si="511"/>
        <v/>
      </c>
      <c r="AY98" t="str">
        <f t="shared" si="511"/>
        <v/>
      </c>
      <c r="AZ98" t="str">
        <f t="shared" si="511"/>
        <v/>
      </c>
    </row>
    <row r="99" spans="2:52" hidden="1" x14ac:dyDescent="0.25">
      <c r="B99">
        <f t="shared" si="490"/>
        <v>-1</v>
      </c>
      <c r="C99">
        <f t="shared" si="488"/>
        <v>-1</v>
      </c>
      <c r="AE99" t="str">
        <f t="shared" ref="AE99:AZ99" si="512">IF(AE47&gt;=5,AE$18,"")</f>
        <v/>
      </c>
      <c r="AF99" t="str">
        <f t="shared" si="512"/>
        <v/>
      </c>
      <c r="AG99" t="str">
        <f t="shared" si="512"/>
        <v/>
      </c>
      <c r="AH99" t="str">
        <f t="shared" si="512"/>
        <v/>
      </c>
      <c r="AI99" t="str">
        <f t="shared" si="512"/>
        <v/>
      </c>
      <c r="AJ99" t="str">
        <f t="shared" si="512"/>
        <v/>
      </c>
      <c r="AK99" t="str">
        <f t="shared" si="512"/>
        <v/>
      </c>
      <c r="AL99" t="str">
        <f t="shared" si="512"/>
        <v/>
      </c>
      <c r="AM99" t="str">
        <f t="shared" si="512"/>
        <v/>
      </c>
      <c r="AN99" t="str">
        <f t="shared" si="512"/>
        <v/>
      </c>
      <c r="AO99" t="str">
        <f t="shared" si="512"/>
        <v/>
      </c>
      <c r="AP99" t="str">
        <f t="shared" si="512"/>
        <v/>
      </c>
      <c r="AQ99" t="str">
        <f t="shared" si="512"/>
        <v/>
      </c>
      <c r="AR99" t="str">
        <f t="shared" si="512"/>
        <v/>
      </c>
      <c r="AS99" t="str">
        <f t="shared" si="512"/>
        <v/>
      </c>
      <c r="AT99" t="str">
        <f t="shared" si="512"/>
        <v/>
      </c>
      <c r="AU99" t="str">
        <f t="shared" si="512"/>
        <v/>
      </c>
      <c r="AV99" t="str">
        <f t="shared" si="512"/>
        <v/>
      </c>
      <c r="AW99" t="str">
        <f t="shared" si="512"/>
        <v/>
      </c>
      <c r="AX99" t="str">
        <f t="shared" si="512"/>
        <v/>
      </c>
      <c r="AY99" t="str">
        <f t="shared" si="512"/>
        <v/>
      </c>
      <c r="AZ99" t="str">
        <f t="shared" si="512"/>
        <v/>
      </c>
    </row>
    <row r="100" spans="2:52" x14ac:dyDescent="0.25">
      <c r="B100">
        <f t="shared" si="490"/>
        <v>24</v>
      </c>
      <c r="C100">
        <f t="shared" si="488"/>
        <v>21</v>
      </c>
      <c r="D100">
        <f>$D$121-COUNTBLANK(J100:AC100)</f>
        <v>3</v>
      </c>
      <c r="E100" t="str">
        <f>CONCATENATE(E48,": ",F48)</f>
        <v>V7164: #X MDMA/LIFETIM</v>
      </c>
      <c r="G100" t="str">
        <f>IF(G48&gt;=5,CONCATENATE(G$19,": ",G$18),"")</f>
        <v/>
      </c>
      <c r="H100" t="str">
        <f t="shared" ref="H100:AZ100" si="513">IF(H48&gt;=5,CONCATENATE(H$19,": ",H$18),"")</f>
        <v>V507NC: NC</v>
      </c>
      <c r="I100" t="str">
        <f t="shared" si="513"/>
        <v/>
      </c>
      <c r="J100" t="str">
        <f t="shared" si="513"/>
        <v/>
      </c>
      <c r="K100" t="str">
        <f t="shared" si="513"/>
        <v/>
      </c>
      <c r="L100" t="str">
        <f t="shared" si="513"/>
        <v/>
      </c>
      <c r="M100" t="str">
        <f t="shared" si="513"/>
        <v xml:space="preserve">V7562: #HR TEXT </v>
      </c>
      <c r="N100" t="str">
        <f t="shared" si="513"/>
        <v>V7563: #HR TALK CELL</v>
      </c>
      <c r="O100" t="str">
        <f t="shared" si="513"/>
        <v/>
      </c>
      <c r="P100" t="str">
        <f t="shared" si="513"/>
        <v/>
      </c>
      <c r="Q100" t="str">
        <f t="shared" si="513"/>
        <v/>
      </c>
      <c r="R100" t="str">
        <f t="shared" si="513"/>
        <v/>
      </c>
      <c r="S100" t="str">
        <f t="shared" si="513"/>
        <v>V8530: OFTN 7HRS SLEEP</v>
      </c>
      <c r="T100" t="str">
        <f t="shared" si="513"/>
        <v/>
      </c>
      <c r="U100" t="str">
        <f t="shared" si="513"/>
        <v/>
      </c>
      <c r="V100" t="str">
        <f t="shared" si="513"/>
        <v/>
      </c>
      <c r="W100" t="str">
        <f t="shared" si="513"/>
        <v/>
      </c>
      <c r="X100" t="str">
        <f t="shared" si="513"/>
        <v/>
      </c>
      <c r="Y100" t="str">
        <f t="shared" si="513"/>
        <v/>
      </c>
      <c r="Z100" t="str">
        <f t="shared" si="513"/>
        <v/>
      </c>
      <c r="AA100" t="str">
        <f t="shared" si="513"/>
        <v/>
      </c>
      <c r="AB100" t="str">
        <f t="shared" si="513"/>
        <v/>
      </c>
      <c r="AC100" t="str">
        <f t="shared" si="513"/>
        <v/>
      </c>
      <c r="AD100" t="str">
        <f t="shared" si="513"/>
        <v/>
      </c>
      <c r="AE100" t="str">
        <f t="shared" si="513"/>
        <v>V7104: EVER DRINK</v>
      </c>
      <c r="AF100" t="str">
        <f t="shared" si="513"/>
        <v>V7112: #XMJ+HS/LIFETIME</v>
      </c>
      <c r="AG100" t="str">
        <f t="shared" si="513"/>
        <v>V7115: #X LSD/LIFETIME</v>
      </c>
      <c r="AH100" t="str">
        <f t="shared" si="513"/>
        <v>V7118: #X PSYD/LIFETIME</v>
      </c>
      <c r="AI100" t="str">
        <f t="shared" si="513"/>
        <v>V7127: #X AMPH/LIFETIME</v>
      </c>
      <c r="AJ100" t="str">
        <f t="shared" si="513"/>
        <v>V7097: #X SED/BARB/LIFE</v>
      </c>
      <c r="AK100" t="str">
        <f t="shared" si="513"/>
        <v>V7133: #X TRQL/LIFETIME</v>
      </c>
      <c r="AL100" t="str">
        <f t="shared" si="513"/>
        <v>V7139: #X NARC/LIFETIME</v>
      </c>
      <c r="AM100" t="str">
        <f t="shared" si="513"/>
        <v>V7142: #X INHL/LIFETIME</v>
      </c>
      <c r="AN100" t="str">
        <f t="shared" si="513"/>
        <v>V8451: #X BEER/LIFETIME</v>
      </c>
      <c r="AO100" t="str">
        <f t="shared" si="513"/>
        <v>V7426: #X SMKLESS/EVER</v>
      </c>
      <c r="AP100" t="str">
        <f t="shared" si="513"/>
        <v>V7121: #X CRACK/LIFETIM</v>
      </c>
      <c r="AQ100" t="str">
        <f t="shared" si="513"/>
        <v>V7124: #XOTH COKE/LIFE</v>
      </c>
      <c r="AR100" t="e">
        <f t="shared" si="513"/>
        <v>#N/A</v>
      </c>
      <c r="AS100" t="str">
        <f t="shared" si="513"/>
        <v>V7145: #X STRD/LIFETIME</v>
      </c>
      <c r="AT100" t="str">
        <f t="shared" si="513"/>
        <v>V7109: #XDRUNK/LIFETIME</v>
      </c>
      <c r="AU100" t="str">
        <f t="shared" si="513"/>
        <v>V7152: #X H LIF USE NDL</v>
      </c>
      <c r="AV100" t="str">
        <f t="shared" si="513"/>
        <v>V7155: #X H LIF W/O NDL</v>
      </c>
      <c r="AW100" t="str">
        <f t="shared" si="513"/>
        <v>V7158: #X INJECTOTH/LIF</v>
      </c>
      <c r="AX100" t="str">
        <f t="shared" si="513"/>
        <v>V7161: #X ROHYPNOL/LIFE</v>
      </c>
      <c r="AY100" t="str">
        <f t="shared" si="513"/>
        <v>V7601: #X METHAMPH/LIFE</v>
      </c>
      <c r="AZ100" t="str">
        <f t="shared" si="513"/>
        <v>V8480: #X FLVRDALC/LIFE</v>
      </c>
    </row>
    <row r="101" spans="2:52" hidden="1" x14ac:dyDescent="0.25">
      <c r="B101">
        <f t="shared" si="490"/>
        <v>-1</v>
      </c>
      <c r="C101">
        <f t="shared" si="488"/>
        <v>-1</v>
      </c>
      <c r="AE101" t="str">
        <f t="shared" ref="AE101:AZ101" si="514">IF(AE49&gt;=5,AE$18,"")</f>
        <v/>
      </c>
      <c r="AF101" t="str">
        <f t="shared" si="514"/>
        <v/>
      </c>
      <c r="AG101" t="str">
        <f t="shared" si="514"/>
        <v/>
      </c>
      <c r="AH101" t="str">
        <f t="shared" si="514"/>
        <v/>
      </c>
      <c r="AI101" t="str">
        <f t="shared" si="514"/>
        <v/>
      </c>
      <c r="AJ101" t="str">
        <f t="shared" si="514"/>
        <v/>
      </c>
      <c r="AK101" t="str">
        <f t="shared" si="514"/>
        <v/>
      </c>
      <c r="AL101" t="str">
        <f t="shared" si="514"/>
        <v/>
      </c>
      <c r="AM101" t="str">
        <f t="shared" si="514"/>
        <v/>
      </c>
      <c r="AN101" t="str">
        <f t="shared" si="514"/>
        <v/>
      </c>
      <c r="AO101" t="str">
        <f t="shared" si="514"/>
        <v/>
      </c>
      <c r="AP101" t="str">
        <f t="shared" si="514"/>
        <v/>
      </c>
      <c r="AQ101" t="str">
        <f t="shared" si="514"/>
        <v/>
      </c>
      <c r="AR101" t="str">
        <f t="shared" si="514"/>
        <v/>
      </c>
      <c r="AS101" t="str">
        <f t="shared" si="514"/>
        <v/>
      </c>
      <c r="AT101" t="str">
        <f t="shared" si="514"/>
        <v/>
      </c>
      <c r="AU101" t="str">
        <f t="shared" si="514"/>
        <v/>
      </c>
      <c r="AV101" t="str">
        <f t="shared" si="514"/>
        <v/>
      </c>
      <c r="AW101" t="str">
        <f t="shared" si="514"/>
        <v/>
      </c>
      <c r="AX101" t="str">
        <f t="shared" si="514"/>
        <v/>
      </c>
      <c r="AY101" t="str">
        <f t="shared" si="514"/>
        <v/>
      </c>
      <c r="AZ101" t="str">
        <f t="shared" si="514"/>
        <v/>
      </c>
    </row>
    <row r="102" spans="2:52" x14ac:dyDescent="0.25">
      <c r="B102">
        <f t="shared" si="490"/>
        <v>20</v>
      </c>
      <c r="C102">
        <f t="shared" si="488"/>
        <v>18</v>
      </c>
      <c r="D102">
        <f>$D$121-COUNTBLANK(J102:AC102)</f>
        <v>2</v>
      </c>
      <c r="E102" t="str">
        <f>CONCATENATE(E50,": ",F50)</f>
        <v>V7145: #X STRD/LIFETIME</v>
      </c>
      <c r="G102" t="str">
        <f>IF(G50&gt;=5,CONCATENATE(G$19,": ",G$18),"")</f>
        <v/>
      </c>
      <c r="H102" t="str">
        <f t="shared" ref="H102:AZ102" si="515">IF(H50&gt;=5,CONCATENATE(H$19,": ",H$18),"")</f>
        <v/>
      </c>
      <c r="I102" t="str">
        <f t="shared" si="515"/>
        <v/>
      </c>
      <c r="J102" t="str">
        <f t="shared" si="515"/>
        <v/>
      </c>
      <c r="K102" t="str">
        <f t="shared" si="515"/>
        <v/>
      </c>
      <c r="L102" t="str">
        <f t="shared" si="515"/>
        <v>V7553: #HR GAMING</v>
      </c>
      <c r="M102" t="str">
        <f t="shared" si="515"/>
        <v xml:space="preserve">V7562: #HR TEXT </v>
      </c>
      <c r="N102" t="str">
        <f t="shared" si="515"/>
        <v/>
      </c>
      <c r="O102" t="str">
        <f t="shared" si="515"/>
        <v/>
      </c>
      <c r="P102" t="str">
        <f t="shared" si="515"/>
        <v/>
      </c>
      <c r="Q102" t="str">
        <f t="shared" si="515"/>
        <v/>
      </c>
      <c r="R102" t="str">
        <f t="shared" si="515"/>
        <v/>
      </c>
      <c r="S102" t="str">
        <f t="shared" si="515"/>
        <v/>
      </c>
      <c r="T102" t="str">
        <f t="shared" si="515"/>
        <v/>
      </c>
      <c r="U102" t="str">
        <f t="shared" si="515"/>
        <v/>
      </c>
      <c r="V102" t="str">
        <f t="shared" si="515"/>
        <v/>
      </c>
      <c r="W102" t="str">
        <f t="shared" si="515"/>
        <v/>
      </c>
      <c r="X102" t="str">
        <f t="shared" si="515"/>
        <v/>
      </c>
      <c r="Y102" t="str">
        <f t="shared" si="515"/>
        <v/>
      </c>
      <c r="Z102" t="str">
        <f t="shared" si="515"/>
        <v/>
      </c>
      <c r="AA102" t="str">
        <f t="shared" si="515"/>
        <v/>
      </c>
      <c r="AB102" t="str">
        <f t="shared" si="515"/>
        <v/>
      </c>
      <c r="AC102" t="str">
        <f t="shared" si="515"/>
        <v/>
      </c>
      <c r="AD102" t="str">
        <f t="shared" si="515"/>
        <v/>
      </c>
      <c r="AE102" t="str">
        <f t="shared" si="515"/>
        <v>V7104: EVER DRINK</v>
      </c>
      <c r="AF102" t="str">
        <f t="shared" si="515"/>
        <v>V7112: #XMJ+HS/LIFETIME</v>
      </c>
      <c r="AG102" t="str">
        <f t="shared" si="515"/>
        <v>V7115: #X LSD/LIFETIME</v>
      </c>
      <c r="AH102" t="str">
        <f t="shared" si="515"/>
        <v>V7118: #X PSYD/LIFETIME</v>
      </c>
      <c r="AI102" t="str">
        <f t="shared" si="515"/>
        <v>V7127: #X AMPH/LIFETIME</v>
      </c>
      <c r="AJ102" t="str">
        <f t="shared" si="515"/>
        <v>V7097: #X SED/BARB/LIFE</v>
      </c>
      <c r="AK102" t="str">
        <f t="shared" si="515"/>
        <v>V7133: #X TRQL/LIFETIME</v>
      </c>
      <c r="AL102" t="str">
        <f t="shared" si="515"/>
        <v>V7139: #X NARC/LIFETIME</v>
      </c>
      <c r="AM102" t="str">
        <f t="shared" si="515"/>
        <v>V7142: #X INHL/LIFETIME</v>
      </c>
      <c r="AN102" t="str">
        <f t="shared" si="515"/>
        <v>V8451: #X BEER/LIFETIME</v>
      </c>
      <c r="AO102" t="str">
        <f t="shared" si="515"/>
        <v>V7426: #X SMKLESS/EVER</v>
      </c>
      <c r="AP102" t="str">
        <f t="shared" si="515"/>
        <v>V7121: #X CRACK/LIFETIM</v>
      </c>
      <c r="AQ102" t="str">
        <f t="shared" si="515"/>
        <v>V7124: #XOTH COKE/LIFE</v>
      </c>
      <c r="AR102" t="str">
        <f t="shared" si="515"/>
        <v>V7164: #X MDMA/LIFETIM</v>
      </c>
      <c r="AS102" t="e">
        <f t="shared" si="515"/>
        <v>#N/A</v>
      </c>
      <c r="AT102" t="str">
        <f t="shared" si="515"/>
        <v>V7109: #XDRUNK/LIFETIME</v>
      </c>
      <c r="AU102" t="str">
        <f t="shared" si="515"/>
        <v>V7152: #X H LIF USE NDL</v>
      </c>
      <c r="AV102" t="str">
        <f t="shared" si="515"/>
        <v>V7155: #X H LIF W/O NDL</v>
      </c>
      <c r="AW102" t="str">
        <f t="shared" si="515"/>
        <v>V7158: #X INJECTOTH/LIF</v>
      </c>
      <c r="AX102" t="str">
        <f t="shared" si="515"/>
        <v/>
      </c>
      <c r="AY102" t="str">
        <f t="shared" si="515"/>
        <v/>
      </c>
      <c r="AZ102" t="str">
        <f t="shared" si="515"/>
        <v/>
      </c>
    </row>
    <row r="103" spans="2:52" hidden="1" x14ac:dyDescent="0.25">
      <c r="B103">
        <f t="shared" si="490"/>
        <v>-1</v>
      </c>
      <c r="C103">
        <f t="shared" si="488"/>
        <v>-1</v>
      </c>
      <c r="AE103" t="str">
        <f t="shared" ref="AE103:AZ103" si="516">IF(AE51&gt;=5,AE$18,"")</f>
        <v/>
      </c>
      <c r="AF103" t="str">
        <f t="shared" si="516"/>
        <v/>
      </c>
      <c r="AG103" t="str">
        <f t="shared" si="516"/>
        <v/>
      </c>
      <c r="AH103" t="str">
        <f t="shared" si="516"/>
        <v/>
      </c>
      <c r="AI103" t="str">
        <f t="shared" si="516"/>
        <v/>
      </c>
      <c r="AJ103" t="str">
        <f t="shared" si="516"/>
        <v/>
      </c>
      <c r="AK103" t="str">
        <f t="shared" si="516"/>
        <v/>
      </c>
      <c r="AL103" t="str">
        <f t="shared" si="516"/>
        <v/>
      </c>
      <c r="AM103" t="str">
        <f t="shared" si="516"/>
        <v/>
      </c>
      <c r="AN103" t="str">
        <f t="shared" si="516"/>
        <v/>
      </c>
      <c r="AO103" t="str">
        <f t="shared" si="516"/>
        <v/>
      </c>
      <c r="AP103" t="str">
        <f t="shared" si="516"/>
        <v/>
      </c>
      <c r="AQ103" t="str">
        <f t="shared" si="516"/>
        <v/>
      </c>
      <c r="AR103" t="str">
        <f t="shared" si="516"/>
        <v/>
      </c>
      <c r="AS103" t="str">
        <f t="shared" si="516"/>
        <v/>
      </c>
      <c r="AT103" t="str">
        <f t="shared" si="516"/>
        <v/>
      </c>
      <c r="AU103" t="str">
        <f t="shared" si="516"/>
        <v/>
      </c>
      <c r="AV103" t="str">
        <f t="shared" si="516"/>
        <v/>
      </c>
      <c r="AW103" t="str">
        <f t="shared" si="516"/>
        <v/>
      </c>
      <c r="AX103" t="str">
        <f t="shared" si="516"/>
        <v/>
      </c>
      <c r="AY103" t="str">
        <f t="shared" si="516"/>
        <v/>
      </c>
      <c r="AZ103" t="str">
        <f t="shared" si="516"/>
        <v/>
      </c>
    </row>
    <row r="104" spans="2:52" x14ac:dyDescent="0.25">
      <c r="B104">
        <f t="shared" si="490"/>
        <v>18</v>
      </c>
      <c r="C104">
        <f t="shared" si="488"/>
        <v>13</v>
      </c>
      <c r="D104">
        <f>$D$121-COUNTBLANK(J104:AC104)</f>
        <v>5</v>
      </c>
      <c r="E104" t="str">
        <f>CONCATENATE(E52,": ",F52)</f>
        <v>V7109: #XDRUNK/LIFETIME</v>
      </c>
      <c r="G104" t="str">
        <f>IF(G52&gt;=5,CONCATENATE(G$19,": ",G$18),"")</f>
        <v/>
      </c>
      <c r="H104" t="str">
        <f t="shared" ref="H104:AZ104" si="517">IF(H52&gt;=5,CONCATENATE(H$19,": ",H$18),"")</f>
        <v/>
      </c>
      <c r="I104" t="str">
        <f t="shared" si="517"/>
        <v/>
      </c>
      <c r="J104" t="str">
        <f t="shared" si="517"/>
        <v/>
      </c>
      <c r="K104" t="str">
        <f t="shared" si="517"/>
        <v/>
      </c>
      <c r="L104" t="str">
        <f t="shared" si="517"/>
        <v>V7553: #HR GAMING</v>
      </c>
      <c r="M104" t="str">
        <f t="shared" si="517"/>
        <v xml:space="preserve">V7562: #HR TEXT </v>
      </c>
      <c r="N104" t="str">
        <f t="shared" si="517"/>
        <v/>
      </c>
      <c r="O104" t="str">
        <f t="shared" si="517"/>
        <v/>
      </c>
      <c r="P104" t="str">
        <f t="shared" si="517"/>
        <v/>
      </c>
      <c r="Q104" t="str">
        <f t="shared" si="517"/>
        <v/>
      </c>
      <c r="R104" t="str">
        <f t="shared" si="517"/>
        <v/>
      </c>
      <c r="S104" t="str">
        <f t="shared" si="517"/>
        <v>V8530: OFTN 7HRS SLEEP</v>
      </c>
      <c r="T104" t="str">
        <f t="shared" si="517"/>
        <v/>
      </c>
      <c r="U104" t="str">
        <f t="shared" si="517"/>
        <v/>
      </c>
      <c r="V104" t="str">
        <f t="shared" si="517"/>
        <v/>
      </c>
      <c r="W104" t="str">
        <f t="shared" si="517"/>
        <v/>
      </c>
      <c r="X104" t="str">
        <f t="shared" si="517"/>
        <v>V8512: SATISFD W MYSELF</v>
      </c>
      <c r="Y104" t="str">
        <f t="shared" si="517"/>
        <v>V8514: GOOD TO BE ALIVE</v>
      </c>
      <c r="Z104" t="str">
        <f t="shared" si="517"/>
        <v/>
      </c>
      <c r="AA104" t="str">
        <f t="shared" si="517"/>
        <v/>
      </c>
      <c r="AB104" t="str">
        <f t="shared" si="517"/>
        <v/>
      </c>
      <c r="AC104" t="str">
        <f t="shared" si="517"/>
        <v/>
      </c>
      <c r="AD104" t="str">
        <f t="shared" si="517"/>
        <v/>
      </c>
      <c r="AE104" t="str">
        <f t="shared" si="517"/>
        <v>V7104: EVER DRINK</v>
      </c>
      <c r="AF104" t="str">
        <f t="shared" si="517"/>
        <v>V7112: #XMJ+HS/LIFETIME</v>
      </c>
      <c r="AG104" t="str">
        <f t="shared" si="517"/>
        <v>V7115: #X LSD/LIFETIME</v>
      </c>
      <c r="AH104" t="str">
        <f t="shared" si="517"/>
        <v/>
      </c>
      <c r="AI104" t="str">
        <f t="shared" si="517"/>
        <v>V7127: #X AMPH/LIFETIME</v>
      </c>
      <c r="AJ104" t="str">
        <f t="shared" si="517"/>
        <v>V7097: #X SED/BARB/LIFE</v>
      </c>
      <c r="AK104" t="str">
        <f t="shared" si="517"/>
        <v>V7133: #X TRQL/LIFETIME</v>
      </c>
      <c r="AL104" t="str">
        <f t="shared" si="517"/>
        <v>V7139: #X NARC/LIFETIME</v>
      </c>
      <c r="AM104" t="str">
        <f t="shared" si="517"/>
        <v>V7142: #X INHL/LIFETIME</v>
      </c>
      <c r="AN104" t="str">
        <f t="shared" si="517"/>
        <v>V8451: #X BEER/LIFETIME</v>
      </c>
      <c r="AO104" t="str">
        <f t="shared" si="517"/>
        <v>V7426: #X SMKLESS/EVER</v>
      </c>
      <c r="AP104" t="str">
        <f t="shared" si="517"/>
        <v>V7121: #X CRACK/LIFETIM</v>
      </c>
      <c r="AQ104" t="str">
        <f t="shared" si="517"/>
        <v>V7124: #XOTH COKE/LIFE</v>
      </c>
      <c r="AR104" t="str">
        <f t="shared" si="517"/>
        <v>V7164: #X MDMA/LIFETIM</v>
      </c>
      <c r="AS104" t="str">
        <f t="shared" si="517"/>
        <v/>
      </c>
      <c r="AT104" t="e">
        <f t="shared" si="517"/>
        <v>#N/A</v>
      </c>
      <c r="AU104" t="str">
        <f t="shared" si="517"/>
        <v/>
      </c>
      <c r="AV104" t="str">
        <f t="shared" si="517"/>
        <v/>
      </c>
      <c r="AW104" t="str">
        <f t="shared" si="517"/>
        <v/>
      </c>
      <c r="AX104" t="str">
        <f t="shared" si="517"/>
        <v/>
      </c>
      <c r="AY104" t="str">
        <f t="shared" si="517"/>
        <v/>
      </c>
      <c r="AZ104" t="str">
        <f t="shared" si="517"/>
        <v/>
      </c>
    </row>
    <row r="105" spans="2:52" hidden="1" x14ac:dyDescent="0.25">
      <c r="B105">
        <f t="shared" si="490"/>
        <v>-1</v>
      </c>
      <c r="C105">
        <f t="shared" si="488"/>
        <v>-1</v>
      </c>
      <c r="AE105" t="str">
        <f t="shared" ref="AE105:AZ105" si="518">IF(AE53&gt;=5,AE$18,"")</f>
        <v/>
      </c>
      <c r="AF105" t="str">
        <f t="shared" si="518"/>
        <v/>
      </c>
      <c r="AG105" t="str">
        <f t="shared" si="518"/>
        <v/>
      </c>
      <c r="AH105" t="str">
        <f t="shared" si="518"/>
        <v/>
      </c>
      <c r="AI105" t="str">
        <f t="shared" si="518"/>
        <v/>
      </c>
      <c r="AJ105" t="str">
        <f t="shared" si="518"/>
        <v/>
      </c>
      <c r="AK105" t="str">
        <f t="shared" si="518"/>
        <v/>
      </c>
      <c r="AL105" t="str">
        <f t="shared" si="518"/>
        <v/>
      </c>
      <c r="AM105" t="str">
        <f t="shared" si="518"/>
        <v/>
      </c>
      <c r="AN105" t="str">
        <f t="shared" si="518"/>
        <v/>
      </c>
      <c r="AO105" t="str">
        <f t="shared" si="518"/>
        <v/>
      </c>
      <c r="AP105" t="str">
        <f t="shared" si="518"/>
        <v/>
      </c>
      <c r="AQ105" t="str">
        <f t="shared" si="518"/>
        <v/>
      </c>
      <c r="AR105" t="str">
        <f t="shared" si="518"/>
        <v/>
      </c>
      <c r="AS105" t="str">
        <f t="shared" si="518"/>
        <v/>
      </c>
      <c r="AT105" t="str">
        <f t="shared" si="518"/>
        <v/>
      </c>
      <c r="AU105" t="str">
        <f t="shared" si="518"/>
        <v/>
      </c>
      <c r="AV105" t="str">
        <f t="shared" si="518"/>
        <v/>
      </c>
      <c r="AW105" t="str">
        <f t="shared" si="518"/>
        <v/>
      </c>
      <c r="AX105" t="str">
        <f t="shared" si="518"/>
        <v/>
      </c>
      <c r="AY105" t="str">
        <f t="shared" si="518"/>
        <v/>
      </c>
      <c r="AZ105" t="str">
        <f t="shared" si="518"/>
        <v/>
      </c>
    </row>
    <row r="106" spans="2:52" x14ac:dyDescent="0.25">
      <c r="B106">
        <f t="shared" si="490"/>
        <v>23</v>
      </c>
      <c r="C106">
        <f t="shared" si="488"/>
        <v>16</v>
      </c>
      <c r="D106">
        <f>$D$121-COUNTBLANK(J106:AC106)</f>
        <v>7</v>
      </c>
      <c r="E106" t="str">
        <f>CONCATENATE(E54,": ",F54)</f>
        <v>V7152: #X H LIF USE NDL</v>
      </c>
      <c r="G106" t="str">
        <f>IF(G54&gt;=5,CONCATENATE(G$19,": ",G$18),"")</f>
        <v/>
      </c>
      <c r="H106" t="str">
        <f t="shared" ref="H106:AZ106" si="519">IF(H54&gt;=5,CONCATENATE(H$19,": ",H$18),"")</f>
        <v/>
      </c>
      <c r="I106" t="str">
        <f t="shared" si="519"/>
        <v>V507W: W</v>
      </c>
      <c r="J106" t="str">
        <f t="shared" si="519"/>
        <v/>
      </c>
      <c r="K106" t="str">
        <f t="shared" si="519"/>
        <v/>
      </c>
      <c r="L106" t="str">
        <f t="shared" si="519"/>
        <v>V7553: #HR GAMING</v>
      </c>
      <c r="M106" t="str">
        <f t="shared" si="519"/>
        <v xml:space="preserve">V7562: #HR TEXT </v>
      </c>
      <c r="N106" t="str">
        <f t="shared" si="519"/>
        <v>V7563: #HR TALK CELL</v>
      </c>
      <c r="O106" t="str">
        <f t="shared" si="519"/>
        <v/>
      </c>
      <c r="P106" t="str">
        <f t="shared" si="519"/>
        <v/>
      </c>
      <c r="Q106" t="str">
        <f t="shared" si="519"/>
        <v/>
      </c>
      <c r="R106" t="str">
        <f t="shared" si="519"/>
        <v/>
      </c>
      <c r="S106" t="str">
        <f t="shared" si="519"/>
        <v>V8530: OFTN 7HRS SLEEP</v>
      </c>
      <c r="T106" t="str">
        <f t="shared" si="519"/>
        <v/>
      </c>
      <c r="U106" t="str">
        <f t="shared" si="519"/>
        <v/>
      </c>
      <c r="V106" t="str">
        <f t="shared" si="519"/>
        <v/>
      </c>
      <c r="W106" t="str">
        <f t="shared" si="519"/>
        <v>V8509: FUTURE HOPELESS</v>
      </c>
      <c r="X106" t="str">
        <f t="shared" si="519"/>
        <v>V8512: SATISFD W MYSELF</v>
      </c>
      <c r="Y106" t="str">
        <f t="shared" si="519"/>
        <v>V8514: GOOD TO BE ALIVE</v>
      </c>
      <c r="Z106" t="str">
        <f t="shared" si="519"/>
        <v/>
      </c>
      <c r="AA106" t="str">
        <f t="shared" si="519"/>
        <v/>
      </c>
      <c r="AB106" t="str">
        <f t="shared" si="519"/>
        <v/>
      </c>
      <c r="AC106" t="str">
        <f t="shared" si="519"/>
        <v/>
      </c>
      <c r="AD106" t="str">
        <f t="shared" si="519"/>
        <v/>
      </c>
      <c r="AE106" t="str">
        <f t="shared" si="519"/>
        <v>V7104: EVER DRINK</v>
      </c>
      <c r="AF106" t="str">
        <f t="shared" si="519"/>
        <v>V7112: #XMJ+HS/LIFETIME</v>
      </c>
      <c r="AG106" t="str">
        <f t="shared" si="519"/>
        <v>V7115: #X LSD/LIFETIME</v>
      </c>
      <c r="AH106" t="str">
        <f t="shared" si="519"/>
        <v>V7118: #X PSYD/LIFETIME</v>
      </c>
      <c r="AI106" t="str">
        <f t="shared" si="519"/>
        <v>V7127: #X AMPH/LIFETIME</v>
      </c>
      <c r="AJ106" t="str">
        <f t="shared" si="519"/>
        <v>V7097: #X SED/BARB/LIFE</v>
      </c>
      <c r="AK106" t="str">
        <f t="shared" si="519"/>
        <v>V7133: #X TRQL/LIFETIME</v>
      </c>
      <c r="AL106" t="str">
        <f t="shared" si="519"/>
        <v>V7139: #X NARC/LIFETIME</v>
      </c>
      <c r="AM106" t="str">
        <f t="shared" si="519"/>
        <v>V7142: #X INHL/LIFETIME</v>
      </c>
      <c r="AN106" t="str">
        <f t="shared" si="519"/>
        <v>V8451: #X BEER/LIFETIME</v>
      </c>
      <c r="AO106" t="str">
        <f t="shared" si="519"/>
        <v>V7426: #X SMKLESS/EVER</v>
      </c>
      <c r="AP106" t="str">
        <f t="shared" si="519"/>
        <v>V7121: #X CRACK/LIFETIM</v>
      </c>
      <c r="AQ106" t="str">
        <f t="shared" si="519"/>
        <v>V7124: #XOTH COKE/LIFE</v>
      </c>
      <c r="AR106" t="str">
        <f t="shared" si="519"/>
        <v>V7164: #X MDMA/LIFETIM</v>
      </c>
      <c r="AS106" t="str">
        <f t="shared" si="519"/>
        <v>V7145: #X STRD/LIFETIME</v>
      </c>
      <c r="AT106" t="str">
        <f t="shared" si="519"/>
        <v/>
      </c>
      <c r="AU106" t="e">
        <f t="shared" si="519"/>
        <v>#N/A</v>
      </c>
      <c r="AV106" t="str">
        <f t="shared" si="519"/>
        <v>V7155: #X H LIF W/O NDL</v>
      </c>
      <c r="AW106" t="str">
        <f t="shared" si="519"/>
        <v/>
      </c>
      <c r="AX106" t="str">
        <f t="shared" si="519"/>
        <v/>
      </c>
      <c r="AY106" t="str">
        <f t="shared" si="519"/>
        <v/>
      </c>
      <c r="AZ106" t="str">
        <f t="shared" si="519"/>
        <v/>
      </c>
    </row>
    <row r="107" spans="2:52" hidden="1" x14ac:dyDescent="0.25">
      <c r="B107">
        <f t="shared" si="490"/>
        <v>-1</v>
      </c>
      <c r="C107">
        <f t="shared" si="488"/>
        <v>-1</v>
      </c>
      <c r="AE107" t="str">
        <f t="shared" ref="AE107:AZ107" si="520">IF(AE55&gt;=5,AE$18,"")</f>
        <v/>
      </c>
      <c r="AF107" t="str">
        <f t="shared" si="520"/>
        <v/>
      </c>
      <c r="AG107" t="str">
        <f t="shared" si="520"/>
        <v/>
      </c>
      <c r="AH107" t="str">
        <f t="shared" si="520"/>
        <v/>
      </c>
      <c r="AI107" t="str">
        <f t="shared" si="520"/>
        <v/>
      </c>
      <c r="AJ107" t="str">
        <f t="shared" si="520"/>
        <v/>
      </c>
      <c r="AK107" t="str">
        <f t="shared" si="520"/>
        <v/>
      </c>
      <c r="AL107" t="str">
        <f t="shared" si="520"/>
        <v/>
      </c>
      <c r="AM107" t="str">
        <f t="shared" si="520"/>
        <v/>
      </c>
      <c r="AN107" t="str">
        <f t="shared" si="520"/>
        <v/>
      </c>
      <c r="AO107" t="str">
        <f t="shared" si="520"/>
        <v/>
      </c>
      <c r="AP107" t="str">
        <f t="shared" si="520"/>
        <v/>
      </c>
      <c r="AQ107" t="str">
        <f t="shared" si="520"/>
        <v/>
      </c>
      <c r="AR107" t="str">
        <f t="shared" si="520"/>
        <v/>
      </c>
      <c r="AS107" t="str">
        <f t="shared" si="520"/>
        <v/>
      </c>
      <c r="AT107" t="str">
        <f t="shared" si="520"/>
        <v/>
      </c>
      <c r="AU107" t="str">
        <f t="shared" si="520"/>
        <v/>
      </c>
      <c r="AV107" t="str">
        <f t="shared" si="520"/>
        <v/>
      </c>
      <c r="AW107" t="str">
        <f t="shared" si="520"/>
        <v/>
      </c>
      <c r="AX107" t="str">
        <f t="shared" si="520"/>
        <v/>
      </c>
      <c r="AY107" t="str">
        <f t="shared" si="520"/>
        <v/>
      </c>
      <c r="AZ107" t="str">
        <f t="shared" si="520"/>
        <v/>
      </c>
    </row>
    <row r="108" spans="2:52" x14ac:dyDescent="0.25">
      <c r="B108">
        <f t="shared" si="490"/>
        <v>19</v>
      </c>
      <c r="C108">
        <f t="shared" si="488"/>
        <v>17</v>
      </c>
      <c r="D108">
        <f>$D$121-COUNTBLANK(J108:AC108)</f>
        <v>2</v>
      </c>
      <c r="E108" t="str">
        <f>CONCATENATE(E56,": ",F56)</f>
        <v>V7155: #X H LIF W/O NDL</v>
      </c>
      <c r="G108" t="str">
        <f>IF(G56&gt;=5,CONCATENATE(G$19,": ",G$18),"")</f>
        <v/>
      </c>
      <c r="H108" t="str">
        <f t="shared" ref="H108:AZ108" si="521">IF(H56&gt;=5,CONCATENATE(H$19,": ",H$18),"")</f>
        <v/>
      </c>
      <c r="I108" t="str">
        <f t="shared" si="521"/>
        <v>V507W: W</v>
      </c>
      <c r="J108" t="str">
        <f t="shared" si="521"/>
        <v/>
      </c>
      <c r="K108" t="str">
        <f t="shared" si="521"/>
        <v/>
      </c>
      <c r="L108" t="str">
        <f t="shared" si="521"/>
        <v/>
      </c>
      <c r="M108" t="str">
        <f t="shared" si="521"/>
        <v/>
      </c>
      <c r="N108" t="str">
        <f t="shared" si="521"/>
        <v/>
      </c>
      <c r="O108" t="str">
        <f t="shared" si="521"/>
        <v/>
      </c>
      <c r="P108" t="str">
        <f t="shared" si="521"/>
        <v/>
      </c>
      <c r="Q108" t="str">
        <f t="shared" si="521"/>
        <v/>
      </c>
      <c r="R108" t="str">
        <f t="shared" si="521"/>
        <v/>
      </c>
      <c r="S108" t="str">
        <f t="shared" si="521"/>
        <v>V8530: OFTN 7HRS SLEEP</v>
      </c>
      <c r="T108" t="str">
        <f t="shared" si="521"/>
        <v/>
      </c>
      <c r="U108" t="str">
        <f t="shared" si="521"/>
        <v/>
      </c>
      <c r="V108" t="str">
        <f t="shared" si="521"/>
        <v/>
      </c>
      <c r="W108" t="str">
        <f t="shared" si="521"/>
        <v/>
      </c>
      <c r="X108" t="str">
        <f t="shared" si="521"/>
        <v/>
      </c>
      <c r="Y108" t="str">
        <f t="shared" si="521"/>
        <v/>
      </c>
      <c r="Z108" t="str">
        <f t="shared" si="521"/>
        <v/>
      </c>
      <c r="AA108" t="str">
        <f t="shared" si="521"/>
        <v/>
      </c>
      <c r="AB108" t="str">
        <f t="shared" si="521"/>
        <v/>
      </c>
      <c r="AC108" t="str">
        <f t="shared" si="521"/>
        <v>V8565: I AM OFTEN BORED</v>
      </c>
      <c r="AD108" t="str">
        <f t="shared" si="521"/>
        <v/>
      </c>
      <c r="AE108" t="str">
        <f t="shared" si="521"/>
        <v>V7104: EVER DRINK</v>
      </c>
      <c r="AF108" t="str">
        <f t="shared" si="521"/>
        <v>V7112: #XMJ+HS/LIFETIME</v>
      </c>
      <c r="AG108" t="str">
        <f t="shared" si="521"/>
        <v>V7115: #X LSD/LIFETIME</v>
      </c>
      <c r="AH108" t="str">
        <f t="shared" si="521"/>
        <v>V7118: #X PSYD/LIFETIME</v>
      </c>
      <c r="AI108" t="str">
        <f t="shared" si="521"/>
        <v>V7127: #X AMPH/LIFETIME</v>
      </c>
      <c r="AJ108" t="str">
        <f t="shared" si="521"/>
        <v>V7097: #X SED/BARB/LIFE</v>
      </c>
      <c r="AK108" t="str">
        <f t="shared" si="521"/>
        <v>V7133: #X TRQL/LIFETIME</v>
      </c>
      <c r="AL108" t="str">
        <f t="shared" si="521"/>
        <v>V7139: #X NARC/LIFETIME</v>
      </c>
      <c r="AM108" t="str">
        <f t="shared" si="521"/>
        <v>V7142: #X INHL/LIFETIME</v>
      </c>
      <c r="AN108" t="str">
        <f t="shared" si="521"/>
        <v>V8451: #X BEER/LIFETIME</v>
      </c>
      <c r="AO108" t="str">
        <f t="shared" si="521"/>
        <v>V7426: #X SMKLESS/EVER</v>
      </c>
      <c r="AP108" t="str">
        <f t="shared" si="521"/>
        <v>V7121: #X CRACK/LIFETIM</v>
      </c>
      <c r="AQ108" t="str">
        <f t="shared" si="521"/>
        <v>V7124: #XOTH COKE/LIFE</v>
      </c>
      <c r="AR108" t="str">
        <f t="shared" si="521"/>
        <v>V7164: #X MDMA/LIFETIM</v>
      </c>
      <c r="AS108" t="str">
        <f t="shared" si="521"/>
        <v>V7145: #X STRD/LIFETIME</v>
      </c>
      <c r="AT108" t="str">
        <f t="shared" si="521"/>
        <v>V7109: #XDRUNK/LIFETIME</v>
      </c>
      <c r="AU108" t="str">
        <f t="shared" si="521"/>
        <v>V7152: #X H LIF USE NDL</v>
      </c>
      <c r="AV108" t="e">
        <f t="shared" si="521"/>
        <v>#N/A</v>
      </c>
      <c r="AW108" t="str">
        <f t="shared" si="521"/>
        <v/>
      </c>
      <c r="AX108" t="str">
        <f t="shared" si="521"/>
        <v/>
      </c>
      <c r="AY108" t="str">
        <f t="shared" si="521"/>
        <v/>
      </c>
      <c r="AZ108" t="str">
        <f t="shared" si="521"/>
        <v/>
      </c>
    </row>
    <row r="109" spans="2:52" hidden="1" x14ac:dyDescent="0.25">
      <c r="B109">
        <f t="shared" si="490"/>
        <v>-1</v>
      </c>
      <c r="C109">
        <f t="shared" si="488"/>
        <v>-1</v>
      </c>
      <c r="AE109" t="str">
        <f t="shared" ref="AE109:AZ109" si="522">IF(AE57&gt;=5,AE$18,"")</f>
        <v/>
      </c>
      <c r="AF109" t="str">
        <f t="shared" si="522"/>
        <v/>
      </c>
      <c r="AG109" t="str">
        <f t="shared" si="522"/>
        <v/>
      </c>
      <c r="AH109" t="str">
        <f t="shared" si="522"/>
        <v/>
      </c>
      <c r="AI109" t="str">
        <f t="shared" si="522"/>
        <v/>
      </c>
      <c r="AJ109" t="str">
        <f t="shared" si="522"/>
        <v/>
      </c>
      <c r="AK109" t="str">
        <f t="shared" si="522"/>
        <v/>
      </c>
      <c r="AL109" t="str">
        <f t="shared" si="522"/>
        <v/>
      </c>
      <c r="AM109" t="str">
        <f t="shared" si="522"/>
        <v/>
      </c>
      <c r="AN109" t="str">
        <f t="shared" si="522"/>
        <v/>
      </c>
      <c r="AO109" t="str">
        <f t="shared" si="522"/>
        <v/>
      </c>
      <c r="AP109" t="str">
        <f t="shared" si="522"/>
        <v/>
      </c>
      <c r="AQ109" t="str">
        <f t="shared" si="522"/>
        <v/>
      </c>
      <c r="AR109" t="str">
        <f t="shared" si="522"/>
        <v/>
      </c>
      <c r="AS109" t="str">
        <f t="shared" si="522"/>
        <v/>
      </c>
      <c r="AT109" t="str">
        <f t="shared" si="522"/>
        <v/>
      </c>
      <c r="AU109" t="str">
        <f t="shared" si="522"/>
        <v/>
      </c>
      <c r="AV109" t="str">
        <f t="shared" si="522"/>
        <v/>
      </c>
      <c r="AW109" t="str">
        <f t="shared" si="522"/>
        <v/>
      </c>
      <c r="AX109" t="str">
        <f t="shared" si="522"/>
        <v/>
      </c>
      <c r="AY109" t="str">
        <f t="shared" si="522"/>
        <v/>
      </c>
      <c r="AZ109" t="str">
        <f t="shared" si="522"/>
        <v/>
      </c>
    </row>
    <row r="110" spans="2:52" x14ac:dyDescent="0.25">
      <c r="B110">
        <f t="shared" si="490"/>
        <v>21</v>
      </c>
      <c r="C110">
        <f t="shared" si="488"/>
        <v>16</v>
      </c>
      <c r="D110">
        <f>$D$121-COUNTBLANK(J110:AC110)</f>
        <v>5</v>
      </c>
      <c r="E110" t="str">
        <f>CONCATENATE(E58,": ",F58)</f>
        <v>V7158: #X INJECTOTH/LIF</v>
      </c>
      <c r="G110" t="str">
        <f>IF(G58&gt;=5,CONCATENATE(G$19,": ",G$18),"")</f>
        <v/>
      </c>
      <c r="H110" t="str">
        <f t="shared" ref="H110:AZ110" si="523">IF(H58&gt;=5,CONCATENATE(H$19,": ",H$18),"")</f>
        <v/>
      </c>
      <c r="I110" t="str">
        <f t="shared" si="523"/>
        <v/>
      </c>
      <c r="J110" t="str">
        <f t="shared" si="523"/>
        <v/>
      </c>
      <c r="K110" t="str">
        <f t="shared" si="523"/>
        <v/>
      </c>
      <c r="L110" t="str">
        <f t="shared" si="523"/>
        <v/>
      </c>
      <c r="M110" t="str">
        <f t="shared" si="523"/>
        <v/>
      </c>
      <c r="N110" t="str">
        <f t="shared" si="523"/>
        <v>V7563: #HR TALK CELL</v>
      </c>
      <c r="O110" t="str">
        <f t="shared" si="523"/>
        <v/>
      </c>
      <c r="P110" t="str">
        <f t="shared" si="523"/>
        <v/>
      </c>
      <c r="Q110" t="str">
        <f t="shared" si="523"/>
        <v/>
      </c>
      <c r="R110" t="str">
        <f t="shared" si="523"/>
        <v/>
      </c>
      <c r="S110" t="str">
        <f t="shared" si="523"/>
        <v>V8530: OFTN 7HRS SLEEP</v>
      </c>
      <c r="T110" t="str">
        <f t="shared" si="523"/>
        <v/>
      </c>
      <c r="U110" t="str">
        <f t="shared" si="523"/>
        <v/>
      </c>
      <c r="V110" t="str">
        <f t="shared" si="523"/>
        <v/>
      </c>
      <c r="W110" t="str">
        <f t="shared" si="523"/>
        <v/>
      </c>
      <c r="X110" t="str">
        <f t="shared" si="523"/>
        <v>V8512: SATISFD W MYSELF</v>
      </c>
      <c r="Y110" t="str">
        <f t="shared" si="523"/>
        <v>V8514: GOOD TO BE ALIVE</v>
      </c>
      <c r="Z110" t="str">
        <f t="shared" si="523"/>
        <v/>
      </c>
      <c r="AA110" t="str">
        <f t="shared" si="523"/>
        <v/>
      </c>
      <c r="AB110" t="str">
        <f t="shared" si="523"/>
        <v/>
      </c>
      <c r="AC110" t="str">
        <f t="shared" si="523"/>
        <v>V8565: I AM OFTEN BORED</v>
      </c>
      <c r="AD110" t="str">
        <f t="shared" si="523"/>
        <v/>
      </c>
      <c r="AE110" t="str">
        <f t="shared" si="523"/>
        <v>V7104: EVER DRINK</v>
      </c>
      <c r="AF110" t="str">
        <f t="shared" si="523"/>
        <v>V7112: #XMJ+HS/LIFETIME</v>
      </c>
      <c r="AG110" t="str">
        <f t="shared" si="523"/>
        <v>V7115: #X LSD/LIFETIME</v>
      </c>
      <c r="AH110" t="str">
        <f t="shared" si="523"/>
        <v>V7118: #X PSYD/LIFETIME</v>
      </c>
      <c r="AI110" t="str">
        <f t="shared" si="523"/>
        <v>V7127: #X AMPH/LIFETIME</v>
      </c>
      <c r="AJ110" t="str">
        <f t="shared" si="523"/>
        <v>V7097: #X SED/BARB/LIFE</v>
      </c>
      <c r="AK110" t="str">
        <f t="shared" si="523"/>
        <v>V7133: #X TRQL/LIFETIME</v>
      </c>
      <c r="AL110" t="str">
        <f t="shared" si="523"/>
        <v>V7139: #X NARC/LIFETIME</v>
      </c>
      <c r="AM110" t="str">
        <f t="shared" si="523"/>
        <v>V7142: #X INHL/LIFETIME</v>
      </c>
      <c r="AN110" t="str">
        <f t="shared" si="523"/>
        <v>V8451: #X BEER/LIFETIME</v>
      </c>
      <c r="AO110" t="str">
        <f t="shared" si="523"/>
        <v>V7426: #X SMKLESS/EVER</v>
      </c>
      <c r="AP110" t="str">
        <f t="shared" si="523"/>
        <v>V7121: #X CRACK/LIFETIM</v>
      </c>
      <c r="AQ110" t="str">
        <f t="shared" si="523"/>
        <v>V7124: #XOTH COKE/LIFE</v>
      </c>
      <c r="AR110" t="str">
        <f t="shared" si="523"/>
        <v>V7164: #X MDMA/LIFETIM</v>
      </c>
      <c r="AS110" t="str">
        <f t="shared" si="523"/>
        <v>V7145: #X STRD/LIFETIME</v>
      </c>
      <c r="AT110" t="str">
        <f t="shared" si="523"/>
        <v>V7109: #XDRUNK/LIFETIME</v>
      </c>
      <c r="AU110" t="str">
        <f t="shared" si="523"/>
        <v/>
      </c>
      <c r="AV110" t="str">
        <f t="shared" si="523"/>
        <v/>
      </c>
      <c r="AW110" t="e">
        <f t="shared" si="523"/>
        <v>#N/A</v>
      </c>
      <c r="AX110" t="str">
        <f t="shared" si="523"/>
        <v/>
      </c>
      <c r="AY110" t="str">
        <f t="shared" si="523"/>
        <v/>
      </c>
      <c r="AZ110" t="str">
        <f t="shared" si="523"/>
        <v/>
      </c>
    </row>
    <row r="111" spans="2:52" hidden="1" x14ac:dyDescent="0.25">
      <c r="B111">
        <f t="shared" si="490"/>
        <v>-1</v>
      </c>
      <c r="C111">
        <f t="shared" si="488"/>
        <v>-1</v>
      </c>
      <c r="AE111" t="str">
        <f t="shared" ref="AE111:AZ111" si="524">IF(AE59&gt;=5,AE$18,"")</f>
        <v/>
      </c>
      <c r="AF111" t="str">
        <f t="shared" si="524"/>
        <v/>
      </c>
      <c r="AG111" t="str">
        <f t="shared" si="524"/>
        <v/>
      </c>
      <c r="AH111" t="str">
        <f t="shared" si="524"/>
        <v/>
      </c>
      <c r="AI111" t="str">
        <f t="shared" si="524"/>
        <v/>
      </c>
      <c r="AJ111" t="str">
        <f t="shared" si="524"/>
        <v/>
      </c>
      <c r="AK111" t="str">
        <f t="shared" si="524"/>
        <v/>
      </c>
      <c r="AL111" t="str">
        <f t="shared" si="524"/>
        <v/>
      </c>
      <c r="AM111" t="str">
        <f t="shared" si="524"/>
        <v/>
      </c>
      <c r="AN111" t="str">
        <f t="shared" si="524"/>
        <v/>
      </c>
      <c r="AO111" t="str">
        <f t="shared" si="524"/>
        <v/>
      </c>
      <c r="AP111" t="str">
        <f t="shared" si="524"/>
        <v/>
      </c>
      <c r="AQ111" t="str">
        <f t="shared" si="524"/>
        <v/>
      </c>
      <c r="AR111" t="str">
        <f t="shared" si="524"/>
        <v/>
      </c>
      <c r="AS111" t="str">
        <f t="shared" si="524"/>
        <v/>
      </c>
      <c r="AT111" t="str">
        <f t="shared" si="524"/>
        <v/>
      </c>
      <c r="AU111" t="str">
        <f t="shared" si="524"/>
        <v/>
      </c>
      <c r="AV111" t="str">
        <f t="shared" si="524"/>
        <v/>
      </c>
      <c r="AW111" t="str">
        <f t="shared" si="524"/>
        <v/>
      </c>
      <c r="AX111" t="str">
        <f t="shared" si="524"/>
        <v/>
      </c>
      <c r="AY111" t="str">
        <f t="shared" si="524"/>
        <v/>
      </c>
      <c r="AZ111" t="str">
        <f t="shared" si="524"/>
        <v/>
      </c>
    </row>
    <row r="112" spans="2:52" x14ac:dyDescent="0.25">
      <c r="B112">
        <f t="shared" si="490"/>
        <v>21</v>
      </c>
      <c r="C112">
        <f t="shared" si="488"/>
        <v>21</v>
      </c>
      <c r="D112">
        <f>$D$121-COUNTBLANK(J112:AC112)</f>
        <v>0</v>
      </c>
      <c r="E112" t="str">
        <f>CONCATENATE(E60,": ",F60)</f>
        <v>V7161: #X ROHYPNOL/LIFE</v>
      </c>
      <c r="G112" t="str">
        <f>IF(G60&gt;=5,CONCATENATE(G$19,": ",G$18),"")</f>
        <v/>
      </c>
      <c r="H112" t="str">
        <f t="shared" ref="H112:AZ112" si="525">IF(H60&gt;=5,CONCATENATE(H$19,": ",H$18),"")</f>
        <v/>
      </c>
      <c r="I112" t="str">
        <f t="shared" si="525"/>
        <v/>
      </c>
      <c r="J112" t="str">
        <f t="shared" si="525"/>
        <v/>
      </c>
      <c r="K112" t="str">
        <f t="shared" si="525"/>
        <v/>
      </c>
      <c r="L112" t="str">
        <f t="shared" si="525"/>
        <v/>
      </c>
      <c r="M112" t="str">
        <f t="shared" si="525"/>
        <v/>
      </c>
      <c r="N112" t="str">
        <f t="shared" si="525"/>
        <v/>
      </c>
      <c r="O112" t="str">
        <f t="shared" si="525"/>
        <v/>
      </c>
      <c r="P112" t="str">
        <f t="shared" si="525"/>
        <v/>
      </c>
      <c r="Q112" t="str">
        <f t="shared" si="525"/>
        <v/>
      </c>
      <c r="R112" t="str">
        <f t="shared" si="525"/>
        <v/>
      </c>
      <c r="S112" t="str">
        <f t="shared" si="525"/>
        <v/>
      </c>
      <c r="T112" t="str">
        <f t="shared" si="525"/>
        <v/>
      </c>
      <c r="U112" t="str">
        <f t="shared" si="525"/>
        <v/>
      </c>
      <c r="V112" t="str">
        <f t="shared" si="525"/>
        <v/>
      </c>
      <c r="W112" t="str">
        <f t="shared" si="525"/>
        <v/>
      </c>
      <c r="X112" t="str">
        <f t="shared" si="525"/>
        <v/>
      </c>
      <c r="Y112" t="str">
        <f t="shared" si="525"/>
        <v/>
      </c>
      <c r="Z112" t="str">
        <f t="shared" si="525"/>
        <v/>
      </c>
      <c r="AA112" t="str">
        <f t="shared" si="525"/>
        <v/>
      </c>
      <c r="AB112" t="str">
        <f t="shared" si="525"/>
        <v/>
      </c>
      <c r="AC112" t="str">
        <f t="shared" si="525"/>
        <v/>
      </c>
      <c r="AD112" t="str">
        <f t="shared" si="525"/>
        <v/>
      </c>
      <c r="AE112" t="str">
        <f t="shared" si="525"/>
        <v>V7104: EVER DRINK</v>
      </c>
      <c r="AF112" t="str">
        <f t="shared" si="525"/>
        <v>V7112: #XMJ+HS/LIFETIME</v>
      </c>
      <c r="AG112" t="str">
        <f t="shared" si="525"/>
        <v>V7115: #X LSD/LIFETIME</v>
      </c>
      <c r="AH112" t="str">
        <f t="shared" si="525"/>
        <v>V7118: #X PSYD/LIFETIME</v>
      </c>
      <c r="AI112" t="str">
        <f t="shared" si="525"/>
        <v>V7127: #X AMPH/LIFETIME</v>
      </c>
      <c r="AJ112" t="str">
        <f t="shared" si="525"/>
        <v>V7097: #X SED/BARB/LIFE</v>
      </c>
      <c r="AK112" t="str">
        <f t="shared" si="525"/>
        <v>V7133: #X TRQL/LIFETIME</v>
      </c>
      <c r="AL112" t="str">
        <f t="shared" si="525"/>
        <v>V7139: #X NARC/LIFETIME</v>
      </c>
      <c r="AM112" t="str">
        <f t="shared" si="525"/>
        <v>V7142: #X INHL/LIFETIME</v>
      </c>
      <c r="AN112" t="str">
        <f t="shared" si="525"/>
        <v>V8451: #X BEER/LIFETIME</v>
      </c>
      <c r="AO112" t="str">
        <f t="shared" si="525"/>
        <v>V7426: #X SMKLESS/EVER</v>
      </c>
      <c r="AP112" t="str">
        <f t="shared" si="525"/>
        <v>V7121: #X CRACK/LIFETIM</v>
      </c>
      <c r="AQ112" t="str">
        <f t="shared" si="525"/>
        <v>V7124: #XOTH COKE/LIFE</v>
      </c>
      <c r="AR112" t="str">
        <f t="shared" si="525"/>
        <v>V7164: #X MDMA/LIFETIM</v>
      </c>
      <c r="AS112" t="str">
        <f t="shared" si="525"/>
        <v>V7145: #X STRD/LIFETIME</v>
      </c>
      <c r="AT112" t="str">
        <f t="shared" si="525"/>
        <v>V7109: #XDRUNK/LIFETIME</v>
      </c>
      <c r="AU112" t="str">
        <f t="shared" si="525"/>
        <v>V7152: #X H LIF USE NDL</v>
      </c>
      <c r="AV112" t="str">
        <f t="shared" si="525"/>
        <v>V7155: #X H LIF W/O NDL</v>
      </c>
      <c r="AW112" t="str">
        <f t="shared" si="525"/>
        <v>V7158: #X INJECTOTH/LIF</v>
      </c>
      <c r="AX112" t="e">
        <f t="shared" si="525"/>
        <v>#N/A</v>
      </c>
      <c r="AY112" t="str">
        <f t="shared" si="525"/>
        <v>V7601: #X METHAMPH/LIFE</v>
      </c>
      <c r="AZ112" t="str">
        <f t="shared" si="525"/>
        <v>V8480: #X FLVRDALC/LIFE</v>
      </c>
    </row>
    <row r="113" spans="2:52" hidden="1" x14ac:dyDescent="0.25">
      <c r="B113">
        <f t="shared" si="490"/>
        <v>-1</v>
      </c>
      <c r="C113">
        <f t="shared" si="488"/>
        <v>-1</v>
      </c>
      <c r="AE113" t="str">
        <f t="shared" ref="AE113:AZ113" si="526">IF(AE61&gt;=5,AE$18,"")</f>
        <v/>
      </c>
      <c r="AF113" t="str">
        <f t="shared" si="526"/>
        <v/>
      </c>
      <c r="AG113" t="str">
        <f t="shared" si="526"/>
        <v/>
      </c>
      <c r="AH113" t="str">
        <f t="shared" si="526"/>
        <v/>
      </c>
      <c r="AI113" t="str">
        <f t="shared" si="526"/>
        <v/>
      </c>
      <c r="AJ113" t="str">
        <f t="shared" si="526"/>
        <v/>
      </c>
      <c r="AK113" t="str">
        <f t="shared" si="526"/>
        <v/>
      </c>
      <c r="AL113" t="str">
        <f t="shared" si="526"/>
        <v/>
      </c>
      <c r="AM113" t="str">
        <f t="shared" si="526"/>
        <v/>
      </c>
      <c r="AN113" t="str">
        <f t="shared" si="526"/>
        <v/>
      </c>
      <c r="AO113" t="str">
        <f t="shared" si="526"/>
        <v/>
      </c>
      <c r="AP113" t="str">
        <f t="shared" si="526"/>
        <v/>
      </c>
      <c r="AQ113" t="str">
        <f t="shared" si="526"/>
        <v/>
      </c>
      <c r="AR113" t="str">
        <f t="shared" si="526"/>
        <v/>
      </c>
      <c r="AS113" t="str">
        <f t="shared" si="526"/>
        <v/>
      </c>
      <c r="AT113" t="str">
        <f t="shared" si="526"/>
        <v/>
      </c>
      <c r="AU113" t="str">
        <f t="shared" si="526"/>
        <v/>
      </c>
      <c r="AV113" t="str">
        <f t="shared" si="526"/>
        <v/>
      </c>
      <c r="AW113" t="str">
        <f t="shared" si="526"/>
        <v/>
      </c>
      <c r="AX113" t="str">
        <f t="shared" si="526"/>
        <v/>
      </c>
      <c r="AY113" t="str">
        <f t="shared" si="526"/>
        <v/>
      </c>
      <c r="AZ113" t="str">
        <f t="shared" si="526"/>
        <v/>
      </c>
    </row>
    <row r="114" spans="2:52" x14ac:dyDescent="0.25">
      <c r="B114">
        <f t="shared" si="490"/>
        <v>27</v>
      </c>
      <c r="C114">
        <f t="shared" si="488"/>
        <v>21</v>
      </c>
      <c r="D114">
        <f>$D$121-COUNTBLANK(J114:AC114)</f>
        <v>6</v>
      </c>
      <c r="E114" t="str">
        <f>CONCATENATE(E62,": ",F62)</f>
        <v>V7601: #X METHAMPH/LIFE</v>
      </c>
      <c r="G114" t="str">
        <f>IF(G62&gt;=5,CONCATENATE(G$19,": ",G$18),"")</f>
        <v/>
      </c>
      <c r="H114" t="str">
        <f t="shared" ref="H114:AZ114" si="527">IF(H62&gt;=5,CONCATENATE(H$19,": ",H$18),"")</f>
        <v/>
      </c>
      <c r="I114" t="str">
        <f t="shared" si="527"/>
        <v/>
      </c>
      <c r="J114" t="str">
        <f t="shared" si="527"/>
        <v/>
      </c>
      <c r="K114" t="str">
        <f t="shared" si="527"/>
        <v/>
      </c>
      <c r="L114" t="str">
        <f t="shared" si="527"/>
        <v>V7553: #HR GAMING</v>
      </c>
      <c r="M114" t="str">
        <f t="shared" si="527"/>
        <v xml:space="preserve">V7562: #HR TEXT </v>
      </c>
      <c r="N114" t="str">
        <f t="shared" si="527"/>
        <v/>
      </c>
      <c r="O114" t="str">
        <f t="shared" si="527"/>
        <v/>
      </c>
      <c r="P114" t="str">
        <f t="shared" si="527"/>
        <v/>
      </c>
      <c r="Q114" t="str">
        <f t="shared" si="527"/>
        <v/>
      </c>
      <c r="R114" t="str">
        <f t="shared" si="527"/>
        <v/>
      </c>
      <c r="S114" t="str">
        <f t="shared" si="527"/>
        <v/>
      </c>
      <c r="T114" t="str">
        <f t="shared" si="527"/>
        <v/>
      </c>
      <c r="U114" t="str">
        <f t="shared" si="527"/>
        <v/>
      </c>
      <c r="V114" t="str">
        <f t="shared" si="527"/>
        <v/>
      </c>
      <c r="W114" t="str">
        <f t="shared" si="527"/>
        <v/>
      </c>
      <c r="X114" t="str">
        <f t="shared" si="527"/>
        <v>V8512: SATISFD W MYSELF</v>
      </c>
      <c r="Y114" t="str">
        <f t="shared" si="527"/>
        <v>V8514: GOOD TO BE ALIVE</v>
      </c>
      <c r="Z114" t="str">
        <f t="shared" si="527"/>
        <v/>
      </c>
      <c r="AA114" t="str">
        <f t="shared" si="527"/>
        <v>V7501: OFTN FEEL LONELY</v>
      </c>
      <c r="AB114" t="str">
        <f t="shared" si="527"/>
        <v/>
      </c>
      <c r="AC114" t="str">
        <f t="shared" si="527"/>
        <v>V8565: I AM OFTEN BORED</v>
      </c>
      <c r="AD114" t="str">
        <f t="shared" si="527"/>
        <v/>
      </c>
      <c r="AE114" t="str">
        <f t="shared" si="527"/>
        <v>V7104: EVER DRINK</v>
      </c>
      <c r="AF114" t="str">
        <f t="shared" si="527"/>
        <v>V7112: #XMJ+HS/LIFETIME</v>
      </c>
      <c r="AG114" t="str">
        <f t="shared" si="527"/>
        <v>V7115: #X LSD/LIFETIME</v>
      </c>
      <c r="AH114" t="str">
        <f t="shared" si="527"/>
        <v>V7118: #X PSYD/LIFETIME</v>
      </c>
      <c r="AI114" t="str">
        <f t="shared" si="527"/>
        <v>V7127: #X AMPH/LIFETIME</v>
      </c>
      <c r="AJ114" t="str">
        <f t="shared" si="527"/>
        <v>V7097: #X SED/BARB/LIFE</v>
      </c>
      <c r="AK114" t="str">
        <f t="shared" si="527"/>
        <v>V7133: #X TRQL/LIFETIME</v>
      </c>
      <c r="AL114" t="str">
        <f t="shared" si="527"/>
        <v>V7139: #X NARC/LIFETIME</v>
      </c>
      <c r="AM114" t="str">
        <f t="shared" si="527"/>
        <v>V7142: #X INHL/LIFETIME</v>
      </c>
      <c r="AN114" t="str">
        <f t="shared" si="527"/>
        <v>V8451: #X BEER/LIFETIME</v>
      </c>
      <c r="AO114" t="str">
        <f t="shared" si="527"/>
        <v>V7426: #X SMKLESS/EVER</v>
      </c>
      <c r="AP114" t="str">
        <f t="shared" si="527"/>
        <v>V7121: #X CRACK/LIFETIM</v>
      </c>
      <c r="AQ114" t="str">
        <f t="shared" si="527"/>
        <v>V7124: #XOTH COKE/LIFE</v>
      </c>
      <c r="AR114" t="str">
        <f t="shared" si="527"/>
        <v>V7164: #X MDMA/LIFETIM</v>
      </c>
      <c r="AS114" t="str">
        <f t="shared" si="527"/>
        <v>V7145: #X STRD/LIFETIME</v>
      </c>
      <c r="AT114" t="str">
        <f t="shared" si="527"/>
        <v>V7109: #XDRUNK/LIFETIME</v>
      </c>
      <c r="AU114" t="str">
        <f t="shared" si="527"/>
        <v>V7152: #X H LIF USE NDL</v>
      </c>
      <c r="AV114" t="str">
        <f t="shared" si="527"/>
        <v>V7155: #X H LIF W/O NDL</v>
      </c>
      <c r="AW114" t="str">
        <f t="shared" si="527"/>
        <v>V7158: #X INJECTOTH/LIF</v>
      </c>
      <c r="AX114" t="str">
        <f t="shared" si="527"/>
        <v>V7161: #X ROHYPNOL/LIFE</v>
      </c>
      <c r="AY114" t="e">
        <f t="shared" si="527"/>
        <v>#N/A</v>
      </c>
      <c r="AZ114" t="str">
        <f t="shared" si="527"/>
        <v>V8480: #X FLVRDALC/LIFE</v>
      </c>
    </row>
    <row r="115" spans="2:52" hidden="1" x14ac:dyDescent="0.25">
      <c r="B115">
        <f t="shared" si="490"/>
        <v>0</v>
      </c>
      <c r="AE115" t="str">
        <f t="shared" ref="AE115:AZ115" si="528">IF(AE63&gt;=5,AE$18,"")</f>
        <v/>
      </c>
      <c r="AF115" t="str">
        <f t="shared" si="528"/>
        <v/>
      </c>
      <c r="AG115" t="str">
        <f t="shared" si="528"/>
        <v/>
      </c>
      <c r="AH115" t="str">
        <f t="shared" si="528"/>
        <v/>
      </c>
      <c r="AI115" t="str">
        <f t="shared" si="528"/>
        <v/>
      </c>
      <c r="AJ115" t="str">
        <f t="shared" si="528"/>
        <v/>
      </c>
      <c r="AK115" t="str">
        <f t="shared" si="528"/>
        <v/>
      </c>
      <c r="AL115" t="str">
        <f t="shared" si="528"/>
        <v/>
      </c>
      <c r="AM115" t="str">
        <f t="shared" si="528"/>
        <v/>
      </c>
      <c r="AN115" t="str">
        <f t="shared" si="528"/>
        <v/>
      </c>
      <c r="AO115" t="str">
        <f t="shared" si="528"/>
        <v/>
      </c>
      <c r="AP115" t="str">
        <f t="shared" si="528"/>
        <v/>
      </c>
      <c r="AQ115" t="str">
        <f t="shared" si="528"/>
        <v/>
      </c>
      <c r="AR115" t="str">
        <f t="shared" si="528"/>
        <v/>
      </c>
      <c r="AS115" t="str">
        <f t="shared" si="528"/>
        <v/>
      </c>
      <c r="AT115" t="str">
        <f t="shared" si="528"/>
        <v/>
      </c>
      <c r="AU115" t="str">
        <f t="shared" si="528"/>
        <v/>
      </c>
      <c r="AV115" t="str">
        <f t="shared" si="528"/>
        <v/>
      </c>
      <c r="AW115" t="str">
        <f t="shared" si="528"/>
        <v/>
      </c>
      <c r="AX115" t="str">
        <f t="shared" si="528"/>
        <v/>
      </c>
      <c r="AY115" t="str">
        <f t="shared" si="528"/>
        <v/>
      </c>
      <c r="AZ115" t="str">
        <f t="shared" si="528"/>
        <v/>
      </c>
    </row>
    <row r="116" spans="2:52" x14ac:dyDescent="0.25">
      <c r="B116">
        <f t="shared" si="490"/>
        <v>29</v>
      </c>
      <c r="C116">
        <f>$C$121-COUNTBLANK(AE116:AZ116)-1</f>
        <v>21</v>
      </c>
      <c r="D116">
        <f>$D$121-COUNTBLANK(J116:AC116)</f>
        <v>8</v>
      </c>
      <c r="E116" t="str">
        <f>CONCATENATE(E64,": ",F64)</f>
        <v>V8480: #X FLVRDALC/LIFE</v>
      </c>
      <c r="G116" t="str">
        <f>IF(G64&gt;=5,CONCATENATE(G$19,": ",G$18),"")</f>
        <v/>
      </c>
      <c r="H116" t="str">
        <f t="shared" ref="H116:AZ116" si="529">IF(H64&gt;=5,CONCATENATE(H$19,": ",H$18),"")</f>
        <v/>
      </c>
      <c r="I116" t="str">
        <f t="shared" si="529"/>
        <v>V507W: W</v>
      </c>
      <c r="J116" t="str">
        <f t="shared" si="529"/>
        <v/>
      </c>
      <c r="K116" t="str">
        <f t="shared" si="529"/>
        <v/>
      </c>
      <c r="L116" t="str">
        <f t="shared" si="529"/>
        <v>V7553: #HR GAMING</v>
      </c>
      <c r="M116" t="str">
        <f t="shared" si="529"/>
        <v xml:space="preserve">V7562: #HR TEXT </v>
      </c>
      <c r="N116" t="str">
        <f t="shared" si="529"/>
        <v/>
      </c>
      <c r="O116" t="str">
        <f t="shared" si="529"/>
        <v/>
      </c>
      <c r="P116" t="str">
        <f t="shared" si="529"/>
        <v/>
      </c>
      <c r="Q116" t="str">
        <f t="shared" si="529"/>
        <v/>
      </c>
      <c r="R116" t="str">
        <f t="shared" si="529"/>
        <v>V8529: OFTN EXERCISE</v>
      </c>
      <c r="S116" t="str">
        <f t="shared" si="529"/>
        <v>V8530: OFTN 7HRS SLEEP</v>
      </c>
      <c r="T116" t="str">
        <f t="shared" si="529"/>
        <v>V8531: OFTN SLEEP &lt;SHLD</v>
      </c>
      <c r="U116" t="str">
        <f t="shared" si="529"/>
        <v/>
      </c>
      <c r="V116" t="str">
        <f t="shared" si="529"/>
        <v/>
      </c>
      <c r="W116" t="str">
        <f t="shared" si="529"/>
        <v/>
      </c>
      <c r="X116" t="str">
        <f t="shared" si="529"/>
        <v/>
      </c>
      <c r="Y116" t="str">
        <f t="shared" si="529"/>
        <v>V8514: GOOD TO BE ALIVE</v>
      </c>
      <c r="Z116" t="str">
        <f t="shared" si="529"/>
        <v/>
      </c>
      <c r="AA116" t="str">
        <f t="shared" si="529"/>
        <v>V7501: OFTN FEEL LONELY</v>
      </c>
      <c r="AB116" t="str">
        <f t="shared" si="529"/>
        <v>V7507: OFT WSH MOR FRND</v>
      </c>
      <c r="AC116" t="str">
        <f t="shared" si="529"/>
        <v/>
      </c>
      <c r="AD116" t="str">
        <f t="shared" si="529"/>
        <v/>
      </c>
      <c r="AE116" t="str">
        <f t="shared" si="529"/>
        <v>V7104: EVER DRINK</v>
      </c>
      <c r="AF116" t="str">
        <f t="shared" si="529"/>
        <v>V7112: #XMJ+HS/LIFETIME</v>
      </c>
      <c r="AG116" t="str">
        <f t="shared" si="529"/>
        <v>V7115: #X LSD/LIFETIME</v>
      </c>
      <c r="AH116" t="str">
        <f t="shared" si="529"/>
        <v>V7118: #X PSYD/LIFETIME</v>
      </c>
      <c r="AI116" t="str">
        <f t="shared" si="529"/>
        <v>V7127: #X AMPH/LIFETIME</v>
      </c>
      <c r="AJ116" t="str">
        <f t="shared" si="529"/>
        <v>V7097: #X SED/BARB/LIFE</v>
      </c>
      <c r="AK116" t="str">
        <f t="shared" si="529"/>
        <v>V7133: #X TRQL/LIFETIME</v>
      </c>
      <c r="AL116" t="str">
        <f t="shared" si="529"/>
        <v>V7139: #X NARC/LIFETIME</v>
      </c>
      <c r="AM116" t="str">
        <f t="shared" si="529"/>
        <v>V7142: #X INHL/LIFETIME</v>
      </c>
      <c r="AN116" t="str">
        <f t="shared" si="529"/>
        <v>V8451: #X BEER/LIFETIME</v>
      </c>
      <c r="AO116" t="str">
        <f t="shared" si="529"/>
        <v>V7426: #X SMKLESS/EVER</v>
      </c>
      <c r="AP116" t="str">
        <f t="shared" si="529"/>
        <v>V7121: #X CRACK/LIFETIM</v>
      </c>
      <c r="AQ116" t="str">
        <f t="shared" si="529"/>
        <v>V7124: #XOTH COKE/LIFE</v>
      </c>
      <c r="AR116" t="str">
        <f t="shared" si="529"/>
        <v>V7164: #X MDMA/LIFETIM</v>
      </c>
      <c r="AS116" t="str">
        <f t="shared" si="529"/>
        <v>V7145: #X STRD/LIFETIME</v>
      </c>
      <c r="AT116" t="str">
        <f t="shared" si="529"/>
        <v>V7109: #XDRUNK/LIFETIME</v>
      </c>
      <c r="AU116" t="str">
        <f t="shared" si="529"/>
        <v>V7152: #X H LIF USE NDL</v>
      </c>
      <c r="AV116" t="str">
        <f t="shared" si="529"/>
        <v>V7155: #X H LIF W/O NDL</v>
      </c>
      <c r="AW116" t="str">
        <f t="shared" si="529"/>
        <v>V7158: #X INJECTOTH/LIF</v>
      </c>
      <c r="AX116" t="str">
        <f t="shared" si="529"/>
        <v>V7161: #X ROHYPNOL/LIFE</v>
      </c>
      <c r="AY116" t="str">
        <f t="shared" si="529"/>
        <v>V7601: #X METHAMPH/LIFE</v>
      </c>
      <c r="AZ116" t="e">
        <f t="shared" si="529"/>
        <v>#N/A</v>
      </c>
    </row>
    <row r="117" spans="2:52" hidden="1" x14ac:dyDescent="0.25"/>
    <row r="118" spans="2:52" x14ac:dyDescent="0.25">
      <c r="B118">
        <f t="shared" ref="B118" si="530">SUM(C118:D118)</f>
        <v>26</v>
      </c>
      <c r="C118">
        <f>$C$121-COUNTBLANK(AE118:AZ118)-1</f>
        <v>21</v>
      </c>
      <c r="D118">
        <f>$D$121-COUNTBLANK(J118:AC118)</f>
        <v>5</v>
      </c>
      <c r="E118" t="str">
        <f>CONCATENATE(E67,": ",F67)</f>
        <v>V8517: FRQ GANG FIGHT</v>
      </c>
      <c r="F118" t="str">
        <f>F67</f>
        <v>FRQ GANG FIGHT</v>
      </c>
      <c r="G118" t="str">
        <f>IF(G67&gt;=5,CONCATENATE(G$19,": ",G$18),"")</f>
        <v/>
      </c>
      <c r="H118" t="str">
        <f t="shared" ref="H118:AD118" si="531">IF(H67&gt;=5,CONCATENATE(H$19,": ",H$18),"")</f>
        <v/>
      </c>
      <c r="I118" t="str">
        <f t="shared" si="531"/>
        <v/>
      </c>
      <c r="J118" t="str">
        <f t="shared" si="531"/>
        <v/>
      </c>
      <c r="K118" t="str">
        <f t="shared" si="531"/>
        <v/>
      </c>
      <c r="L118" t="str">
        <f t="shared" si="531"/>
        <v>V7553: #HR GAMING</v>
      </c>
      <c r="M118" t="str">
        <f t="shared" si="531"/>
        <v xml:space="preserve">V7562: #HR TEXT </v>
      </c>
      <c r="N118" t="str">
        <f t="shared" si="531"/>
        <v>V7563: #HR TALK CELL</v>
      </c>
      <c r="O118" t="str">
        <f t="shared" si="531"/>
        <v/>
      </c>
      <c r="P118" t="str">
        <f t="shared" si="531"/>
        <v/>
      </c>
      <c r="Q118" t="str">
        <f t="shared" si="531"/>
        <v/>
      </c>
      <c r="R118" t="str">
        <f t="shared" si="531"/>
        <v/>
      </c>
      <c r="S118" t="str">
        <f t="shared" si="531"/>
        <v/>
      </c>
      <c r="T118" t="str">
        <f t="shared" si="531"/>
        <v/>
      </c>
      <c r="U118" t="str">
        <f t="shared" si="531"/>
        <v/>
      </c>
      <c r="V118" t="str">
        <f t="shared" si="531"/>
        <v/>
      </c>
      <c r="W118" t="str">
        <f t="shared" si="531"/>
        <v/>
      </c>
      <c r="X118" t="str">
        <f t="shared" si="531"/>
        <v/>
      </c>
      <c r="Y118" t="str">
        <f t="shared" si="531"/>
        <v/>
      </c>
      <c r="Z118" t="str">
        <f t="shared" si="531"/>
        <v/>
      </c>
      <c r="AA118" t="str">
        <f t="shared" si="531"/>
        <v>V7501: OFTN FEEL LONELY</v>
      </c>
      <c r="AB118" t="str">
        <f t="shared" si="531"/>
        <v>V7507: OFT WSH MOR FRND</v>
      </c>
      <c r="AC118" t="str">
        <f t="shared" si="531"/>
        <v/>
      </c>
      <c r="AD118" t="str">
        <f t="shared" si="531"/>
        <v/>
      </c>
      <c r="AE118" t="str">
        <f>IF(AE67&gt;=5,CONCATENATE(AE$19,": ",AE$18),"")</f>
        <v>V7104: EVER DRINK</v>
      </c>
      <c r="AF118" t="str">
        <f t="shared" ref="AF118:AZ118" si="532">IF(AF67&gt;=5,CONCATENATE(AF$19,": ",AF$18),"")</f>
        <v>V7112: #XMJ+HS/LIFETIME</v>
      </c>
      <c r="AG118" t="str">
        <f t="shared" si="532"/>
        <v>V7115: #X LSD/LIFETIME</v>
      </c>
      <c r="AH118" t="str">
        <f t="shared" si="532"/>
        <v>V7118: #X PSYD/LIFETIME</v>
      </c>
      <c r="AI118" t="str">
        <f t="shared" si="532"/>
        <v>V7127: #X AMPH/LIFETIME</v>
      </c>
      <c r="AJ118" t="str">
        <f t="shared" si="532"/>
        <v>V7097: #X SED/BARB/LIFE</v>
      </c>
      <c r="AK118" t="str">
        <f t="shared" si="532"/>
        <v>V7133: #X TRQL/LIFETIME</v>
      </c>
      <c r="AL118" t="str">
        <f t="shared" si="532"/>
        <v>V7139: #X NARC/LIFETIME</v>
      </c>
      <c r="AM118" t="str">
        <f t="shared" si="532"/>
        <v>V7142: #X INHL/LIFETIME</v>
      </c>
      <c r="AN118" t="str">
        <f t="shared" si="532"/>
        <v>V8451: #X BEER/LIFETIME</v>
      </c>
      <c r="AO118" t="str">
        <f t="shared" si="532"/>
        <v>V7426: #X SMKLESS/EVER</v>
      </c>
      <c r="AP118" t="str">
        <f t="shared" si="532"/>
        <v>V7121: #X CRACK/LIFETIM</v>
      </c>
      <c r="AQ118" t="str">
        <f t="shared" si="532"/>
        <v>V7124: #XOTH COKE/LIFE</v>
      </c>
      <c r="AR118" t="str">
        <f t="shared" si="532"/>
        <v>V7164: #X MDMA/LIFETIM</v>
      </c>
      <c r="AS118" t="str">
        <f t="shared" si="532"/>
        <v>V7145: #X STRD/LIFETIME</v>
      </c>
      <c r="AT118" t="str">
        <f t="shared" si="532"/>
        <v>V7109: #XDRUNK/LIFETIME</v>
      </c>
      <c r="AU118" t="str">
        <f t="shared" si="532"/>
        <v>V7152: #X H LIF USE NDL</v>
      </c>
      <c r="AV118" t="str">
        <f t="shared" si="532"/>
        <v>V7155: #X H LIF W/O NDL</v>
      </c>
      <c r="AW118" t="str">
        <f t="shared" si="532"/>
        <v>V7158: #X INJECTOTH/LIF</v>
      </c>
      <c r="AX118" t="str">
        <f t="shared" si="532"/>
        <v>V7161: #X ROHYPNOL/LIFE</v>
      </c>
      <c r="AY118" t="str">
        <f t="shared" si="532"/>
        <v>V7601: #X METHAMPH/LIFE</v>
      </c>
      <c r="AZ118" t="str">
        <f t="shared" si="532"/>
        <v>V8480: #X FLVRDALC/LIFE</v>
      </c>
    </row>
    <row r="119" spans="2:52" hidden="1" x14ac:dyDescent="0.25"/>
    <row r="120" spans="2:52" x14ac:dyDescent="0.25">
      <c r="B120">
        <f t="shared" ref="B120" si="533">SUM(C120:D120)</f>
        <v>22</v>
      </c>
      <c r="C120">
        <f>$C$121-COUNTBLANK(AE120:AZ120)-1</f>
        <v>16</v>
      </c>
      <c r="D120">
        <f>$D$121-COUNTBLANK(J120:AC120)</f>
        <v>6</v>
      </c>
      <c r="E120" t="str">
        <f>CONCATENATE(E70,": ",F70)</f>
        <v>V7221: R HS GRADE/D=1</v>
      </c>
      <c r="F120" t="str">
        <f>F70</f>
        <v>R HS GRADE/D=1</v>
      </c>
      <c r="G120" t="str">
        <f>IF(G70&gt;=5,CONCATENATE(G$19,": ",G$18),"")</f>
        <v/>
      </c>
      <c r="H120" t="str">
        <f t="shared" ref="H120:AC120" si="534">IF(H70&gt;=5,CONCATENATE(H$19,": ",H$18),"")</f>
        <v/>
      </c>
      <c r="I120" t="str">
        <f t="shared" si="534"/>
        <v/>
      </c>
      <c r="J120" t="str">
        <f t="shared" si="534"/>
        <v/>
      </c>
      <c r="K120" t="str">
        <f t="shared" si="534"/>
        <v/>
      </c>
      <c r="L120" t="str">
        <f t="shared" si="534"/>
        <v>V7553: #HR GAMING</v>
      </c>
      <c r="M120" t="str">
        <f t="shared" si="534"/>
        <v xml:space="preserve">V7562: #HR TEXT </v>
      </c>
      <c r="N120" t="str">
        <f t="shared" si="534"/>
        <v/>
      </c>
      <c r="O120" t="str">
        <f t="shared" si="534"/>
        <v/>
      </c>
      <c r="P120" t="str">
        <f t="shared" si="534"/>
        <v/>
      </c>
      <c r="Q120" t="str">
        <f t="shared" si="534"/>
        <v/>
      </c>
      <c r="R120" t="str">
        <f t="shared" si="534"/>
        <v/>
      </c>
      <c r="S120" t="str">
        <f t="shared" si="534"/>
        <v>V8530: OFTN 7HRS SLEEP</v>
      </c>
      <c r="T120" t="str">
        <f t="shared" si="534"/>
        <v>V8531: OFTN SLEEP &lt;SHLD</v>
      </c>
      <c r="U120" t="str">
        <f t="shared" si="534"/>
        <v/>
      </c>
      <c r="V120" t="str">
        <f t="shared" si="534"/>
        <v/>
      </c>
      <c r="W120" t="str">
        <f t="shared" si="534"/>
        <v/>
      </c>
      <c r="X120" t="str">
        <f t="shared" si="534"/>
        <v/>
      </c>
      <c r="Y120" t="str">
        <f t="shared" si="534"/>
        <v/>
      </c>
      <c r="Z120" t="str">
        <f t="shared" si="534"/>
        <v/>
      </c>
      <c r="AA120" t="str">
        <f t="shared" si="534"/>
        <v>V7501: OFTN FEEL LONELY</v>
      </c>
      <c r="AB120" t="str">
        <f t="shared" si="534"/>
        <v/>
      </c>
      <c r="AC120" t="str">
        <f t="shared" si="534"/>
        <v>V8565: I AM OFTEN BORED</v>
      </c>
      <c r="AE120" t="str">
        <f>IF(AE70&gt;=5,CONCATENATE(AE$19,": ",AE$18),"")</f>
        <v>V7104: EVER DRINK</v>
      </c>
      <c r="AF120" t="str">
        <f t="shared" ref="AF120:AZ120" si="535">IF(AF70&gt;=5,CONCATENATE(AF$19,": ",AF$18),"")</f>
        <v>V7112: #XMJ+HS/LIFETIME</v>
      </c>
      <c r="AG120" t="str">
        <f t="shared" si="535"/>
        <v>V7115: #X LSD/LIFETIME</v>
      </c>
      <c r="AH120" t="str">
        <f t="shared" si="535"/>
        <v>V7118: #X PSYD/LIFETIME</v>
      </c>
      <c r="AI120" t="str">
        <f t="shared" si="535"/>
        <v>V7127: #X AMPH/LIFETIME</v>
      </c>
      <c r="AJ120" t="str">
        <f t="shared" si="535"/>
        <v>V7097: #X SED/BARB/LIFE</v>
      </c>
      <c r="AK120" t="str">
        <f t="shared" si="535"/>
        <v>V7133: #X TRQL/LIFETIME</v>
      </c>
      <c r="AL120" t="str">
        <f t="shared" si="535"/>
        <v>V7139: #X NARC/LIFETIME</v>
      </c>
      <c r="AM120" t="str">
        <f t="shared" si="535"/>
        <v>V7142: #X INHL/LIFETIME</v>
      </c>
      <c r="AN120" t="str">
        <f t="shared" si="535"/>
        <v>V8451: #X BEER/LIFETIME</v>
      </c>
      <c r="AO120" t="str">
        <f t="shared" si="535"/>
        <v>V7426: #X SMKLESS/EVER</v>
      </c>
      <c r="AP120" t="str">
        <f t="shared" si="535"/>
        <v>V7121: #X CRACK/LIFETIM</v>
      </c>
      <c r="AQ120" t="str">
        <f t="shared" si="535"/>
        <v>V7124: #XOTH COKE/LIFE</v>
      </c>
      <c r="AR120" t="str">
        <f t="shared" si="535"/>
        <v>V7164: #X MDMA/LIFETIM</v>
      </c>
      <c r="AS120" t="str">
        <f t="shared" si="535"/>
        <v>V7145: #X STRD/LIFETIME</v>
      </c>
      <c r="AT120" t="str">
        <f t="shared" si="535"/>
        <v>V7109: #XDRUNK/LIFETIME</v>
      </c>
      <c r="AU120" t="str">
        <f t="shared" si="535"/>
        <v>V7152: #X H LIF USE NDL</v>
      </c>
      <c r="AV120" t="str">
        <f t="shared" si="535"/>
        <v/>
      </c>
      <c r="AW120" t="str">
        <f t="shared" si="535"/>
        <v/>
      </c>
      <c r="AX120" t="str">
        <f t="shared" si="535"/>
        <v/>
      </c>
      <c r="AY120" t="str">
        <f t="shared" si="535"/>
        <v/>
      </c>
      <c r="AZ120" t="str">
        <f t="shared" si="535"/>
        <v/>
      </c>
    </row>
    <row r="121" spans="2:52" x14ac:dyDescent="0.25">
      <c r="C121">
        <f>COUNTBLANK(AE117:AZ117)</f>
        <v>22</v>
      </c>
      <c r="D121">
        <f>COUNTBLANK(J117:AC117)</f>
        <v>20</v>
      </c>
    </row>
  </sheetData>
  <conditionalFormatting sqref="A20:D70">
    <cfRule type="cellIs" dxfId="5" priority="20" operator="greaterThan">
      <formula>7</formula>
    </cfRule>
    <cfRule type="cellIs" dxfId="4" priority="21" operator="between">
      <formula>6</formula>
      <formula>7</formula>
    </cfRule>
    <cfRule type="cellIs" dxfId="3" priority="22" operator="between">
      <formula>5</formula>
      <formula>5.9</formula>
    </cfRule>
  </conditionalFormatting>
  <conditionalFormatting sqref="G20:AZ70">
    <cfRule type="cellIs" dxfId="2" priority="17" operator="greaterThan">
      <formula>7</formula>
    </cfRule>
    <cfRule type="cellIs" dxfId="1" priority="18" operator="between">
      <formula>6</formula>
      <formula>7</formula>
    </cfRule>
    <cfRule type="cellIs" dxfId="0" priority="19" operator="between">
      <formula>5</formula>
      <formula>5.9</formula>
    </cfRule>
  </conditionalFormatting>
  <conditionalFormatting sqref="AD15:AZ15">
    <cfRule type="colorScale" priority="13">
      <colorScale>
        <cfvo type="min"/>
        <cfvo type="max"/>
        <color rgb="FFFCFCFF"/>
        <color rgb="FFFF0000"/>
      </colorScale>
    </cfRule>
  </conditionalFormatting>
  <conditionalFormatting sqref="G15:AC15">
    <cfRule type="colorScale" priority="10">
      <colorScale>
        <cfvo type="min"/>
        <cfvo type="max"/>
        <color rgb="FFFCFCFF"/>
        <color rgb="FFFF0000"/>
      </colorScale>
    </cfRule>
  </conditionalFormatting>
  <conditionalFormatting sqref="D72:D116">
    <cfRule type="colorScale" priority="9">
      <colorScale>
        <cfvo type="min"/>
        <cfvo type="max"/>
        <color rgb="FFFCFCFF"/>
        <color rgb="FF63BE7B"/>
      </colorScale>
    </cfRule>
  </conditionalFormatting>
  <conditionalFormatting sqref="C72:C116">
    <cfRule type="colorScale" priority="8">
      <colorScale>
        <cfvo type="min"/>
        <cfvo type="max"/>
        <color rgb="FFFCFCFF"/>
        <color rgb="FF63BE7B"/>
      </colorScale>
    </cfRule>
  </conditionalFormatting>
  <conditionalFormatting sqref="B72:B116">
    <cfRule type="colorScale" priority="7">
      <colorScale>
        <cfvo type="min"/>
        <cfvo type="max"/>
        <color rgb="FFFCFCFF"/>
        <color rgb="FF63BE7B"/>
      </colorScale>
    </cfRule>
  </conditionalFormatting>
  <conditionalFormatting sqref="D118">
    <cfRule type="colorScale" priority="6">
      <colorScale>
        <cfvo type="min"/>
        <cfvo type="max"/>
        <color rgb="FFFCFCFF"/>
        <color rgb="FF63BE7B"/>
      </colorScale>
    </cfRule>
  </conditionalFormatting>
  <conditionalFormatting sqref="C118">
    <cfRule type="colorScale" priority="5">
      <colorScale>
        <cfvo type="min"/>
        <cfvo type="max"/>
        <color rgb="FFFCFCFF"/>
        <color rgb="FF63BE7B"/>
      </colorScale>
    </cfRule>
  </conditionalFormatting>
  <conditionalFormatting sqref="B118">
    <cfRule type="colorScale" priority="4">
      <colorScale>
        <cfvo type="min"/>
        <cfvo type="max"/>
        <color rgb="FFFCFCFF"/>
        <color rgb="FF63BE7B"/>
      </colorScale>
    </cfRule>
  </conditionalFormatting>
  <conditionalFormatting sqref="D120">
    <cfRule type="colorScale" priority="3">
      <colorScale>
        <cfvo type="min"/>
        <cfvo type="max"/>
        <color rgb="FFFCFCFF"/>
        <color rgb="FF63BE7B"/>
      </colorScale>
    </cfRule>
  </conditionalFormatting>
  <conditionalFormatting sqref="C120">
    <cfRule type="colorScale" priority="2">
      <colorScale>
        <cfvo type="min"/>
        <cfvo type="max"/>
        <color rgb="FFFCFCFF"/>
        <color rgb="FF63BE7B"/>
      </colorScale>
    </cfRule>
  </conditionalFormatting>
  <conditionalFormatting sqref="B12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852C-4A16-4422-A221-A435A037C9AD}">
  <dimension ref="C2:C24"/>
  <sheetViews>
    <sheetView workbookViewId="0">
      <selection activeCell="F39" sqref="F39"/>
    </sheetView>
  </sheetViews>
  <sheetFormatPr defaultRowHeight="15" x14ac:dyDescent="0.25"/>
  <sheetData>
    <row r="2" spans="3:3" x14ac:dyDescent="0.25">
      <c r="C2" t="s">
        <v>98</v>
      </c>
    </row>
    <row r="3" spans="3:3" x14ac:dyDescent="0.25">
      <c r="C3" t="s">
        <v>104</v>
      </c>
    </row>
    <row r="4" spans="3:3" x14ac:dyDescent="0.25">
      <c r="C4" t="s">
        <v>102</v>
      </c>
    </row>
    <row r="5" spans="3:3" x14ac:dyDescent="0.25">
      <c r="C5" t="s">
        <v>104</v>
      </c>
    </row>
    <row r="6" spans="3:3" x14ac:dyDescent="0.25">
      <c r="C6" t="s">
        <v>104</v>
      </c>
    </row>
    <row r="7" spans="3:3" x14ac:dyDescent="0.25">
      <c r="C7" t="s">
        <v>77</v>
      </c>
    </row>
    <row r="8" spans="3:3" x14ac:dyDescent="0.25">
      <c r="C8" t="s">
        <v>78</v>
      </c>
    </row>
    <row r="9" spans="3:3" x14ac:dyDescent="0.25">
      <c r="C9" t="s">
        <v>79</v>
      </c>
    </row>
    <row r="10" spans="3:3" x14ac:dyDescent="0.25">
      <c r="C10" t="s">
        <v>104</v>
      </c>
    </row>
    <row r="11" spans="3:3" x14ac:dyDescent="0.25">
      <c r="C11" t="s">
        <v>104</v>
      </c>
    </row>
    <row r="12" spans="3:3" x14ac:dyDescent="0.25">
      <c r="C12" t="s">
        <v>83</v>
      </c>
    </row>
    <row r="13" spans="3:3" x14ac:dyDescent="0.25">
      <c r="C13" t="s">
        <v>84</v>
      </c>
    </row>
    <row r="14" spans="3:3" x14ac:dyDescent="0.25">
      <c r="C14" t="s">
        <v>85</v>
      </c>
    </row>
    <row r="15" spans="3:3" x14ac:dyDescent="0.25">
      <c r="C15" t="s">
        <v>80</v>
      </c>
    </row>
    <row r="16" spans="3:3" x14ac:dyDescent="0.25">
      <c r="C16" t="s">
        <v>104</v>
      </c>
    </row>
    <row r="17" spans="3:3" x14ac:dyDescent="0.25">
      <c r="C17" t="s">
        <v>104</v>
      </c>
    </row>
    <row r="18" spans="3:3" x14ac:dyDescent="0.25">
      <c r="C18" t="s">
        <v>104</v>
      </c>
    </row>
    <row r="19" spans="3:3" x14ac:dyDescent="0.25">
      <c r="C19" t="s">
        <v>89</v>
      </c>
    </row>
    <row r="20" spans="3:3" x14ac:dyDescent="0.25">
      <c r="C20" t="s">
        <v>90</v>
      </c>
    </row>
    <row r="21" spans="3:3" x14ac:dyDescent="0.25">
      <c r="C21" t="s">
        <v>104</v>
      </c>
    </row>
    <row r="22" spans="3:3" x14ac:dyDescent="0.25">
      <c r="C22" t="s">
        <v>104</v>
      </c>
    </row>
    <row r="23" spans="3:3" x14ac:dyDescent="0.25">
      <c r="C23" t="s">
        <v>104</v>
      </c>
    </row>
    <row r="24" spans="3:3" x14ac:dyDescent="0.25">
      <c r="C2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7091-66D4-45B5-A1BD-501C397112D8}">
  <dimension ref="B9:J55"/>
  <sheetViews>
    <sheetView workbookViewId="0">
      <selection activeCell="H9" sqref="H9"/>
    </sheetView>
  </sheetViews>
  <sheetFormatPr defaultRowHeight="15" x14ac:dyDescent="0.25"/>
  <cols>
    <col min="8" max="8" width="24.42578125" bestFit="1" customWidth="1"/>
    <col min="9" max="9" width="25.85546875" bestFit="1" customWidth="1"/>
  </cols>
  <sheetData>
    <row r="9" spans="2:10" x14ac:dyDescent="0.25">
      <c r="H9" t="s">
        <v>121</v>
      </c>
    </row>
    <row r="10" spans="2:10" x14ac:dyDescent="0.25">
      <c r="H10" t="s">
        <v>114</v>
      </c>
      <c r="I10" t="s">
        <v>118</v>
      </c>
      <c r="J10" t="s">
        <v>119</v>
      </c>
    </row>
    <row r="11" spans="2:10" x14ac:dyDescent="0.25">
      <c r="B11" t="s">
        <v>4</v>
      </c>
      <c r="C11" t="s">
        <v>52</v>
      </c>
      <c r="H11" t="s">
        <v>105</v>
      </c>
      <c r="I11" t="s">
        <v>106</v>
      </c>
      <c r="J11" t="s">
        <v>106</v>
      </c>
    </row>
    <row r="12" spans="2:10" x14ac:dyDescent="0.25">
      <c r="B12" t="s">
        <v>5</v>
      </c>
      <c r="C12" t="s">
        <v>53</v>
      </c>
      <c r="H12" t="s">
        <v>106</v>
      </c>
      <c r="I12" t="s">
        <v>107</v>
      </c>
      <c r="J12" t="s">
        <v>107</v>
      </c>
    </row>
    <row r="13" spans="2:10" x14ac:dyDescent="0.25">
      <c r="B13" t="s">
        <v>6</v>
      </c>
      <c r="C13" t="s">
        <v>54</v>
      </c>
      <c r="H13" t="s">
        <v>107</v>
      </c>
      <c r="I13" t="s">
        <v>115</v>
      </c>
      <c r="J13" t="s">
        <v>110</v>
      </c>
    </row>
    <row r="14" spans="2:10" x14ac:dyDescent="0.25">
      <c r="B14" t="s">
        <v>7</v>
      </c>
      <c r="C14" t="s">
        <v>55</v>
      </c>
      <c r="H14" t="s">
        <v>108</v>
      </c>
      <c r="I14" t="s">
        <v>116</v>
      </c>
      <c r="J14" t="s">
        <v>120</v>
      </c>
    </row>
    <row r="15" spans="2:10" x14ac:dyDescent="0.25">
      <c r="B15" t="s">
        <v>8</v>
      </c>
      <c r="C15" t="s">
        <v>56</v>
      </c>
      <c r="H15" t="s">
        <v>109</v>
      </c>
      <c r="I15" t="s">
        <v>117</v>
      </c>
      <c r="J15" t="s">
        <v>116</v>
      </c>
    </row>
    <row r="16" spans="2:10" x14ac:dyDescent="0.25">
      <c r="B16" t="s">
        <v>9</v>
      </c>
      <c r="C16" t="s">
        <v>57</v>
      </c>
      <c r="H16" t="s">
        <v>110</v>
      </c>
      <c r="I16" t="s">
        <v>104</v>
      </c>
      <c r="J16" t="s">
        <v>113</v>
      </c>
    </row>
    <row r="17" spans="2:10" x14ac:dyDescent="0.25">
      <c r="B17" t="s">
        <v>10</v>
      </c>
      <c r="C17" t="s">
        <v>58</v>
      </c>
      <c r="H17" t="s">
        <v>111</v>
      </c>
      <c r="I17" t="s">
        <v>104</v>
      </c>
      <c r="J17" t="s">
        <v>104</v>
      </c>
    </row>
    <row r="18" spans="2:10" x14ac:dyDescent="0.25">
      <c r="B18" t="s">
        <v>11</v>
      </c>
      <c r="C18" t="s">
        <v>59</v>
      </c>
      <c r="H18" t="s">
        <v>112</v>
      </c>
      <c r="I18" t="s">
        <v>104</v>
      </c>
    </row>
    <row r="19" spans="2:10" x14ac:dyDescent="0.25">
      <c r="B19" t="s">
        <v>12</v>
      </c>
      <c r="C19" t="s">
        <v>60</v>
      </c>
      <c r="H19" t="s">
        <v>113</v>
      </c>
      <c r="I19" t="s">
        <v>104</v>
      </c>
    </row>
    <row r="20" spans="2:10" x14ac:dyDescent="0.25">
      <c r="B20" t="s">
        <v>13</v>
      </c>
      <c r="C20" t="s">
        <v>61</v>
      </c>
      <c r="I20" t="s">
        <v>104</v>
      </c>
    </row>
    <row r="21" spans="2:10" x14ac:dyDescent="0.25">
      <c r="B21" t="s">
        <v>14</v>
      </c>
      <c r="C21" t="s">
        <v>62</v>
      </c>
      <c r="I21" t="s">
        <v>104</v>
      </c>
    </row>
    <row r="22" spans="2:10" x14ac:dyDescent="0.25">
      <c r="B22" t="s">
        <v>15</v>
      </c>
      <c r="C22" t="s">
        <v>63</v>
      </c>
      <c r="I22" t="s">
        <v>104</v>
      </c>
      <c r="J22" t="s">
        <v>104</v>
      </c>
    </row>
    <row r="23" spans="2:10" x14ac:dyDescent="0.25">
      <c r="B23" t="s">
        <v>16</v>
      </c>
      <c r="C23" t="s">
        <v>64</v>
      </c>
      <c r="I23" t="s">
        <v>104</v>
      </c>
      <c r="J23" t="s">
        <v>104</v>
      </c>
    </row>
    <row r="24" spans="2:10" x14ac:dyDescent="0.25">
      <c r="B24" t="s">
        <v>17</v>
      </c>
      <c r="C24" t="s">
        <v>65</v>
      </c>
      <c r="I24" t="s">
        <v>104</v>
      </c>
      <c r="J24" t="s">
        <v>104</v>
      </c>
    </row>
    <row r="25" spans="2:10" x14ac:dyDescent="0.25">
      <c r="B25" t="s">
        <v>18</v>
      </c>
      <c r="C25" t="s">
        <v>66</v>
      </c>
      <c r="H25" t="s">
        <v>104</v>
      </c>
      <c r="I25" t="s">
        <v>104</v>
      </c>
      <c r="J25" t="s">
        <v>104</v>
      </c>
    </row>
    <row r="26" spans="2:10" x14ac:dyDescent="0.25">
      <c r="B26" t="s">
        <v>19</v>
      </c>
      <c r="C26" t="s">
        <v>67</v>
      </c>
    </row>
    <row r="27" spans="2:10" x14ac:dyDescent="0.25">
      <c r="B27" t="s">
        <v>20</v>
      </c>
      <c r="C27" t="s">
        <v>68</v>
      </c>
    </row>
    <row r="28" spans="2:10" x14ac:dyDescent="0.25">
      <c r="B28" t="s">
        <v>21</v>
      </c>
      <c r="C28" t="s">
        <v>69</v>
      </c>
      <c r="I28" t="s">
        <v>104</v>
      </c>
    </row>
    <row r="29" spans="2:10" x14ac:dyDescent="0.25">
      <c r="B29" t="s">
        <v>22</v>
      </c>
      <c r="C29" t="s">
        <v>70</v>
      </c>
      <c r="H29" t="s">
        <v>104</v>
      </c>
    </row>
    <row r="30" spans="2:10" x14ac:dyDescent="0.25">
      <c r="B30" t="s">
        <v>23</v>
      </c>
      <c r="C30" t="s">
        <v>71</v>
      </c>
      <c r="H30" t="s">
        <v>104</v>
      </c>
    </row>
    <row r="31" spans="2:10" x14ac:dyDescent="0.25">
      <c r="B31" t="s">
        <v>24</v>
      </c>
      <c r="C31" t="s">
        <v>72</v>
      </c>
    </row>
    <row r="32" spans="2:10" x14ac:dyDescent="0.25">
      <c r="B32" t="s">
        <v>25</v>
      </c>
      <c r="C32" t="s">
        <v>73</v>
      </c>
    </row>
    <row r="33" spans="2:3" x14ac:dyDescent="0.25">
      <c r="B33" t="s">
        <v>26</v>
      </c>
      <c r="C33" t="s">
        <v>74</v>
      </c>
    </row>
    <row r="34" spans="2:3" x14ac:dyDescent="0.25">
      <c r="B34" t="s">
        <v>27</v>
      </c>
      <c r="C34" t="s">
        <v>75</v>
      </c>
    </row>
    <row r="35" spans="2:3" x14ac:dyDescent="0.25">
      <c r="B35" t="s">
        <v>28</v>
      </c>
      <c r="C35" t="s">
        <v>76</v>
      </c>
    </row>
    <row r="36" spans="2:3" x14ac:dyDescent="0.25">
      <c r="B36" t="s">
        <v>29</v>
      </c>
      <c r="C36" t="s">
        <v>77</v>
      </c>
    </row>
    <row r="37" spans="2:3" x14ac:dyDescent="0.25">
      <c r="B37" t="s">
        <v>30</v>
      </c>
      <c r="C37" t="s">
        <v>78</v>
      </c>
    </row>
    <row r="38" spans="2:3" x14ac:dyDescent="0.25">
      <c r="B38" t="s">
        <v>31</v>
      </c>
      <c r="C38" t="s">
        <v>79</v>
      </c>
    </row>
    <row r="39" spans="2:3" x14ac:dyDescent="0.25">
      <c r="B39" t="s">
        <v>32</v>
      </c>
      <c r="C39" t="s">
        <v>81</v>
      </c>
    </row>
    <row r="40" spans="2:3" x14ac:dyDescent="0.25">
      <c r="B40" t="s">
        <v>33</v>
      </c>
      <c r="C40" t="s">
        <v>82</v>
      </c>
    </row>
    <row r="41" spans="2:3" x14ac:dyDescent="0.25">
      <c r="B41" t="s">
        <v>34</v>
      </c>
      <c r="C41" t="s">
        <v>83</v>
      </c>
    </row>
    <row r="42" spans="2:3" x14ac:dyDescent="0.25">
      <c r="B42" t="s">
        <v>35</v>
      </c>
      <c r="C42" t="s">
        <v>84</v>
      </c>
    </row>
    <row r="43" spans="2:3" x14ac:dyDescent="0.25">
      <c r="B43" t="s">
        <v>36</v>
      </c>
      <c r="C43" t="s">
        <v>85</v>
      </c>
    </row>
    <row r="44" spans="2:3" x14ac:dyDescent="0.25">
      <c r="B44" t="s">
        <v>37</v>
      </c>
      <c r="C44" t="s">
        <v>80</v>
      </c>
    </row>
    <row r="45" spans="2:3" x14ac:dyDescent="0.25">
      <c r="B45" t="s">
        <v>38</v>
      </c>
      <c r="C45" t="s">
        <v>86</v>
      </c>
    </row>
    <row r="46" spans="2:3" x14ac:dyDescent="0.25">
      <c r="B46" t="s">
        <v>39</v>
      </c>
      <c r="C46" t="s">
        <v>87</v>
      </c>
    </row>
    <row r="47" spans="2:3" x14ac:dyDescent="0.25">
      <c r="B47" t="s">
        <v>40</v>
      </c>
      <c r="C47" t="s">
        <v>88</v>
      </c>
    </row>
    <row r="48" spans="2:3" x14ac:dyDescent="0.25">
      <c r="B48" t="s">
        <v>41</v>
      </c>
      <c r="C48" t="s">
        <v>89</v>
      </c>
    </row>
    <row r="49" spans="2:3" x14ac:dyDescent="0.25">
      <c r="B49" t="s">
        <v>42</v>
      </c>
      <c r="C49" t="s">
        <v>90</v>
      </c>
    </row>
    <row r="50" spans="2:3" x14ac:dyDescent="0.25">
      <c r="B50" t="s">
        <v>43</v>
      </c>
      <c r="C50" t="s">
        <v>91</v>
      </c>
    </row>
    <row r="51" spans="2:3" x14ac:dyDescent="0.25">
      <c r="B51" t="s">
        <v>44</v>
      </c>
      <c r="C51" t="s">
        <v>92</v>
      </c>
    </row>
    <row r="52" spans="2:3" x14ac:dyDescent="0.25">
      <c r="B52" t="s">
        <v>45</v>
      </c>
      <c r="C52" t="s">
        <v>93</v>
      </c>
    </row>
    <row r="53" spans="2:3" x14ac:dyDescent="0.25">
      <c r="B53" t="s">
        <v>46</v>
      </c>
      <c r="C53" t="s">
        <v>94</v>
      </c>
    </row>
    <row r="54" spans="2:3" x14ac:dyDescent="0.25">
      <c r="B54" t="s">
        <v>0</v>
      </c>
      <c r="C54" t="s">
        <v>95</v>
      </c>
    </row>
    <row r="55" spans="2:3" x14ac:dyDescent="0.25">
      <c r="B55" t="s">
        <v>47</v>
      </c>
      <c r="C5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Above Median Factors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2019-04-07T14:10:54Z</dcterms:created>
  <dcterms:modified xsi:type="dcterms:W3CDTF">2019-04-08T04:04:22Z</dcterms:modified>
</cp:coreProperties>
</file>