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/>
  <bookViews>
    <workbookView xWindow="0" yWindow="0" windowWidth="19320" windowHeight="11760" tabRatio="833" activeTab="3"/>
  </bookViews>
  <sheets>
    <sheet name="Account Dashboard" sheetId="2" r:id="rId1"/>
    <sheet name="Goals" sheetId="3" r:id="rId2"/>
    <sheet name="Metrics" sheetId="8" r:id="rId3"/>
    <sheet name="Data" sheetId="6" r:id="rId4"/>
  </sheets>
  <definedNames>
    <definedName name="_xlnm._FilterDatabase" localSheetId="3" hidden="1">Data!$A$1:$AZ$79</definedName>
  </definedNames>
  <calcPr calcId="125725"/>
  <pivotCaches>
    <pivotCache cacheId="16" r:id="rId5"/>
    <pivotCache cacheId="17" r:id="rId6"/>
    <pivotCache cacheId="18" r:id="rId7"/>
    <pivotCache cacheId="19" r:id="rId8"/>
    <pivotCache cacheId="20" r:id="rId9"/>
  </pivotCaches>
</workbook>
</file>

<file path=xl/calcChain.xml><?xml version="1.0" encoding="utf-8"?>
<calcChain xmlns="http://schemas.openxmlformats.org/spreadsheetml/2006/main">
  <c r="J11" i="3"/>
  <c r="K11" s="1"/>
  <c r="J3"/>
  <c r="K3" s="1"/>
  <c r="B5" i="2" s="1"/>
  <c r="J10" i="3"/>
  <c r="K10"/>
  <c r="J9"/>
  <c r="K9"/>
  <c r="K4"/>
  <c r="F31"/>
  <c r="F32"/>
  <c r="F36"/>
  <c r="F37" s="1"/>
  <c r="F34"/>
  <c r="F35" s="1"/>
  <c r="K21"/>
  <c r="F21"/>
  <c r="F20"/>
  <c r="F25" s="1"/>
  <c r="F19"/>
  <c r="J2"/>
  <c r="K2"/>
  <c r="K5"/>
  <c r="K19"/>
  <c r="K20"/>
  <c r="K25"/>
  <c r="K26" s="1"/>
  <c r="F23"/>
  <c r="K23"/>
  <c r="F24"/>
  <c r="K24"/>
  <c r="F38"/>
  <c r="J6" s="1"/>
  <c r="K27"/>
  <c r="J8" s="1"/>
  <c r="K8"/>
  <c r="K6"/>
  <c r="F27" l="1"/>
  <c r="F26"/>
  <c r="K7" l="1"/>
  <c r="J7"/>
</calcChain>
</file>

<file path=xl/sharedStrings.xml><?xml version="1.0" encoding="utf-8"?>
<sst xmlns="http://schemas.openxmlformats.org/spreadsheetml/2006/main" count="186" uniqueCount="119">
  <si>
    <t>Account</t>
  </si>
  <si>
    <t>Delivery</t>
  </si>
  <si>
    <t>Quality</t>
  </si>
  <si>
    <t>Resource</t>
  </si>
  <si>
    <t>Zirus</t>
  </si>
  <si>
    <t>Executive Dashboard</t>
  </si>
  <si>
    <t>Project</t>
  </si>
  <si>
    <t>CO</t>
  </si>
  <si>
    <t>DO</t>
  </si>
  <si>
    <t>Resourcce</t>
  </si>
  <si>
    <t>Green</t>
  </si>
  <si>
    <t>Red</t>
  </si>
  <si>
    <t>KRA</t>
  </si>
  <si>
    <t>KPA</t>
  </si>
  <si>
    <t>Goal</t>
  </si>
  <si>
    <t>Frequency</t>
  </si>
  <si>
    <t>Purpose</t>
  </si>
  <si>
    <t>Formula</t>
  </si>
  <si>
    <t>Source</t>
  </si>
  <si>
    <t>Actual</t>
  </si>
  <si>
    <t>RAG</t>
  </si>
  <si>
    <t>Quarterly</t>
  </si>
  <si>
    <t>Monthly</t>
  </si>
  <si>
    <t>Commitment Index / Turnaround Index</t>
  </si>
  <si>
    <t>Sprint</t>
  </si>
  <si>
    <t>To calculate the completion of agreed user stories</t>
  </si>
  <si>
    <t>Commitment Index
 = No of issues completed/ No of issues planned *100. 
Turnaround = To be defined.</t>
  </si>
  <si>
    <t>iNia</t>
  </si>
  <si>
    <t>Effort Variance (Percentage)</t>
  </si>
  <si>
    <t>To calculate the variance between the planned and actual effort</t>
  </si>
  <si>
    <t>EV = Planned  - Actual / Planned *100</t>
  </si>
  <si>
    <t>To identify the velocity and  trend of increase/decrease. Goal it to get increased</t>
  </si>
  <si>
    <t>Velocity  = Previous sprint story points - Current sprint story points/ Previous sprint story points *100</t>
  </si>
  <si>
    <t>Quality Assurance Compliance</t>
  </si>
  <si>
    <t>To ensure the compliance with respect to quality</t>
  </si>
  <si>
    <t>Client Escalation Index</t>
  </si>
  <si>
    <t>To calculate the no. of escalations addressed by the client</t>
  </si>
  <si>
    <t>(No of escalation by client closed / No of escalation raised) *100</t>
  </si>
  <si>
    <t>Post Release Defects</t>
  </si>
  <si>
    <t>Major=0
Minor = 2
Cosmetic = 4</t>
  </si>
  <si>
    <t>To measure the defects in the product after release to the client</t>
  </si>
  <si>
    <t>Ref. Calculation given below, but counting the actual major and minor based on the goal and consider 50% of variance</t>
  </si>
  <si>
    <t>Code Quality</t>
  </si>
  <si>
    <t>Major = 0
Minor = 2
Cosmatic = 8</t>
  </si>
  <si>
    <t>Resource allocation</t>
  </si>
  <si>
    <t>To ensure the number of resource allocated against required</t>
  </si>
  <si>
    <t>Number of billable resource 
Number of resources deployed
Allocation = (billable/ available)*100</t>
  </si>
  <si>
    <t>Resource Sheet</t>
  </si>
  <si>
    <t>Capacity (Skills)</t>
  </si>
  <si>
    <t>To ensure the skills of the resource allocated against required</t>
  </si>
  <si>
    <t xml:space="preserve">Required capacity
Available capacity (including shadow resource) 
Capacity = (Required/Available*100 </t>
  </si>
  <si>
    <t>Capacity Sheet</t>
  </si>
  <si>
    <t>Resource burn down</t>
  </si>
  <si>
    <t>To ensure the resources not over burnt</t>
  </si>
  <si>
    <t>burn down = Total hrs of working - Total hrs worked / Total hrs of working * 100</t>
  </si>
  <si>
    <t>Employee Satisfaction Index</t>
  </si>
  <si>
    <t>To measure the employee satisfaction.</t>
  </si>
  <si>
    <t>ESAT feedback form</t>
  </si>
  <si>
    <t>Retention</t>
  </si>
  <si>
    <t>To ensure the retention of the tem members</t>
  </si>
  <si>
    <t>Retention = Number if team members changed/ (Number of team member changed - Total count) *100</t>
  </si>
  <si>
    <t>Defects</t>
  </si>
  <si>
    <t>Major</t>
  </si>
  <si>
    <t>Minor</t>
  </si>
  <si>
    <t>Major %</t>
  </si>
  <si>
    <t>Indicator</t>
  </si>
  <si>
    <t>Minor %</t>
  </si>
  <si>
    <t>Overall</t>
  </si>
  <si>
    <t>Resource Allocation</t>
  </si>
  <si>
    <t>To be allocated</t>
  </si>
  <si>
    <t>Allocated</t>
  </si>
  <si>
    <t>Capacity Required</t>
  </si>
  <si>
    <t>Available</t>
  </si>
  <si>
    <t>Sum of Estimated time</t>
  </si>
  <si>
    <t>Sum of Spent time</t>
  </si>
  <si>
    <t>Grand Total</t>
  </si>
  <si>
    <t>(blank)</t>
  </si>
  <si>
    <t>Priority</t>
  </si>
  <si>
    <t>(All)</t>
  </si>
  <si>
    <t>Count of #</t>
  </si>
  <si>
    <t>Count of Status</t>
  </si>
  <si>
    <t>Feature</t>
  </si>
  <si>
    <t>#</t>
  </si>
  <si>
    <t>Tracker</t>
  </si>
  <si>
    <t>Author</t>
  </si>
  <si>
    <t>Target version</t>
  </si>
  <si>
    <t>Code Review</t>
  </si>
  <si>
    <t>Minor Impact</t>
  </si>
  <si>
    <t>Kumaresan Krishnakumari</t>
  </si>
  <si>
    <t>Invoice22 DC5 - Report2 DC2(10-Dec-2014 to 23-Dec-2014)</t>
  </si>
  <si>
    <t>Millton Vinothkumar Raja</t>
  </si>
  <si>
    <t>Dineshkumar Ramasamy</t>
  </si>
  <si>
    <t>Kalidass Sethuraman</t>
  </si>
  <si>
    <t>Task</t>
  </si>
  <si>
    <t>Michael Arockiya Samy</t>
  </si>
  <si>
    <t>Support</t>
  </si>
  <si>
    <t>Vinothini Rajamanickam</t>
  </si>
  <si>
    <t>Cosmetic</t>
  </si>
  <si>
    <t>Zerp</t>
  </si>
  <si>
    <t>Fazurul</t>
  </si>
  <si>
    <t>Michel</t>
  </si>
  <si>
    <t>Unit</t>
  </si>
  <si>
    <t>%</t>
  </si>
  <si>
    <t>Tolerance</t>
  </si>
  <si>
    <t xml:space="preserve"> +/- 5%</t>
  </si>
  <si>
    <t>Increase in Velocity</t>
  </si>
  <si>
    <t xml:space="preserve">Major=0
Minor = 1
</t>
  </si>
  <si>
    <t>Pre Release Code Quality</t>
  </si>
  <si>
    <t xml:space="preserve">To calculate the quality of the code </t>
  </si>
  <si>
    <t xml:space="preserve"> +/- 10%</t>
  </si>
  <si>
    <t>Total</t>
  </si>
  <si>
    <t>Data</t>
  </si>
  <si>
    <t>Total Sum of Spent time</t>
  </si>
  <si>
    <t>Total Sum of Estimated time</t>
  </si>
  <si>
    <t>Escalation</t>
  </si>
  <si>
    <t>Velocity</t>
  </si>
  <si>
    <t>Planned Velocity</t>
  </si>
  <si>
    <t>Story Points</t>
  </si>
  <si>
    <t>Count of Tracker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</si>
</sst>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u/>
      <sz val="10"/>
      <color indexed="39"/>
      <name val="Arial"/>
    </font>
    <font>
      <sz val="11"/>
      <color indexed="8"/>
      <name val="Calibri"/>
    </font>
    <font>
      <sz val="10"/>
      <color indexed="8"/>
      <name val="MS Sans Serif"/>
    </font>
    <font>
      <sz val="12"/>
      <name val="Times New Roman"/>
    </font>
    <font>
      <b/>
      <sz val="10"/>
      <name val="Century Gothic"/>
    </font>
    <font>
      <sz val="10"/>
      <name val="Century Gothic"/>
    </font>
    <font>
      <b/>
      <sz val="10"/>
      <name val="Arial"/>
    </font>
    <font>
      <b/>
      <sz val="11"/>
      <color indexed="8"/>
      <name val="Calibri"/>
    </font>
    <font>
      <sz val="10"/>
      <name val="Arial"/>
    </font>
    <font>
      <b/>
      <sz val="11"/>
      <color indexed="8"/>
      <name val="Calibri"/>
      <family val="2"/>
    </font>
    <font>
      <sz val="10"/>
      <name val="Century Gothic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2">
    <xf numFmtId="0" fontId="0" fillId="0" borderId="0">
      <alignment vertical="center"/>
    </xf>
    <xf numFmtId="0" fontId="9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5">
    <xf numFmtId="0" fontId="0" fillId="0" borderId="0" xfId="0" applyAlignment="1"/>
    <xf numFmtId="0" fontId="2" fillId="0" borderId="0" xfId="10" applyAlignment="1"/>
    <xf numFmtId="0" fontId="4" fillId="0" borderId="0" xfId="0" applyFont="1" applyBorder="1" applyAlignment="1">
      <alignment vertical="center"/>
    </xf>
    <xf numFmtId="22" fontId="4" fillId="0" borderId="0" xfId="0" applyNumberFormat="1" applyFont="1" applyBorder="1" applyAlignment="1">
      <alignment vertical="center"/>
    </xf>
    <xf numFmtId="1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10" applyFont="1" applyAlignment="1"/>
    <xf numFmtId="0" fontId="0" fillId="0" borderId="0" xfId="0" applyFont="1" applyAlignment="1"/>
    <xf numFmtId="0" fontId="5" fillId="2" borderId="1" xfId="4" applyFont="1" applyFill="1" applyBorder="1" applyAlignment="1">
      <alignment horizontal="left" vertical="top" wrapText="1"/>
    </xf>
    <xf numFmtId="0" fontId="5" fillId="2" borderId="1" xfId="4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justify" vertical="top" wrapText="1" readingOrder="1"/>
    </xf>
    <xf numFmtId="1" fontId="6" fillId="0" borderId="1" xfId="0" applyNumberFormat="1" applyFont="1" applyFill="1" applyBorder="1" applyAlignment="1">
      <alignment horizontal="justify" vertical="top" wrapText="1" readingOrder="1"/>
    </xf>
    <xf numFmtId="0" fontId="6" fillId="0" borderId="1" xfId="0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justify" vertical="top" wrapText="1" readingOrder="1"/>
    </xf>
    <xf numFmtId="0" fontId="6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readingOrder="1"/>
    </xf>
    <xf numFmtId="0" fontId="6" fillId="0" borderId="2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justify" vertical="top" wrapText="1" readingOrder="1"/>
    </xf>
    <xf numFmtId="0" fontId="6" fillId="0" borderId="0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7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1" fontId="6" fillId="0" borderId="1" xfId="0" applyNumberFormat="1" applyFont="1" applyFill="1" applyBorder="1" applyAlignment="1">
      <alignment horizontal="center" vertical="top" wrapText="1" readingOrder="1"/>
    </xf>
    <xf numFmtId="0" fontId="0" fillId="5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 readingOrder="1"/>
    </xf>
    <xf numFmtId="1" fontId="6" fillId="0" borderId="0" xfId="0" applyNumberFormat="1" applyFont="1" applyFill="1" applyBorder="1" applyAlignment="1">
      <alignment horizontal="center" vertical="top" wrapText="1" readingOrder="1"/>
    </xf>
    <xf numFmtId="0" fontId="2" fillId="0" borderId="0" xfId="11" applyAlignment="1"/>
    <xf numFmtId="0" fontId="11" fillId="8" borderId="3" xfId="0" applyFont="1" applyFill="1" applyBorder="1" applyAlignment="1"/>
    <xf numFmtId="0" fontId="11" fillId="8" borderId="4" xfId="0" applyFont="1" applyFill="1" applyBorder="1" applyAlignment="1"/>
    <xf numFmtId="0" fontId="11" fillId="8" borderId="0" xfId="0" applyFont="1" applyFill="1" applyAlignment="1"/>
    <xf numFmtId="0" fontId="11" fillId="8" borderId="5" xfId="0" applyFont="1" applyFill="1" applyBorder="1" applyAlignment="1"/>
    <xf numFmtId="0" fontId="11" fillId="8" borderId="3" xfId="0" applyNumberFormat="1" applyFont="1" applyFill="1" applyBorder="1" applyAlignment="1"/>
    <xf numFmtId="0" fontId="11" fillId="8" borderId="2" xfId="0" applyNumberFormat="1" applyFont="1" applyFill="1" applyBorder="1" applyAlignment="1"/>
    <xf numFmtId="0" fontId="11" fillId="8" borderId="1" xfId="0" applyFont="1" applyFill="1" applyBorder="1" applyAlignment="1"/>
    <xf numFmtId="0" fontId="11" fillId="8" borderId="6" xfId="0" applyFont="1" applyFill="1" applyBorder="1" applyAlignment="1"/>
    <xf numFmtId="0" fontId="11" fillId="8" borderId="7" xfId="0" applyFont="1" applyFill="1" applyBorder="1" applyAlignment="1"/>
    <xf numFmtId="0" fontId="11" fillId="8" borderId="8" xfId="0" applyFont="1" applyFill="1" applyBorder="1" applyAlignment="1"/>
    <xf numFmtId="0" fontId="11" fillId="8" borderId="9" xfId="0" applyFont="1" applyFill="1" applyBorder="1" applyAlignment="1"/>
    <xf numFmtId="0" fontId="11" fillId="8" borderId="9" xfId="0" applyNumberFormat="1" applyFont="1" applyFill="1" applyBorder="1" applyAlignment="1"/>
    <xf numFmtId="0" fontId="11" fillId="8" borderId="10" xfId="0" applyFont="1" applyFill="1" applyBorder="1" applyAlignment="1"/>
    <xf numFmtId="0" fontId="11" fillId="8" borderId="11" xfId="0" applyFont="1" applyFill="1" applyBorder="1" applyAlignment="1"/>
    <xf numFmtId="0" fontId="11" fillId="8" borderId="12" xfId="0" applyFont="1" applyFill="1" applyBorder="1" applyAlignment="1"/>
    <xf numFmtId="0" fontId="11" fillId="8" borderId="13" xfId="0" applyNumberFormat="1" applyFont="1" applyFill="1" applyBorder="1" applyAlignment="1"/>
    <xf numFmtId="0" fontId="11" fillId="8" borderId="1" xfId="0" applyNumberFormat="1" applyFont="1" applyFill="1" applyBorder="1" applyAlignment="1"/>
    <xf numFmtId="0" fontId="7" fillId="3" borderId="9" xfId="0" applyFont="1" applyFill="1" applyBorder="1" applyAlignment="1">
      <alignment horizontal="center"/>
    </xf>
    <xf numFmtId="0" fontId="0" fillId="4" borderId="9" xfId="0" applyFill="1" applyBorder="1" applyAlignment="1"/>
    <xf numFmtId="0" fontId="0" fillId="5" borderId="3" xfId="0" applyFill="1" applyBorder="1" applyAlignment="1"/>
    <xf numFmtId="0" fontId="0" fillId="0" borderId="3" xfId="0" applyBorder="1" applyAlignment="1"/>
    <xf numFmtId="1" fontId="11" fillId="0" borderId="1" xfId="0" applyNumberFormat="1" applyFont="1" applyFill="1" applyBorder="1" applyAlignment="1">
      <alignment horizontal="justify" vertical="top" wrapText="1" readingOrder="1"/>
    </xf>
    <xf numFmtId="1" fontId="0" fillId="5" borderId="1" xfId="0" applyNumberFormat="1" applyFill="1" applyBorder="1" applyAlignment="1">
      <alignment horizontal="center"/>
    </xf>
    <xf numFmtId="0" fontId="12" fillId="9" borderId="3" xfId="0" applyFont="1" applyFill="1" applyBorder="1" applyAlignment="1"/>
    <xf numFmtId="0" fontId="0" fillId="0" borderId="6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6" xfId="0" pivotButton="1" applyBorder="1" applyAlignment="1"/>
    <xf numFmtId="0" fontId="0" fillId="0" borderId="9" xfId="0" applyBorder="1" applyAlignment="1"/>
    <xf numFmtId="0" fontId="0" fillId="0" borderId="12" xfId="0" applyBorder="1" applyAlignment="1"/>
    <xf numFmtId="0" fontId="0" fillId="0" borderId="1" xfId="0" applyNumberFormat="1" applyBorder="1" applyAlignment="1"/>
    <xf numFmtId="0" fontId="0" fillId="0" borderId="11" xfId="0" applyBorder="1" applyAlignment="1"/>
    <xf numFmtId="0" fontId="0" fillId="0" borderId="9" xfId="0" applyNumberFormat="1" applyBorder="1" applyAlignment="1"/>
    <xf numFmtId="0" fontId="0" fillId="0" borderId="13" xfId="0" applyNumberFormat="1" applyBorder="1" applyAlignment="1"/>
    <xf numFmtId="0" fontId="0" fillId="0" borderId="1" xfId="0" pivotButton="1" applyBorder="1" applyAlignment="1"/>
    <xf numFmtId="0" fontId="8" fillId="3" borderId="3" xfId="11" applyFont="1" applyFill="1" applyBorder="1" applyAlignment="1"/>
    <xf numFmtId="0" fontId="8" fillId="4" borderId="3" xfId="11" applyFont="1" applyFill="1" applyBorder="1" applyAlignment="1"/>
    <xf numFmtId="0" fontId="2" fillId="0" borderId="3" xfId="11" applyFont="1" applyFill="1" applyBorder="1" applyAlignment="1">
      <alignment vertical="top"/>
    </xf>
    <xf numFmtId="0" fontId="10" fillId="3" borderId="3" xfId="11" applyFont="1" applyFill="1" applyBorder="1" applyAlignment="1"/>
    <xf numFmtId="0" fontId="1" fillId="6" borderId="3" xfId="2" applyFill="1" applyBorder="1" applyAlignment="1" applyProtection="1"/>
    <xf numFmtId="49" fontId="2" fillId="0" borderId="0" xfId="11" applyNumberFormat="1" applyAlignment="1"/>
    <xf numFmtId="0" fontId="11" fillId="0" borderId="14" xfId="0" applyFont="1" applyFill="1" applyBorder="1" applyAlignment="1">
      <alignment horizontal="justify" vertical="top" wrapText="1" readingOrder="1"/>
    </xf>
    <xf numFmtId="0" fontId="8" fillId="7" borderId="3" xfId="1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left" vertical="top" wrapText="1" readingOrder="1"/>
    </xf>
    <xf numFmtId="0" fontId="6" fillId="0" borderId="14" xfId="0" applyFont="1" applyFill="1" applyBorder="1" applyAlignment="1">
      <alignment horizontal="left" vertical="top" wrapText="1" readingOrder="1"/>
    </xf>
    <xf numFmtId="0" fontId="6" fillId="0" borderId="15" xfId="0" applyFont="1" applyFill="1" applyBorder="1" applyAlignment="1">
      <alignment horizontal="left" vertical="top" wrapText="1" readingOrder="1"/>
    </xf>
    <xf numFmtId="0" fontId="6" fillId="0" borderId="12" xfId="0" applyFont="1" applyFill="1" applyBorder="1" applyAlignment="1">
      <alignment horizontal="center" vertical="top" wrapText="1" readingOrder="1"/>
    </xf>
    <xf numFmtId="0" fontId="6" fillId="0" borderId="14" xfId="0" applyFont="1" applyFill="1" applyBorder="1" applyAlignment="1">
      <alignment horizontal="center" vertical="top" wrapText="1" readingOrder="1"/>
    </xf>
    <xf numFmtId="0" fontId="6" fillId="0" borderId="15" xfId="0" applyFont="1" applyFill="1" applyBorder="1" applyAlignment="1">
      <alignment horizontal="center" vertical="top" wrapText="1" readingOrder="1"/>
    </xf>
  </cellXfs>
  <cellStyles count="12">
    <cellStyle name="Excel Built-in Normal" xfId="1"/>
    <cellStyle name="Hyperlink" xfId="2" builtinId="8"/>
    <cellStyle name="Norm੎੎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 9" xfId="11"/>
  </cellStyles>
  <dxfs count="22">
    <dxf>
      <font>
        <name val="Century Gothic"/>
        <scheme val="none"/>
      </font>
    </dxf>
    <dxf>
      <fill>
        <patternFill>
          <bgColor theme="0"/>
        </patternFill>
      </fill>
    </dxf>
    <dxf>
      <font>
        <name val="Century Gothic"/>
        <scheme val="none"/>
      </font>
    </dxf>
    <dxf>
      <fill>
        <patternFill>
          <bgColor theme="0"/>
        </patternFill>
      </fill>
    </dxf>
    <dxf>
      <font>
        <name val="Century Gothic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ont>
        <name val="Century Gothic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 patternType="solid">
          <fgColor indexed="65"/>
          <bgColor indexed="51"/>
        </patternFill>
      </fill>
    </dxf>
    <dxf>
      <fill>
        <patternFill patternType="solid">
          <fgColor indexed="65"/>
          <bgColor indexed="53"/>
        </patternFill>
      </fill>
    </dxf>
    <dxf>
      <fill>
        <patternFill patternType="solid">
          <fgColor indexed="65"/>
          <bgColor indexed="1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[Zirus.xlsx]Metrics!PivotTable1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Effort</a:t>
            </a:r>
            <a:r>
              <a:rPr lang="en-US" baseline="0"/>
              <a:t> Variance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Metrics!$B$3:$B$5</c:f>
              <c:strCache>
                <c:ptCount val="1"/>
                <c:pt idx="0">
                  <c:v>Invoice22 DC5 - Report2 DC2(10-Dec-2014 to 23-Dec-2014) - Sum of Estimated 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Metrics!$B$6</c:f>
              <c:numCache>
                <c:formatCode>General</c:formatCode>
                <c:ptCount val="1"/>
                <c:pt idx="0">
                  <c:v>649.5</c:v>
                </c:pt>
              </c:numCache>
            </c:numRef>
          </c:val>
        </c:ser>
        <c:ser>
          <c:idx val="1"/>
          <c:order val="1"/>
          <c:tx>
            <c:strRef>
              <c:f>Metrics!$C$3:$C$5</c:f>
              <c:strCache>
                <c:ptCount val="1"/>
                <c:pt idx="0">
                  <c:v>Invoice22 DC5 - Report2 DC2(10-Dec-2014 to 23-Dec-2014) - Sum of Spent 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Metrics!$C$6</c:f>
              <c:numCache>
                <c:formatCode>General</c:formatCode>
                <c:ptCount val="1"/>
                <c:pt idx="0">
                  <c:v>622.19999999999993</c:v>
                </c:pt>
              </c:numCache>
            </c:numRef>
          </c:val>
        </c:ser>
        <c:axId val="68875008"/>
        <c:axId val="68876928"/>
      </c:barChart>
      <c:catAx>
        <c:axId val="68875008"/>
        <c:scaling>
          <c:orientation val="minMax"/>
        </c:scaling>
        <c:axPos val="b"/>
        <c:numFmt formatCode="General" sourceLinked="1"/>
        <c:tickLblPos val="nextTo"/>
        <c:crossAx val="68876928"/>
        <c:crosses val="autoZero"/>
        <c:lblAlgn val="ctr"/>
        <c:lblOffset val="100"/>
      </c:catAx>
      <c:valAx>
        <c:axId val="68876928"/>
        <c:scaling>
          <c:orientation val="minMax"/>
        </c:scaling>
        <c:axPos val="l"/>
        <c:majorGridlines/>
        <c:numFmt formatCode="General" sourceLinked="1"/>
        <c:tickLblPos val="nextTo"/>
        <c:crossAx val="688750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[Zirus.xlsx]Metrics!PivotTable2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Effort</a:t>
            </a:r>
            <a:r>
              <a:rPr lang="en-US" baseline="0"/>
              <a:t>  by Assignee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Metrics!$B$29:$B$30</c:f>
              <c:strCache>
                <c:ptCount val="1"/>
                <c:pt idx="0">
                  <c:v>Sum of Estimated 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Metrics!$A$31:$A$38</c:f>
              <c:strCache>
                <c:ptCount val="7"/>
                <c:pt idx="0">
                  <c:v>Dineshkumar Ramasamy</c:v>
                </c:pt>
                <c:pt idx="1">
                  <c:v>Kalidass Sethuraman</c:v>
                </c:pt>
                <c:pt idx="2">
                  <c:v>Kumaresan Krishnakumari</c:v>
                </c:pt>
                <c:pt idx="3">
                  <c:v>Michael Arockiya Samy</c:v>
                </c:pt>
                <c:pt idx="4">
                  <c:v>Millton Vinothkumar Raja</c:v>
                </c:pt>
                <c:pt idx="5">
                  <c:v>Vinothini Rajamanickam</c:v>
                </c:pt>
                <c:pt idx="6">
                  <c:v>(blank)</c:v>
                </c:pt>
              </c:strCache>
            </c:strRef>
          </c:cat>
          <c:val>
            <c:numRef>
              <c:f>Metrics!$B$31:$B$38</c:f>
              <c:numCache>
                <c:formatCode>General</c:formatCode>
                <c:ptCount val="7"/>
                <c:pt idx="0">
                  <c:v>29</c:v>
                </c:pt>
                <c:pt idx="1">
                  <c:v>57</c:v>
                </c:pt>
                <c:pt idx="2">
                  <c:v>113.5</c:v>
                </c:pt>
                <c:pt idx="3">
                  <c:v>68</c:v>
                </c:pt>
                <c:pt idx="4">
                  <c:v>374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Metrics!$C$29:$C$30</c:f>
              <c:strCache>
                <c:ptCount val="1"/>
                <c:pt idx="0">
                  <c:v>Sum of Spent 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Metrics!$A$31:$A$38</c:f>
              <c:strCache>
                <c:ptCount val="7"/>
                <c:pt idx="0">
                  <c:v>Dineshkumar Ramasamy</c:v>
                </c:pt>
                <c:pt idx="1">
                  <c:v>Kalidass Sethuraman</c:v>
                </c:pt>
                <c:pt idx="2">
                  <c:v>Kumaresan Krishnakumari</c:v>
                </c:pt>
                <c:pt idx="3">
                  <c:v>Michael Arockiya Samy</c:v>
                </c:pt>
                <c:pt idx="4">
                  <c:v>Millton Vinothkumar Raja</c:v>
                </c:pt>
                <c:pt idx="5">
                  <c:v>Vinothini Rajamanickam</c:v>
                </c:pt>
                <c:pt idx="6">
                  <c:v>(blank)</c:v>
                </c:pt>
              </c:strCache>
            </c:strRef>
          </c:cat>
          <c:val>
            <c:numRef>
              <c:f>Metrics!$C$31:$C$38</c:f>
              <c:numCache>
                <c:formatCode>General</c:formatCode>
                <c:ptCount val="7"/>
                <c:pt idx="0">
                  <c:v>28</c:v>
                </c:pt>
                <c:pt idx="1">
                  <c:v>57</c:v>
                </c:pt>
                <c:pt idx="2">
                  <c:v>104.5</c:v>
                </c:pt>
                <c:pt idx="3">
                  <c:v>65.5</c:v>
                </c:pt>
                <c:pt idx="4">
                  <c:v>359.20000000000005</c:v>
                </c:pt>
                <c:pt idx="5">
                  <c:v>8</c:v>
                </c:pt>
              </c:numCache>
            </c:numRef>
          </c:val>
        </c:ser>
        <c:axId val="77756672"/>
        <c:axId val="77885440"/>
      </c:barChart>
      <c:catAx>
        <c:axId val="77756672"/>
        <c:scaling>
          <c:orientation val="minMax"/>
        </c:scaling>
        <c:axPos val="b"/>
        <c:numFmt formatCode="General" sourceLinked="1"/>
        <c:tickLblPos val="nextTo"/>
        <c:crossAx val="77885440"/>
        <c:crosses val="autoZero"/>
        <c:lblAlgn val="ctr"/>
        <c:lblOffset val="100"/>
      </c:catAx>
      <c:valAx>
        <c:axId val="77885440"/>
        <c:scaling>
          <c:orientation val="minMax"/>
        </c:scaling>
        <c:axPos val="l"/>
        <c:majorGridlines/>
        <c:numFmt formatCode="General" sourceLinked="1"/>
        <c:tickLblPos val="nextTo"/>
        <c:crossAx val="77756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[Zirus.xlsx]Metrics!PivotTable3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Commitment</a:t>
            </a:r>
            <a:r>
              <a:rPr lang="en-US" baseline="0"/>
              <a:t> index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Metrics!$B$58:$B$59</c:f>
              <c:strCache>
                <c:ptCount val="1"/>
                <c:pt idx="0">
                  <c:v>Count of Status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Metrics!$B$60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</c:ser>
        <c:ser>
          <c:idx val="1"/>
          <c:order val="1"/>
          <c:tx>
            <c:strRef>
              <c:f>Metrics!$C$58:$C$59</c:f>
              <c:strCache>
                <c:ptCount val="1"/>
                <c:pt idx="0">
                  <c:v>Count of #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Metrics!$C$60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</c:ser>
        <c:axId val="77924608"/>
        <c:axId val="79348096"/>
      </c:barChart>
      <c:catAx>
        <c:axId val="77924608"/>
        <c:scaling>
          <c:orientation val="minMax"/>
        </c:scaling>
        <c:axPos val="b"/>
        <c:numFmt formatCode="General" sourceLinked="1"/>
        <c:tickLblPos val="nextTo"/>
        <c:crossAx val="79348096"/>
        <c:crosses val="autoZero"/>
        <c:lblAlgn val="ctr"/>
        <c:lblOffset val="100"/>
      </c:catAx>
      <c:valAx>
        <c:axId val="79348096"/>
        <c:scaling>
          <c:orientation val="minMax"/>
        </c:scaling>
        <c:axPos val="l"/>
        <c:majorGridlines/>
        <c:numFmt formatCode="General" sourceLinked="1"/>
        <c:tickLblPos val="nextTo"/>
        <c:crossAx val="77924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[Zirus.xlsx]Metrics!PivotTable4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trackers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Metrics!$B$87:$B$88</c:f>
              <c:strCache>
                <c:ptCount val="1"/>
                <c:pt idx="0">
                  <c:v>Code Review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Metrics!$A$89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Metrics!$B$89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Metrics!$C$87:$C$88</c:f>
              <c:strCache>
                <c:ptCount val="1"/>
                <c:pt idx="0">
                  <c:v>Feature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Metrics!$A$89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Metrics!$C$89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</c:ser>
        <c:ser>
          <c:idx val="2"/>
          <c:order val="2"/>
          <c:tx>
            <c:strRef>
              <c:f>Metrics!$D$87:$D$88</c:f>
              <c:strCache>
                <c:ptCount val="1"/>
                <c:pt idx="0">
                  <c:v>Support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Metrics!$A$89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Metrics!$D$89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Metrics!$E$87:$E$88</c:f>
              <c:strCache>
                <c:ptCount val="1"/>
                <c:pt idx="0">
                  <c:v>Task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Metrics!$A$89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Metrics!$E$89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Metrics!$F$87:$F$88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Metrics!$A$89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Metrics!$F$89</c:f>
              <c:numCache>
                <c:formatCode>General</c:formatCode>
                <c:ptCount val="1"/>
              </c:numCache>
            </c:numRef>
          </c:val>
        </c:ser>
        <c:axId val="68839680"/>
        <c:axId val="68853760"/>
      </c:barChart>
      <c:catAx>
        <c:axId val="68839680"/>
        <c:scaling>
          <c:orientation val="minMax"/>
        </c:scaling>
        <c:axPos val="b"/>
        <c:numFmt formatCode="General" sourceLinked="1"/>
        <c:tickLblPos val="nextTo"/>
        <c:crossAx val="68853760"/>
        <c:crosses val="autoZero"/>
        <c:lblAlgn val="ctr"/>
        <c:lblOffset val="100"/>
      </c:catAx>
      <c:valAx>
        <c:axId val="68853760"/>
        <c:scaling>
          <c:orientation val="minMax"/>
        </c:scaling>
        <c:axPos val="l"/>
        <c:majorGridlines/>
        <c:numFmt formatCode="General" sourceLinked="1"/>
        <c:tickLblPos val="nextTo"/>
        <c:crossAx val="688396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[Zirus.xlsx]Metrics!PivotTable5</c:name>
    <c:fmtId val="0"/>
  </c:pivotSource>
  <c:chart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Metrics!$B$112:$B$113</c:f>
              <c:strCache>
                <c:ptCount val="1"/>
                <c:pt idx="0">
                  <c:v>Minor Impact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Metrics!$A$114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Metrics!$B$114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</c:ser>
        <c:ser>
          <c:idx val="1"/>
          <c:order val="1"/>
          <c:tx>
            <c:strRef>
              <c:f>Metrics!$C$112:$C$113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Metrics!$A$114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Metrics!$C$114</c:f>
              <c:numCache>
                <c:formatCode>General</c:formatCode>
                <c:ptCount val="1"/>
              </c:numCache>
            </c:numRef>
          </c:val>
        </c:ser>
        <c:axId val="70349184"/>
        <c:axId val="70350720"/>
      </c:barChart>
      <c:catAx>
        <c:axId val="70349184"/>
        <c:scaling>
          <c:orientation val="minMax"/>
        </c:scaling>
        <c:axPos val="b"/>
        <c:numFmt formatCode="General" sourceLinked="1"/>
        <c:tickLblPos val="nextTo"/>
        <c:crossAx val="70350720"/>
        <c:crosses val="autoZero"/>
        <c:lblAlgn val="ctr"/>
        <c:lblOffset val="100"/>
      </c:catAx>
      <c:valAx>
        <c:axId val="70350720"/>
        <c:scaling>
          <c:orientation val="minMax"/>
        </c:scaling>
        <c:axPos val="l"/>
        <c:majorGridlines/>
        <c:numFmt formatCode="General" sourceLinked="1"/>
        <c:tickLblPos val="nextTo"/>
        <c:crossAx val="7034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8</xdr:col>
      <xdr:colOff>428625</xdr:colOff>
      <xdr:row>25</xdr:row>
      <xdr:rowOff>9525</xdr:rowOff>
    </xdr:to>
    <xdr:graphicFrame macro="">
      <xdr:nvGraphicFramePr>
        <xdr:cNvPr id="1304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114300</xdr:rowOff>
    </xdr:from>
    <xdr:to>
      <xdr:col>14</xdr:col>
      <xdr:colOff>304800</xdr:colOff>
      <xdr:row>53</xdr:row>
      <xdr:rowOff>76200</xdr:rowOff>
    </xdr:to>
    <xdr:graphicFrame macro="">
      <xdr:nvGraphicFramePr>
        <xdr:cNvPr id="1304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133350</xdr:rowOff>
    </xdr:from>
    <xdr:to>
      <xdr:col>9</xdr:col>
      <xdr:colOff>66675</xdr:colOff>
      <xdr:row>82</xdr:row>
      <xdr:rowOff>85725</xdr:rowOff>
    </xdr:to>
    <xdr:graphicFrame macro="">
      <xdr:nvGraphicFramePr>
        <xdr:cNvPr id="13041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91</xdr:row>
      <xdr:rowOff>66675</xdr:rowOff>
    </xdr:from>
    <xdr:to>
      <xdr:col>8</xdr:col>
      <xdr:colOff>428625</xdr:colOff>
      <xdr:row>108</xdr:row>
      <xdr:rowOff>57150</xdr:rowOff>
    </xdr:to>
    <xdr:graphicFrame macro="">
      <xdr:nvGraphicFramePr>
        <xdr:cNvPr id="1304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116</xdr:row>
      <xdr:rowOff>133350</xdr:rowOff>
    </xdr:from>
    <xdr:to>
      <xdr:col>7</xdr:col>
      <xdr:colOff>152400</xdr:colOff>
      <xdr:row>132</xdr:row>
      <xdr:rowOff>133350</xdr:rowOff>
    </xdr:to>
    <xdr:graphicFrame macro="">
      <xdr:nvGraphicFramePr>
        <xdr:cNvPr id="1304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unv" refreshedDate="42012.601853587963" createdVersion="1" refreshedVersion="3" recordCount="109" upgradeOnRefresh="1">
  <cacheSource type="worksheet">
    <worksheetSource ref="A1:AV348" sheet="Data"/>
  </cacheSource>
  <cacheFields count="48">
    <cacheField name="#" numFmtId="0">
      <sharedItems containsString="0" containsBlank="1" containsNumber="1" containsInteger="1" minValue="47485" maxValue="49767"/>
    </cacheField>
    <cacheField name="Project" numFmtId="0">
      <sharedItems containsBlank="1"/>
    </cacheField>
    <cacheField name="Tracker" numFmtId="0">
      <sharedItems containsBlank="1"/>
    </cacheField>
    <cacheField name="Parent task" numFmtId="0">
      <sharedItems containsBlank="1"/>
    </cacheField>
    <cacheField name="Status" numFmtId="0">
      <sharedItems containsBlank="1"/>
    </cacheField>
    <cacheField name="Priority" numFmtId="0">
      <sharedItems containsBlank="1"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NonDate="0" containsString="0" containsBlank="1"/>
    </cacheField>
    <cacheField name="Updated" numFmtId="0">
      <sharedItems containsNonDate="0" containsDate="1" containsString="0" containsBlank="1" minDate="2014-12-11T10:59:00" maxDate="2014-12-24T10:54:00"/>
    </cacheField>
    <cacheField name="Category" numFmtId="0">
      <sharedItems containsNonDate="0" containsString="0" containsBlank="1"/>
    </cacheField>
    <cacheField name="Target version" numFmtId="0">
      <sharedItems containsBlank="1" count="2">
        <s v="Invoice22 DC5 - Report2 DC2(10-Dec-2014 to 23-Dec-2014)"/>
        <m/>
      </sharedItems>
    </cacheField>
    <cacheField name="Start date" numFmtId="0">
      <sharedItems containsNonDate="0" containsDate="1" containsString="0" containsBlank="1" minDate="2014-12-10T00:00:00" maxDate="2014-12-24T00:00:00"/>
    </cacheField>
    <cacheField name="Due date" numFmtId="0">
      <sharedItems containsNonDate="0" containsDate="1" containsString="0" containsBlank="1" minDate="2014-12-10T00:00:00" maxDate="2014-12-24T00:00:00"/>
    </cacheField>
    <cacheField name="Estimated time" numFmtId="0">
      <sharedItems containsString="0" containsBlank="1" containsNumber="1" minValue="1" maxValue="30" count="15">
        <n v="2"/>
        <n v="14"/>
        <n v="8"/>
        <n v="10"/>
        <n v="4"/>
        <n v="12"/>
        <n v="16"/>
        <n v="6"/>
        <n v="5"/>
        <n v="1"/>
        <n v="1.5"/>
        <n v="3"/>
        <n v="3.5"/>
        <n v="30"/>
        <m/>
      </sharedItems>
    </cacheField>
    <cacheField name="Spent time" numFmtId="0">
      <sharedItems containsString="0" containsBlank="1" containsNumber="1" minValue="0" maxValue="25.9" count="29">
        <n v="1"/>
        <n v="2"/>
        <n v="14.3"/>
        <n v="14"/>
        <n v="1.1000000000000001"/>
        <n v="6.6"/>
        <n v="10"/>
        <n v="8"/>
        <n v="3"/>
        <n v="12"/>
        <n v="16"/>
        <n v="6"/>
        <n v="5"/>
        <n v="11"/>
        <n v="4"/>
        <n v="5.5"/>
        <n v="0"/>
        <n v="0.5"/>
        <n v="1.5"/>
        <n v="7.5"/>
        <n v="13.5"/>
        <n v="6.5"/>
        <n v="15.5"/>
        <n v="11.5"/>
        <n v="9.9"/>
        <n v="7"/>
        <n v="3.4"/>
        <n v="25.9"/>
        <m/>
      </sharedItems>
    </cacheField>
    <cacheField name="% Done" numFmtId="0">
      <sharedItems containsString="0" containsBlank="1" containsNumber="1" containsInteger="1" minValue="0" maxValue="100"/>
    </cacheField>
    <cacheField name="Created" numFmtId="0">
      <sharedItems containsNonDate="0" containsDate="1" containsString="0" containsBlank="1" minDate="2014-12-10T14:59:00" maxDate="2014-12-23T19:14:00"/>
    </cacheField>
    <cacheField name="Closed" numFmtId="0">
      <sharedItems containsNonDate="0" containsDate="1" containsString="0" containsBlank="1" minDate="2014-12-11T10:59:00" maxDate="2014-12-24T10:54:00"/>
    </cacheField>
    <cacheField name="Related issues" numFmtId="0">
      <sharedItems containsNonDate="0" containsString="0" containsBlank="1"/>
    </cacheField>
    <cacheField name="Comment" numFmtId="0">
      <sharedItems containsBlank="1"/>
    </cacheField>
    <cacheField name="Clarification" numFmtId="0">
      <sharedItems containsNonDate="0" containsString="0" containsBlank="1"/>
    </cacheField>
    <cacheField name="ExternalID" numFmtId="0">
      <sharedItems containsNonDate="0" containsString="0" containsBlank="1"/>
    </cacheField>
    <cacheField name="Actual start date" numFmtId="0">
      <sharedItems containsNonDate="0" containsDate="1" containsString="0" containsBlank="1" minDate="2014-12-10T00:00:00" maxDate="2014-12-24T00:00:00"/>
    </cacheField>
    <cacheField name="Actual End date" numFmtId="0">
      <sharedItems containsNonDate="0" containsDate="1" containsString="0" containsBlank="1" minDate="2014-12-10T00:00:00" maxDate="2014-12-24T00:00:00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Blank="1"/>
    </cacheField>
    <cacheField name="Correction Action" numFmtId="0">
      <sharedItems containsNonDate="0" containsString="0" containsBlank="1"/>
    </cacheField>
    <cacheField name="Onsite Comment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Owner" numFmtId="0">
      <sharedItems containsBlank="1"/>
    </cacheField>
    <cacheField name="Reviewer" numFmtId="0">
      <sharedItems containsNonDate="0" containsString="0" containsBlank="1"/>
    </cacheField>
    <cacheField name="Is Adhoc" numFmtId="0">
      <sharedItems containsBlank="1"/>
    </cacheField>
    <cacheField name="Risk Identified on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unv" refreshedDate="42012.604506134259" createdVersion="1" refreshedVersion="3" recordCount="109" upgradeOnRefresh="1">
  <cacheSource type="worksheet">
    <worksheetSource ref="A1:AV301" sheet="Data"/>
  </cacheSource>
  <cacheFields count="48">
    <cacheField name="#" numFmtId="0">
      <sharedItems containsString="0" containsBlank="1" containsNumber="1" containsInteger="1" minValue="47485" maxValue="49767"/>
    </cacheField>
    <cacheField name="Project" numFmtId="0">
      <sharedItems containsBlank="1"/>
    </cacheField>
    <cacheField name="Tracker" numFmtId="0">
      <sharedItems containsBlank="1"/>
    </cacheField>
    <cacheField name="Parent task" numFmtId="0">
      <sharedItems containsBlank="1"/>
    </cacheField>
    <cacheField name="Status" numFmtId="0">
      <sharedItems containsBlank="1"/>
    </cacheField>
    <cacheField name="Priority" numFmtId="0">
      <sharedItems containsBlank="1"/>
    </cacheField>
    <cacheField name="Subject" numFmtId="0">
      <sharedItems containsBlank="1"/>
    </cacheField>
    <cacheField name="Author" numFmtId="0">
      <sharedItems containsBlank="1" count="7">
        <s v="Kumaresan Krishnakumari"/>
        <s v="Millton Vinothkumar Raja"/>
        <s v="Dineshkumar Ramasamy"/>
        <s v="Kalidass Sethuraman"/>
        <s v="Michael Arockiya Samy"/>
        <s v="Vinothini Rajamanickam"/>
        <m/>
      </sharedItems>
    </cacheField>
    <cacheField name="Assignee" numFmtId="0">
      <sharedItems containsNonDate="0" containsString="0" containsBlank="1" count="1">
        <m/>
      </sharedItems>
    </cacheField>
    <cacheField name="Updated" numFmtId="0">
      <sharedItems containsNonDate="0" containsDate="1" containsString="0" containsBlank="1" minDate="2014-12-11T10:59:00" maxDate="2014-12-24T10:54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12-10T00:00:00" maxDate="2014-12-24T00:00:00"/>
    </cacheField>
    <cacheField name="Due date" numFmtId="0">
      <sharedItems containsNonDate="0" containsDate="1" containsString="0" containsBlank="1" minDate="2014-12-10T00:00:00" maxDate="2014-12-24T00:00:00"/>
    </cacheField>
    <cacheField name="Estimated time" numFmtId="0">
      <sharedItems containsString="0" containsBlank="1" containsNumber="1" minValue="1" maxValue="30" count="15">
        <n v="2"/>
        <n v="14"/>
        <n v="8"/>
        <n v="10"/>
        <n v="4"/>
        <n v="12"/>
        <n v="16"/>
        <n v="6"/>
        <n v="5"/>
        <n v="1"/>
        <n v="1.5"/>
        <n v="3"/>
        <n v="3.5"/>
        <n v="30"/>
        <m/>
      </sharedItems>
    </cacheField>
    <cacheField name="Spent time" numFmtId="0">
      <sharedItems containsString="0" containsBlank="1" containsNumber="1" minValue="0" maxValue="25.9" count="29">
        <n v="1"/>
        <n v="2"/>
        <n v="14.3"/>
        <n v="14"/>
        <n v="1.1000000000000001"/>
        <n v="6.6"/>
        <n v="10"/>
        <n v="8"/>
        <n v="3"/>
        <n v="12"/>
        <n v="16"/>
        <n v="6"/>
        <n v="5"/>
        <n v="11"/>
        <n v="4"/>
        <n v="5.5"/>
        <n v="0"/>
        <n v="0.5"/>
        <n v="1.5"/>
        <n v="7.5"/>
        <n v="13.5"/>
        <n v="6.5"/>
        <n v="15.5"/>
        <n v="11.5"/>
        <n v="9.9"/>
        <n v="7"/>
        <n v="3.4"/>
        <n v="25.9"/>
        <m/>
      </sharedItems>
    </cacheField>
    <cacheField name="% Done" numFmtId="0">
      <sharedItems containsString="0" containsBlank="1" containsNumber="1" containsInteger="1" minValue="0" maxValue="100"/>
    </cacheField>
    <cacheField name="Created" numFmtId="0">
      <sharedItems containsNonDate="0" containsDate="1" containsString="0" containsBlank="1" minDate="2014-12-10T14:59:00" maxDate="2014-12-23T19:14:00"/>
    </cacheField>
    <cacheField name="Closed" numFmtId="0">
      <sharedItems containsNonDate="0" containsDate="1" containsString="0" containsBlank="1" minDate="2014-12-11T10:59:00" maxDate="2014-12-24T10:54:00"/>
    </cacheField>
    <cacheField name="Related issues" numFmtId="0">
      <sharedItems containsNonDate="0" containsString="0" containsBlank="1"/>
    </cacheField>
    <cacheField name="Comment" numFmtId="0">
      <sharedItems containsBlank="1"/>
    </cacheField>
    <cacheField name="Clarification" numFmtId="0">
      <sharedItems containsNonDate="0" containsString="0" containsBlank="1"/>
    </cacheField>
    <cacheField name="ExternalID" numFmtId="0">
      <sharedItems containsNonDate="0" containsString="0" containsBlank="1"/>
    </cacheField>
    <cacheField name="Actual start date" numFmtId="0">
      <sharedItems containsNonDate="0" containsDate="1" containsString="0" containsBlank="1" minDate="2014-12-10T00:00:00" maxDate="2014-12-24T00:00:00"/>
    </cacheField>
    <cacheField name="Actual End date" numFmtId="0">
      <sharedItems containsNonDate="0" containsDate="1" containsString="0" containsBlank="1" minDate="2014-12-10T00:00:00" maxDate="2014-12-24T00:00:00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Blank="1"/>
    </cacheField>
    <cacheField name="Correction Action" numFmtId="0">
      <sharedItems containsNonDate="0" containsString="0" containsBlank="1"/>
    </cacheField>
    <cacheField name="Onsite Comment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Owner" numFmtId="0">
      <sharedItems containsBlank="1"/>
    </cacheField>
    <cacheField name="Reviewer" numFmtId="0">
      <sharedItems containsNonDate="0" containsString="0" containsBlank="1"/>
    </cacheField>
    <cacheField name="Is Adhoc" numFmtId="0">
      <sharedItems containsBlank="1"/>
    </cacheField>
    <cacheField name="Risk Identified on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unv" refreshedDate="42012.607201041668" createdVersion="1" refreshedVersion="3" recordCount="109" upgradeOnRefresh="1">
  <cacheSource type="worksheet">
    <worksheetSource ref="A1:AV720" sheet="Data"/>
  </cacheSource>
  <cacheFields count="48">
    <cacheField name="#" numFmtId="0">
      <sharedItems containsString="0" containsBlank="1" containsNumber="1" containsInteger="1" minValue="47485" maxValue="49767" count="109">
        <n v="47535"/>
        <n v="47530"/>
        <n v="47528"/>
        <n v="47516"/>
        <n v="47492"/>
        <n v="47490"/>
        <n v="47489"/>
        <n v="47488"/>
        <n v="47487"/>
        <n v="47485"/>
        <n v="49244"/>
        <n v="49024"/>
        <n v="49021"/>
        <n v="48817"/>
        <n v="48437"/>
        <n v="47834"/>
        <n v="47833"/>
        <n v="47830"/>
        <n v="47588"/>
        <n v="49607"/>
        <n v="49231"/>
        <n v="48833"/>
        <n v="48831"/>
        <n v="48830"/>
        <n v="48612"/>
        <n v="48436"/>
        <n v="48432"/>
        <n v="48428"/>
        <n v="48235"/>
        <n v="48224"/>
        <n v="48030"/>
        <n v="47974"/>
        <n v="47670"/>
        <n v="47544"/>
        <n v="47532"/>
        <n v="49642"/>
        <n v="49641"/>
        <n v="49247"/>
        <n v="49246"/>
        <n v="49245"/>
        <n v="49025"/>
        <n v="49022"/>
        <n v="48976"/>
        <n v="48834"/>
        <n v="48827"/>
        <n v="48690"/>
        <n v="48443"/>
        <n v="48429"/>
        <n v="48053"/>
        <n v="47967"/>
        <n v="47727"/>
        <n v="47589"/>
        <n v="47547"/>
        <n v="47534"/>
        <n v="49708"/>
        <n v="48079"/>
        <n v="48076"/>
        <n v="48075"/>
        <n v="48074"/>
        <n v="48073"/>
        <n v="49073"/>
        <n v="49072"/>
        <n v="48828"/>
        <n v="48642"/>
        <n v="48446"/>
        <n v="48445"/>
        <n v="48444"/>
        <n v="48092"/>
        <n v="48078"/>
        <n v="47990"/>
        <n v="47989"/>
        <n v="47988"/>
        <n v="47969"/>
        <n v="47736"/>
        <n v="47732"/>
        <n v="47491"/>
        <n v="49650"/>
        <n v="49237"/>
        <n v="49014"/>
        <n v="48689"/>
        <n v="48366"/>
        <n v="48052"/>
        <n v="48045"/>
        <n v="47808"/>
        <n v="47712"/>
        <n v="47667"/>
        <n v="49613"/>
        <n v="49241"/>
        <n v="49238"/>
        <n v="48975"/>
        <n v="48822"/>
        <n v="48228"/>
        <n v="48027"/>
        <n v="47529"/>
        <n v="49767"/>
        <n v="49620"/>
        <n v="49242"/>
        <n v="49026"/>
        <n v="48824"/>
        <n v="48823"/>
        <n v="48582"/>
        <n v="48581"/>
        <n v="48580"/>
        <n v="48333"/>
        <n v="47972"/>
        <n v="47804"/>
        <n v="47803"/>
        <n v="47664"/>
        <m/>
      </sharedItems>
    </cacheField>
    <cacheField name="Project" numFmtId="0">
      <sharedItems containsBlank="1"/>
    </cacheField>
    <cacheField name="Tracker" numFmtId="0">
      <sharedItems containsBlank="1"/>
    </cacheField>
    <cacheField name="Parent task" numFmtId="0">
      <sharedItems containsBlank="1"/>
    </cacheField>
    <cacheField name="Status" numFmtId="0">
      <sharedItems containsBlank="1" count="2">
        <s v="Closed"/>
        <m/>
      </sharedItems>
    </cacheField>
    <cacheField name="Priority" numFmtId="0">
      <sharedItems containsBlank="1" count="2">
        <s v="Minor Impact"/>
        <m/>
      </sharedItems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NonDate="0" containsString="0" containsBlank="1"/>
    </cacheField>
    <cacheField name="Updated" numFmtId="0">
      <sharedItems containsNonDate="0" containsDate="1" containsString="0" containsBlank="1" minDate="2014-12-11T10:59:00" maxDate="2014-12-24T10:54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12-10T00:00:00" maxDate="2014-12-24T00:00:00"/>
    </cacheField>
    <cacheField name="Due date" numFmtId="0">
      <sharedItems containsNonDate="0" containsDate="1" containsString="0" containsBlank="1" minDate="2014-12-10T00:00:00" maxDate="2014-12-24T00:00:00"/>
    </cacheField>
    <cacheField name="Estimated time" numFmtId="0">
      <sharedItems containsString="0" containsBlank="1" containsNumber="1" minValue="1" maxValue="30"/>
    </cacheField>
    <cacheField name="Spent time" numFmtId="0">
      <sharedItems containsString="0" containsBlank="1" containsNumber="1" minValue="0" maxValue="25.9"/>
    </cacheField>
    <cacheField name="% Done" numFmtId="0">
      <sharedItems containsString="0" containsBlank="1" containsNumber="1" containsInteger="1" minValue="0" maxValue="100"/>
    </cacheField>
    <cacheField name="Created" numFmtId="0">
      <sharedItems containsNonDate="0" containsDate="1" containsString="0" containsBlank="1" minDate="2014-12-10T14:59:00" maxDate="2014-12-23T19:14:00"/>
    </cacheField>
    <cacheField name="Closed" numFmtId="0">
      <sharedItems containsNonDate="0" containsDate="1" containsString="0" containsBlank="1" minDate="2014-12-11T10:59:00" maxDate="2014-12-24T10:54:00"/>
    </cacheField>
    <cacheField name="Related issues" numFmtId="0">
      <sharedItems containsNonDate="0" containsString="0" containsBlank="1"/>
    </cacheField>
    <cacheField name="Comment" numFmtId="0">
      <sharedItems containsBlank="1"/>
    </cacheField>
    <cacheField name="Clarification" numFmtId="0">
      <sharedItems containsNonDate="0" containsString="0" containsBlank="1"/>
    </cacheField>
    <cacheField name="ExternalID" numFmtId="0">
      <sharedItems containsNonDate="0" containsString="0" containsBlank="1"/>
    </cacheField>
    <cacheField name="Actual start date" numFmtId="0">
      <sharedItems containsNonDate="0" containsDate="1" containsString="0" containsBlank="1" minDate="2014-12-10T00:00:00" maxDate="2014-12-24T00:00:00"/>
    </cacheField>
    <cacheField name="Actual End date" numFmtId="0">
      <sharedItems containsNonDate="0" containsDate="1" containsString="0" containsBlank="1" minDate="2014-12-10T00:00:00" maxDate="2014-12-24T00:00:00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Blank="1"/>
    </cacheField>
    <cacheField name="Correction Action" numFmtId="0">
      <sharedItems containsNonDate="0" containsString="0" containsBlank="1"/>
    </cacheField>
    <cacheField name="Onsite Comment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Owner" numFmtId="0">
      <sharedItems containsBlank="1"/>
    </cacheField>
    <cacheField name="Reviewer" numFmtId="0">
      <sharedItems containsNonDate="0" containsString="0" containsBlank="1"/>
    </cacheField>
    <cacheField name="Is Adhoc" numFmtId="0">
      <sharedItems containsBlank="1"/>
    </cacheField>
    <cacheField name="Risk Identified on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runv" refreshedDate="42012.609273726855" createdVersion="1" refreshedVersion="3" recordCount="109" upgradeOnRefresh="1">
  <cacheSource type="worksheet">
    <worksheetSource ref="A1:AV699" sheet="Data"/>
  </cacheSource>
  <cacheFields count="48">
    <cacheField name="#" numFmtId="0">
      <sharedItems containsString="0" containsBlank="1" containsNumber="1" containsInteger="1" minValue="47485" maxValue="49767" count="109">
        <n v="47535"/>
        <n v="47530"/>
        <n v="47528"/>
        <n v="47516"/>
        <n v="47492"/>
        <n v="47490"/>
        <n v="47489"/>
        <n v="47488"/>
        <n v="47487"/>
        <n v="47485"/>
        <n v="49244"/>
        <n v="49024"/>
        <n v="49021"/>
        <n v="48817"/>
        <n v="48437"/>
        <n v="47834"/>
        <n v="47833"/>
        <n v="47830"/>
        <n v="47588"/>
        <n v="49607"/>
        <n v="49231"/>
        <n v="48833"/>
        <n v="48831"/>
        <n v="48830"/>
        <n v="48612"/>
        <n v="48436"/>
        <n v="48432"/>
        <n v="48428"/>
        <n v="48235"/>
        <n v="48224"/>
        <n v="48030"/>
        <n v="47974"/>
        <n v="47670"/>
        <n v="47544"/>
        <n v="47532"/>
        <n v="49642"/>
        <n v="49641"/>
        <n v="49247"/>
        <n v="49246"/>
        <n v="49245"/>
        <n v="49025"/>
        <n v="49022"/>
        <n v="48976"/>
        <n v="48834"/>
        <n v="48827"/>
        <n v="48690"/>
        <n v="48443"/>
        <n v="48429"/>
        <n v="48053"/>
        <n v="47967"/>
        <n v="47727"/>
        <n v="47589"/>
        <n v="47547"/>
        <n v="47534"/>
        <n v="49708"/>
        <n v="48079"/>
        <n v="48076"/>
        <n v="48075"/>
        <n v="48074"/>
        <n v="48073"/>
        <n v="49073"/>
        <n v="49072"/>
        <n v="48828"/>
        <n v="48642"/>
        <n v="48446"/>
        <n v="48445"/>
        <n v="48444"/>
        <n v="48092"/>
        <n v="48078"/>
        <n v="47990"/>
        <n v="47989"/>
        <n v="47988"/>
        <n v="47969"/>
        <n v="47736"/>
        <n v="47732"/>
        <n v="47491"/>
        <n v="49650"/>
        <n v="49237"/>
        <n v="49014"/>
        <n v="48689"/>
        <n v="48366"/>
        <n v="48052"/>
        <n v="48045"/>
        <n v="47808"/>
        <n v="47712"/>
        <n v="47667"/>
        <n v="49613"/>
        <n v="49241"/>
        <n v="49238"/>
        <n v="48975"/>
        <n v="48822"/>
        <n v="48228"/>
        <n v="48027"/>
        <n v="47529"/>
        <n v="49767"/>
        <n v="49620"/>
        <n v="49242"/>
        <n v="49026"/>
        <n v="48824"/>
        <n v="48823"/>
        <n v="48582"/>
        <n v="48581"/>
        <n v="48580"/>
        <n v="48333"/>
        <n v="47972"/>
        <n v="47804"/>
        <n v="47803"/>
        <n v="47664"/>
        <m/>
      </sharedItems>
    </cacheField>
    <cacheField name="Project" numFmtId="0">
      <sharedItems containsBlank="1"/>
    </cacheField>
    <cacheField name="Tracker" numFmtId="0">
      <sharedItems containsBlank="1" count="5">
        <s v="Code Review"/>
        <s v="Feature"/>
        <s v="Task"/>
        <s v="Support"/>
        <m/>
      </sharedItems>
    </cacheField>
    <cacheField name="Parent task" numFmtId="0">
      <sharedItems containsBlank="1"/>
    </cacheField>
    <cacheField name="Status" numFmtId="0">
      <sharedItems containsBlank="1"/>
    </cacheField>
    <cacheField name="Priority" numFmtId="0">
      <sharedItems containsBlank="1"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NonDate="0" containsString="0" containsBlank="1"/>
    </cacheField>
    <cacheField name="Updated" numFmtId="0">
      <sharedItems containsNonDate="0" containsDate="1" containsString="0" containsBlank="1" minDate="2014-12-11T10:59:00" maxDate="2014-12-24T10:54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12-10T00:00:00" maxDate="2014-12-24T00:00:00"/>
    </cacheField>
    <cacheField name="Due date" numFmtId="0">
      <sharedItems containsNonDate="0" containsDate="1" containsString="0" containsBlank="1" minDate="2014-12-10T00:00:00" maxDate="2014-12-24T00:00:00"/>
    </cacheField>
    <cacheField name="Estimated time" numFmtId="0">
      <sharedItems containsString="0" containsBlank="1" containsNumber="1" minValue="1" maxValue="30"/>
    </cacheField>
    <cacheField name="Spent time" numFmtId="0">
      <sharedItems containsString="0" containsBlank="1" containsNumber="1" minValue="0" maxValue="25.9"/>
    </cacheField>
    <cacheField name="% Done" numFmtId="0">
      <sharedItems containsString="0" containsBlank="1" containsNumber="1" containsInteger="1" minValue="0" maxValue="100"/>
    </cacheField>
    <cacheField name="Created" numFmtId="0">
      <sharedItems containsNonDate="0" containsDate="1" containsString="0" containsBlank="1" minDate="2014-12-10T14:59:00" maxDate="2014-12-23T19:14:00"/>
    </cacheField>
    <cacheField name="Closed" numFmtId="0">
      <sharedItems containsNonDate="0" containsDate="1" containsString="0" containsBlank="1" minDate="2014-12-11T10:59:00" maxDate="2014-12-24T10:54:00"/>
    </cacheField>
    <cacheField name="Related issues" numFmtId="0">
      <sharedItems containsNonDate="0" containsString="0" containsBlank="1"/>
    </cacheField>
    <cacheField name="Comment" numFmtId="0">
      <sharedItems containsBlank="1"/>
    </cacheField>
    <cacheField name="Clarification" numFmtId="0">
      <sharedItems containsNonDate="0" containsString="0" containsBlank="1"/>
    </cacheField>
    <cacheField name="ExternalID" numFmtId="0">
      <sharedItems containsNonDate="0" containsString="0" containsBlank="1"/>
    </cacheField>
    <cacheField name="Actual start date" numFmtId="0">
      <sharedItems containsNonDate="0" containsDate="1" containsString="0" containsBlank="1" minDate="2014-12-10T00:00:00" maxDate="2014-12-24T00:00:00"/>
    </cacheField>
    <cacheField name="Actual End date" numFmtId="0">
      <sharedItems containsNonDate="0" containsDate="1" containsString="0" containsBlank="1" minDate="2014-12-10T00:00:00" maxDate="2014-12-24T00:00:00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Blank="1"/>
    </cacheField>
    <cacheField name="Correction Action" numFmtId="0">
      <sharedItems containsNonDate="0" containsString="0" containsBlank="1"/>
    </cacheField>
    <cacheField name="Onsite Comment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Owner" numFmtId="0">
      <sharedItems containsBlank="1"/>
    </cacheField>
    <cacheField name="Reviewer" numFmtId="0">
      <sharedItems containsNonDate="0" containsString="0" containsBlank="1"/>
    </cacheField>
    <cacheField name="Is Adhoc" numFmtId="0">
      <sharedItems containsBlank="1"/>
    </cacheField>
    <cacheField name="Risk Identified on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amkumarr" refreshedDate="42012.66232372685" createdVersion="1" refreshedVersion="3" recordCount="109" upgradeOnRefresh="1">
  <cacheSource type="worksheet">
    <worksheetSource ref="A1:AV384" sheet="Data"/>
  </cacheSource>
  <cacheFields count="48">
    <cacheField name="#" numFmtId="0">
      <sharedItems containsString="0" containsBlank="1" containsNumber="1" containsInteger="1" minValue="47485" maxValue="49767" count="109">
        <n v="47535"/>
        <n v="47530"/>
        <n v="47528"/>
        <n v="47516"/>
        <n v="47492"/>
        <n v="47490"/>
        <n v="47489"/>
        <n v="47488"/>
        <n v="47487"/>
        <n v="47485"/>
        <n v="49244"/>
        <n v="49024"/>
        <n v="49021"/>
        <n v="48817"/>
        <n v="48437"/>
        <n v="47834"/>
        <n v="47833"/>
        <n v="47830"/>
        <n v="47588"/>
        <n v="49607"/>
        <n v="49231"/>
        <n v="48833"/>
        <n v="48831"/>
        <n v="48830"/>
        <n v="48612"/>
        <n v="48436"/>
        <n v="48432"/>
        <n v="48428"/>
        <n v="48235"/>
        <n v="48224"/>
        <n v="48030"/>
        <n v="47974"/>
        <n v="47670"/>
        <n v="47544"/>
        <n v="47532"/>
        <n v="49642"/>
        <n v="49641"/>
        <n v="49247"/>
        <n v="49246"/>
        <n v="49245"/>
        <n v="49025"/>
        <n v="49022"/>
        <n v="48976"/>
        <n v="48834"/>
        <n v="48827"/>
        <n v="48690"/>
        <n v="48443"/>
        <n v="48429"/>
        <n v="48053"/>
        <n v="47967"/>
        <n v="47727"/>
        <n v="47589"/>
        <n v="47547"/>
        <n v="47534"/>
        <n v="49708"/>
        <n v="48079"/>
        <n v="48076"/>
        <n v="48075"/>
        <n v="48074"/>
        <n v="48073"/>
        <n v="49073"/>
        <n v="49072"/>
        <n v="48828"/>
        <n v="48642"/>
        <n v="48446"/>
        <n v="48445"/>
        <n v="48444"/>
        <n v="48092"/>
        <n v="48078"/>
        <n v="47990"/>
        <n v="47989"/>
        <n v="47988"/>
        <n v="47969"/>
        <n v="47736"/>
        <n v="47732"/>
        <n v="47491"/>
        <n v="49650"/>
        <n v="49237"/>
        <n v="49014"/>
        <n v="48689"/>
        <n v="48366"/>
        <n v="48052"/>
        <n v="48045"/>
        <n v="47808"/>
        <n v="47712"/>
        <n v="47667"/>
        <n v="49613"/>
        <n v="49241"/>
        <n v="49238"/>
        <n v="48975"/>
        <n v="48822"/>
        <n v="48228"/>
        <n v="48027"/>
        <n v="47529"/>
        <n v="49767"/>
        <n v="49620"/>
        <n v="49242"/>
        <n v="49026"/>
        <n v="48824"/>
        <n v="48823"/>
        <n v="48582"/>
        <n v="48581"/>
        <n v="48580"/>
        <n v="48333"/>
        <n v="47972"/>
        <n v="47804"/>
        <n v="47803"/>
        <n v="47664"/>
        <m/>
      </sharedItems>
    </cacheField>
    <cacheField name="Project" numFmtId="0">
      <sharedItems containsBlank="1"/>
    </cacheField>
    <cacheField name="Tracker" numFmtId="0">
      <sharedItems containsBlank="1" count="5">
        <s v="Code Review"/>
        <s v="Feature"/>
        <s v="Task"/>
        <s v="Support"/>
        <m/>
      </sharedItems>
    </cacheField>
    <cacheField name="Parent task" numFmtId="0">
      <sharedItems containsBlank="1"/>
    </cacheField>
    <cacheField name="Status" numFmtId="0">
      <sharedItems containsBlank="1"/>
    </cacheField>
    <cacheField name="Priority" numFmtId="0">
      <sharedItems containsBlank="1" count="2">
        <s v="Minor Impact"/>
        <m/>
      </sharedItems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NonDate="0" containsString="0" containsBlank="1"/>
    </cacheField>
    <cacheField name="Updated" numFmtId="0">
      <sharedItems containsNonDate="0" containsDate="1" containsString="0" containsBlank="1" minDate="2014-12-11T10:59:00" maxDate="2014-12-24T10:54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12-10T00:00:00" maxDate="2014-12-24T00:00:00"/>
    </cacheField>
    <cacheField name="Due date" numFmtId="0">
      <sharedItems containsNonDate="0" containsDate="1" containsString="0" containsBlank="1" minDate="2014-12-10T00:00:00" maxDate="2014-12-24T00:00:00"/>
    </cacheField>
    <cacheField name="Estimated time" numFmtId="0">
      <sharedItems containsString="0" containsBlank="1" containsNumber="1" minValue="1" maxValue="30"/>
    </cacheField>
    <cacheField name="Spent time" numFmtId="0">
      <sharedItems containsString="0" containsBlank="1" containsNumber="1" minValue="0" maxValue="25.9"/>
    </cacheField>
    <cacheField name="% Done" numFmtId="0">
      <sharedItems containsString="0" containsBlank="1" containsNumber="1" containsInteger="1" minValue="0" maxValue="100"/>
    </cacheField>
    <cacheField name="Created" numFmtId="0">
      <sharedItems containsNonDate="0" containsDate="1" containsString="0" containsBlank="1" minDate="2014-12-10T14:59:00" maxDate="2014-12-23T19:14:00"/>
    </cacheField>
    <cacheField name="Closed" numFmtId="0">
      <sharedItems containsNonDate="0" containsDate="1" containsString="0" containsBlank="1" minDate="2014-12-11T10:59:00" maxDate="2014-12-24T10:54:00"/>
    </cacheField>
    <cacheField name="Related issues" numFmtId="0">
      <sharedItems containsNonDate="0" containsString="0" containsBlank="1"/>
    </cacheField>
    <cacheField name="Comment" numFmtId="0">
      <sharedItems containsBlank="1"/>
    </cacheField>
    <cacheField name="Clarification" numFmtId="0">
      <sharedItems containsNonDate="0" containsString="0" containsBlank="1"/>
    </cacheField>
    <cacheField name="ExternalID" numFmtId="0">
      <sharedItems containsNonDate="0" containsString="0" containsBlank="1"/>
    </cacheField>
    <cacheField name="Actual start date" numFmtId="0">
      <sharedItems containsNonDate="0" containsDate="1" containsString="0" containsBlank="1" minDate="2014-12-10T00:00:00" maxDate="2014-12-24T00:00:00"/>
    </cacheField>
    <cacheField name="Actual End date" numFmtId="0">
      <sharedItems containsNonDate="0" containsDate="1" containsString="0" containsBlank="1" minDate="2014-12-10T00:00:00" maxDate="2014-12-24T00:00:00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Blank="1"/>
    </cacheField>
    <cacheField name="Correction Action" numFmtId="0">
      <sharedItems containsNonDate="0" containsString="0" containsBlank="1"/>
    </cacheField>
    <cacheField name="Onsite Comment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Owner" numFmtId="0">
      <sharedItems containsBlank="1"/>
    </cacheField>
    <cacheField name="Reviewer" numFmtId="0">
      <sharedItems containsNonDate="0" containsString="0" containsBlank="1"/>
    </cacheField>
    <cacheField name="Is Adhoc" numFmtId="0">
      <sharedItems containsBlank="1"/>
    </cacheField>
    <cacheField name="Risk Identified on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n v="47535"/>
    <s v="Zirius"/>
    <s v="Code Review"/>
    <s v="Feature #47515: Root - Jasper Report ? Creating Pagination Controls"/>
    <s v="Closed"/>
    <s v="Minor Impact"/>
    <s v="Creating Pagination Controls - Review Updates"/>
    <s v="Kumaresan Krishnakumari"/>
    <m/>
    <d v="2014-12-19T18:40:00"/>
    <m/>
    <x v="0"/>
    <d v="2014-12-10T00:00:00"/>
    <d v="2014-12-23T00:00:00"/>
    <x v="0"/>
    <x v="0"/>
    <n v="100"/>
    <d v="2014-12-10T18:04:00"/>
    <d v="2014-12-19T11:32:00"/>
    <m/>
    <m/>
    <m/>
    <m/>
    <d v="2014-12-17T00:00:00"/>
    <d v="2014-12-19T00:00:00"/>
    <m/>
    <m/>
    <m/>
    <m/>
    <m/>
    <m/>
    <m/>
    <m/>
    <m/>
    <m/>
    <m/>
    <m/>
    <m/>
    <s v="Images is used in buttons &amp; Pagination panel is fit into report panel."/>
    <m/>
    <m/>
    <m/>
    <m/>
    <s v="Akthar Hussaini"/>
    <m/>
    <m/>
    <m/>
    <b v="0"/>
  </r>
  <r>
    <n v="47530"/>
    <s v="Zirius"/>
    <s v="Feature"/>
    <s v="Feature #47515: Root - Jasper Report ? Creating Pagination Controls"/>
    <s v="Closed"/>
    <s v="Minor Impact"/>
    <s v="Creating Pagination Controls - Validation &amp; Unit testing"/>
    <s v="Kumaresan Krishnakumari"/>
    <m/>
    <d v="2014-12-19T11:30:00"/>
    <m/>
    <x v="0"/>
    <d v="2014-12-10T00:00:00"/>
    <d v="2014-12-23T00:00:00"/>
    <x v="0"/>
    <x v="1"/>
    <n v="100"/>
    <d v="2014-12-10T18:02:00"/>
    <d v="2014-12-19T11:30:00"/>
    <m/>
    <m/>
    <m/>
    <m/>
    <d v="2014-12-16T00:00:00"/>
    <d v="2014-12-17T00:00:00"/>
    <m/>
    <m/>
    <m/>
    <m/>
    <m/>
    <m/>
    <m/>
    <m/>
    <m/>
    <m/>
    <m/>
    <m/>
    <m/>
    <m/>
    <m/>
    <m/>
    <m/>
    <m/>
    <s v="Akthar Hussaini"/>
    <m/>
    <b v="0"/>
    <m/>
    <b v="0"/>
  </r>
  <r>
    <n v="47528"/>
    <s v="Zirius"/>
    <s v="Feature"/>
    <s v="Feature #47515: Root - Jasper Report ? Creating Pagination Controls"/>
    <s v="Closed"/>
    <s v="Minor Impact"/>
    <s v="Creating Pagination Controls - Integrate the Pagination using visualize Js"/>
    <s v="Kumaresan Krishnakumari"/>
    <m/>
    <d v="2014-12-16T21:16:00"/>
    <m/>
    <x v="0"/>
    <d v="2014-12-10T00:00:00"/>
    <d v="2014-12-23T00:00:00"/>
    <x v="1"/>
    <x v="2"/>
    <n v="100"/>
    <d v="2014-12-10T18:01:00"/>
    <d v="2014-12-16T21:16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n v="47516"/>
    <s v="Zirius"/>
    <s v="Feature"/>
    <s v="Feature #47515: Root - Jasper Report ? Creating Pagination Controls"/>
    <s v="Closed"/>
    <s v="Minor Impact"/>
    <s v="Creating Pagination Controls - UI changes &amp; design for pagination"/>
    <s v="Kumaresan Krishnakumari"/>
    <m/>
    <d v="2014-12-15T20:13:00"/>
    <m/>
    <x v="0"/>
    <d v="2014-12-10T00:00:00"/>
    <d v="2014-12-23T00:00:00"/>
    <x v="1"/>
    <x v="3"/>
    <n v="100"/>
    <d v="2014-12-10T17:46:00"/>
    <d v="2014-12-15T20:13:00"/>
    <m/>
    <m/>
    <m/>
    <m/>
    <d v="2014-12-10T00:00:00"/>
    <d v="2014-12-15T00:00:00"/>
    <m/>
    <m/>
    <m/>
    <m/>
    <m/>
    <m/>
    <m/>
    <m/>
    <m/>
    <m/>
    <m/>
    <m/>
    <m/>
    <m/>
    <m/>
    <m/>
    <m/>
    <m/>
    <s v="Akthar Hussaini"/>
    <m/>
    <b v="0"/>
    <m/>
    <b v="0"/>
  </r>
  <r>
    <n v="47492"/>
    <s v="Zirius"/>
    <s v="Feature"/>
    <s v="Feature #47481: Root - Jasper Report REST Services ? Role Operation"/>
    <s v="Closed"/>
    <s v="Minor Impact"/>
    <s v="Role Operation - Review Updates"/>
    <s v="Kumaresan Krishnakumari"/>
    <m/>
    <d v="2014-12-19T18:39:00"/>
    <m/>
    <x v="0"/>
    <d v="2014-12-10T00:00:00"/>
    <d v="2014-12-23T00:00:00"/>
    <x v="0"/>
    <x v="4"/>
    <n v="100"/>
    <d v="2014-12-10T15:06:00"/>
    <d v="2014-12-19T18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n v="47490"/>
    <s v="Zirius"/>
    <s v="Feature"/>
    <s v="Feature #47481: Root - Jasper Report REST Services ? Role Operation"/>
    <s v="Closed"/>
    <s v="Minor Impact"/>
    <s v="Role Operation - Validation &amp; Unit testing"/>
    <s v="Kumaresan Krishnakumari"/>
    <m/>
    <d v="2014-12-19T16:43:00"/>
    <m/>
    <x v="0"/>
    <d v="2014-12-10T00:00:00"/>
    <d v="2014-12-23T00:00:00"/>
    <x v="2"/>
    <x v="5"/>
    <n v="100"/>
    <d v="2014-12-10T15:05:00"/>
    <d v="2014-12-19T16:4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n v="47489"/>
    <s v="Zirius"/>
    <s v="Feature"/>
    <s v="Feature #47481: Root - Jasper Report REST Services ? Role Operation"/>
    <s v="Closed"/>
    <s v="Minor Impact"/>
    <s v="Role Operation - Junit Test cases"/>
    <s v="Kumaresan Krishnakumari"/>
    <m/>
    <d v="2014-12-19T16:45:00"/>
    <m/>
    <x v="0"/>
    <d v="2014-12-10T00:00:00"/>
    <d v="2014-12-23T00:00:00"/>
    <x v="0"/>
    <x v="1"/>
    <n v="100"/>
    <d v="2014-12-10T15:04:00"/>
    <d v="2014-12-19T16:45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n v="47488"/>
    <s v="Zirius"/>
    <s v="Feature"/>
    <s v="Feature #47481: Root - Jasper Report REST Services ? Role Operation"/>
    <s v="Closed"/>
    <s v="Minor Impact"/>
    <s v="Role Operation - Integrate the implementation in respective places"/>
    <s v="Kumaresan Krishnakumari"/>
    <m/>
    <d v="2014-12-18T19:38:00"/>
    <m/>
    <x v="0"/>
    <d v="2014-12-10T00:00:00"/>
    <d v="2014-12-23T00:00:00"/>
    <x v="3"/>
    <x v="6"/>
    <n v="100"/>
    <d v="2014-12-10T15:01:00"/>
    <d v="2014-12-18T19:38:00"/>
    <m/>
    <m/>
    <m/>
    <m/>
    <d v="2014-12-17T00:00:00"/>
    <d v="2014-12-18T00:00:00"/>
    <m/>
    <m/>
    <m/>
    <m/>
    <m/>
    <m/>
    <m/>
    <m/>
    <m/>
    <m/>
    <m/>
    <m/>
    <m/>
    <m/>
    <m/>
    <m/>
    <m/>
    <m/>
    <s v="Akthar Hussaini"/>
    <m/>
    <b v="0"/>
    <m/>
    <b v="0"/>
  </r>
  <r>
    <n v="47487"/>
    <s v="Zirius"/>
    <s v="Feature"/>
    <s v="Feature #47481: Root - Jasper Report REST Services ? Role Operation"/>
    <s v="Closed"/>
    <s v="Minor Impact"/>
    <s v="Role Operation - Implement  to perform role modification &amp; deletion"/>
    <s v="Kumaresan Krishnakumari"/>
    <m/>
    <d v="2014-12-16T21:23:00"/>
    <m/>
    <x v="0"/>
    <d v="2014-12-10T00:00:00"/>
    <d v="2014-12-23T00:00:00"/>
    <x v="2"/>
    <x v="7"/>
    <n v="100"/>
    <d v="2014-12-10T15:00:00"/>
    <d v="2014-12-16T21:23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n v="47485"/>
    <s v="Zirius"/>
    <s v="Feature"/>
    <s v="Feature #47481: Root - Jasper Report REST Services ? Role Operation"/>
    <s v="Closed"/>
    <s v="Minor Impact"/>
    <s v="Role Operation - Implement  to perform role creation in Jasper Report Server"/>
    <s v="Kumaresan Krishnakumari"/>
    <m/>
    <d v="2014-12-11T20:33:00"/>
    <m/>
    <x v="0"/>
    <d v="2014-12-10T00:00:00"/>
    <d v="2014-12-23T00:00:00"/>
    <x v="4"/>
    <x v="8"/>
    <n v="100"/>
    <d v="2014-12-10T14:59:00"/>
    <d v="2014-12-11T20:33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Akthar Hussaini"/>
    <m/>
    <b v="0"/>
    <m/>
    <b v="0"/>
  </r>
  <r>
    <n v="49244"/>
    <s v="Zirius"/>
    <s v="Feature"/>
    <s v="Feature #49243: Root - 584-the line item form opens behind document view"/>
    <s v="Closed"/>
    <s v="Minor Impact"/>
    <s v="584-the line item form opens behind document view - impl"/>
    <s v="Millton Vinothkumar Raja"/>
    <m/>
    <d v="2014-12-24T10:54:00"/>
    <m/>
    <x v="0"/>
    <d v="2014-12-10T00:00:00"/>
    <d v="2014-12-23T00:00:00"/>
    <x v="5"/>
    <x v="9"/>
    <n v="100"/>
    <d v="2014-12-22T12:30:00"/>
    <d v="2014-12-24T10:54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9024"/>
    <s v="Zirius"/>
    <s v="Feature"/>
    <s v="Feature #49023: Root - 554-Save password is not working in chrome"/>
    <s v="Closed"/>
    <s v="Minor Impact"/>
    <s v="554-Save password is not working in chrome - impl"/>
    <s v="Millton Vinothkumar Raja"/>
    <m/>
    <d v="2014-12-22T20:30:00"/>
    <m/>
    <x v="0"/>
    <d v="2014-12-10T00:00:00"/>
    <d v="2014-12-23T00:00:00"/>
    <x v="2"/>
    <x v="7"/>
    <n v="100"/>
    <d v="2014-12-19T11:23:00"/>
    <d v="2014-12-22T20:30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9021"/>
    <s v="Zirius"/>
    <s v="Feature"/>
    <s v="Feature #49020: Root - 536-the invoice line item geting Increased when creating new invoice from product"/>
    <s v="Closed"/>
    <s v="Minor Impact"/>
    <s v="536-the invoice line item geting Increased when creating new invoice from product - impl"/>
    <s v="Millton Vinothkumar Raja"/>
    <m/>
    <d v="2014-12-22T20:29:00"/>
    <m/>
    <x v="0"/>
    <d v="2014-12-10T00:00:00"/>
    <d v="2014-12-23T00:00:00"/>
    <x v="2"/>
    <x v="7"/>
    <n v="100"/>
    <d v="2014-12-19T11:20:00"/>
    <d v="2014-12-22T20:29:00"/>
    <m/>
    <m/>
    <m/>
    <m/>
    <d v="2014-12-18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8817"/>
    <s v="Zirius"/>
    <s v="Feature"/>
    <s v="Feature #47586: Root - 587-InboundInvoice line item enhancement"/>
    <s v="Closed"/>
    <s v="Minor Impact"/>
    <s v="validation, Impact analysis and issue fixing"/>
    <s v="Millton Vinothkumar Raja"/>
    <m/>
    <d v="2014-12-19T11:15:00"/>
    <m/>
    <x v="0"/>
    <d v="2014-12-10T00:00:00"/>
    <d v="2014-12-23T00:00:00"/>
    <x v="5"/>
    <x v="9"/>
    <n v="100"/>
    <d v="2014-12-18T11:32:00"/>
    <d v="2014-12-19T11:15:00"/>
    <m/>
    <m/>
    <m/>
    <m/>
    <d v="2014-12-17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8437"/>
    <s v="Zirius"/>
    <s v="Feature"/>
    <s v="Feature #47586: Root - 587-InboundInvoice line item enhancement"/>
    <s v="Closed"/>
    <s v="Minor Impact"/>
    <s v="Implementation and validation"/>
    <s v="Millton Vinothkumar Raja"/>
    <m/>
    <d v="2014-12-19T11:15:00"/>
    <m/>
    <x v="0"/>
    <d v="2014-12-10T00:00:00"/>
    <d v="2014-12-23T00:00:00"/>
    <x v="6"/>
    <x v="10"/>
    <n v="100"/>
    <d v="2014-12-16T12:16:00"/>
    <d v="2014-12-19T11:15:00"/>
    <m/>
    <m/>
    <m/>
    <m/>
    <d v="2014-12-15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7834"/>
    <s v="Zirius"/>
    <s v="Feature"/>
    <s v="Feature #47586: Root - 587-InboundInvoice line item enhancement"/>
    <s v="Closed"/>
    <s v="Minor Impact"/>
    <s v="587-Moving Distribution template to Config module - impl"/>
    <s v="Millton Vinothkumar Raja"/>
    <m/>
    <d v="2014-12-19T11:14:00"/>
    <m/>
    <x v="0"/>
    <d v="2014-12-10T00:00:00"/>
    <d v="2014-12-23T00:00:00"/>
    <x v="7"/>
    <x v="11"/>
    <n v="100"/>
    <d v="2014-12-11T20:23:00"/>
    <d v="2014-12-19T11:14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7833"/>
    <s v="Zirius"/>
    <s v="Feature"/>
    <s v="Feature #47586: Root - 587-InboundInvoice line item enhancement"/>
    <s v="Closed"/>
    <s v="Minor Impact"/>
    <s v="587-Including payment type in supplier - impl"/>
    <s v="Millton Vinothkumar Raja"/>
    <m/>
    <d v="2014-12-19T11:14:00"/>
    <m/>
    <x v="0"/>
    <d v="2014-12-10T00:00:00"/>
    <d v="2014-12-23T00:00:00"/>
    <x v="8"/>
    <x v="12"/>
    <n v="100"/>
    <d v="2014-12-11T20:22:00"/>
    <d v="2014-12-19T11:1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7830"/>
    <s v="Zirius"/>
    <s v="Feature"/>
    <m/>
    <s v="Closed"/>
    <s v="Minor Impact"/>
    <s v=" Beta validation on supplier product enhancement in supplier"/>
    <s v="Millton Vinothkumar Raja"/>
    <m/>
    <d v="2014-12-19T11:13:00"/>
    <m/>
    <x v="0"/>
    <d v="2014-12-10T00:00:00"/>
    <d v="2014-12-23T00:00:00"/>
    <x v="9"/>
    <x v="0"/>
    <n v="100"/>
    <d v="2014-12-11T20:21:00"/>
    <d v="2014-12-19T11:13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7588"/>
    <s v="Zirius"/>
    <s v="Feature"/>
    <s v="Feature #47586: Root - 587-InboundInvoice line item enhancement"/>
    <s v="Closed"/>
    <s v="Minor Impact"/>
    <s v="587-InboundInvoice line item enhancement - impl"/>
    <s v="Millton Vinothkumar Raja"/>
    <m/>
    <d v="2014-12-19T11:13:00"/>
    <m/>
    <x v="0"/>
    <d v="2014-12-10T00:00:00"/>
    <d v="2014-12-23T00:00:00"/>
    <x v="5"/>
    <x v="9"/>
    <n v="100"/>
    <d v="2014-12-10T20:10:00"/>
    <d v="2014-12-19T11:13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9607"/>
    <s v="Zirius"/>
    <s v="Feature"/>
    <m/>
    <s v="Closed"/>
    <s v="Minor Impact"/>
    <s v="Receive invoice taking long time "/>
    <s v="Dineshkumar Ramasamy"/>
    <m/>
    <d v="2014-12-24T10:38:00"/>
    <m/>
    <x v="0"/>
    <d v="2014-12-10T00:00:00"/>
    <d v="2014-12-23T00:00:00"/>
    <x v="5"/>
    <x v="13"/>
    <n v="100"/>
    <d v="2014-12-23T12:03:00"/>
    <d v="2014-12-23T19:23:00"/>
    <m/>
    <m/>
    <m/>
    <m/>
    <d v="2014-12-22T00:00:00"/>
    <d v="2014-12-23T00:00:00"/>
    <m/>
    <m/>
    <m/>
    <m/>
    <m/>
    <m/>
    <m/>
    <m/>
    <m/>
    <m/>
    <m/>
    <s v="very first time when we call the method takes time to load the required libraries "/>
    <m/>
    <m/>
    <m/>
    <m/>
    <m/>
    <m/>
    <s v="Dineshkumar Ramasamy"/>
    <m/>
    <b v="0"/>
    <m/>
    <b v="0"/>
  </r>
  <r>
    <n v="49231"/>
    <s v="Zirius"/>
    <s v="Feature"/>
    <s v="Feature #48832: Root - 590-Need an API to get AP details in oxalis-client.jar"/>
    <s v="Closed"/>
    <s v="Minor Impact"/>
    <s v="Need an API to get AP details in oxalis-client.jar testing and bug fixing"/>
    <s v="Dineshkumar Ramasamy"/>
    <m/>
    <d v="2014-12-22T12:04:00"/>
    <m/>
    <x v="0"/>
    <d v="2014-12-10T00:00:00"/>
    <d v="2014-12-23T00:00:00"/>
    <x v="2"/>
    <x v="7"/>
    <n v="100"/>
    <d v="2014-12-22T11:50:00"/>
    <d v="2014-12-22T12:04:00"/>
    <m/>
    <m/>
    <m/>
    <m/>
    <d v="2014-12-19T00:00:00"/>
    <d v="2014-12-19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n v="48833"/>
    <s v="Zirius"/>
    <s v="Feature"/>
    <s v="Feature #48832: Root - 590-Need an API to get AP details in oxalis-client.jar"/>
    <s v="Closed"/>
    <s v="Minor Impact"/>
    <s v="590-Need an API to get AP details in oxalis-client.jar -  impl"/>
    <s v="Millton Vinothkumar Raja"/>
    <m/>
    <d v="2014-12-22T12:09:00"/>
    <m/>
    <x v="0"/>
    <d v="2014-12-10T00:00:00"/>
    <d v="2014-12-23T00:00:00"/>
    <x v="5"/>
    <x v="9"/>
    <n v="100"/>
    <d v="2014-12-18T12:17:00"/>
    <d v="2014-12-22T12:05:00"/>
    <m/>
    <m/>
    <m/>
    <m/>
    <d v="2014-12-17T00:00:00"/>
    <d v="2014-12-19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n v="48831"/>
    <s v="Zirius"/>
    <s v="Feature"/>
    <m/>
    <s v="Closed"/>
    <s v="Minor Impact"/>
    <s v="version in web service validation and bug fixing"/>
    <s v="Millton Vinothkumar Raja"/>
    <m/>
    <d v="2014-12-22T12:10:00"/>
    <m/>
    <x v="0"/>
    <d v="2014-12-10T00:00:00"/>
    <d v="2014-12-23T00:00:00"/>
    <x v="0"/>
    <x v="1"/>
    <n v="100"/>
    <d v="2014-12-18T12:15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n v="48830"/>
    <s v="Zirius"/>
    <s v="Feature"/>
    <m/>
    <s v="Closed"/>
    <s v="Minor Impact"/>
    <s v="import XMl validation and bug fixing"/>
    <s v="Millton Vinothkumar Raja"/>
    <m/>
    <d v="2014-12-22T12:10:00"/>
    <m/>
    <x v="0"/>
    <d v="2014-12-10T00:00:00"/>
    <d v="2014-12-23T00:00:00"/>
    <x v="0"/>
    <x v="1"/>
    <n v="100"/>
    <d v="2014-12-18T12:14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m/>
    <s v="No impact "/>
    <m/>
    <m/>
    <m/>
    <s v="Dineshkumar Ramasamy"/>
    <m/>
    <b v="0"/>
    <m/>
    <b v="0"/>
  </r>
  <r>
    <n v="48612"/>
    <s v="Zirius"/>
    <s v="Feature"/>
    <m/>
    <s v="Closed"/>
    <s v="Minor Impact"/>
    <s v="Access point environment setup local"/>
    <s v="Dineshkumar Ramasamy"/>
    <m/>
    <d v="2014-12-22T11:54:00"/>
    <m/>
    <x v="0"/>
    <d v="2014-12-16T00:00:00"/>
    <d v="2014-12-17T00:00:00"/>
    <x v="0"/>
    <x v="1"/>
    <n v="100"/>
    <d v="2014-12-17T11:39:00"/>
    <d v="2014-12-22T11:54:00"/>
    <m/>
    <m/>
    <m/>
    <m/>
    <d v="2014-12-16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n v="48436"/>
    <s v="Zirius"/>
    <s v="Code Review"/>
    <s v="Feature #48435: Root - Test case failures ProductHibernateDAOTest, SupplierProductServiceTest, SupplierServiceTest"/>
    <s v="Closed"/>
    <s v="Minor Impact"/>
    <s v="Test case failures ProductHibernateDAOTest, SupplierProductServiceTest, SupplierServiceTest - code review and support"/>
    <s v="Millton Vinothkumar Raja"/>
    <m/>
    <d v="2014-12-24T10:36:00"/>
    <m/>
    <x v="0"/>
    <d v="2014-12-10T00:00:00"/>
    <d v="2014-12-23T00:00:00"/>
    <x v="4"/>
    <x v="14"/>
    <n v="100"/>
    <d v="2014-12-16T12:14:00"/>
    <d v="2014-12-23T19:25:00"/>
    <m/>
    <m/>
    <m/>
    <m/>
    <d v="2014-12-15T00:00:00"/>
    <m/>
    <m/>
    <m/>
    <m/>
    <m/>
    <m/>
    <m/>
    <m/>
    <m/>
    <m/>
    <m/>
    <m/>
    <m/>
    <m/>
    <s v="No comments"/>
    <m/>
    <m/>
    <m/>
    <m/>
    <s v="Dineshkumar Ramasamy"/>
    <m/>
    <m/>
    <m/>
    <b v="0"/>
  </r>
  <r>
    <n v="48432"/>
    <s v="Zirius"/>
    <s v="Feature"/>
    <m/>
    <s v="Closed"/>
    <s v="Minor Impact"/>
    <s v="Invite user web service issue - impl"/>
    <s v="Millton Vinothkumar Raja"/>
    <m/>
    <d v="2014-12-17T11:28:00"/>
    <m/>
    <x v="0"/>
    <d v="2014-12-10T00:00:00"/>
    <d v="2014-12-23T00:00:00"/>
    <x v="4"/>
    <x v="14"/>
    <n v="100"/>
    <d v="2014-12-16T12:07:00"/>
    <d v="2014-12-17T11:28:00"/>
    <m/>
    <m/>
    <m/>
    <m/>
    <d v="2014-12-15T00:00:00"/>
    <d v="2014-12-15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n v="48428"/>
    <s v="Zirius"/>
    <s v="Feature"/>
    <s v="Feature #48427: Root - 588-Version should be added in the webservcie"/>
    <s v="Closed"/>
    <s v="Minor Impact"/>
    <s v="588-Version should be added in the webservcie - impl"/>
    <s v="Millton Vinothkumar Raja"/>
    <m/>
    <d v="2014-12-17T11:29:00"/>
    <m/>
    <x v="0"/>
    <d v="2014-12-10T00:00:00"/>
    <d v="2014-12-23T00:00:00"/>
    <x v="7"/>
    <x v="11"/>
    <n v="100"/>
    <d v="2014-12-16T12:04:00"/>
    <d v="2014-12-17T11:29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Dineshkumar Ramasamy"/>
    <m/>
    <b v="0"/>
    <m/>
    <b v="0"/>
  </r>
  <r>
    <n v="48235"/>
    <s v="Zirius"/>
    <s v="Code Review"/>
    <m/>
    <s v="Closed"/>
    <s v="Minor Impact"/>
    <s v="test case review"/>
    <s v="Dineshkumar Ramasamy"/>
    <m/>
    <d v="2014-12-15T11:35:00"/>
    <m/>
    <x v="0"/>
    <d v="2014-12-11T00:00:00"/>
    <d v="2014-12-12T00:00:00"/>
    <x v="9"/>
    <x v="0"/>
    <n v="100"/>
    <d v="2014-12-15T11:31:00"/>
    <d v="2014-12-15T11:35:00"/>
    <m/>
    <m/>
    <m/>
    <m/>
    <d v="2014-12-12T00:00:00"/>
    <d v="2014-12-12T00:00:00"/>
    <m/>
    <m/>
    <m/>
    <m/>
    <m/>
    <m/>
    <m/>
    <m/>
    <m/>
    <m/>
    <m/>
    <m/>
    <m/>
    <s v="validate the existing flow for impact"/>
    <m/>
    <m/>
    <m/>
    <m/>
    <s v="Dineshkumar Ramasamy"/>
    <m/>
    <m/>
    <m/>
    <b v="0"/>
  </r>
  <r>
    <n v="48224"/>
    <s v="Zirius"/>
    <s v="Feature"/>
    <m/>
    <s v="Closed"/>
    <s v="Minor Impact"/>
    <s v="Access point php aplication validation and fixing"/>
    <s v="Dineshkumar Ramasamy"/>
    <m/>
    <d v="2014-12-17T11:30:00"/>
    <m/>
    <x v="0"/>
    <d v="2014-12-10T00:00:00"/>
    <d v="2014-12-23T00:00:00"/>
    <x v="7"/>
    <x v="11"/>
    <n v="100"/>
    <d v="2014-12-15T11:19:00"/>
    <d v="2014-12-17T11:30:00"/>
    <m/>
    <m/>
    <m/>
    <m/>
    <d v="2014-12-12T00:00:00"/>
    <d v="2014-12-12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n v="48030"/>
    <s v="Zirius"/>
    <s v="Code Review"/>
    <s v="Feature #48024: Root - 579-Contact person on customer bug"/>
    <s v="Closed"/>
    <s v="Minor Impact"/>
    <s v="579-Contact person on customer bug - code review and support"/>
    <s v="Millton Vinothkumar Raja"/>
    <m/>
    <d v="2014-12-22T12:11:00"/>
    <m/>
    <x v="0"/>
    <d v="2014-12-10T00:00:00"/>
    <d v="2014-12-23T00:00:00"/>
    <x v="9"/>
    <x v="0"/>
    <n v="100"/>
    <d v="2014-12-12T17:02:00"/>
    <d v="2014-12-22T12:11:00"/>
    <m/>
    <m/>
    <m/>
    <m/>
    <d v="2014-12-15T00:00:00"/>
    <d v="2014-12-15T00:00:00"/>
    <m/>
    <m/>
    <m/>
    <m/>
    <m/>
    <m/>
    <m/>
    <m/>
    <m/>
    <m/>
    <m/>
    <m/>
    <m/>
    <s v="No comments"/>
    <m/>
    <m/>
    <m/>
    <m/>
    <s v="Dineshkumar Ramasamy"/>
    <m/>
    <m/>
    <m/>
    <b v="0"/>
  </r>
  <r>
    <n v="47974"/>
    <s v="Zirius"/>
    <s v="Feature"/>
    <s v="Feature #47987: Root - Production Support"/>
    <s v="Closed"/>
    <s v="Minor Impact"/>
    <s v="Accesspoint validation and issue fix"/>
    <s v="Millton Vinothkumar Raja"/>
    <m/>
    <d v="2014-12-15T11:33:00"/>
    <m/>
    <x v="0"/>
    <d v="2014-12-10T00:00:00"/>
    <d v="2014-12-23T00:00:00"/>
    <x v="4"/>
    <x v="14"/>
    <n v="90"/>
    <d v="2014-12-12T12:25:00"/>
    <d v="2014-12-15T11:33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Dineshkumar Ramasamy"/>
    <m/>
    <b v="0"/>
    <m/>
    <b v="0"/>
  </r>
  <r>
    <n v="47670"/>
    <s v="Zirius"/>
    <s v="Code Review"/>
    <s v="Feature #47663: Root - 570-InvoiceNumber in InboundInvoice"/>
    <s v="Closed"/>
    <s v="Minor Impact"/>
    <s v="570-InvoiceNumber in InboundInvoice - code review and support"/>
    <s v="Millton Vinothkumar Raja"/>
    <m/>
    <d v="2014-12-12T12:47:00"/>
    <m/>
    <x v="0"/>
    <d v="2014-12-10T00:00:00"/>
    <d v="2014-12-23T00:00:00"/>
    <x v="9"/>
    <x v="0"/>
    <n v="100"/>
    <d v="2014-12-11T10:57:00"/>
    <d v="2014-12-12T12:47:00"/>
    <m/>
    <m/>
    <m/>
    <m/>
    <d v="2014-12-11T00:00:00"/>
    <d v="2014-12-11T00:00:00"/>
    <m/>
    <m/>
    <m/>
    <m/>
    <m/>
    <m/>
    <m/>
    <m/>
    <m/>
    <m/>
    <m/>
    <m/>
    <m/>
    <s v="remove unwanted condition while validating the invoice no."/>
    <m/>
    <m/>
    <m/>
    <m/>
    <s v="Dineshkumar Ramasamy"/>
    <m/>
    <m/>
    <m/>
    <b v="0"/>
  </r>
  <r>
    <n v="47544"/>
    <s v="Zirius"/>
    <s v="Feature"/>
    <s v="Feature #47541: Root - 507-Inbound EHF into fakturaweb"/>
    <s v="Closed"/>
    <s v="Minor Impact"/>
    <s v="507-Inbound EHF into fakturaweb - impl"/>
    <s v="Millton Vinothkumar Raja"/>
    <m/>
    <d v="2014-12-22T12:11:00"/>
    <m/>
    <x v="0"/>
    <d v="2014-12-10T00:00:00"/>
    <d v="2014-12-23T00:00:00"/>
    <x v="5"/>
    <x v="9"/>
    <n v="100"/>
    <d v="2014-12-10T18:08:00"/>
    <d v="2014-12-22T12:11:00"/>
    <m/>
    <m/>
    <m/>
    <m/>
    <d v="2014-12-10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n v="47532"/>
    <s v="Zirius"/>
    <s v="Code Review"/>
    <s v="Feature #47526: Root - 586-Need webservices for getAllNotInvoiced and set Invoiced"/>
    <s v="Closed"/>
    <s v="Minor Impact"/>
    <s v="586-Need webservices for getAllNotInvoiced and set Invoiced - code review and support"/>
    <s v="Millton Vinothkumar Raja"/>
    <m/>
    <d v="2014-12-22T11:55:00"/>
    <m/>
    <x v="0"/>
    <d v="2014-12-10T00:00:00"/>
    <d v="2014-12-23T00:00:00"/>
    <x v="9"/>
    <x v="0"/>
    <n v="100"/>
    <d v="2014-12-10T18:03:00"/>
    <d v="2014-12-22T11:55:00"/>
    <m/>
    <m/>
    <m/>
    <m/>
    <d v="2014-12-15T00:00:00"/>
    <d v="2014-12-15T00:00:00"/>
    <m/>
    <m/>
    <m/>
    <m/>
    <m/>
    <m/>
    <m/>
    <m/>
    <m/>
    <m/>
    <m/>
    <m/>
    <m/>
    <s v="Throw validation error if beta feature is disabled for company._x000a_"/>
    <m/>
    <m/>
    <m/>
    <m/>
    <s v="Dineshkumar Ramasamy"/>
    <m/>
    <m/>
    <m/>
    <b v="0"/>
  </r>
  <r>
    <n v="49642"/>
    <s v="Zirius"/>
    <s v="Feature"/>
    <m/>
    <s v="Closed"/>
    <s v="Minor Impact"/>
    <s v="Itella print service analyze"/>
    <s v="Millton Vinothkumar Raja"/>
    <m/>
    <d v="2014-12-24T09:42:00"/>
    <m/>
    <x v="0"/>
    <d v="2014-12-10T00:00:00"/>
    <d v="2014-12-23T00:00:00"/>
    <x v="2"/>
    <x v="15"/>
    <n v="100"/>
    <d v="2014-12-23T13:00:00"/>
    <d v="2014-12-24T09:4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9641"/>
    <s v="Zirius"/>
    <s v="Feature"/>
    <m/>
    <s v="Closed"/>
    <s v="Minor Impact"/>
    <s v="NetService analysis"/>
    <s v="Millton Vinothkumar Raja"/>
    <m/>
    <d v="2014-12-23T13:12:00"/>
    <m/>
    <x v="0"/>
    <d v="2014-12-10T00:00:00"/>
    <d v="2014-12-23T00:00:00"/>
    <x v="2"/>
    <x v="7"/>
    <n v="100"/>
    <d v="2014-12-23T12:59:00"/>
    <d v="2014-12-23T13:1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9247"/>
    <s v="Zirius"/>
    <s v="Feature"/>
    <s v="Feature #47730: Root - Prod issues and support"/>
    <s v="Closed"/>
    <s v="Minor Impact"/>
    <s v="OCRPaser changes to add debit account - Testing"/>
    <s v="Kalidass Sethuraman"/>
    <m/>
    <d v="2014-12-22T12:39:00"/>
    <m/>
    <x v="0"/>
    <d v="2014-12-10T00:00:00"/>
    <d v="2014-12-23T00:00:00"/>
    <x v="4"/>
    <x v="14"/>
    <n v="100"/>
    <d v="2014-12-22T12:35:00"/>
    <d v="2014-12-22T12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9246"/>
    <s v="Zirius"/>
    <s v="Feature"/>
    <s v="Feature #47730: Root - Prod issues and support"/>
    <s v="Closed"/>
    <s v="Minor Impact"/>
    <s v="OCRPaser changes to add debit account - Impl"/>
    <s v="Kalidass Sethuraman"/>
    <m/>
    <d v="2014-12-22T12:38:00"/>
    <m/>
    <x v="0"/>
    <d v="2014-12-10T00:00:00"/>
    <d v="2014-12-23T00:00:00"/>
    <x v="4"/>
    <x v="14"/>
    <n v="100"/>
    <d v="2014-12-22T12:33:00"/>
    <d v="2014-12-22T12:38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9245"/>
    <s v="Zirius"/>
    <s v="Code Review"/>
    <s v="Feature #49243: Root - 584-the line item form opens behind document view"/>
    <s v="Closed"/>
    <s v="Minor Impact"/>
    <s v="584 - the line item form opens behind document view - code review and support."/>
    <s v="Millton Vinothkumar Raja"/>
    <m/>
    <d v="2014-12-24T09:46:00"/>
    <m/>
    <x v="0"/>
    <d v="2014-12-10T00:00:00"/>
    <d v="2014-12-23T00:00:00"/>
    <x v="9"/>
    <x v="16"/>
    <n v="100"/>
    <d v="2014-12-22T12:32:00"/>
    <d v="2014-12-24T09:46:00"/>
    <m/>
    <m/>
    <m/>
    <m/>
    <d v="2014-12-23T00:00:00"/>
    <d v="2014-12-23T00:00:00"/>
    <m/>
    <m/>
    <m/>
    <m/>
    <m/>
    <m/>
    <m/>
    <m/>
    <m/>
    <m/>
    <m/>
    <m/>
    <m/>
    <s v="can not reproduce that issue."/>
    <m/>
    <m/>
    <m/>
    <m/>
    <s v="Kalidass Sethuraman"/>
    <m/>
    <m/>
    <m/>
    <b v="0"/>
  </r>
  <r>
    <n v="49025"/>
    <s v="Zirius"/>
    <s v="Feature"/>
    <s v="Feature #49023: Root - 554-Save password is not working in chrome"/>
    <s v="Closed"/>
    <s v="Minor Impact"/>
    <s v="554-Save password is not working in chrome - code review and support"/>
    <s v="Millton Vinothkumar Raja"/>
    <m/>
    <d v="2014-12-23T13:08:00"/>
    <m/>
    <x v="0"/>
    <d v="2014-12-10T00:00:00"/>
    <d v="2014-12-23T00:00:00"/>
    <x v="9"/>
    <x v="17"/>
    <n v="100"/>
    <d v="2014-12-19T11:23:00"/>
    <d v="2014-12-23T13:08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b v="0"/>
    <m/>
    <b v="0"/>
  </r>
  <r>
    <n v="49022"/>
    <s v="Zirius"/>
    <s v="Code Review"/>
    <s v="Feature #49020: Root - 536-the invoice line item geting Increased when creating new invoice from product"/>
    <s v="Closed"/>
    <s v="Minor Impact"/>
    <s v="536-the invoice line item geting Increased when creating new invoice from product - code review and support"/>
    <s v="Millton Vinothkumar Raja"/>
    <m/>
    <d v="2014-12-19T11:25:00"/>
    <m/>
    <x v="0"/>
    <d v="2014-12-10T00:00:00"/>
    <d v="2014-12-23T00:00:00"/>
    <x v="9"/>
    <x v="0"/>
    <n v="100"/>
    <d v="2014-12-19T11:21:00"/>
    <d v="2014-12-19T11:25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n v="48976"/>
    <s v="Zirius"/>
    <s v="Code Review"/>
    <s v="Feature #48973: Root - 589-Inbound Invoice - Image click should open create supplier"/>
    <s v="Closed"/>
    <s v="Minor Impact"/>
    <s v="589-Inbound Invoice - Image click should open create supplier - code review and support"/>
    <s v="Millton Vinothkumar Raja"/>
    <m/>
    <d v="2014-12-19T11:23:00"/>
    <m/>
    <x v="0"/>
    <d v="2014-12-10T00:00:00"/>
    <d v="2014-12-23T00:00:00"/>
    <x v="9"/>
    <x v="0"/>
    <n v="100"/>
    <d v="2014-12-18T20:12:00"/>
    <d v="2014-12-19T11:23:00"/>
    <m/>
    <m/>
    <m/>
    <m/>
    <d v="2014-12-18T00:00:00"/>
    <d v="2014-12-18T00:00:00"/>
    <m/>
    <m/>
    <m/>
    <m/>
    <m/>
    <m/>
    <m/>
    <m/>
    <m/>
    <m/>
    <m/>
    <m/>
    <m/>
    <s v="No comments"/>
    <m/>
    <m/>
    <m/>
    <m/>
    <s v="Kalidass Sethuraman"/>
    <m/>
    <m/>
    <m/>
    <b v="0"/>
  </r>
  <r>
    <n v="48834"/>
    <s v="Zirius"/>
    <s v="Code Review"/>
    <s v="Feature #48832: Root - 590-Need an API to get AP details in oxalis-client.jar"/>
    <s v="Closed"/>
    <s v="Minor Impact"/>
    <s v="590-Need an API to get AP details in oxalis-client.jar -  code review and support"/>
    <s v="Millton Vinothkumar Raja"/>
    <m/>
    <d v="2014-12-23T13:20:00"/>
    <m/>
    <x v="0"/>
    <d v="2014-12-10T00:00:00"/>
    <d v="2014-12-23T00:00:00"/>
    <x v="9"/>
    <x v="17"/>
    <n v="100"/>
    <d v="2014-12-18T12:18:00"/>
    <d v="2014-12-23T13:20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n v="48827"/>
    <s v="Zirius"/>
    <s v="Feature"/>
    <s v="Feature #48826: Root - 566 - Attestation E-mail only in English"/>
    <s v="Closed"/>
    <s v="Minor Impact"/>
    <s v="566 - Attestation E-mail only in English - Impl"/>
    <s v="Kalidass Sethuraman"/>
    <m/>
    <d v="2014-12-23T13:22:00"/>
    <m/>
    <x v="0"/>
    <d v="2014-12-10T00:00:00"/>
    <d v="2014-12-23T00:00:00"/>
    <x v="2"/>
    <x v="7"/>
    <n v="100"/>
    <d v="2014-12-18T12:11:00"/>
    <d v="2014-12-23T13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8690"/>
    <s v="Zirius"/>
    <s v="Code Review"/>
    <s v="Feature #48688: Root - 573-Payment type - Add account enhancement"/>
    <s v="Closed"/>
    <s v="Minor Impact"/>
    <s v="573-Payment type - Add account enhancement - code review and support"/>
    <s v="Millton Vinothkumar Raja"/>
    <m/>
    <d v="2014-12-22T12:41:00"/>
    <m/>
    <x v="0"/>
    <d v="2014-12-10T00:00:00"/>
    <d v="2014-12-23T00:00:00"/>
    <x v="9"/>
    <x v="0"/>
    <n v="100"/>
    <d v="2014-12-17T17:38:00"/>
    <d v="2014-12-22T12:41:00"/>
    <m/>
    <m/>
    <m/>
    <m/>
    <d v="2014-12-19T00:00:00"/>
    <d v="2014-12-19T00:00:00"/>
    <m/>
    <m/>
    <m/>
    <m/>
    <m/>
    <m/>
    <m/>
    <m/>
    <m/>
    <m/>
    <m/>
    <m/>
    <m/>
    <s v="N/A should not reset on update."/>
    <m/>
    <m/>
    <m/>
    <m/>
    <s v="Kalidass Sethuraman"/>
    <m/>
    <m/>
    <m/>
    <b v="0"/>
  </r>
  <r>
    <n v="48443"/>
    <s v="Zirius"/>
    <s v="Feature"/>
    <s v="Feature #48442: Root-Create new destination folder for reminders"/>
    <s v="Closed"/>
    <s v="Minor Impact"/>
    <s v="Create new destination folder for reminders - Impl"/>
    <s v="Kalidass Sethuraman"/>
    <m/>
    <d v="2014-12-23T13:16:00"/>
    <m/>
    <x v="0"/>
    <d v="2014-12-10T00:00:00"/>
    <d v="2014-12-23T00:00:00"/>
    <x v="6"/>
    <x v="10"/>
    <n v="100"/>
    <d v="2014-12-16T12:39:00"/>
    <d v="2014-12-23T13:15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8429"/>
    <s v="Zirius"/>
    <s v="Code Review"/>
    <s v="Feature #48427: Root - 588-Version should be added in the webservcie"/>
    <s v="Closed"/>
    <s v="Minor Impact"/>
    <s v="588-Version should be added in the webservcie - code review and support"/>
    <s v="Millton Vinothkumar Raja"/>
    <m/>
    <d v="2014-12-19T11:28:00"/>
    <m/>
    <x v="0"/>
    <d v="2014-12-10T00:00:00"/>
    <d v="2014-12-23T00:00:00"/>
    <x v="9"/>
    <x v="0"/>
    <n v="100"/>
    <d v="2014-12-16T12:05:00"/>
    <d v="2014-12-19T11:28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n v="48053"/>
    <s v="Zirius"/>
    <s v="Feature"/>
    <s v="Feature #48050: Root - Duplicate Exception should be maintained in separate list for create Product."/>
    <s v="Closed"/>
    <s v="Minor Impact"/>
    <s v="Duplicate Exception should be maintained in separate list for create Product - code review and support"/>
    <s v="Millton Vinothkumar Raja"/>
    <m/>
    <d v="2014-12-19T12:08:00"/>
    <m/>
    <x v="0"/>
    <d v="2014-12-12T00:00:00"/>
    <d v="2014-12-23T00:00:00"/>
    <x v="9"/>
    <x v="0"/>
    <n v="100"/>
    <d v="2014-12-12T17:21:00"/>
    <d v="2014-12-19T12:08:00"/>
    <m/>
    <m/>
    <m/>
    <m/>
    <d v="2014-12-18T00:00:00"/>
    <d v="2014-12-18T00:00:00"/>
    <m/>
    <m/>
    <m/>
    <m/>
    <m/>
    <m/>
    <m/>
    <m/>
    <m/>
    <m/>
    <m/>
    <m/>
    <m/>
    <s v="no commmets"/>
    <m/>
    <m/>
    <m/>
    <m/>
    <s v="Kalidass Sethuraman"/>
    <m/>
    <b v="0"/>
    <m/>
    <b v="0"/>
  </r>
  <r>
    <n v="47967"/>
    <s v="Zirius"/>
    <s v="Feature"/>
    <s v="Feature #47965: Root - Itella XML File Backup"/>
    <s v="Closed"/>
    <s v="Minor Impact"/>
    <s v="Itella XML File Backup - impl"/>
    <s v="Kalidass Sethuraman"/>
    <m/>
    <d v="2014-12-23T13:09:00"/>
    <m/>
    <x v="0"/>
    <d v="2014-12-10T00:00:00"/>
    <d v="2014-12-23T00:00:00"/>
    <x v="6"/>
    <x v="10"/>
    <n v="100"/>
    <d v="2014-12-12T12:19:00"/>
    <d v="2014-12-23T13:09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7727"/>
    <s v="Zirius"/>
    <s v="Feature"/>
    <m/>
    <s v="Closed"/>
    <s v="Minor Impact"/>
    <s v="Clean the DB for test case"/>
    <s v="Kalidass Sethuraman"/>
    <m/>
    <d v="2014-12-11T13:13:00"/>
    <m/>
    <x v="0"/>
    <d v="2014-12-10T00:00:00"/>
    <d v="2014-12-23T00:00:00"/>
    <x v="7"/>
    <x v="11"/>
    <n v="100"/>
    <d v="2014-12-11T13:12:00"/>
    <d v="2014-12-11T13:13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7589"/>
    <s v="Zirius"/>
    <s v="Feature"/>
    <s v="Feature #47586: Root - 587-InboundInvoice line item enhancement"/>
    <s v="Closed"/>
    <s v="Minor Impact"/>
    <s v="587-InboundInvoice line item enhancement - code review and support"/>
    <s v="Millton Vinothkumar Raja"/>
    <m/>
    <d v="2014-12-19T11:21:00"/>
    <m/>
    <x v="0"/>
    <d v="2014-12-10T00:00:00"/>
    <d v="2014-12-23T00:00:00"/>
    <x v="9"/>
    <x v="0"/>
    <n v="100"/>
    <d v="2014-12-10T20:10:00"/>
    <d v="2014-12-19T11:21:00"/>
    <m/>
    <m/>
    <m/>
    <m/>
    <d v="2014-12-18T00:00:00"/>
    <d v="2014-12-18T00:00:00"/>
    <m/>
    <m/>
    <m/>
    <m/>
    <m/>
    <m/>
    <m/>
    <m/>
    <m/>
    <m/>
    <m/>
    <m/>
    <m/>
    <s v="reset the line item if amount entered"/>
    <m/>
    <m/>
    <m/>
    <m/>
    <s v="Kalidass Sethuraman"/>
    <m/>
    <b v="0"/>
    <m/>
    <b v="0"/>
  </r>
  <r>
    <n v="47547"/>
    <s v="Zirius"/>
    <s v="Code Review"/>
    <s v="Feature #47541: Root - 507-Inbound EHF into fakturaweb"/>
    <s v="Closed"/>
    <s v="Minor Impact"/>
    <s v="507-Inbound EHF into fakturaweb - code review and support"/>
    <s v="Millton Vinothkumar Raja"/>
    <m/>
    <d v="2014-12-19T11:29:00"/>
    <m/>
    <x v="0"/>
    <d v="2014-12-10T00:00:00"/>
    <d v="2014-12-23T00:00:00"/>
    <x v="9"/>
    <x v="0"/>
    <n v="100"/>
    <d v="2014-12-10T18:11:00"/>
    <d v="2014-12-19T11:29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n v="47534"/>
    <s v="Zirius"/>
    <s v="Code Review"/>
    <s v="Feature #47515: Root - Jasper Report ? Creating Pagination Controls"/>
    <s v="Closed"/>
    <s v="Minor Impact"/>
    <s v="Creating Pagination Controls - Review"/>
    <s v="Kumaresan Krishnakumari"/>
    <m/>
    <d v="2014-12-19T11:33:00"/>
    <m/>
    <x v="0"/>
    <d v="2014-12-10T00:00:00"/>
    <d v="2014-12-23T00:00:00"/>
    <x v="0"/>
    <x v="1"/>
    <n v="100"/>
    <d v="2014-12-10T18:03:00"/>
    <d v="2014-12-19T11:33:00"/>
    <m/>
    <m/>
    <m/>
    <m/>
    <d v="2014-12-18T00:00:00"/>
    <d v="2014-12-18T00:00:00"/>
    <m/>
    <m/>
    <m/>
    <m/>
    <m/>
    <m/>
    <m/>
    <m/>
    <m/>
    <m/>
    <m/>
    <m/>
    <m/>
    <s v="move the pagination bar inner element._x000a__x000a_"/>
    <m/>
    <m/>
    <m/>
    <m/>
    <s v="Kalidass Sethuraman"/>
    <m/>
    <m/>
    <m/>
    <b v="0"/>
  </r>
  <r>
    <n v="49708"/>
    <s v="Zirius"/>
    <s v="Task"/>
    <m/>
    <s v="Closed"/>
    <s v="Minor Impact"/>
    <s v="Jasper Report Demo "/>
    <s v="Kumaresan Krishnakumari"/>
    <m/>
    <d v="2014-12-23T18:37:00"/>
    <m/>
    <x v="0"/>
    <d v="2014-12-23T00:00:00"/>
    <d v="2014-12-23T00:00:00"/>
    <x v="10"/>
    <x v="18"/>
    <n v="100"/>
    <d v="2014-12-23T18:35:00"/>
    <d v="2014-12-23T18:37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9"/>
    <s v="Zirius"/>
    <s v="Feature"/>
    <s v="Feature #48072: Root - Jasper Report Server ? Localization"/>
    <s v="Closed"/>
    <s v="Minor Impact"/>
    <s v="Localization - Review Updates"/>
    <s v="Kumaresan Krishnakumari"/>
    <m/>
    <d v="2014-12-22T18:53:00"/>
    <m/>
    <x v="0"/>
    <d v="2014-12-12T00:00:00"/>
    <d v="2014-12-23T00:00:00"/>
    <x v="0"/>
    <x v="1"/>
    <n v="100"/>
    <d v="2014-12-12T17:48:00"/>
    <d v="2014-12-22T18:53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6"/>
    <s v="Zirius"/>
    <s v="Feature"/>
    <s v="Feature #48072: Root - Jasper Report Server ? Localization"/>
    <s v="Closed"/>
    <s v="Minor Impact"/>
    <s v="Localization - Validation &amp; Unit testing"/>
    <s v="Kumaresan Krishnakumari"/>
    <m/>
    <d v="2014-12-22T14:56:00"/>
    <m/>
    <x v="0"/>
    <d v="2014-12-10T00:00:00"/>
    <d v="2014-12-23T00:00:00"/>
    <x v="7"/>
    <x v="11"/>
    <n v="100"/>
    <d v="2014-12-12T17:46:00"/>
    <d v="2014-12-22T14:56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5"/>
    <s v="Zirius"/>
    <s v="Feature"/>
    <s v="Feature #48072: Root - Jasper Report Server ? Localization"/>
    <s v="Closed"/>
    <s v="Minor Impact"/>
    <s v="Localization - Integrate the logic into Fakturaweb"/>
    <s v="Kumaresan Krishnakumari"/>
    <m/>
    <d v="2014-12-22T14:56:00"/>
    <m/>
    <x v="0"/>
    <d v="2014-12-10T00:00:00"/>
    <d v="2014-12-23T00:00:00"/>
    <x v="2"/>
    <x v="7"/>
    <n v="100"/>
    <d v="2014-12-12T17:46:00"/>
    <d v="2014-12-22T14:56:00"/>
    <m/>
    <m/>
    <m/>
    <m/>
    <d v="2014-12-15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4"/>
    <s v="Zirius"/>
    <s v="Feature"/>
    <s v="Feature #48072: Root - Jasper Report Server ? Localization"/>
    <s v="Closed"/>
    <s v="Minor Impact"/>
    <s v="Localization - Implement the localization methodology"/>
    <s v="Kumaresan Krishnakumari"/>
    <m/>
    <d v="2014-12-23T12:55:00"/>
    <m/>
    <x v="0"/>
    <d v="2014-12-10T00:00:00"/>
    <d v="2014-12-23T00:00:00"/>
    <x v="2"/>
    <x v="19"/>
    <n v="100"/>
    <d v="2014-12-12T17:44:00"/>
    <d v="2014-12-15T20:05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3"/>
    <s v="Zirius"/>
    <s v="Feature"/>
    <s v="Feature #48072: Root - Jasper Report Server ? Localization"/>
    <s v="Closed"/>
    <s v="Minor Impact"/>
    <s v="Localization - Analysis"/>
    <s v="Kumaresan Krishnakumari"/>
    <m/>
    <d v="2014-12-22T14:58:00"/>
    <m/>
    <x v="0"/>
    <d v="2014-12-10T00:00:00"/>
    <d v="2014-12-23T00:00:00"/>
    <x v="6"/>
    <x v="20"/>
    <n v="100"/>
    <d v="2014-12-12T17:44:00"/>
    <d v="2014-12-22T14:58:00"/>
    <m/>
    <m/>
    <m/>
    <m/>
    <d v="2014-12-1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9073"/>
    <s v="Zirius"/>
    <s v="Feature"/>
    <s v="Feature #47987: Root - Production Support"/>
    <s v="Closed"/>
    <s v="Minor Impact"/>
    <s v="JCE problem in accesspont"/>
    <s v="Michael Arockiya Samy"/>
    <m/>
    <d v="2014-12-19T13:44:00"/>
    <m/>
    <x v="0"/>
    <d v="2014-12-18T00:00:00"/>
    <d v="2014-12-19T00:00:00"/>
    <x v="8"/>
    <x v="12"/>
    <n v="100"/>
    <d v="2014-12-19T13:43:00"/>
    <d v="2014-12-19T13:44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9072"/>
    <s v="Zirius"/>
    <s v="Support"/>
    <s v="Feature #48832: Root - 590-Need an API to get AP details in oxalis-client.jar"/>
    <s v="Closed"/>
    <s v="Minor Impact"/>
    <s v="Tech support"/>
    <s v="Michael Arockiya Samy"/>
    <m/>
    <d v="2014-12-19T13:37:00"/>
    <m/>
    <x v="0"/>
    <d v="2014-12-18T00:00:00"/>
    <d v="2014-12-18T00:00:00"/>
    <x v="11"/>
    <x v="8"/>
    <n v="100"/>
    <d v="2014-12-19T13:37:00"/>
    <d v="2014-12-19T13:3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Michael Arockiya Samy"/>
    <m/>
    <m/>
    <m/>
    <b v="0"/>
  </r>
  <r>
    <n v="48828"/>
    <s v="Zirius"/>
    <s v="Feature"/>
    <s v="Feature #48826: Root - 566 - Attestation E-mail only in English"/>
    <s v="Closed"/>
    <s v="Minor Impact"/>
    <s v="566 - Attestation E-mail only in English - Review"/>
    <s v="Kalidass Sethuraman"/>
    <m/>
    <d v="2014-12-22T15:01:00"/>
    <m/>
    <x v="0"/>
    <d v="2014-12-10T00:00:00"/>
    <d v="2014-12-23T00:00:00"/>
    <x v="9"/>
    <x v="0"/>
    <n v="100"/>
    <d v="2014-12-18T12:11:00"/>
    <d v="2014-12-22T15:01:00"/>
    <m/>
    <m/>
    <m/>
    <m/>
    <d v="2014-12-22T00:00:00"/>
    <d v="2014-12-22T00:00:00"/>
    <m/>
    <m/>
    <m/>
    <m/>
    <m/>
    <m/>
    <m/>
    <m/>
    <m/>
    <m/>
    <m/>
    <m/>
    <m/>
    <s v="No comments"/>
    <m/>
    <m/>
    <m/>
    <m/>
    <s v="Michael Arockiya Samy"/>
    <m/>
    <b v="0"/>
    <m/>
    <b v="0"/>
  </r>
  <r>
    <n v="48642"/>
    <s v="Zirius"/>
    <s v="Feature"/>
    <s v="Feature #47730: Root - Prod issues and support"/>
    <s v="Closed"/>
    <s v="Minor Impact"/>
    <s v="OCRPaser changes to add debit account"/>
    <s v="Michael Arockiya Samy"/>
    <m/>
    <d v="2014-12-17T13:22:00"/>
    <m/>
    <x v="0"/>
    <d v="2014-12-16T00:00:00"/>
    <d v="2014-12-16T00:00:00"/>
    <x v="4"/>
    <x v="14"/>
    <n v="100"/>
    <d v="2014-12-17T13:22:00"/>
    <d v="2014-12-17T13:22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8446"/>
    <s v="Zirius"/>
    <s v="Feature"/>
    <s v="Feature #47987: Root - Production Support"/>
    <s v="Closed"/>
    <s v="Minor Impact"/>
    <s v="Analysis the invoice failure mail on AP production"/>
    <s v="Michael Arockiya Samy"/>
    <m/>
    <d v="2014-12-19T13:42:00"/>
    <m/>
    <x v="0"/>
    <d v="2014-12-15T00:00:00"/>
    <d v="2014-12-19T00:00:00"/>
    <x v="7"/>
    <x v="21"/>
    <n v="100"/>
    <d v="2014-12-16T12:41:00"/>
    <d v="2014-12-19T13:41:00"/>
    <m/>
    <m/>
    <m/>
    <m/>
    <d v="2014-12-15T00:00:00"/>
    <d v="2014-12-18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8445"/>
    <s v="Zirius"/>
    <s v="Code Review"/>
    <s v="Feature #48442: Root-Create new destination folder for reminders"/>
    <s v="Closed"/>
    <s v="Minor Impact"/>
    <s v="Create new destination folder for reminders - Review"/>
    <s v="Kalidass Sethuraman"/>
    <m/>
    <d v="2014-12-23T13:05:00"/>
    <m/>
    <x v="0"/>
    <d v="2014-12-10T00:00:00"/>
    <d v="2014-12-23T00:00:00"/>
    <x v="9"/>
    <x v="0"/>
    <n v="100"/>
    <d v="2014-12-16T12:40:00"/>
    <d v="2014-12-23T13:05:00"/>
    <m/>
    <m/>
    <m/>
    <m/>
    <d v="2014-12-23T00:00:00"/>
    <d v="2014-12-23T00:00:00"/>
    <m/>
    <m/>
    <m/>
    <m/>
    <m/>
    <m/>
    <m/>
    <m/>
    <m/>
    <m/>
    <m/>
    <m/>
    <m/>
    <s v="Need to change the SFTP location as in the mail and also need to change the ticket as well."/>
    <m/>
    <m/>
    <m/>
    <m/>
    <s v="Michael Arockiya Samy"/>
    <m/>
    <m/>
    <m/>
    <b v="0"/>
  </r>
  <r>
    <n v="48444"/>
    <s v="Zirius"/>
    <s v="Code Review"/>
    <s v="Feature #44530: Root  - 568 -  WebService Implementation on Customer, product, Supplier "/>
    <s v="Closed"/>
    <s v="Minor Impact"/>
    <s v="Maintaining the Duplicate exception list Implementation on Customer, product, Supplier - code review and support"/>
    <s v="Millton Vinothkumar Raja"/>
    <m/>
    <d v="2014-12-16T12:45:00"/>
    <m/>
    <x v="0"/>
    <d v="2014-12-10T00:00:00"/>
    <d v="2014-12-23T00:00:00"/>
    <x v="9"/>
    <x v="0"/>
    <n v="100"/>
    <d v="2014-12-16T12:39:00"/>
    <d v="2014-12-16T12:45:00"/>
    <m/>
    <m/>
    <m/>
    <m/>
    <d v="2014-12-15T00:00:00"/>
    <d v="2014-12-15T00:00:00"/>
    <m/>
    <m/>
    <m/>
    <m/>
    <m/>
    <m/>
    <m/>
    <m/>
    <m/>
    <m/>
    <m/>
    <m/>
    <m/>
    <s v="1) Need not to initialize the long value before return values._x000a_2) Need to check null value before returning "/>
    <m/>
    <m/>
    <m/>
    <m/>
    <s v="Michael Arockiya Samy"/>
    <m/>
    <m/>
    <m/>
    <b v="0"/>
  </r>
  <r>
    <n v="48092"/>
    <s v="Zirius"/>
    <s v="Support"/>
    <m/>
    <s v="Closed"/>
    <s v="Minor Impact"/>
    <s v="Management and support"/>
    <s v="Michael Arockiya Samy"/>
    <m/>
    <d v="2014-12-24T08:17:00"/>
    <m/>
    <x v="0"/>
    <d v="2014-12-10T00:00:00"/>
    <d v="2014-12-23T00:00:00"/>
    <x v="6"/>
    <x v="22"/>
    <n v="100"/>
    <d v="2014-12-12T18:52:00"/>
    <d v="2014-12-24T08:17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m/>
    <m/>
    <b v="0"/>
  </r>
  <r>
    <n v="48078"/>
    <s v="Zirius"/>
    <s v="Code Review"/>
    <s v="Feature #48072: Root - Jasper Report Server ? Localization"/>
    <s v="Closed"/>
    <s v="Minor Impact"/>
    <s v="Localization - Review"/>
    <s v="Kumaresan Krishnakumari"/>
    <m/>
    <d v="2014-12-23T13:02:00"/>
    <m/>
    <x v="0"/>
    <d v="2014-12-10T00:00:00"/>
    <d v="2014-12-23T00:00:00"/>
    <x v="0"/>
    <x v="0"/>
    <n v="100"/>
    <d v="2014-12-12T17:47:00"/>
    <d v="2014-12-23T13:02:00"/>
    <m/>
    <m/>
    <m/>
    <m/>
    <d v="2014-12-22T00:00:00"/>
    <m/>
    <m/>
    <m/>
    <m/>
    <m/>
    <m/>
    <m/>
    <m/>
    <m/>
    <m/>
    <m/>
    <m/>
    <m/>
    <m/>
    <s v="No comments"/>
    <m/>
    <m/>
    <m/>
    <m/>
    <s v="Michael Arockiya Samy"/>
    <m/>
    <m/>
    <m/>
    <b v="0"/>
  </r>
  <r>
    <n v="47990"/>
    <s v="Zirius"/>
    <s v="Feature"/>
    <s v="Feature #47987: Root - Production Support"/>
    <s v="Closed"/>
    <s v="Minor Impact"/>
    <s v="Issue in JAXB marshelling in zirius ERP"/>
    <s v="Michael Arockiya Samy"/>
    <m/>
    <d v="2014-12-15T14:52:00"/>
    <m/>
    <x v="0"/>
    <d v="2014-12-11T00:00:00"/>
    <d v="2014-12-15T00:00:00"/>
    <x v="5"/>
    <x v="6"/>
    <n v="100"/>
    <d v="2014-12-12T13:03:00"/>
    <d v="2014-12-15T14:52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7989"/>
    <s v="Zirius"/>
    <s v="Feature"/>
    <s v="Feature #47987: Root - Production Support"/>
    <s v="Closed"/>
    <s v="Minor Impact"/>
    <s v="DB upgrade - in production"/>
    <s v="Michael Arockiya Samy"/>
    <m/>
    <d v="2014-12-12T13:01:00"/>
    <m/>
    <x v="0"/>
    <d v="2014-12-11T00:00:00"/>
    <d v="2014-12-11T00:00:00"/>
    <x v="4"/>
    <x v="14"/>
    <n v="100"/>
    <d v="2014-12-12T13:01:00"/>
    <d v="2014-12-12T13:01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7988"/>
    <s v="Zirius"/>
    <s v="Code Review"/>
    <s v="Feature #47987: Root - Production Support"/>
    <s v="Closed"/>
    <s v="Minor Impact"/>
    <s v="Accesspoint validation and issue fix - code review and support"/>
    <s v="Millton Vinothkumar Raja"/>
    <m/>
    <d v="2014-12-16T12:36:00"/>
    <m/>
    <x v="0"/>
    <d v="2014-12-10T00:00:00"/>
    <d v="2014-12-23T00:00:00"/>
    <x v="9"/>
    <x v="16"/>
    <n v="100"/>
    <d v="2014-12-12T12:59:00"/>
    <d v="2014-12-16T12:36:00"/>
    <m/>
    <m/>
    <m/>
    <m/>
    <d v="2014-12-13T00:00:00"/>
    <d v="2014-12-12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n v="47969"/>
    <s v="Zirius"/>
    <s v="Code Review"/>
    <s v="Feature #47965: Root - Itella XML File Backup"/>
    <s v="Closed"/>
    <s v="Minor Impact"/>
    <s v="Itella XML File Backup - code review and support"/>
    <s v="Kalidass Sethuraman"/>
    <m/>
    <d v="2014-12-23T13:00:00"/>
    <m/>
    <x v="0"/>
    <d v="2014-12-10T00:00:00"/>
    <d v="2014-12-23T00:00:00"/>
    <x v="9"/>
    <x v="0"/>
    <n v="100"/>
    <d v="2014-12-12T12:19:00"/>
    <d v="2014-12-23T13:00:00"/>
    <m/>
    <m/>
    <m/>
    <m/>
    <d v="2014-12-10T00:00:00"/>
    <d v="2014-12-23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n v="47736"/>
    <s v="Zirius"/>
    <s v="Feature"/>
    <s v="Feature #47730: Root - Prod issues and support"/>
    <s v="Closed"/>
    <s v="Minor Impact"/>
    <s v="AP receive invoice taking long time"/>
    <s v="Michael Arockiya Samy"/>
    <m/>
    <d v="2014-12-23T13:09:00"/>
    <m/>
    <x v="0"/>
    <d v="2014-12-10T00:00:00"/>
    <d v="2014-12-12T00:00:00"/>
    <x v="5"/>
    <x v="23"/>
    <n v="100"/>
    <d v="2014-12-11T13:18:00"/>
    <d v="2014-12-23T13:09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7732"/>
    <s v="Zirius"/>
    <s v="Feature"/>
    <s v="Feature #47730: Root - Prod issues and support"/>
    <s v="Closed"/>
    <s v="Minor Impact"/>
    <s v="Itella - Placing files in beta location"/>
    <s v="Michael Arockiya Samy"/>
    <m/>
    <d v="2014-12-11T13:17:00"/>
    <m/>
    <x v="0"/>
    <d v="2014-12-10T00:00:00"/>
    <d v="2014-12-10T00:00:00"/>
    <x v="7"/>
    <x v="11"/>
    <n v="100"/>
    <d v="2014-12-11T13:16:00"/>
    <d v="2014-12-11T13:17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7491"/>
    <s v="Zirius"/>
    <s v="Code Review"/>
    <s v="Feature #47481: Root - Jasper Report REST Services ? Role Operation"/>
    <s v="Closed"/>
    <s v="Minor Impact"/>
    <s v="Role Operation - Review"/>
    <s v="Kumaresan Krishnakumari"/>
    <m/>
    <d v="2014-12-22T12:52:00"/>
    <m/>
    <x v="0"/>
    <d v="2014-12-10T00:00:00"/>
    <d v="2014-12-23T00:00:00"/>
    <x v="0"/>
    <x v="0"/>
    <n v="100"/>
    <d v="2014-12-10T15:05:00"/>
    <d v="2014-12-22T12:52:00"/>
    <m/>
    <m/>
    <m/>
    <m/>
    <m/>
    <m/>
    <m/>
    <m/>
    <m/>
    <m/>
    <m/>
    <m/>
    <m/>
    <m/>
    <m/>
    <m/>
    <m/>
    <m/>
    <m/>
    <s v="1. Move the call flow from service to controller"/>
    <m/>
    <m/>
    <m/>
    <m/>
    <s v="Michael Arockiya Samy"/>
    <m/>
    <m/>
    <m/>
    <b v="0"/>
  </r>
  <r>
    <n v="49650"/>
    <s v="Zirius"/>
    <s v="Feature"/>
    <s v="Feature #49649: Root - In Admin time Entry sub menu while trying to press tab btn on from and to combo boxes script error occurs"/>
    <s v="Closed"/>
    <s v="Minor Impact"/>
    <s v="In Admin time Entry sub menu while trying to press tab btn on from and to combo boxes script error occurs - impl"/>
    <s v="Millton Vinothkumar Raja"/>
    <m/>
    <d v="2014-12-23T18:57:00"/>
    <m/>
    <x v="0"/>
    <d v="2014-12-10T00:00:00"/>
    <d v="2014-12-23T00:00:00"/>
    <x v="3"/>
    <x v="24"/>
    <n v="0"/>
    <d v="2014-12-23T13:25:00"/>
    <d v="2014-12-23T18:54:00"/>
    <m/>
    <s v="can not give proper fix for minor script errors in browser. it will impact a lot in code. completed analysis for all these kind of issues.so moved to next plan."/>
    <m/>
    <m/>
    <d v="2014-12-22T00:00:00"/>
    <d v="2014-12-23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9237"/>
    <s v="Zirius"/>
    <s v="Feature"/>
    <s v="Feature #48688: Root - 573-Payment type - Add account enhancement"/>
    <s v="Closed"/>
    <s v="Minor Impact"/>
    <s v="573-Payment type - Add account enhancement Review comments and validation."/>
    <s v="Millton Vinothkumar Raja"/>
    <m/>
    <d v="2014-12-22T14:24:00"/>
    <m/>
    <x v="0"/>
    <d v="2014-12-10T00:00:00"/>
    <d v="2014-12-23T00:00:00"/>
    <x v="4"/>
    <x v="14"/>
    <n v="100"/>
    <d v="2014-12-22T12:12:00"/>
    <d v="2014-12-22T14:24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9014"/>
    <s v="Zirius"/>
    <s v="Feature"/>
    <s v="Feature #48688: Root - 573-Payment type - Add account enhancement"/>
    <s v="Closed"/>
    <s v="Minor Impact"/>
    <s v="573-Payment type - Add account enhancement impact analysis and fixing"/>
    <s v="Millton Vinothkumar Raja"/>
    <m/>
    <d v="2014-12-22T14:23:00"/>
    <m/>
    <x v="0"/>
    <d v="2014-12-10T00:00:00"/>
    <d v="2014-12-23T00:00:00"/>
    <x v="7"/>
    <x v="11"/>
    <n v="100"/>
    <d v="2014-12-19T11:10:00"/>
    <d v="2014-12-22T14:2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8689"/>
    <s v="Zirius"/>
    <s v="Feature"/>
    <s v="Feature #48688: Root - 573-Payment type - Add account enhancement"/>
    <s v="Closed"/>
    <s v="Minor Impact"/>
    <s v="573-Payment type - Add account enhancement - impl"/>
    <s v="Millton Vinothkumar Raja"/>
    <m/>
    <d v="2014-12-22T14:22:00"/>
    <m/>
    <x v="0"/>
    <d v="2014-12-10T00:00:00"/>
    <d v="2014-12-23T00:00:00"/>
    <x v="5"/>
    <x v="9"/>
    <n v="100"/>
    <d v="2014-12-17T17:37:00"/>
    <d v="2014-12-22T14:22:00"/>
    <m/>
    <m/>
    <m/>
    <m/>
    <d v="2014-12-16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8366"/>
    <s v="Zirius"/>
    <s v="Feature"/>
    <s v="Feature #44530: Root  - 568 -  WebService Implementation on Customer, product, Supplier "/>
    <s v="Closed"/>
    <s v="Minor Impact"/>
    <s v="Maintaining the Duplicate exception list Implementation on Customer, product, Supplier - Impl"/>
    <s v="Millton Vinothkumar Raja"/>
    <m/>
    <d v="2014-12-16T12:57:00"/>
    <m/>
    <x v="0"/>
    <d v="2014-12-10T00:00:00"/>
    <d v="2014-12-23T00:00:00"/>
    <x v="2"/>
    <x v="25"/>
    <n v="100"/>
    <d v="2014-12-15T22:17:00"/>
    <d v="2014-12-16T12:57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8052"/>
    <s v="Zirius"/>
    <s v="Feature"/>
    <s v="Feature #48050: Root - Duplicate Exception should be maintained in separate list for create Product."/>
    <s v="Closed"/>
    <s v="Minor Impact"/>
    <s v="Duplicate Exception should be maintained in separate list for create Product - impl"/>
    <s v="Millton Vinothkumar Raja"/>
    <m/>
    <d v="2014-12-16T12:57:00"/>
    <m/>
    <x v="0"/>
    <d v="2014-12-10T00:00:00"/>
    <d v="2014-12-23T00:00:00"/>
    <x v="2"/>
    <x v="14"/>
    <n v="100"/>
    <d v="2014-12-12T17:21:00"/>
    <d v="2014-12-16T12:55:00"/>
    <m/>
    <m/>
    <m/>
    <m/>
    <d v="2014-12-12T00:00:00"/>
    <m/>
    <m/>
    <m/>
    <m/>
    <m/>
    <m/>
    <m/>
    <m/>
    <m/>
    <m/>
    <m/>
    <m/>
    <m/>
    <m/>
    <m/>
    <m/>
    <m/>
    <m/>
    <m/>
    <s v="Millton Vinothkumar Raja"/>
    <m/>
    <b v="0"/>
    <m/>
    <b v="0"/>
  </r>
  <r>
    <n v="48045"/>
    <s v="Zirius"/>
    <s v="Feature"/>
    <m/>
    <s v="Closed"/>
    <s v="Minor Impact"/>
    <s v="test case failure for  SupplierServiceTest and SupplierProductServiceTest"/>
    <s v="Millton Vinothkumar Raja"/>
    <m/>
    <d v="2014-12-12T17:18:00"/>
    <m/>
    <x v="0"/>
    <d v="2014-12-10T00:00:00"/>
    <d v="2014-12-23T00:00:00"/>
    <x v="0"/>
    <x v="1"/>
    <n v="100"/>
    <d v="2014-12-12T17:18:00"/>
    <d v="2014-12-12T17:18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7808"/>
    <s v="Zirius"/>
    <s v="Feature"/>
    <m/>
    <s v="Closed"/>
    <s v="Minor Impact"/>
    <s v="Fixing Test case failure in CustomerHibernateDAOTest, ProductHibernateDAOTest, SupplierProductHibernateDAOTest &amp; ProductServiceTest"/>
    <s v="Millton Vinothkumar Raja"/>
    <m/>
    <d v="2014-12-11T19:57:00"/>
    <m/>
    <x v="0"/>
    <d v="2014-12-11T00:00:00"/>
    <d v="2014-12-23T00:00:00"/>
    <x v="12"/>
    <x v="26"/>
    <n v="100"/>
    <d v="2014-12-11T19:54:00"/>
    <d v="2014-12-11T19:56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7712"/>
    <s v="Zirius"/>
    <s v="Feature"/>
    <m/>
    <s v="Closed"/>
    <s v="Minor Impact"/>
    <s v="Validation in beta for 570,582 edit supplier and edit product."/>
    <s v="Millton Vinothkumar Raja"/>
    <m/>
    <d v="2014-12-11T12:28:00"/>
    <m/>
    <x v="0"/>
    <d v="2014-12-11T00:00:00"/>
    <d v="2014-12-11T00:00:00"/>
    <x v="10"/>
    <x v="18"/>
    <n v="100"/>
    <d v="2014-12-11T12:27:00"/>
    <d v="2014-12-11T12:28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7667"/>
    <s v="Zirius"/>
    <s v="Support"/>
    <m/>
    <s v="Closed"/>
    <s v="Minor Impact"/>
    <s v="Team Support &amp; Management"/>
    <s v="Millton Vinothkumar Raja"/>
    <m/>
    <d v="2014-12-24T09:49:00"/>
    <m/>
    <x v="0"/>
    <d v="2014-12-10T00:00:00"/>
    <d v="2014-12-23T00:00:00"/>
    <x v="13"/>
    <x v="27"/>
    <n v="100"/>
    <d v="2014-12-11T10:54:00"/>
    <d v="2014-12-24T09:49:00"/>
    <m/>
    <m/>
    <m/>
    <m/>
    <d v="2014-12-10T00:00:00"/>
    <d v="2014-12-22T00:00:00"/>
    <m/>
    <m/>
    <m/>
    <m/>
    <m/>
    <m/>
    <m/>
    <m/>
    <m/>
    <m/>
    <m/>
    <m/>
    <m/>
    <m/>
    <m/>
    <m/>
    <m/>
    <m/>
    <s v="Millton Vinothkumar Raja"/>
    <m/>
    <m/>
    <m/>
    <b v="0"/>
  </r>
  <r>
    <n v="49613"/>
    <s v="Zirius"/>
    <s v="Feature"/>
    <m/>
    <s v="Closed"/>
    <s v="Minor Impact"/>
    <s v="search option allows only one time selection in all grid selection dropdown boxes - impl"/>
    <s v="Vinothini Rajamanickam"/>
    <m/>
    <d v="2014-12-24T06:22:00"/>
    <m/>
    <x v="0"/>
    <d v="2014-12-10T00:00:00"/>
    <d v="2014-12-23T00:00:00"/>
    <x v="2"/>
    <x v="7"/>
    <n v="100"/>
    <d v="2014-12-23T12:07:00"/>
    <d v="2014-12-24T06:2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9241"/>
    <s v="Zirius"/>
    <s v="Feature"/>
    <m/>
    <s v="Closed"/>
    <s v="Minor Impact"/>
    <s v="search option allows only one time selection in all grid selection dropdown boxes"/>
    <s v="Millton Vinothkumar Raja"/>
    <m/>
    <d v="2014-12-23T18:55:00"/>
    <m/>
    <x v="0"/>
    <d v="2014-12-10T00:00:00"/>
    <d v="2014-12-23T00:00:00"/>
    <x v="7"/>
    <x v="11"/>
    <n v="100"/>
    <d v="2014-12-22T12:25:00"/>
    <d v="2014-12-23T18:55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9238"/>
    <s v="Zirius"/>
    <s v="Feature"/>
    <m/>
    <s v="Closed"/>
    <s v="Minor Impact"/>
    <s v="Need to align error panel message Inbound invoice window"/>
    <s v="Millton Vinothkumar Raja"/>
    <m/>
    <d v="2014-12-23T18:52:00"/>
    <m/>
    <x v="0"/>
    <d v="2014-12-10T00:00:00"/>
    <d v="2014-12-23T00:00:00"/>
    <x v="4"/>
    <x v="14"/>
    <n v="100"/>
    <d v="2014-12-22T12:21:00"/>
    <d v="2014-12-23T18:52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8975"/>
    <s v="Zirius"/>
    <s v="Feature"/>
    <s v="Feature #48973: Root - 589-Inbound Invoice - Image click should open create supplier"/>
    <s v="Closed"/>
    <s v="Minor Impact"/>
    <s v="589-Inbound Invoice - Image click should open create supplier - impl"/>
    <s v="Millton Vinothkumar Raja"/>
    <m/>
    <d v="2014-12-22T13:07:00"/>
    <m/>
    <x v="0"/>
    <d v="2014-12-10T00:00:00"/>
    <d v="2014-12-23T00:00:00"/>
    <x v="2"/>
    <x v="7"/>
    <n v="100"/>
    <d v="2014-12-18T20:12:00"/>
    <d v="2014-12-22T13:0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8822"/>
    <s v="Zirius"/>
    <s v="Feature"/>
    <s v="Feature #47526: Root - 586-Need webservices for getAllNotInvoiced and set Invoiced"/>
    <s v="Closed"/>
    <s v="Minor Impact"/>
    <s v="implementation of impact analysis"/>
    <s v="Millton Vinothkumar Raja"/>
    <m/>
    <d v="2014-12-18T20:18:00"/>
    <m/>
    <x v="0"/>
    <d v="2014-12-10T00:00:00"/>
    <d v="2014-12-23T00:00:00"/>
    <x v="2"/>
    <x v="7"/>
    <n v="100"/>
    <d v="2014-12-18T12:03:00"/>
    <d v="2014-12-18T20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8228"/>
    <s v="Zirius"/>
    <s v="Feature"/>
    <s v="Feature #47526: Root - 586-Need webservices for getAllNotInvoiced and set Invoiced"/>
    <s v="Closed"/>
    <s v="Minor Impact"/>
    <s v="586-Need webservices for getAllNotInvoiced and set Invoiced - validation and support"/>
    <s v="Millton Vinothkumar Raja"/>
    <m/>
    <d v="2014-12-15T11:34:00"/>
    <m/>
    <x v="0"/>
    <d v="2014-12-10T00:00:00"/>
    <d v="2014-12-23T00:00:00"/>
    <x v="2"/>
    <x v="7"/>
    <n v="100"/>
    <d v="2014-12-15T11:25:00"/>
    <d v="2014-12-15T11:3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8027"/>
    <s v="Zirius"/>
    <s v="Feature"/>
    <s v="Feature #48024: Root - 579-Contact person on customer bug"/>
    <s v="Closed"/>
    <s v="Minor Impact"/>
    <s v="579-Contact person on customer bug - impl"/>
    <s v="Millton Vinothkumar Raja"/>
    <m/>
    <d v="2014-12-18T20:16:00"/>
    <m/>
    <x v="0"/>
    <d v="2014-12-10T00:00:00"/>
    <d v="2014-12-23T00:00:00"/>
    <x v="2"/>
    <x v="7"/>
    <n v="100"/>
    <d v="2014-12-12T17:01:00"/>
    <d v="2014-12-18T20:16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7529"/>
    <s v="Zirius"/>
    <s v="Feature"/>
    <s v="Feature #47526: Root - 586-Need webservices for getAllNotInvoiced and set Invoiced"/>
    <s v="Closed"/>
    <s v="Minor Impact"/>
    <s v="586-Need webservices for getAllNotInvoiced and set Invoiced - impl"/>
    <s v="Millton Vinothkumar Raja"/>
    <m/>
    <d v="2014-12-15T11:32:00"/>
    <m/>
    <x v="0"/>
    <d v="2014-12-10T00:00:00"/>
    <d v="2014-12-23T00:00:00"/>
    <x v="6"/>
    <x v="10"/>
    <n v="100"/>
    <d v="2014-12-10T18:02:00"/>
    <d v="2014-12-15T11:32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9767"/>
    <s v="Zirius"/>
    <s v="Feature"/>
    <m/>
    <s v="Closed"/>
    <s v="Minor Impact"/>
    <s v="test case failure for  BagWebServiceTest"/>
    <s v="Millton Vinothkumar Raja"/>
    <m/>
    <d v="2014-12-23T19:16:00"/>
    <m/>
    <x v="0"/>
    <d v="2014-12-10T00:00:00"/>
    <d v="2014-12-23T00:00:00"/>
    <x v="4"/>
    <x v="14"/>
    <n v="100"/>
    <d v="2014-12-23T19:14:00"/>
    <d v="2014-12-23T19:16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9620"/>
    <s v="Zirius"/>
    <s v="Feature"/>
    <m/>
    <s v="Closed"/>
    <s v="Minor Impact"/>
    <s v="Test case failure fix for ConfigWebServiceTest and CompanyServiceTest"/>
    <s v="Millton Vinothkumar Raja"/>
    <m/>
    <d v="2014-12-23T12:52:00"/>
    <m/>
    <x v="0"/>
    <d v="2014-12-10T00:00:00"/>
    <d v="2014-12-23T00:00:00"/>
    <x v="2"/>
    <x v="7"/>
    <n v="100"/>
    <d v="2014-12-23T12:20:00"/>
    <d v="2014-12-23T12:52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9242"/>
    <s v="Zirius"/>
    <s v="Feature"/>
    <m/>
    <s v="Closed"/>
    <s v="Minor Impact"/>
    <s v="Test Case Fix in UMSWebserviceTest"/>
    <s v="Millton Vinothkumar Raja"/>
    <m/>
    <d v="2014-12-22T12:29:00"/>
    <m/>
    <x v="0"/>
    <d v="2014-12-10T00:00:00"/>
    <d v="2014-12-23T00:00:00"/>
    <x v="7"/>
    <x v="11"/>
    <n v="100"/>
    <d v="2014-12-22T12:26:00"/>
    <d v="2014-12-22T12:2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9026"/>
    <s v="Zirius"/>
    <s v="Feature"/>
    <m/>
    <s v="Closed"/>
    <s v="Minor Impact"/>
    <s v="Test case fixed for version"/>
    <s v="Millton Vinothkumar Raja"/>
    <m/>
    <d v="2014-12-19T11:39:00"/>
    <m/>
    <x v="0"/>
    <d v="2014-12-10T00:00:00"/>
    <d v="2014-12-23T00:00:00"/>
    <x v="2"/>
    <x v="7"/>
    <n v="100"/>
    <d v="2014-12-19T11:25:00"/>
    <d v="2014-12-19T11:39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824"/>
    <s v="Zirius"/>
    <s v="Feature"/>
    <m/>
    <s v="Closed"/>
    <s v="Minor Impact"/>
    <s v="test case failure for companyServiceTest"/>
    <s v="Millton Vinothkumar Raja"/>
    <m/>
    <d v="2014-12-19T11:19:00"/>
    <m/>
    <x v="0"/>
    <d v="2014-12-10T00:00:00"/>
    <d v="2014-12-23T00:00:00"/>
    <x v="4"/>
    <x v="14"/>
    <n v="100"/>
    <d v="2014-12-18T12:07:00"/>
    <d v="2014-12-19T11:19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823"/>
    <s v="Zirius"/>
    <s v="Feature"/>
    <s v="Feature #47586: Root - 587-InboundInvoice line item enhancement"/>
    <s v="Closed"/>
    <s v="Minor Impact"/>
    <s v="overall validation of impacts and implementations."/>
    <s v="Millton Vinothkumar Raja"/>
    <m/>
    <d v="2014-12-19T11:17:00"/>
    <m/>
    <x v="0"/>
    <d v="2014-12-10T00:00:00"/>
    <d v="2014-12-23T00:00:00"/>
    <x v="4"/>
    <x v="14"/>
    <n v="100"/>
    <d v="2014-12-18T12:06:00"/>
    <d v="2014-12-19T11:17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582"/>
    <s v="Zirius"/>
    <s v="Feature"/>
    <m/>
    <s v="Closed"/>
    <s v="Minor Impact"/>
    <s v="Fixed test case failure in PaymentTypeServiceTest"/>
    <s v="Millton Vinothkumar Raja"/>
    <m/>
    <d v="2014-12-17T10:43:00"/>
    <m/>
    <x v="0"/>
    <d v="2014-12-10T00:00:00"/>
    <d v="2014-12-23T00:00:00"/>
    <x v="4"/>
    <x v="14"/>
    <n v="100"/>
    <d v="2014-12-16T21:36:00"/>
    <d v="2014-12-17T10:43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581"/>
    <s v="Zirius"/>
    <s v="Feature"/>
    <m/>
    <s v="Closed"/>
    <s v="Minor Impact"/>
    <s v="Internal Issue fix in Distribution Template"/>
    <s v="Millton Vinothkumar Raja"/>
    <m/>
    <d v="2014-12-17T10:39:00"/>
    <m/>
    <x v="0"/>
    <d v="2014-12-10T00:00:00"/>
    <d v="2014-12-23T00:00:00"/>
    <x v="9"/>
    <x v="0"/>
    <n v="100"/>
    <d v="2014-12-16T21:34:00"/>
    <d v="2014-12-17T10:39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580"/>
    <s v="Zirius"/>
    <s v="Feature"/>
    <s v="Feature #47586: Root - 587-InboundInvoice line item enhancement"/>
    <s v="Closed"/>
    <s v="Minor Impact"/>
    <s v="validation and support"/>
    <s v="Millton Vinothkumar Raja"/>
    <m/>
    <d v="2014-12-17T10:37:00"/>
    <m/>
    <x v="0"/>
    <d v="2014-12-10T00:00:00"/>
    <d v="2014-12-23T00:00:00"/>
    <x v="11"/>
    <x v="8"/>
    <n v="100"/>
    <d v="2014-12-16T21:34:00"/>
    <d v="2014-12-17T10:37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333"/>
    <s v="Zirius"/>
    <s v="Feature"/>
    <s v="Feature #48435: Root - Test case failures ProductHibernateDAOTest, SupplierProductServiceTest, SupplierServiceTest"/>
    <s v="Closed"/>
    <s v="Minor Impact"/>
    <s v="Test case failures ProductHibernateDAOTest, SupplierProductServiceTest, SupplierServiceTest"/>
    <s v="Millton Vinothkumar Raja"/>
    <m/>
    <d v="2014-12-16T12:13:00"/>
    <m/>
    <x v="0"/>
    <d v="2014-12-10T00:00:00"/>
    <d v="2014-12-23T00:00:00"/>
    <x v="2"/>
    <x v="7"/>
    <n v="100"/>
    <d v="2014-12-15T20:08:00"/>
    <d v="2014-12-15T20:10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7972"/>
    <s v="Zirius"/>
    <s v="Feature"/>
    <m/>
    <s v="Closed"/>
    <s v="Minor Impact"/>
    <s v=" Fixing Test case failures in build machine"/>
    <s v="Millton Vinothkumar Raja"/>
    <m/>
    <d v="2014-12-15T10:44:00"/>
    <m/>
    <x v="0"/>
    <d v="2014-12-10T00:00:00"/>
    <d v="2014-12-23T00:00:00"/>
    <x v="2"/>
    <x v="7"/>
    <n v="100"/>
    <d v="2014-12-12T12:23:00"/>
    <d v="2014-12-15T10:4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7804"/>
    <s v="Zirius"/>
    <s v="Feature"/>
    <m/>
    <s v="Closed"/>
    <s v="Minor Impact"/>
    <s v="Fixing Test case failure in invoiceServiceTest"/>
    <s v="Millton Vinothkumar Raja"/>
    <m/>
    <d v="2014-12-11T19:55:00"/>
    <m/>
    <x v="0"/>
    <d v="2014-12-11T00:00:00"/>
    <d v="2014-12-23T00:00:00"/>
    <x v="4"/>
    <x v="14"/>
    <n v="100"/>
    <d v="2014-12-11T19:49:00"/>
    <d v="2014-12-11T19:55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7803"/>
    <s v="Zirius"/>
    <s v="Feature"/>
    <m/>
    <s v="Closed"/>
    <s v="Minor Impact"/>
    <s v="Validation in Beta on ticket no. 570 and 582"/>
    <s v="Millton Vinothkumar Raja"/>
    <m/>
    <d v="2014-12-11T19:54:00"/>
    <m/>
    <x v="0"/>
    <d v="2014-12-11T00:00:00"/>
    <d v="2014-12-11T00:00:00"/>
    <x v="4"/>
    <x v="14"/>
    <n v="100"/>
    <d v="2014-12-11T19:46:00"/>
    <d v="2014-12-11T19:5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7664"/>
    <s v="Zirius"/>
    <s v="Feature"/>
    <s v="Feature #47663: Root - 570-InvoiceNumber in InboundInvoice"/>
    <s v="Closed"/>
    <s v="Minor Impact"/>
    <s v="570-InvoiceNumber in InboundInvoice - impl"/>
    <s v="Millton Vinothkumar Raja"/>
    <m/>
    <d v="2014-12-11T10:59:00"/>
    <m/>
    <x v="0"/>
    <d v="2014-12-10T00:00:00"/>
    <d v="2014-12-23T00:00:00"/>
    <x v="2"/>
    <x v="7"/>
    <n v="100"/>
    <d v="2014-12-11T10:51:00"/>
    <d v="2014-12-11T10:59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Vinothkumar Karunakaran"/>
    <m/>
    <b v="0"/>
    <m/>
    <b v="0"/>
  </r>
  <r>
    <m/>
    <m/>
    <m/>
    <m/>
    <m/>
    <m/>
    <m/>
    <m/>
    <m/>
    <m/>
    <m/>
    <x v="1"/>
    <m/>
    <m/>
    <x v="14"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">
  <r>
    <n v="47535"/>
    <s v="Zirius"/>
    <s v="Code Review"/>
    <s v="Feature #47515: Root - Jasper Report ? Creating Pagination Controls"/>
    <s v="Closed"/>
    <s v="Minor Impact"/>
    <s v="Creating Pagination Controls - Review Updates"/>
    <x v="0"/>
    <x v="0"/>
    <d v="2014-12-19T18:40:00"/>
    <m/>
    <s v="Invoice22 DC5 - Report2 DC2(10-Dec-2014 to 23-Dec-2014)"/>
    <d v="2014-12-10T00:00:00"/>
    <d v="2014-12-23T00:00:00"/>
    <x v="0"/>
    <x v="0"/>
    <n v="100"/>
    <d v="2014-12-10T18:04:00"/>
    <d v="2014-12-19T11:32:00"/>
    <m/>
    <m/>
    <m/>
    <m/>
    <d v="2014-12-17T00:00:00"/>
    <d v="2014-12-19T00:00:00"/>
    <m/>
    <m/>
    <m/>
    <m/>
    <m/>
    <m/>
    <m/>
    <m/>
    <m/>
    <m/>
    <m/>
    <m/>
    <m/>
    <s v="Images is used in buttons &amp; Pagination panel is fit into report panel."/>
    <m/>
    <m/>
    <m/>
    <m/>
    <s v="Akthar Hussaini"/>
    <m/>
    <m/>
    <m/>
    <b v="0"/>
  </r>
  <r>
    <n v="47530"/>
    <s v="Zirius"/>
    <s v="Feature"/>
    <s v="Feature #47515: Root - Jasper Report ? Creating Pagination Controls"/>
    <s v="Closed"/>
    <s v="Minor Impact"/>
    <s v="Creating Pagination Controls - Validation &amp; Unit testing"/>
    <x v="0"/>
    <x v="0"/>
    <d v="2014-12-19T11:30:00"/>
    <m/>
    <s v="Invoice22 DC5 - Report2 DC2(10-Dec-2014 to 23-Dec-2014)"/>
    <d v="2014-12-10T00:00:00"/>
    <d v="2014-12-23T00:00:00"/>
    <x v="0"/>
    <x v="1"/>
    <n v="100"/>
    <d v="2014-12-10T18:02:00"/>
    <d v="2014-12-19T11:30:00"/>
    <m/>
    <m/>
    <m/>
    <m/>
    <d v="2014-12-16T00:00:00"/>
    <d v="2014-12-17T00:00:00"/>
    <m/>
    <m/>
    <m/>
    <m/>
    <m/>
    <m/>
    <m/>
    <m/>
    <m/>
    <m/>
    <m/>
    <m/>
    <m/>
    <m/>
    <m/>
    <m/>
    <m/>
    <m/>
    <s v="Akthar Hussaini"/>
    <m/>
    <b v="0"/>
    <m/>
    <b v="0"/>
  </r>
  <r>
    <n v="47528"/>
    <s v="Zirius"/>
    <s v="Feature"/>
    <s v="Feature #47515: Root - Jasper Report ? Creating Pagination Controls"/>
    <s v="Closed"/>
    <s v="Minor Impact"/>
    <s v="Creating Pagination Controls - Integrate the Pagination using visualize Js"/>
    <x v="0"/>
    <x v="0"/>
    <d v="2014-12-16T21:16:00"/>
    <m/>
    <s v="Invoice22 DC5 - Report2 DC2(10-Dec-2014 to 23-Dec-2014)"/>
    <d v="2014-12-10T00:00:00"/>
    <d v="2014-12-23T00:00:00"/>
    <x v="1"/>
    <x v="2"/>
    <n v="100"/>
    <d v="2014-12-10T18:01:00"/>
    <d v="2014-12-16T21:16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n v="47516"/>
    <s v="Zirius"/>
    <s v="Feature"/>
    <s v="Feature #47515: Root - Jasper Report ? Creating Pagination Controls"/>
    <s v="Closed"/>
    <s v="Minor Impact"/>
    <s v="Creating Pagination Controls - UI changes &amp; design for pagination"/>
    <x v="0"/>
    <x v="0"/>
    <d v="2014-12-15T20:13:00"/>
    <m/>
    <s v="Invoice22 DC5 - Report2 DC2(10-Dec-2014 to 23-Dec-2014)"/>
    <d v="2014-12-10T00:00:00"/>
    <d v="2014-12-23T00:00:00"/>
    <x v="1"/>
    <x v="3"/>
    <n v="100"/>
    <d v="2014-12-10T17:46:00"/>
    <d v="2014-12-15T20:13:00"/>
    <m/>
    <m/>
    <m/>
    <m/>
    <d v="2014-12-10T00:00:00"/>
    <d v="2014-12-15T00:00:00"/>
    <m/>
    <m/>
    <m/>
    <m/>
    <m/>
    <m/>
    <m/>
    <m/>
    <m/>
    <m/>
    <m/>
    <m/>
    <m/>
    <m/>
    <m/>
    <m/>
    <m/>
    <m/>
    <s v="Akthar Hussaini"/>
    <m/>
    <b v="0"/>
    <m/>
    <b v="0"/>
  </r>
  <r>
    <n v="47492"/>
    <s v="Zirius"/>
    <s v="Feature"/>
    <s v="Feature #47481: Root - Jasper Report REST Services ? Role Operation"/>
    <s v="Closed"/>
    <s v="Minor Impact"/>
    <s v="Role Operation - Review Updates"/>
    <x v="0"/>
    <x v="0"/>
    <d v="2014-12-19T18:39:00"/>
    <m/>
    <s v="Invoice22 DC5 - Report2 DC2(10-Dec-2014 to 23-Dec-2014)"/>
    <d v="2014-12-10T00:00:00"/>
    <d v="2014-12-23T00:00:00"/>
    <x v="0"/>
    <x v="4"/>
    <n v="100"/>
    <d v="2014-12-10T15:06:00"/>
    <d v="2014-12-19T18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n v="47490"/>
    <s v="Zirius"/>
    <s v="Feature"/>
    <s v="Feature #47481: Root - Jasper Report REST Services ? Role Operation"/>
    <s v="Closed"/>
    <s v="Minor Impact"/>
    <s v="Role Operation - Validation &amp; Unit testing"/>
    <x v="0"/>
    <x v="0"/>
    <d v="2014-12-19T16:43:00"/>
    <m/>
    <s v="Invoice22 DC5 - Report2 DC2(10-Dec-2014 to 23-Dec-2014)"/>
    <d v="2014-12-10T00:00:00"/>
    <d v="2014-12-23T00:00:00"/>
    <x v="2"/>
    <x v="5"/>
    <n v="100"/>
    <d v="2014-12-10T15:05:00"/>
    <d v="2014-12-19T16:4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n v="47489"/>
    <s v="Zirius"/>
    <s v="Feature"/>
    <s v="Feature #47481: Root - Jasper Report REST Services ? Role Operation"/>
    <s v="Closed"/>
    <s v="Minor Impact"/>
    <s v="Role Operation - Junit Test cases"/>
    <x v="0"/>
    <x v="0"/>
    <d v="2014-12-19T16:45:00"/>
    <m/>
    <s v="Invoice22 DC5 - Report2 DC2(10-Dec-2014 to 23-Dec-2014)"/>
    <d v="2014-12-10T00:00:00"/>
    <d v="2014-12-23T00:00:00"/>
    <x v="0"/>
    <x v="1"/>
    <n v="100"/>
    <d v="2014-12-10T15:04:00"/>
    <d v="2014-12-19T16:45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n v="47488"/>
    <s v="Zirius"/>
    <s v="Feature"/>
    <s v="Feature #47481: Root - Jasper Report REST Services ? Role Operation"/>
    <s v="Closed"/>
    <s v="Minor Impact"/>
    <s v="Role Operation - Integrate the implementation in respective places"/>
    <x v="0"/>
    <x v="0"/>
    <d v="2014-12-18T19:38:00"/>
    <m/>
    <s v="Invoice22 DC5 - Report2 DC2(10-Dec-2014 to 23-Dec-2014)"/>
    <d v="2014-12-10T00:00:00"/>
    <d v="2014-12-23T00:00:00"/>
    <x v="3"/>
    <x v="6"/>
    <n v="100"/>
    <d v="2014-12-10T15:01:00"/>
    <d v="2014-12-18T19:38:00"/>
    <m/>
    <m/>
    <m/>
    <m/>
    <d v="2014-12-17T00:00:00"/>
    <d v="2014-12-18T00:00:00"/>
    <m/>
    <m/>
    <m/>
    <m/>
    <m/>
    <m/>
    <m/>
    <m/>
    <m/>
    <m/>
    <m/>
    <m/>
    <m/>
    <m/>
    <m/>
    <m/>
    <m/>
    <m/>
    <s v="Akthar Hussaini"/>
    <m/>
    <b v="0"/>
    <m/>
    <b v="0"/>
  </r>
  <r>
    <n v="47487"/>
    <s v="Zirius"/>
    <s v="Feature"/>
    <s v="Feature #47481: Root - Jasper Report REST Services ? Role Operation"/>
    <s v="Closed"/>
    <s v="Minor Impact"/>
    <s v="Role Operation - Implement  to perform role modification &amp; deletion"/>
    <x v="0"/>
    <x v="0"/>
    <d v="2014-12-16T21:23:00"/>
    <m/>
    <s v="Invoice22 DC5 - Report2 DC2(10-Dec-2014 to 23-Dec-2014)"/>
    <d v="2014-12-10T00:00:00"/>
    <d v="2014-12-23T00:00:00"/>
    <x v="2"/>
    <x v="7"/>
    <n v="100"/>
    <d v="2014-12-10T15:00:00"/>
    <d v="2014-12-16T21:23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n v="47485"/>
    <s v="Zirius"/>
    <s v="Feature"/>
    <s v="Feature #47481: Root - Jasper Report REST Services ? Role Operation"/>
    <s v="Closed"/>
    <s v="Minor Impact"/>
    <s v="Role Operation - Implement  to perform role creation in Jasper Report Server"/>
    <x v="0"/>
    <x v="0"/>
    <d v="2014-12-11T20:33:00"/>
    <m/>
    <s v="Invoice22 DC5 - Report2 DC2(10-Dec-2014 to 23-Dec-2014)"/>
    <d v="2014-12-10T00:00:00"/>
    <d v="2014-12-23T00:00:00"/>
    <x v="4"/>
    <x v="8"/>
    <n v="100"/>
    <d v="2014-12-10T14:59:00"/>
    <d v="2014-12-11T20:33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Akthar Hussaini"/>
    <m/>
    <b v="0"/>
    <m/>
    <b v="0"/>
  </r>
  <r>
    <n v="49244"/>
    <s v="Zirius"/>
    <s v="Feature"/>
    <s v="Feature #49243: Root - 584-the line item form opens behind document view"/>
    <s v="Closed"/>
    <s v="Minor Impact"/>
    <s v="584-the line item form opens behind document view - impl"/>
    <x v="1"/>
    <x v="0"/>
    <d v="2014-12-24T10:54:00"/>
    <m/>
    <s v="Invoice22 DC5 - Report2 DC2(10-Dec-2014 to 23-Dec-2014)"/>
    <d v="2014-12-10T00:00:00"/>
    <d v="2014-12-23T00:00:00"/>
    <x v="5"/>
    <x v="9"/>
    <n v="100"/>
    <d v="2014-12-22T12:30:00"/>
    <d v="2014-12-24T10:54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9024"/>
    <s v="Zirius"/>
    <s v="Feature"/>
    <s v="Feature #49023: Root - 554-Save password is not working in chrome"/>
    <s v="Closed"/>
    <s v="Minor Impact"/>
    <s v="554-Save password is not working in chrome - impl"/>
    <x v="1"/>
    <x v="0"/>
    <d v="2014-12-22T20:30:00"/>
    <m/>
    <s v="Invoice22 DC5 - Report2 DC2(10-Dec-2014 to 23-Dec-2014)"/>
    <d v="2014-12-10T00:00:00"/>
    <d v="2014-12-23T00:00:00"/>
    <x v="2"/>
    <x v="7"/>
    <n v="100"/>
    <d v="2014-12-19T11:23:00"/>
    <d v="2014-12-22T20:30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9021"/>
    <s v="Zirius"/>
    <s v="Feature"/>
    <s v="Feature #49020: Root - 536-the invoice line item geting Increased when creating new invoice from product"/>
    <s v="Closed"/>
    <s v="Minor Impact"/>
    <s v="536-the invoice line item geting Increased when creating new invoice from product - impl"/>
    <x v="1"/>
    <x v="0"/>
    <d v="2014-12-22T20:29:00"/>
    <m/>
    <s v="Invoice22 DC5 - Report2 DC2(10-Dec-2014 to 23-Dec-2014)"/>
    <d v="2014-12-10T00:00:00"/>
    <d v="2014-12-23T00:00:00"/>
    <x v="2"/>
    <x v="7"/>
    <n v="100"/>
    <d v="2014-12-19T11:20:00"/>
    <d v="2014-12-22T20:29:00"/>
    <m/>
    <m/>
    <m/>
    <m/>
    <d v="2014-12-18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8817"/>
    <s v="Zirius"/>
    <s v="Feature"/>
    <s v="Feature #47586: Root - 587-InboundInvoice line item enhancement"/>
    <s v="Closed"/>
    <s v="Minor Impact"/>
    <s v="validation, Impact analysis and issue fixing"/>
    <x v="1"/>
    <x v="0"/>
    <d v="2014-12-19T11:15:00"/>
    <m/>
    <s v="Invoice22 DC5 - Report2 DC2(10-Dec-2014 to 23-Dec-2014)"/>
    <d v="2014-12-10T00:00:00"/>
    <d v="2014-12-23T00:00:00"/>
    <x v="5"/>
    <x v="9"/>
    <n v="100"/>
    <d v="2014-12-18T11:32:00"/>
    <d v="2014-12-19T11:15:00"/>
    <m/>
    <m/>
    <m/>
    <m/>
    <d v="2014-12-17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8437"/>
    <s v="Zirius"/>
    <s v="Feature"/>
    <s v="Feature #47586: Root - 587-InboundInvoice line item enhancement"/>
    <s v="Closed"/>
    <s v="Minor Impact"/>
    <s v="Implementation and validation"/>
    <x v="1"/>
    <x v="0"/>
    <d v="2014-12-19T11:15:00"/>
    <m/>
    <s v="Invoice22 DC5 - Report2 DC2(10-Dec-2014 to 23-Dec-2014)"/>
    <d v="2014-12-10T00:00:00"/>
    <d v="2014-12-23T00:00:00"/>
    <x v="6"/>
    <x v="10"/>
    <n v="100"/>
    <d v="2014-12-16T12:16:00"/>
    <d v="2014-12-19T11:15:00"/>
    <m/>
    <m/>
    <m/>
    <m/>
    <d v="2014-12-15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7834"/>
    <s v="Zirius"/>
    <s v="Feature"/>
    <s v="Feature #47586: Root - 587-InboundInvoice line item enhancement"/>
    <s v="Closed"/>
    <s v="Minor Impact"/>
    <s v="587-Moving Distribution template to Config module - impl"/>
    <x v="1"/>
    <x v="0"/>
    <d v="2014-12-19T11:14:00"/>
    <m/>
    <s v="Invoice22 DC5 - Report2 DC2(10-Dec-2014 to 23-Dec-2014)"/>
    <d v="2014-12-10T00:00:00"/>
    <d v="2014-12-23T00:00:00"/>
    <x v="7"/>
    <x v="11"/>
    <n v="100"/>
    <d v="2014-12-11T20:23:00"/>
    <d v="2014-12-19T11:14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7833"/>
    <s v="Zirius"/>
    <s v="Feature"/>
    <s v="Feature #47586: Root - 587-InboundInvoice line item enhancement"/>
    <s v="Closed"/>
    <s v="Minor Impact"/>
    <s v="587-Including payment type in supplier - impl"/>
    <x v="1"/>
    <x v="0"/>
    <d v="2014-12-19T11:14:00"/>
    <m/>
    <s v="Invoice22 DC5 - Report2 DC2(10-Dec-2014 to 23-Dec-2014)"/>
    <d v="2014-12-10T00:00:00"/>
    <d v="2014-12-23T00:00:00"/>
    <x v="8"/>
    <x v="12"/>
    <n v="100"/>
    <d v="2014-12-11T20:22:00"/>
    <d v="2014-12-19T11:1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7830"/>
    <s v="Zirius"/>
    <s v="Feature"/>
    <m/>
    <s v="Closed"/>
    <s v="Minor Impact"/>
    <s v=" Beta validation on supplier product enhancement in supplier"/>
    <x v="1"/>
    <x v="0"/>
    <d v="2014-12-19T11:13:00"/>
    <m/>
    <s v="Invoice22 DC5 - Report2 DC2(10-Dec-2014 to 23-Dec-2014)"/>
    <d v="2014-12-10T00:00:00"/>
    <d v="2014-12-23T00:00:00"/>
    <x v="9"/>
    <x v="0"/>
    <n v="100"/>
    <d v="2014-12-11T20:21:00"/>
    <d v="2014-12-19T11:13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7588"/>
    <s v="Zirius"/>
    <s v="Feature"/>
    <s v="Feature #47586: Root - 587-InboundInvoice line item enhancement"/>
    <s v="Closed"/>
    <s v="Minor Impact"/>
    <s v="587-InboundInvoice line item enhancement - impl"/>
    <x v="1"/>
    <x v="0"/>
    <d v="2014-12-19T11:13:00"/>
    <m/>
    <s v="Invoice22 DC5 - Report2 DC2(10-Dec-2014 to 23-Dec-2014)"/>
    <d v="2014-12-10T00:00:00"/>
    <d v="2014-12-23T00:00:00"/>
    <x v="5"/>
    <x v="9"/>
    <n v="100"/>
    <d v="2014-12-10T20:10:00"/>
    <d v="2014-12-19T11:13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n v="49607"/>
    <s v="Zirius"/>
    <s v="Feature"/>
    <m/>
    <s v="Closed"/>
    <s v="Minor Impact"/>
    <s v="Receive invoice taking long time "/>
    <x v="2"/>
    <x v="0"/>
    <d v="2014-12-24T10:38:00"/>
    <m/>
    <s v="Invoice22 DC5 - Report2 DC2(10-Dec-2014 to 23-Dec-2014)"/>
    <d v="2014-12-10T00:00:00"/>
    <d v="2014-12-23T00:00:00"/>
    <x v="5"/>
    <x v="13"/>
    <n v="100"/>
    <d v="2014-12-23T12:03:00"/>
    <d v="2014-12-23T19:23:00"/>
    <m/>
    <m/>
    <m/>
    <m/>
    <d v="2014-12-22T00:00:00"/>
    <d v="2014-12-23T00:00:00"/>
    <m/>
    <m/>
    <m/>
    <m/>
    <m/>
    <m/>
    <m/>
    <m/>
    <m/>
    <m/>
    <m/>
    <s v="very first time when we call the method takes time to load the required libraries "/>
    <m/>
    <m/>
    <m/>
    <m/>
    <m/>
    <m/>
    <s v="Dineshkumar Ramasamy"/>
    <m/>
    <b v="0"/>
    <m/>
    <b v="0"/>
  </r>
  <r>
    <n v="49231"/>
    <s v="Zirius"/>
    <s v="Feature"/>
    <s v="Feature #48832: Root - 590-Need an API to get AP details in oxalis-client.jar"/>
    <s v="Closed"/>
    <s v="Minor Impact"/>
    <s v="Need an API to get AP details in oxalis-client.jar testing and bug fixing"/>
    <x v="2"/>
    <x v="0"/>
    <d v="2014-12-22T12:04:00"/>
    <m/>
    <s v="Invoice22 DC5 - Report2 DC2(10-Dec-2014 to 23-Dec-2014)"/>
    <d v="2014-12-10T00:00:00"/>
    <d v="2014-12-23T00:00:00"/>
    <x v="2"/>
    <x v="7"/>
    <n v="100"/>
    <d v="2014-12-22T11:50:00"/>
    <d v="2014-12-22T12:04:00"/>
    <m/>
    <m/>
    <m/>
    <m/>
    <d v="2014-12-19T00:00:00"/>
    <d v="2014-12-19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n v="48833"/>
    <s v="Zirius"/>
    <s v="Feature"/>
    <s v="Feature #48832: Root - 590-Need an API to get AP details in oxalis-client.jar"/>
    <s v="Closed"/>
    <s v="Minor Impact"/>
    <s v="590-Need an API to get AP details in oxalis-client.jar -  impl"/>
    <x v="1"/>
    <x v="0"/>
    <d v="2014-12-22T12:09:00"/>
    <m/>
    <s v="Invoice22 DC5 - Report2 DC2(10-Dec-2014 to 23-Dec-2014)"/>
    <d v="2014-12-10T00:00:00"/>
    <d v="2014-12-23T00:00:00"/>
    <x v="5"/>
    <x v="9"/>
    <n v="100"/>
    <d v="2014-12-18T12:17:00"/>
    <d v="2014-12-22T12:05:00"/>
    <m/>
    <m/>
    <m/>
    <m/>
    <d v="2014-12-17T00:00:00"/>
    <d v="2014-12-19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n v="48831"/>
    <s v="Zirius"/>
    <s v="Feature"/>
    <m/>
    <s v="Closed"/>
    <s v="Minor Impact"/>
    <s v="version in web service validation and bug fixing"/>
    <x v="1"/>
    <x v="0"/>
    <d v="2014-12-22T12:10:00"/>
    <m/>
    <s v="Invoice22 DC5 - Report2 DC2(10-Dec-2014 to 23-Dec-2014)"/>
    <d v="2014-12-10T00:00:00"/>
    <d v="2014-12-23T00:00:00"/>
    <x v="0"/>
    <x v="1"/>
    <n v="100"/>
    <d v="2014-12-18T12:15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n v="48830"/>
    <s v="Zirius"/>
    <s v="Feature"/>
    <m/>
    <s v="Closed"/>
    <s v="Minor Impact"/>
    <s v="import XMl validation and bug fixing"/>
    <x v="1"/>
    <x v="0"/>
    <d v="2014-12-22T12:10:00"/>
    <m/>
    <s v="Invoice22 DC5 - Report2 DC2(10-Dec-2014 to 23-Dec-2014)"/>
    <d v="2014-12-10T00:00:00"/>
    <d v="2014-12-23T00:00:00"/>
    <x v="0"/>
    <x v="1"/>
    <n v="100"/>
    <d v="2014-12-18T12:14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m/>
    <s v="No impact "/>
    <m/>
    <m/>
    <m/>
    <s v="Dineshkumar Ramasamy"/>
    <m/>
    <b v="0"/>
    <m/>
    <b v="0"/>
  </r>
  <r>
    <n v="48612"/>
    <s v="Zirius"/>
    <s v="Feature"/>
    <m/>
    <s v="Closed"/>
    <s v="Minor Impact"/>
    <s v="Access point environment setup local"/>
    <x v="2"/>
    <x v="0"/>
    <d v="2014-12-22T11:54:00"/>
    <m/>
    <s v="Invoice22 DC5 - Report2 DC2(10-Dec-2014 to 23-Dec-2014)"/>
    <d v="2014-12-16T00:00:00"/>
    <d v="2014-12-17T00:00:00"/>
    <x v="0"/>
    <x v="1"/>
    <n v="100"/>
    <d v="2014-12-17T11:39:00"/>
    <d v="2014-12-22T11:54:00"/>
    <m/>
    <m/>
    <m/>
    <m/>
    <d v="2014-12-16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n v="48436"/>
    <s v="Zirius"/>
    <s v="Code Review"/>
    <s v="Feature #48435: Root - Test case failures ProductHibernateDAOTest, SupplierProductServiceTest, SupplierServiceTest"/>
    <s v="Closed"/>
    <s v="Minor Impact"/>
    <s v="Test case failures ProductHibernateDAOTest, SupplierProductServiceTest, SupplierServiceTest - code review and support"/>
    <x v="1"/>
    <x v="0"/>
    <d v="2014-12-24T10:36:00"/>
    <m/>
    <s v="Invoice22 DC5 - Report2 DC2(10-Dec-2014 to 23-Dec-2014)"/>
    <d v="2014-12-10T00:00:00"/>
    <d v="2014-12-23T00:00:00"/>
    <x v="4"/>
    <x v="14"/>
    <n v="100"/>
    <d v="2014-12-16T12:14:00"/>
    <d v="2014-12-23T19:25:00"/>
    <m/>
    <m/>
    <m/>
    <m/>
    <d v="2014-12-15T00:00:00"/>
    <m/>
    <m/>
    <m/>
    <m/>
    <m/>
    <m/>
    <m/>
    <m/>
    <m/>
    <m/>
    <m/>
    <m/>
    <m/>
    <m/>
    <s v="No comments"/>
    <m/>
    <m/>
    <m/>
    <m/>
    <s v="Dineshkumar Ramasamy"/>
    <m/>
    <m/>
    <m/>
    <b v="0"/>
  </r>
  <r>
    <n v="48432"/>
    <s v="Zirius"/>
    <s v="Feature"/>
    <m/>
    <s v="Closed"/>
    <s v="Minor Impact"/>
    <s v="Invite user web service issue - impl"/>
    <x v="1"/>
    <x v="0"/>
    <d v="2014-12-17T11:28:00"/>
    <m/>
    <s v="Invoice22 DC5 - Report2 DC2(10-Dec-2014 to 23-Dec-2014)"/>
    <d v="2014-12-10T00:00:00"/>
    <d v="2014-12-23T00:00:00"/>
    <x v="4"/>
    <x v="14"/>
    <n v="100"/>
    <d v="2014-12-16T12:07:00"/>
    <d v="2014-12-17T11:28:00"/>
    <m/>
    <m/>
    <m/>
    <m/>
    <d v="2014-12-15T00:00:00"/>
    <d v="2014-12-15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n v="48428"/>
    <s v="Zirius"/>
    <s v="Feature"/>
    <s v="Feature #48427: Root - 588-Version should be added in the webservcie"/>
    <s v="Closed"/>
    <s v="Minor Impact"/>
    <s v="588-Version should be added in the webservcie - impl"/>
    <x v="1"/>
    <x v="0"/>
    <d v="2014-12-17T11:29:00"/>
    <m/>
    <s v="Invoice22 DC5 - Report2 DC2(10-Dec-2014 to 23-Dec-2014)"/>
    <d v="2014-12-10T00:00:00"/>
    <d v="2014-12-23T00:00:00"/>
    <x v="7"/>
    <x v="11"/>
    <n v="100"/>
    <d v="2014-12-16T12:04:00"/>
    <d v="2014-12-17T11:29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Dineshkumar Ramasamy"/>
    <m/>
    <b v="0"/>
    <m/>
    <b v="0"/>
  </r>
  <r>
    <n v="48235"/>
    <s v="Zirius"/>
    <s v="Code Review"/>
    <m/>
    <s v="Closed"/>
    <s v="Minor Impact"/>
    <s v="test case review"/>
    <x v="2"/>
    <x v="0"/>
    <d v="2014-12-15T11:35:00"/>
    <m/>
    <s v="Invoice22 DC5 - Report2 DC2(10-Dec-2014 to 23-Dec-2014)"/>
    <d v="2014-12-11T00:00:00"/>
    <d v="2014-12-12T00:00:00"/>
    <x v="9"/>
    <x v="0"/>
    <n v="100"/>
    <d v="2014-12-15T11:31:00"/>
    <d v="2014-12-15T11:35:00"/>
    <m/>
    <m/>
    <m/>
    <m/>
    <d v="2014-12-12T00:00:00"/>
    <d v="2014-12-12T00:00:00"/>
    <m/>
    <m/>
    <m/>
    <m/>
    <m/>
    <m/>
    <m/>
    <m/>
    <m/>
    <m/>
    <m/>
    <m/>
    <m/>
    <s v="validate the existing flow for impact"/>
    <m/>
    <m/>
    <m/>
    <m/>
    <s v="Dineshkumar Ramasamy"/>
    <m/>
    <m/>
    <m/>
    <b v="0"/>
  </r>
  <r>
    <n v="48224"/>
    <s v="Zirius"/>
    <s v="Feature"/>
    <m/>
    <s v="Closed"/>
    <s v="Minor Impact"/>
    <s v="Access point php aplication validation and fixing"/>
    <x v="2"/>
    <x v="0"/>
    <d v="2014-12-17T11:30:00"/>
    <m/>
    <s v="Invoice22 DC5 - Report2 DC2(10-Dec-2014 to 23-Dec-2014)"/>
    <d v="2014-12-10T00:00:00"/>
    <d v="2014-12-23T00:00:00"/>
    <x v="7"/>
    <x v="11"/>
    <n v="100"/>
    <d v="2014-12-15T11:19:00"/>
    <d v="2014-12-17T11:30:00"/>
    <m/>
    <m/>
    <m/>
    <m/>
    <d v="2014-12-12T00:00:00"/>
    <d v="2014-12-12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n v="48030"/>
    <s v="Zirius"/>
    <s v="Code Review"/>
    <s v="Feature #48024: Root - 579-Contact person on customer bug"/>
    <s v="Closed"/>
    <s v="Minor Impact"/>
    <s v="579-Contact person on customer bug - code review and support"/>
    <x v="1"/>
    <x v="0"/>
    <d v="2014-12-22T12:11:00"/>
    <m/>
    <s v="Invoice22 DC5 - Report2 DC2(10-Dec-2014 to 23-Dec-2014)"/>
    <d v="2014-12-10T00:00:00"/>
    <d v="2014-12-23T00:00:00"/>
    <x v="9"/>
    <x v="0"/>
    <n v="100"/>
    <d v="2014-12-12T17:02:00"/>
    <d v="2014-12-22T12:11:00"/>
    <m/>
    <m/>
    <m/>
    <m/>
    <d v="2014-12-15T00:00:00"/>
    <d v="2014-12-15T00:00:00"/>
    <m/>
    <m/>
    <m/>
    <m/>
    <m/>
    <m/>
    <m/>
    <m/>
    <m/>
    <m/>
    <m/>
    <m/>
    <m/>
    <s v="No comments"/>
    <m/>
    <m/>
    <m/>
    <m/>
    <s v="Dineshkumar Ramasamy"/>
    <m/>
    <m/>
    <m/>
    <b v="0"/>
  </r>
  <r>
    <n v="47974"/>
    <s v="Zirius"/>
    <s v="Feature"/>
    <s v="Feature #47987: Root - Production Support"/>
    <s v="Closed"/>
    <s v="Minor Impact"/>
    <s v="Accesspoint validation and issue fix"/>
    <x v="1"/>
    <x v="0"/>
    <d v="2014-12-15T11:33:00"/>
    <m/>
    <s v="Invoice22 DC5 - Report2 DC2(10-Dec-2014 to 23-Dec-2014)"/>
    <d v="2014-12-10T00:00:00"/>
    <d v="2014-12-23T00:00:00"/>
    <x v="4"/>
    <x v="14"/>
    <n v="90"/>
    <d v="2014-12-12T12:25:00"/>
    <d v="2014-12-15T11:33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Dineshkumar Ramasamy"/>
    <m/>
    <b v="0"/>
    <m/>
    <b v="0"/>
  </r>
  <r>
    <n v="47670"/>
    <s v="Zirius"/>
    <s v="Code Review"/>
    <s v="Feature #47663: Root - 570-InvoiceNumber in InboundInvoice"/>
    <s v="Closed"/>
    <s v="Minor Impact"/>
    <s v="570-InvoiceNumber in InboundInvoice - code review and support"/>
    <x v="1"/>
    <x v="0"/>
    <d v="2014-12-12T12:47:00"/>
    <m/>
    <s v="Invoice22 DC5 - Report2 DC2(10-Dec-2014 to 23-Dec-2014)"/>
    <d v="2014-12-10T00:00:00"/>
    <d v="2014-12-23T00:00:00"/>
    <x v="9"/>
    <x v="0"/>
    <n v="100"/>
    <d v="2014-12-11T10:57:00"/>
    <d v="2014-12-12T12:47:00"/>
    <m/>
    <m/>
    <m/>
    <m/>
    <d v="2014-12-11T00:00:00"/>
    <d v="2014-12-11T00:00:00"/>
    <m/>
    <m/>
    <m/>
    <m/>
    <m/>
    <m/>
    <m/>
    <m/>
    <m/>
    <m/>
    <m/>
    <m/>
    <m/>
    <s v="remove unwanted condition while validating the invoice no."/>
    <m/>
    <m/>
    <m/>
    <m/>
    <s v="Dineshkumar Ramasamy"/>
    <m/>
    <m/>
    <m/>
    <b v="0"/>
  </r>
  <r>
    <n v="47544"/>
    <s v="Zirius"/>
    <s v="Feature"/>
    <s v="Feature #47541: Root - 507-Inbound EHF into fakturaweb"/>
    <s v="Closed"/>
    <s v="Minor Impact"/>
    <s v="507-Inbound EHF into fakturaweb - impl"/>
    <x v="1"/>
    <x v="0"/>
    <d v="2014-12-22T12:11:00"/>
    <m/>
    <s v="Invoice22 DC5 - Report2 DC2(10-Dec-2014 to 23-Dec-2014)"/>
    <d v="2014-12-10T00:00:00"/>
    <d v="2014-12-23T00:00:00"/>
    <x v="5"/>
    <x v="9"/>
    <n v="100"/>
    <d v="2014-12-10T18:08:00"/>
    <d v="2014-12-22T12:11:00"/>
    <m/>
    <m/>
    <m/>
    <m/>
    <d v="2014-12-10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n v="47532"/>
    <s v="Zirius"/>
    <s v="Code Review"/>
    <s v="Feature #47526: Root - 586-Need webservices for getAllNotInvoiced and set Invoiced"/>
    <s v="Closed"/>
    <s v="Minor Impact"/>
    <s v="586-Need webservices for getAllNotInvoiced and set Invoiced - code review and support"/>
    <x v="1"/>
    <x v="0"/>
    <d v="2014-12-22T11:55:00"/>
    <m/>
    <s v="Invoice22 DC5 - Report2 DC2(10-Dec-2014 to 23-Dec-2014)"/>
    <d v="2014-12-10T00:00:00"/>
    <d v="2014-12-23T00:00:00"/>
    <x v="9"/>
    <x v="0"/>
    <n v="100"/>
    <d v="2014-12-10T18:03:00"/>
    <d v="2014-12-22T11:55:00"/>
    <m/>
    <m/>
    <m/>
    <m/>
    <d v="2014-12-15T00:00:00"/>
    <d v="2014-12-15T00:00:00"/>
    <m/>
    <m/>
    <m/>
    <m/>
    <m/>
    <m/>
    <m/>
    <m/>
    <m/>
    <m/>
    <m/>
    <m/>
    <m/>
    <s v="Throw validation error if beta feature is disabled for company._x000a_"/>
    <m/>
    <m/>
    <m/>
    <m/>
    <s v="Dineshkumar Ramasamy"/>
    <m/>
    <m/>
    <m/>
    <b v="0"/>
  </r>
  <r>
    <n v="49642"/>
    <s v="Zirius"/>
    <s v="Feature"/>
    <m/>
    <s v="Closed"/>
    <s v="Minor Impact"/>
    <s v="Itella print service analyze"/>
    <x v="1"/>
    <x v="0"/>
    <d v="2014-12-24T09:42:00"/>
    <m/>
    <s v="Invoice22 DC5 - Report2 DC2(10-Dec-2014 to 23-Dec-2014)"/>
    <d v="2014-12-10T00:00:00"/>
    <d v="2014-12-23T00:00:00"/>
    <x v="2"/>
    <x v="15"/>
    <n v="100"/>
    <d v="2014-12-23T13:00:00"/>
    <d v="2014-12-24T09:4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9641"/>
    <s v="Zirius"/>
    <s v="Feature"/>
    <m/>
    <s v="Closed"/>
    <s v="Minor Impact"/>
    <s v="NetService analysis"/>
    <x v="1"/>
    <x v="0"/>
    <d v="2014-12-23T13:12:00"/>
    <m/>
    <s v="Invoice22 DC5 - Report2 DC2(10-Dec-2014 to 23-Dec-2014)"/>
    <d v="2014-12-10T00:00:00"/>
    <d v="2014-12-23T00:00:00"/>
    <x v="2"/>
    <x v="7"/>
    <n v="100"/>
    <d v="2014-12-23T12:59:00"/>
    <d v="2014-12-23T13:1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9247"/>
    <s v="Zirius"/>
    <s v="Feature"/>
    <s v="Feature #47730: Root - Prod issues and support"/>
    <s v="Closed"/>
    <s v="Minor Impact"/>
    <s v="OCRPaser changes to add debit account - Testing"/>
    <x v="3"/>
    <x v="0"/>
    <d v="2014-12-22T12:39:00"/>
    <m/>
    <s v="Invoice22 DC5 - Report2 DC2(10-Dec-2014 to 23-Dec-2014)"/>
    <d v="2014-12-10T00:00:00"/>
    <d v="2014-12-23T00:00:00"/>
    <x v="4"/>
    <x v="14"/>
    <n v="100"/>
    <d v="2014-12-22T12:35:00"/>
    <d v="2014-12-22T12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9246"/>
    <s v="Zirius"/>
    <s v="Feature"/>
    <s v="Feature #47730: Root - Prod issues and support"/>
    <s v="Closed"/>
    <s v="Minor Impact"/>
    <s v="OCRPaser changes to add debit account - Impl"/>
    <x v="3"/>
    <x v="0"/>
    <d v="2014-12-22T12:38:00"/>
    <m/>
    <s v="Invoice22 DC5 - Report2 DC2(10-Dec-2014 to 23-Dec-2014)"/>
    <d v="2014-12-10T00:00:00"/>
    <d v="2014-12-23T00:00:00"/>
    <x v="4"/>
    <x v="14"/>
    <n v="100"/>
    <d v="2014-12-22T12:33:00"/>
    <d v="2014-12-22T12:38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9245"/>
    <s v="Zirius"/>
    <s v="Code Review"/>
    <s v="Feature #49243: Root - 584-the line item form opens behind document view"/>
    <s v="Closed"/>
    <s v="Minor Impact"/>
    <s v="584 - the line item form opens behind document view - code review and support."/>
    <x v="1"/>
    <x v="0"/>
    <d v="2014-12-24T09:46:00"/>
    <m/>
    <s v="Invoice22 DC5 - Report2 DC2(10-Dec-2014 to 23-Dec-2014)"/>
    <d v="2014-12-10T00:00:00"/>
    <d v="2014-12-23T00:00:00"/>
    <x v="9"/>
    <x v="16"/>
    <n v="100"/>
    <d v="2014-12-22T12:32:00"/>
    <d v="2014-12-24T09:46:00"/>
    <m/>
    <m/>
    <m/>
    <m/>
    <d v="2014-12-23T00:00:00"/>
    <d v="2014-12-23T00:00:00"/>
    <m/>
    <m/>
    <m/>
    <m/>
    <m/>
    <m/>
    <m/>
    <m/>
    <m/>
    <m/>
    <m/>
    <m/>
    <m/>
    <s v="can not reproduce that issue."/>
    <m/>
    <m/>
    <m/>
    <m/>
    <s v="Kalidass Sethuraman"/>
    <m/>
    <m/>
    <m/>
    <b v="0"/>
  </r>
  <r>
    <n v="49025"/>
    <s v="Zirius"/>
    <s v="Feature"/>
    <s v="Feature #49023: Root - 554-Save password is not working in chrome"/>
    <s v="Closed"/>
    <s v="Minor Impact"/>
    <s v="554-Save password is not working in chrome - code review and support"/>
    <x v="1"/>
    <x v="0"/>
    <d v="2014-12-23T13:08:00"/>
    <m/>
    <s v="Invoice22 DC5 - Report2 DC2(10-Dec-2014 to 23-Dec-2014)"/>
    <d v="2014-12-10T00:00:00"/>
    <d v="2014-12-23T00:00:00"/>
    <x v="9"/>
    <x v="17"/>
    <n v="100"/>
    <d v="2014-12-19T11:23:00"/>
    <d v="2014-12-23T13:08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b v="0"/>
    <m/>
    <b v="0"/>
  </r>
  <r>
    <n v="49022"/>
    <s v="Zirius"/>
    <s v="Code Review"/>
    <s v="Feature #49020: Root - 536-the invoice line item geting Increased when creating new invoice from product"/>
    <s v="Closed"/>
    <s v="Minor Impact"/>
    <s v="536-the invoice line item geting Increased when creating new invoice from product - code review and support"/>
    <x v="1"/>
    <x v="0"/>
    <d v="2014-12-19T11:25:00"/>
    <m/>
    <s v="Invoice22 DC5 - Report2 DC2(10-Dec-2014 to 23-Dec-2014)"/>
    <d v="2014-12-10T00:00:00"/>
    <d v="2014-12-23T00:00:00"/>
    <x v="9"/>
    <x v="0"/>
    <n v="100"/>
    <d v="2014-12-19T11:21:00"/>
    <d v="2014-12-19T11:25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n v="48976"/>
    <s v="Zirius"/>
    <s v="Code Review"/>
    <s v="Feature #48973: Root - 589-Inbound Invoice - Image click should open create supplier"/>
    <s v="Closed"/>
    <s v="Minor Impact"/>
    <s v="589-Inbound Invoice - Image click should open create supplier - code review and support"/>
    <x v="1"/>
    <x v="0"/>
    <d v="2014-12-19T11:23:00"/>
    <m/>
    <s v="Invoice22 DC5 - Report2 DC2(10-Dec-2014 to 23-Dec-2014)"/>
    <d v="2014-12-10T00:00:00"/>
    <d v="2014-12-23T00:00:00"/>
    <x v="9"/>
    <x v="0"/>
    <n v="100"/>
    <d v="2014-12-18T20:12:00"/>
    <d v="2014-12-19T11:23:00"/>
    <m/>
    <m/>
    <m/>
    <m/>
    <d v="2014-12-18T00:00:00"/>
    <d v="2014-12-18T00:00:00"/>
    <m/>
    <m/>
    <m/>
    <m/>
    <m/>
    <m/>
    <m/>
    <m/>
    <m/>
    <m/>
    <m/>
    <m/>
    <m/>
    <s v="No comments"/>
    <m/>
    <m/>
    <m/>
    <m/>
    <s v="Kalidass Sethuraman"/>
    <m/>
    <m/>
    <m/>
    <b v="0"/>
  </r>
  <r>
    <n v="48834"/>
    <s v="Zirius"/>
    <s v="Code Review"/>
    <s v="Feature #48832: Root - 590-Need an API to get AP details in oxalis-client.jar"/>
    <s v="Closed"/>
    <s v="Minor Impact"/>
    <s v="590-Need an API to get AP details in oxalis-client.jar -  code review and support"/>
    <x v="1"/>
    <x v="0"/>
    <d v="2014-12-23T13:20:00"/>
    <m/>
    <s v="Invoice22 DC5 - Report2 DC2(10-Dec-2014 to 23-Dec-2014)"/>
    <d v="2014-12-10T00:00:00"/>
    <d v="2014-12-23T00:00:00"/>
    <x v="9"/>
    <x v="17"/>
    <n v="100"/>
    <d v="2014-12-18T12:18:00"/>
    <d v="2014-12-23T13:20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n v="48827"/>
    <s v="Zirius"/>
    <s v="Feature"/>
    <s v="Feature #48826: Root - 566 - Attestation E-mail only in English"/>
    <s v="Closed"/>
    <s v="Minor Impact"/>
    <s v="566 - Attestation E-mail only in English - Impl"/>
    <x v="3"/>
    <x v="0"/>
    <d v="2014-12-23T13:22:00"/>
    <m/>
    <s v="Invoice22 DC5 - Report2 DC2(10-Dec-2014 to 23-Dec-2014)"/>
    <d v="2014-12-10T00:00:00"/>
    <d v="2014-12-23T00:00:00"/>
    <x v="2"/>
    <x v="7"/>
    <n v="100"/>
    <d v="2014-12-18T12:11:00"/>
    <d v="2014-12-23T13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8690"/>
    <s v="Zirius"/>
    <s v="Code Review"/>
    <s v="Feature #48688: Root - 573-Payment type - Add account enhancement"/>
    <s v="Closed"/>
    <s v="Minor Impact"/>
    <s v="573-Payment type - Add account enhancement - code review and support"/>
    <x v="1"/>
    <x v="0"/>
    <d v="2014-12-22T12:41:00"/>
    <m/>
    <s v="Invoice22 DC5 - Report2 DC2(10-Dec-2014 to 23-Dec-2014)"/>
    <d v="2014-12-10T00:00:00"/>
    <d v="2014-12-23T00:00:00"/>
    <x v="9"/>
    <x v="0"/>
    <n v="100"/>
    <d v="2014-12-17T17:38:00"/>
    <d v="2014-12-22T12:41:00"/>
    <m/>
    <m/>
    <m/>
    <m/>
    <d v="2014-12-19T00:00:00"/>
    <d v="2014-12-19T00:00:00"/>
    <m/>
    <m/>
    <m/>
    <m/>
    <m/>
    <m/>
    <m/>
    <m/>
    <m/>
    <m/>
    <m/>
    <m/>
    <m/>
    <s v="N/A should not reset on update."/>
    <m/>
    <m/>
    <m/>
    <m/>
    <s v="Kalidass Sethuraman"/>
    <m/>
    <m/>
    <m/>
    <b v="0"/>
  </r>
  <r>
    <n v="48443"/>
    <s v="Zirius"/>
    <s v="Feature"/>
    <s v="Feature #48442: Root-Create new destination folder for reminders"/>
    <s v="Closed"/>
    <s v="Minor Impact"/>
    <s v="Create new destination folder for reminders - Impl"/>
    <x v="3"/>
    <x v="0"/>
    <d v="2014-12-23T13:16:00"/>
    <m/>
    <s v="Invoice22 DC5 - Report2 DC2(10-Dec-2014 to 23-Dec-2014)"/>
    <d v="2014-12-10T00:00:00"/>
    <d v="2014-12-23T00:00:00"/>
    <x v="6"/>
    <x v="10"/>
    <n v="100"/>
    <d v="2014-12-16T12:39:00"/>
    <d v="2014-12-23T13:15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8429"/>
    <s v="Zirius"/>
    <s v="Code Review"/>
    <s v="Feature #48427: Root - 588-Version should be added in the webservcie"/>
    <s v="Closed"/>
    <s v="Minor Impact"/>
    <s v="588-Version should be added in the webservcie - code review and support"/>
    <x v="1"/>
    <x v="0"/>
    <d v="2014-12-19T11:28:00"/>
    <m/>
    <s v="Invoice22 DC5 - Report2 DC2(10-Dec-2014 to 23-Dec-2014)"/>
    <d v="2014-12-10T00:00:00"/>
    <d v="2014-12-23T00:00:00"/>
    <x v="9"/>
    <x v="0"/>
    <n v="100"/>
    <d v="2014-12-16T12:05:00"/>
    <d v="2014-12-19T11:28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n v="48053"/>
    <s v="Zirius"/>
    <s v="Feature"/>
    <s v="Feature #48050: Root - Duplicate Exception should be maintained in separate list for create Product."/>
    <s v="Closed"/>
    <s v="Minor Impact"/>
    <s v="Duplicate Exception should be maintained in separate list for create Product - code review and support"/>
    <x v="1"/>
    <x v="0"/>
    <d v="2014-12-19T12:08:00"/>
    <m/>
    <s v="Invoice22 DC5 - Report2 DC2(10-Dec-2014 to 23-Dec-2014)"/>
    <d v="2014-12-12T00:00:00"/>
    <d v="2014-12-23T00:00:00"/>
    <x v="9"/>
    <x v="0"/>
    <n v="100"/>
    <d v="2014-12-12T17:21:00"/>
    <d v="2014-12-19T12:08:00"/>
    <m/>
    <m/>
    <m/>
    <m/>
    <d v="2014-12-18T00:00:00"/>
    <d v="2014-12-18T00:00:00"/>
    <m/>
    <m/>
    <m/>
    <m/>
    <m/>
    <m/>
    <m/>
    <m/>
    <m/>
    <m/>
    <m/>
    <m/>
    <m/>
    <s v="no commmets"/>
    <m/>
    <m/>
    <m/>
    <m/>
    <s v="Kalidass Sethuraman"/>
    <m/>
    <b v="0"/>
    <m/>
    <b v="0"/>
  </r>
  <r>
    <n v="47967"/>
    <s v="Zirius"/>
    <s v="Feature"/>
    <s v="Feature #47965: Root - Itella XML File Backup"/>
    <s v="Closed"/>
    <s v="Minor Impact"/>
    <s v="Itella XML File Backup - impl"/>
    <x v="3"/>
    <x v="0"/>
    <d v="2014-12-23T13:09:00"/>
    <m/>
    <s v="Invoice22 DC5 - Report2 DC2(10-Dec-2014 to 23-Dec-2014)"/>
    <d v="2014-12-10T00:00:00"/>
    <d v="2014-12-23T00:00:00"/>
    <x v="6"/>
    <x v="10"/>
    <n v="100"/>
    <d v="2014-12-12T12:19:00"/>
    <d v="2014-12-23T13:09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7727"/>
    <s v="Zirius"/>
    <s v="Feature"/>
    <m/>
    <s v="Closed"/>
    <s v="Minor Impact"/>
    <s v="Clean the DB for test case"/>
    <x v="3"/>
    <x v="0"/>
    <d v="2014-12-11T13:13:00"/>
    <m/>
    <s v="Invoice22 DC5 - Report2 DC2(10-Dec-2014 to 23-Dec-2014)"/>
    <d v="2014-12-10T00:00:00"/>
    <d v="2014-12-23T00:00:00"/>
    <x v="7"/>
    <x v="11"/>
    <n v="100"/>
    <d v="2014-12-11T13:12:00"/>
    <d v="2014-12-11T13:13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Kalidass Sethuraman"/>
    <m/>
    <b v="0"/>
    <m/>
    <b v="0"/>
  </r>
  <r>
    <n v="47589"/>
    <s v="Zirius"/>
    <s v="Feature"/>
    <s v="Feature #47586: Root - 587-InboundInvoice line item enhancement"/>
    <s v="Closed"/>
    <s v="Minor Impact"/>
    <s v="587-InboundInvoice line item enhancement - code review and support"/>
    <x v="1"/>
    <x v="0"/>
    <d v="2014-12-19T11:21:00"/>
    <m/>
    <s v="Invoice22 DC5 - Report2 DC2(10-Dec-2014 to 23-Dec-2014)"/>
    <d v="2014-12-10T00:00:00"/>
    <d v="2014-12-23T00:00:00"/>
    <x v="9"/>
    <x v="0"/>
    <n v="100"/>
    <d v="2014-12-10T20:10:00"/>
    <d v="2014-12-19T11:21:00"/>
    <m/>
    <m/>
    <m/>
    <m/>
    <d v="2014-12-18T00:00:00"/>
    <d v="2014-12-18T00:00:00"/>
    <m/>
    <m/>
    <m/>
    <m/>
    <m/>
    <m/>
    <m/>
    <m/>
    <m/>
    <m/>
    <m/>
    <m/>
    <m/>
    <s v="reset the line item if amount entered"/>
    <m/>
    <m/>
    <m/>
    <m/>
    <s v="Kalidass Sethuraman"/>
    <m/>
    <b v="0"/>
    <m/>
    <b v="0"/>
  </r>
  <r>
    <n v="47547"/>
    <s v="Zirius"/>
    <s v="Code Review"/>
    <s v="Feature #47541: Root - 507-Inbound EHF into fakturaweb"/>
    <s v="Closed"/>
    <s v="Minor Impact"/>
    <s v="507-Inbound EHF into fakturaweb - code review and support"/>
    <x v="1"/>
    <x v="0"/>
    <d v="2014-12-19T11:29:00"/>
    <m/>
    <s v="Invoice22 DC5 - Report2 DC2(10-Dec-2014 to 23-Dec-2014)"/>
    <d v="2014-12-10T00:00:00"/>
    <d v="2014-12-23T00:00:00"/>
    <x v="9"/>
    <x v="0"/>
    <n v="100"/>
    <d v="2014-12-10T18:11:00"/>
    <d v="2014-12-19T11:29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n v="47534"/>
    <s v="Zirius"/>
    <s v="Code Review"/>
    <s v="Feature #47515: Root - Jasper Report ? Creating Pagination Controls"/>
    <s v="Closed"/>
    <s v="Minor Impact"/>
    <s v="Creating Pagination Controls - Review"/>
    <x v="0"/>
    <x v="0"/>
    <d v="2014-12-19T11:33:00"/>
    <m/>
    <s v="Invoice22 DC5 - Report2 DC2(10-Dec-2014 to 23-Dec-2014)"/>
    <d v="2014-12-10T00:00:00"/>
    <d v="2014-12-23T00:00:00"/>
    <x v="0"/>
    <x v="1"/>
    <n v="100"/>
    <d v="2014-12-10T18:03:00"/>
    <d v="2014-12-19T11:33:00"/>
    <m/>
    <m/>
    <m/>
    <m/>
    <d v="2014-12-18T00:00:00"/>
    <d v="2014-12-18T00:00:00"/>
    <m/>
    <m/>
    <m/>
    <m/>
    <m/>
    <m/>
    <m/>
    <m/>
    <m/>
    <m/>
    <m/>
    <m/>
    <m/>
    <s v="move the pagination bar inner element._x000a__x000a_"/>
    <m/>
    <m/>
    <m/>
    <m/>
    <s v="Kalidass Sethuraman"/>
    <m/>
    <m/>
    <m/>
    <b v="0"/>
  </r>
  <r>
    <n v="49708"/>
    <s v="Zirius"/>
    <s v="Task"/>
    <m/>
    <s v="Closed"/>
    <s v="Minor Impact"/>
    <s v="Jasper Report Demo "/>
    <x v="0"/>
    <x v="0"/>
    <d v="2014-12-23T18:37:00"/>
    <m/>
    <s v="Invoice22 DC5 - Report2 DC2(10-Dec-2014 to 23-Dec-2014)"/>
    <d v="2014-12-23T00:00:00"/>
    <d v="2014-12-23T00:00:00"/>
    <x v="10"/>
    <x v="18"/>
    <n v="100"/>
    <d v="2014-12-23T18:35:00"/>
    <d v="2014-12-23T18:37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9"/>
    <s v="Zirius"/>
    <s v="Feature"/>
    <s v="Feature #48072: Root - Jasper Report Server ? Localization"/>
    <s v="Closed"/>
    <s v="Minor Impact"/>
    <s v="Localization - Review Updates"/>
    <x v="0"/>
    <x v="0"/>
    <d v="2014-12-22T18:53:00"/>
    <m/>
    <s v="Invoice22 DC5 - Report2 DC2(10-Dec-2014 to 23-Dec-2014)"/>
    <d v="2014-12-12T00:00:00"/>
    <d v="2014-12-23T00:00:00"/>
    <x v="0"/>
    <x v="1"/>
    <n v="100"/>
    <d v="2014-12-12T17:48:00"/>
    <d v="2014-12-22T18:53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6"/>
    <s v="Zirius"/>
    <s v="Feature"/>
    <s v="Feature #48072: Root - Jasper Report Server ? Localization"/>
    <s v="Closed"/>
    <s v="Minor Impact"/>
    <s v="Localization - Validation &amp; Unit testing"/>
    <x v="0"/>
    <x v="0"/>
    <d v="2014-12-22T14:56:00"/>
    <m/>
    <s v="Invoice22 DC5 - Report2 DC2(10-Dec-2014 to 23-Dec-2014)"/>
    <d v="2014-12-10T00:00:00"/>
    <d v="2014-12-23T00:00:00"/>
    <x v="7"/>
    <x v="11"/>
    <n v="100"/>
    <d v="2014-12-12T17:46:00"/>
    <d v="2014-12-22T14:56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5"/>
    <s v="Zirius"/>
    <s v="Feature"/>
    <s v="Feature #48072: Root - Jasper Report Server ? Localization"/>
    <s v="Closed"/>
    <s v="Minor Impact"/>
    <s v="Localization - Integrate the logic into Fakturaweb"/>
    <x v="0"/>
    <x v="0"/>
    <d v="2014-12-22T14:56:00"/>
    <m/>
    <s v="Invoice22 DC5 - Report2 DC2(10-Dec-2014 to 23-Dec-2014)"/>
    <d v="2014-12-10T00:00:00"/>
    <d v="2014-12-23T00:00:00"/>
    <x v="2"/>
    <x v="7"/>
    <n v="100"/>
    <d v="2014-12-12T17:46:00"/>
    <d v="2014-12-22T14:56:00"/>
    <m/>
    <m/>
    <m/>
    <m/>
    <d v="2014-12-15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4"/>
    <s v="Zirius"/>
    <s v="Feature"/>
    <s v="Feature #48072: Root - Jasper Report Server ? Localization"/>
    <s v="Closed"/>
    <s v="Minor Impact"/>
    <s v="Localization - Implement the localization methodology"/>
    <x v="0"/>
    <x v="0"/>
    <d v="2014-12-23T12:55:00"/>
    <m/>
    <s v="Invoice22 DC5 - Report2 DC2(10-Dec-2014 to 23-Dec-2014)"/>
    <d v="2014-12-10T00:00:00"/>
    <d v="2014-12-23T00:00:00"/>
    <x v="2"/>
    <x v="19"/>
    <n v="100"/>
    <d v="2014-12-12T17:44:00"/>
    <d v="2014-12-15T20:05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8073"/>
    <s v="Zirius"/>
    <s v="Feature"/>
    <s v="Feature #48072: Root - Jasper Report Server ? Localization"/>
    <s v="Closed"/>
    <s v="Minor Impact"/>
    <s v="Localization - Analysis"/>
    <x v="0"/>
    <x v="0"/>
    <d v="2014-12-22T14:58:00"/>
    <m/>
    <s v="Invoice22 DC5 - Report2 DC2(10-Dec-2014 to 23-Dec-2014)"/>
    <d v="2014-12-10T00:00:00"/>
    <d v="2014-12-23T00:00:00"/>
    <x v="6"/>
    <x v="20"/>
    <n v="100"/>
    <d v="2014-12-12T17:44:00"/>
    <d v="2014-12-22T14:58:00"/>
    <m/>
    <m/>
    <m/>
    <m/>
    <d v="2014-12-1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n v="49073"/>
    <s v="Zirius"/>
    <s v="Feature"/>
    <s v="Feature #47987: Root - Production Support"/>
    <s v="Closed"/>
    <s v="Minor Impact"/>
    <s v="JCE problem in accesspont"/>
    <x v="4"/>
    <x v="0"/>
    <d v="2014-12-19T13:44:00"/>
    <m/>
    <s v="Invoice22 DC5 - Report2 DC2(10-Dec-2014 to 23-Dec-2014)"/>
    <d v="2014-12-18T00:00:00"/>
    <d v="2014-12-19T00:00:00"/>
    <x v="8"/>
    <x v="12"/>
    <n v="100"/>
    <d v="2014-12-19T13:43:00"/>
    <d v="2014-12-19T13:44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9072"/>
    <s v="Zirius"/>
    <s v="Support"/>
    <s v="Feature #48832: Root - 590-Need an API to get AP details in oxalis-client.jar"/>
    <s v="Closed"/>
    <s v="Minor Impact"/>
    <s v="Tech support"/>
    <x v="4"/>
    <x v="0"/>
    <d v="2014-12-19T13:37:00"/>
    <m/>
    <s v="Invoice22 DC5 - Report2 DC2(10-Dec-2014 to 23-Dec-2014)"/>
    <d v="2014-12-18T00:00:00"/>
    <d v="2014-12-18T00:00:00"/>
    <x v="11"/>
    <x v="8"/>
    <n v="100"/>
    <d v="2014-12-19T13:37:00"/>
    <d v="2014-12-19T13:3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Michael Arockiya Samy"/>
    <m/>
    <m/>
    <m/>
    <b v="0"/>
  </r>
  <r>
    <n v="48828"/>
    <s v="Zirius"/>
    <s v="Feature"/>
    <s v="Feature #48826: Root - 566 - Attestation E-mail only in English"/>
    <s v="Closed"/>
    <s v="Minor Impact"/>
    <s v="566 - Attestation E-mail only in English - Review"/>
    <x v="3"/>
    <x v="0"/>
    <d v="2014-12-22T15:01:00"/>
    <m/>
    <s v="Invoice22 DC5 - Report2 DC2(10-Dec-2014 to 23-Dec-2014)"/>
    <d v="2014-12-10T00:00:00"/>
    <d v="2014-12-23T00:00:00"/>
    <x v="9"/>
    <x v="0"/>
    <n v="100"/>
    <d v="2014-12-18T12:11:00"/>
    <d v="2014-12-22T15:01:00"/>
    <m/>
    <m/>
    <m/>
    <m/>
    <d v="2014-12-22T00:00:00"/>
    <d v="2014-12-22T00:00:00"/>
    <m/>
    <m/>
    <m/>
    <m/>
    <m/>
    <m/>
    <m/>
    <m/>
    <m/>
    <m/>
    <m/>
    <m/>
    <m/>
    <s v="No comments"/>
    <m/>
    <m/>
    <m/>
    <m/>
    <s v="Michael Arockiya Samy"/>
    <m/>
    <b v="0"/>
    <m/>
    <b v="0"/>
  </r>
  <r>
    <n v="48642"/>
    <s v="Zirius"/>
    <s v="Feature"/>
    <s v="Feature #47730: Root - Prod issues and support"/>
    <s v="Closed"/>
    <s v="Minor Impact"/>
    <s v="OCRPaser changes to add debit account"/>
    <x v="4"/>
    <x v="0"/>
    <d v="2014-12-17T13:22:00"/>
    <m/>
    <s v="Invoice22 DC5 - Report2 DC2(10-Dec-2014 to 23-Dec-2014)"/>
    <d v="2014-12-16T00:00:00"/>
    <d v="2014-12-16T00:00:00"/>
    <x v="4"/>
    <x v="14"/>
    <n v="100"/>
    <d v="2014-12-17T13:22:00"/>
    <d v="2014-12-17T13:22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8446"/>
    <s v="Zirius"/>
    <s v="Feature"/>
    <s v="Feature #47987: Root - Production Support"/>
    <s v="Closed"/>
    <s v="Minor Impact"/>
    <s v="Analysis the invoice failure mail on AP production"/>
    <x v="4"/>
    <x v="0"/>
    <d v="2014-12-19T13:42:00"/>
    <m/>
    <s v="Invoice22 DC5 - Report2 DC2(10-Dec-2014 to 23-Dec-2014)"/>
    <d v="2014-12-15T00:00:00"/>
    <d v="2014-12-19T00:00:00"/>
    <x v="7"/>
    <x v="21"/>
    <n v="100"/>
    <d v="2014-12-16T12:41:00"/>
    <d v="2014-12-19T13:41:00"/>
    <m/>
    <m/>
    <m/>
    <m/>
    <d v="2014-12-15T00:00:00"/>
    <d v="2014-12-18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8445"/>
    <s v="Zirius"/>
    <s v="Code Review"/>
    <s v="Feature #48442: Root-Create new destination folder for reminders"/>
    <s v="Closed"/>
    <s v="Minor Impact"/>
    <s v="Create new destination folder for reminders - Review"/>
    <x v="3"/>
    <x v="0"/>
    <d v="2014-12-23T13:05:00"/>
    <m/>
    <s v="Invoice22 DC5 - Report2 DC2(10-Dec-2014 to 23-Dec-2014)"/>
    <d v="2014-12-10T00:00:00"/>
    <d v="2014-12-23T00:00:00"/>
    <x v="9"/>
    <x v="0"/>
    <n v="100"/>
    <d v="2014-12-16T12:40:00"/>
    <d v="2014-12-23T13:05:00"/>
    <m/>
    <m/>
    <m/>
    <m/>
    <d v="2014-12-23T00:00:00"/>
    <d v="2014-12-23T00:00:00"/>
    <m/>
    <m/>
    <m/>
    <m/>
    <m/>
    <m/>
    <m/>
    <m/>
    <m/>
    <m/>
    <m/>
    <m/>
    <m/>
    <s v="Need to change the SFTP location as in the mail and also need to change the ticket as well."/>
    <m/>
    <m/>
    <m/>
    <m/>
    <s v="Michael Arockiya Samy"/>
    <m/>
    <m/>
    <m/>
    <b v="0"/>
  </r>
  <r>
    <n v="48444"/>
    <s v="Zirius"/>
    <s v="Code Review"/>
    <s v="Feature #44530: Root  - 568 -  WebService Implementation on Customer, product, Supplier "/>
    <s v="Closed"/>
    <s v="Minor Impact"/>
    <s v="Maintaining the Duplicate exception list Implementation on Customer, product, Supplier - code review and support"/>
    <x v="1"/>
    <x v="0"/>
    <d v="2014-12-16T12:45:00"/>
    <m/>
    <s v="Invoice22 DC5 - Report2 DC2(10-Dec-2014 to 23-Dec-2014)"/>
    <d v="2014-12-10T00:00:00"/>
    <d v="2014-12-23T00:00:00"/>
    <x v="9"/>
    <x v="0"/>
    <n v="100"/>
    <d v="2014-12-16T12:39:00"/>
    <d v="2014-12-16T12:45:00"/>
    <m/>
    <m/>
    <m/>
    <m/>
    <d v="2014-12-15T00:00:00"/>
    <d v="2014-12-15T00:00:00"/>
    <m/>
    <m/>
    <m/>
    <m/>
    <m/>
    <m/>
    <m/>
    <m/>
    <m/>
    <m/>
    <m/>
    <m/>
    <m/>
    <s v="1) Need not to initialize the long value before return values._x000a_2) Need to check null value before returning "/>
    <m/>
    <m/>
    <m/>
    <m/>
    <s v="Michael Arockiya Samy"/>
    <m/>
    <m/>
    <m/>
    <b v="0"/>
  </r>
  <r>
    <n v="48092"/>
    <s v="Zirius"/>
    <s v="Support"/>
    <m/>
    <s v="Closed"/>
    <s v="Minor Impact"/>
    <s v="Management and support"/>
    <x v="4"/>
    <x v="0"/>
    <d v="2014-12-24T08:17:00"/>
    <m/>
    <s v="Invoice22 DC5 - Report2 DC2(10-Dec-2014 to 23-Dec-2014)"/>
    <d v="2014-12-10T00:00:00"/>
    <d v="2014-12-23T00:00:00"/>
    <x v="6"/>
    <x v="22"/>
    <n v="100"/>
    <d v="2014-12-12T18:52:00"/>
    <d v="2014-12-24T08:17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m/>
    <m/>
    <b v="0"/>
  </r>
  <r>
    <n v="48078"/>
    <s v="Zirius"/>
    <s v="Code Review"/>
    <s v="Feature #48072: Root - Jasper Report Server ? Localization"/>
    <s v="Closed"/>
    <s v="Minor Impact"/>
    <s v="Localization - Review"/>
    <x v="0"/>
    <x v="0"/>
    <d v="2014-12-23T13:02:00"/>
    <m/>
    <s v="Invoice22 DC5 - Report2 DC2(10-Dec-2014 to 23-Dec-2014)"/>
    <d v="2014-12-10T00:00:00"/>
    <d v="2014-12-23T00:00:00"/>
    <x v="0"/>
    <x v="0"/>
    <n v="100"/>
    <d v="2014-12-12T17:47:00"/>
    <d v="2014-12-23T13:02:00"/>
    <m/>
    <m/>
    <m/>
    <m/>
    <d v="2014-12-22T00:00:00"/>
    <m/>
    <m/>
    <m/>
    <m/>
    <m/>
    <m/>
    <m/>
    <m/>
    <m/>
    <m/>
    <m/>
    <m/>
    <m/>
    <m/>
    <s v="No comments"/>
    <m/>
    <m/>
    <m/>
    <m/>
    <s v="Michael Arockiya Samy"/>
    <m/>
    <m/>
    <m/>
    <b v="0"/>
  </r>
  <r>
    <n v="47990"/>
    <s v="Zirius"/>
    <s v="Feature"/>
    <s v="Feature #47987: Root - Production Support"/>
    <s v="Closed"/>
    <s v="Minor Impact"/>
    <s v="Issue in JAXB marshelling in zirius ERP"/>
    <x v="4"/>
    <x v="0"/>
    <d v="2014-12-15T14:52:00"/>
    <m/>
    <s v="Invoice22 DC5 - Report2 DC2(10-Dec-2014 to 23-Dec-2014)"/>
    <d v="2014-12-11T00:00:00"/>
    <d v="2014-12-15T00:00:00"/>
    <x v="5"/>
    <x v="6"/>
    <n v="100"/>
    <d v="2014-12-12T13:03:00"/>
    <d v="2014-12-15T14:52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7989"/>
    <s v="Zirius"/>
    <s v="Feature"/>
    <s v="Feature #47987: Root - Production Support"/>
    <s v="Closed"/>
    <s v="Minor Impact"/>
    <s v="DB upgrade - in production"/>
    <x v="4"/>
    <x v="0"/>
    <d v="2014-12-12T13:01:00"/>
    <m/>
    <s v="Invoice22 DC5 - Report2 DC2(10-Dec-2014 to 23-Dec-2014)"/>
    <d v="2014-12-11T00:00:00"/>
    <d v="2014-12-11T00:00:00"/>
    <x v="4"/>
    <x v="14"/>
    <n v="100"/>
    <d v="2014-12-12T13:01:00"/>
    <d v="2014-12-12T13:01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7988"/>
    <s v="Zirius"/>
    <s v="Code Review"/>
    <s v="Feature #47987: Root - Production Support"/>
    <s v="Closed"/>
    <s v="Minor Impact"/>
    <s v="Accesspoint validation and issue fix - code review and support"/>
    <x v="1"/>
    <x v="0"/>
    <d v="2014-12-16T12:36:00"/>
    <m/>
    <s v="Invoice22 DC5 - Report2 DC2(10-Dec-2014 to 23-Dec-2014)"/>
    <d v="2014-12-10T00:00:00"/>
    <d v="2014-12-23T00:00:00"/>
    <x v="9"/>
    <x v="16"/>
    <n v="100"/>
    <d v="2014-12-12T12:59:00"/>
    <d v="2014-12-16T12:36:00"/>
    <m/>
    <m/>
    <m/>
    <m/>
    <d v="2014-12-13T00:00:00"/>
    <d v="2014-12-12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n v="47969"/>
    <s v="Zirius"/>
    <s v="Code Review"/>
    <s v="Feature #47965: Root - Itella XML File Backup"/>
    <s v="Closed"/>
    <s v="Minor Impact"/>
    <s v="Itella XML File Backup - code review and support"/>
    <x v="3"/>
    <x v="0"/>
    <d v="2014-12-23T13:00:00"/>
    <m/>
    <s v="Invoice22 DC5 - Report2 DC2(10-Dec-2014 to 23-Dec-2014)"/>
    <d v="2014-12-10T00:00:00"/>
    <d v="2014-12-23T00:00:00"/>
    <x v="9"/>
    <x v="0"/>
    <n v="100"/>
    <d v="2014-12-12T12:19:00"/>
    <d v="2014-12-23T13:00:00"/>
    <m/>
    <m/>
    <m/>
    <m/>
    <d v="2014-12-10T00:00:00"/>
    <d v="2014-12-23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n v="47736"/>
    <s v="Zirius"/>
    <s v="Feature"/>
    <s v="Feature #47730: Root - Prod issues and support"/>
    <s v="Closed"/>
    <s v="Minor Impact"/>
    <s v="AP receive invoice taking long time"/>
    <x v="4"/>
    <x v="0"/>
    <d v="2014-12-23T13:09:00"/>
    <m/>
    <s v="Invoice22 DC5 - Report2 DC2(10-Dec-2014 to 23-Dec-2014)"/>
    <d v="2014-12-10T00:00:00"/>
    <d v="2014-12-12T00:00:00"/>
    <x v="5"/>
    <x v="23"/>
    <n v="100"/>
    <d v="2014-12-11T13:18:00"/>
    <d v="2014-12-23T13:09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7732"/>
    <s v="Zirius"/>
    <s v="Feature"/>
    <s v="Feature #47730: Root - Prod issues and support"/>
    <s v="Closed"/>
    <s v="Minor Impact"/>
    <s v="Itella - Placing files in beta location"/>
    <x v="4"/>
    <x v="0"/>
    <d v="2014-12-11T13:17:00"/>
    <m/>
    <s v="Invoice22 DC5 - Report2 DC2(10-Dec-2014 to 23-Dec-2014)"/>
    <d v="2014-12-10T00:00:00"/>
    <d v="2014-12-10T00:00:00"/>
    <x v="7"/>
    <x v="11"/>
    <n v="100"/>
    <d v="2014-12-11T13:16:00"/>
    <d v="2014-12-11T13:17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Michael Arockiya Samy"/>
    <m/>
    <b v="0"/>
    <m/>
    <b v="0"/>
  </r>
  <r>
    <n v="47491"/>
    <s v="Zirius"/>
    <s v="Code Review"/>
    <s v="Feature #47481: Root - Jasper Report REST Services ? Role Operation"/>
    <s v="Closed"/>
    <s v="Minor Impact"/>
    <s v="Role Operation - Review"/>
    <x v="0"/>
    <x v="0"/>
    <d v="2014-12-22T12:52:00"/>
    <m/>
    <s v="Invoice22 DC5 - Report2 DC2(10-Dec-2014 to 23-Dec-2014)"/>
    <d v="2014-12-10T00:00:00"/>
    <d v="2014-12-23T00:00:00"/>
    <x v="0"/>
    <x v="0"/>
    <n v="100"/>
    <d v="2014-12-10T15:05:00"/>
    <d v="2014-12-22T12:52:00"/>
    <m/>
    <m/>
    <m/>
    <m/>
    <m/>
    <m/>
    <m/>
    <m/>
    <m/>
    <m/>
    <m/>
    <m/>
    <m/>
    <m/>
    <m/>
    <m/>
    <m/>
    <m/>
    <m/>
    <s v="1. Move the call flow from service to controller"/>
    <m/>
    <m/>
    <m/>
    <m/>
    <s v="Michael Arockiya Samy"/>
    <m/>
    <m/>
    <m/>
    <b v="0"/>
  </r>
  <r>
    <n v="49650"/>
    <s v="Zirius"/>
    <s v="Feature"/>
    <s v="Feature #49649: Root - In Admin time Entry sub menu while trying to press tab btn on from and to combo boxes script error occurs"/>
    <s v="Closed"/>
    <s v="Minor Impact"/>
    <s v="In Admin time Entry sub menu while trying to press tab btn on from and to combo boxes script error occurs - impl"/>
    <x v="1"/>
    <x v="0"/>
    <d v="2014-12-23T18:57:00"/>
    <m/>
    <s v="Invoice22 DC5 - Report2 DC2(10-Dec-2014 to 23-Dec-2014)"/>
    <d v="2014-12-10T00:00:00"/>
    <d v="2014-12-23T00:00:00"/>
    <x v="3"/>
    <x v="24"/>
    <n v="0"/>
    <d v="2014-12-23T13:25:00"/>
    <d v="2014-12-23T18:54:00"/>
    <m/>
    <s v="can not give proper fix for minor script errors in browser. it will impact a lot in code. completed analysis for all these kind of issues.so moved to next plan."/>
    <m/>
    <m/>
    <d v="2014-12-22T00:00:00"/>
    <d v="2014-12-23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9237"/>
    <s v="Zirius"/>
    <s v="Feature"/>
    <s v="Feature #48688: Root - 573-Payment type - Add account enhancement"/>
    <s v="Closed"/>
    <s v="Minor Impact"/>
    <s v="573-Payment type - Add account enhancement Review comments and validation."/>
    <x v="1"/>
    <x v="0"/>
    <d v="2014-12-22T14:24:00"/>
    <m/>
    <s v="Invoice22 DC5 - Report2 DC2(10-Dec-2014 to 23-Dec-2014)"/>
    <d v="2014-12-10T00:00:00"/>
    <d v="2014-12-23T00:00:00"/>
    <x v="4"/>
    <x v="14"/>
    <n v="100"/>
    <d v="2014-12-22T12:12:00"/>
    <d v="2014-12-22T14:24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9014"/>
    <s v="Zirius"/>
    <s v="Feature"/>
    <s v="Feature #48688: Root - 573-Payment type - Add account enhancement"/>
    <s v="Closed"/>
    <s v="Minor Impact"/>
    <s v="573-Payment type - Add account enhancement impact analysis and fixing"/>
    <x v="1"/>
    <x v="0"/>
    <d v="2014-12-22T14:23:00"/>
    <m/>
    <s v="Invoice22 DC5 - Report2 DC2(10-Dec-2014 to 23-Dec-2014)"/>
    <d v="2014-12-10T00:00:00"/>
    <d v="2014-12-23T00:00:00"/>
    <x v="7"/>
    <x v="11"/>
    <n v="100"/>
    <d v="2014-12-19T11:10:00"/>
    <d v="2014-12-22T14:2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8689"/>
    <s v="Zirius"/>
    <s v="Feature"/>
    <s v="Feature #48688: Root - 573-Payment type - Add account enhancement"/>
    <s v="Closed"/>
    <s v="Minor Impact"/>
    <s v="573-Payment type - Add account enhancement - impl"/>
    <x v="1"/>
    <x v="0"/>
    <d v="2014-12-22T14:22:00"/>
    <m/>
    <s v="Invoice22 DC5 - Report2 DC2(10-Dec-2014 to 23-Dec-2014)"/>
    <d v="2014-12-10T00:00:00"/>
    <d v="2014-12-23T00:00:00"/>
    <x v="5"/>
    <x v="9"/>
    <n v="100"/>
    <d v="2014-12-17T17:37:00"/>
    <d v="2014-12-22T14:22:00"/>
    <m/>
    <m/>
    <m/>
    <m/>
    <d v="2014-12-16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8366"/>
    <s v="Zirius"/>
    <s v="Feature"/>
    <s v="Feature #44530: Root  - 568 -  WebService Implementation on Customer, product, Supplier "/>
    <s v="Closed"/>
    <s v="Minor Impact"/>
    <s v="Maintaining the Duplicate exception list Implementation on Customer, product, Supplier - Impl"/>
    <x v="1"/>
    <x v="0"/>
    <d v="2014-12-16T12:57:00"/>
    <m/>
    <s v="Invoice22 DC5 - Report2 DC2(10-Dec-2014 to 23-Dec-2014)"/>
    <d v="2014-12-10T00:00:00"/>
    <d v="2014-12-23T00:00:00"/>
    <x v="2"/>
    <x v="25"/>
    <n v="100"/>
    <d v="2014-12-15T22:17:00"/>
    <d v="2014-12-16T12:57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8052"/>
    <s v="Zirius"/>
    <s v="Feature"/>
    <s v="Feature #48050: Root - Duplicate Exception should be maintained in separate list for create Product."/>
    <s v="Closed"/>
    <s v="Minor Impact"/>
    <s v="Duplicate Exception should be maintained in separate list for create Product - impl"/>
    <x v="1"/>
    <x v="0"/>
    <d v="2014-12-16T12:57:00"/>
    <m/>
    <s v="Invoice22 DC5 - Report2 DC2(10-Dec-2014 to 23-Dec-2014)"/>
    <d v="2014-12-10T00:00:00"/>
    <d v="2014-12-23T00:00:00"/>
    <x v="2"/>
    <x v="14"/>
    <n v="100"/>
    <d v="2014-12-12T17:21:00"/>
    <d v="2014-12-16T12:55:00"/>
    <m/>
    <m/>
    <m/>
    <m/>
    <d v="2014-12-12T00:00:00"/>
    <m/>
    <m/>
    <m/>
    <m/>
    <m/>
    <m/>
    <m/>
    <m/>
    <m/>
    <m/>
    <m/>
    <m/>
    <m/>
    <m/>
    <m/>
    <m/>
    <m/>
    <m/>
    <m/>
    <s v="Millton Vinothkumar Raja"/>
    <m/>
    <b v="0"/>
    <m/>
    <b v="0"/>
  </r>
  <r>
    <n v="48045"/>
    <s v="Zirius"/>
    <s v="Feature"/>
    <m/>
    <s v="Closed"/>
    <s v="Minor Impact"/>
    <s v="test case failure for  SupplierServiceTest and SupplierProductServiceTest"/>
    <x v="1"/>
    <x v="0"/>
    <d v="2014-12-12T17:18:00"/>
    <m/>
    <s v="Invoice22 DC5 - Report2 DC2(10-Dec-2014 to 23-Dec-2014)"/>
    <d v="2014-12-10T00:00:00"/>
    <d v="2014-12-23T00:00:00"/>
    <x v="0"/>
    <x v="1"/>
    <n v="100"/>
    <d v="2014-12-12T17:18:00"/>
    <d v="2014-12-12T17:18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7808"/>
    <s v="Zirius"/>
    <s v="Feature"/>
    <m/>
    <s v="Closed"/>
    <s v="Minor Impact"/>
    <s v="Fixing Test case failure in CustomerHibernateDAOTest, ProductHibernateDAOTest, SupplierProductHibernateDAOTest &amp; ProductServiceTest"/>
    <x v="1"/>
    <x v="0"/>
    <d v="2014-12-11T19:57:00"/>
    <m/>
    <s v="Invoice22 DC5 - Report2 DC2(10-Dec-2014 to 23-Dec-2014)"/>
    <d v="2014-12-11T00:00:00"/>
    <d v="2014-12-23T00:00:00"/>
    <x v="12"/>
    <x v="26"/>
    <n v="100"/>
    <d v="2014-12-11T19:54:00"/>
    <d v="2014-12-11T19:56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7712"/>
    <s v="Zirius"/>
    <s v="Feature"/>
    <m/>
    <s v="Closed"/>
    <s v="Minor Impact"/>
    <s v="Validation in beta for 570,582 edit supplier and edit product."/>
    <x v="1"/>
    <x v="0"/>
    <d v="2014-12-11T12:28:00"/>
    <m/>
    <s v="Invoice22 DC5 - Report2 DC2(10-Dec-2014 to 23-Dec-2014)"/>
    <d v="2014-12-11T00:00:00"/>
    <d v="2014-12-11T00:00:00"/>
    <x v="10"/>
    <x v="18"/>
    <n v="100"/>
    <d v="2014-12-11T12:27:00"/>
    <d v="2014-12-11T12:28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n v="47667"/>
    <s v="Zirius"/>
    <s v="Support"/>
    <m/>
    <s v="Closed"/>
    <s v="Minor Impact"/>
    <s v="Team Support &amp; Management"/>
    <x v="1"/>
    <x v="0"/>
    <d v="2014-12-24T09:49:00"/>
    <m/>
    <s v="Invoice22 DC5 - Report2 DC2(10-Dec-2014 to 23-Dec-2014)"/>
    <d v="2014-12-10T00:00:00"/>
    <d v="2014-12-23T00:00:00"/>
    <x v="13"/>
    <x v="27"/>
    <n v="100"/>
    <d v="2014-12-11T10:54:00"/>
    <d v="2014-12-24T09:49:00"/>
    <m/>
    <m/>
    <m/>
    <m/>
    <d v="2014-12-10T00:00:00"/>
    <d v="2014-12-22T00:00:00"/>
    <m/>
    <m/>
    <m/>
    <m/>
    <m/>
    <m/>
    <m/>
    <m/>
    <m/>
    <m/>
    <m/>
    <m/>
    <m/>
    <m/>
    <m/>
    <m/>
    <m/>
    <m/>
    <s v="Millton Vinothkumar Raja"/>
    <m/>
    <m/>
    <m/>
    <b v="0"/>
  </r>
  <r>
    <n v="49613"/>
    <s v="Zirius"/>
    <s v="Feature"/>
    <m/>
    <s v="Closed"/>
    <s v="Minor Impact"/>
    <s v="search option allows only one time selection in all grid selection dropdown boxes - impl"/>
    <x v="5"/>
    <x v="0"/>
    <d v="2014-12-24T06:22:00"/>
    <m/>
    <s v="Invoice22 DC5 - Report2 DC2(10-Dec-2014 to 23-Dec-2014)"/>
    <d v="2014-12-10T00:00:00"/>
    <d v="2014-12-23T00:00:00"/>
    <x v="2"/>
    <x v="7"/>
    <n v="100"/>
    <d v="2014-12-23T12:07:00"/>
    <d v="2014-12-24T06:2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9241"/>
    <s v="Zirius"/>
    <s v="Feature"/>
    <m/>
    <s v="Closed"/>
    <s v="Minor Impact"/>
    <s v="search option allows only one time selection in all grid selection dropdown boxes"/>
    <x v="1"/>
    <x v="0"/>
    <d v="2014-12-23T18:55:00"/>
    <m/>
    <s v="Invoice22 DC5 - Report2 DC2(10-Dec-2014 to 23-Dec-2014)"/>
    <d v="2014-12-10T00:00:00"/>
    <d v="2014-12-23T00:00:00"/>
    <x v="7"/>
    <x v="11"/>
    <n v="100"/>
    <d v="2014-12-22T12:25:00"/>
    <d v="2014-12-23T18:55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9238"/>
    <s v="Zirius"/>
    <s v="Feature"/>
    <m/>
    <s v="Closed"/>
    <s v="Minor Impact"/>
    <s v="Need to align error panel message Inbound invoice window"/>
    <x v="1"/>
    <x v="0"/>
    <d v="2014-12-23T18:52:00"/>
    <m/>
    <s v="Invoice22 DC5 - Report2 DC2(10-Dec-2014 to 23-Dec-2014)"/>
    <d v="2014-12-10T00:00:00"/>
    <d v="2014-12-23T00:00:00"/>
    <x v="4"/>
    <x v="14"/>
    <n v="100"/>
    <d v="2014-12-22T12:21:00"/>
    <d v="2014-12-23T18:52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8975"/>
    <s v="Zirius"/>
    <s v="Feature"/>
    <s v="Feature #48973: Root - 589-Inbound Invoice - Image click should open create supplier"/>
    <s v="Closed"/>
    <s v="Minor Impact"/>
    <s v="589-Inbound Invoice - Image click should open create supplier - impl"/>
    <x v="1"/>
    <x v="0"/>
    <d v="2014-12-22T13:07:00"/>
    <m/>
    <s v="Invoice22 DC5 - Report2 DC2(10-Dec-2014 to 23-Dec-2014)"/>
    <d v="2014-12-10T00:00:00"/>
    <d v="2014-12-23T00:00:00"/>
    <x v="2"/>
    <x v="7"/>
    <n v="100"/>
    <d v="2014-12-18T20:12:00"/>
    <d v="2014-12-22T13:0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8822"/>
    <s v="Zirius"/>
    <s v="Feature"/>
    <s v="Feature #47526: Root - 586-Need webservices for getAllNotInvoiced and set Invoiced"/>
    <s v="Closed"/>
    <s v="Minor Impact"/>
    <s v="implementation of impact analysis"/>
    <x v="1"/>
    <x v="0"/>
    <d v="2014-12-18T20:18:00"/>
    <m/>
    <s v="Invoice22 DC5 - Report2 DC2(10-Dec-2014 to 23-Dec-2014)"/>
    <d v="2014-12-10T00:00:00"/>
    <d v="2014-12-23T00:00:00"/>
    <x v="2"/>
    <x v="7"/>
    <n v="100"/>
    <d v="2014-12-18T12:03:00"/>
    <d v="2014-12-18T20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8228"/>
    <s v="Zirius"/>
    <s v="Feature"/>
    <s v="Feature #47526: Root - 586-Need webservices for getAllNotInvoiced and set Invoiced"/>
    <s v="Closed"/>
    <s v="Minor Impact"/>
    <s v="586-Need webservices for getAllNotInvoiced and set Invoiced - validation and support"/>
    <x v="1"/>
    <x v="0"/>
    <d v="2014-12-15T11:34:00"/>
    <m/>
    <s v="Invoice22 DC5 - Report2 DC2(10-Dec-2014 to 23-Dec-2014)"/>
    <d v="2014-12-10T00:00:00"/>
    <d v="2014-12-23T00:00:00"/>
    <x v="2"/>
    <x v="7"/>
    <n v="100"/>
    <d v="2014-12-15T11:25:00"/>
    <d v="2014-12-15T11:3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8027"/>
    <s v="Zirius"/>
    <s v="Feature"/>
    <s v="Feature #48024: Root - 579-Contact person on customer bug"/>
    <s v="Closed"/>
    <s v="Minor Impact"/>
    <s v="579-Contact person on customer bug - impl"/>
    <x v="1"/>
    <x v="0"/>
    <d v="2014-12-18T20:16:00"/>
    <m/>
    <s v="Invoice22 DC5 - Report2 DC2(10-Dec-2014 to 23-Dec-2014)"/>
    <d v="2014-12-10T00:00:00"/>
    <d v="2014-12-23T00:00:00"/>
    <x v="2"/>
    <x v="7"/>
    <n v="100"/>
    <d v="2014-12-12T17:01:00"/>
    <d v="2014-12-18T20:16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7529"/>
    <s v="Zirius"/>
    <s v="Feature"/>
    <s v="Feature #47526: Root - 586-Need webservices for getAllNotInvoiced and set Invoiced"/>
    <s v="Closed"/>
    <s v="Minor Impact"/>
    <s v="586-Need webservices for getAllNotInvoiced and set Invoiced - impl"/>
    <x v="1"/>
    <x v="0"/>
    <d v="2014-12-15T11:32:00"/>
    <m/>
    <s v="Invoice22 DC5 - Report2 DC2(10-Dec-2014 to 23-Dec-2014)"/>
    <d v="2014-12-10T00:00:00"/>
    <d v="2014-12-23T00:00:00"/>
    <x v="6"/>
    <x v="10"/>
    <n v="100"/>
    <d v="2014-12-10T18:02:00"/>
    <d v="2014-12-15T11:32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Vinothini Rajamanickam"/>
    <m/>
    <b v="0"/>
    <m/>
    <b v="0"/>
  </r>
  <r>
    <n v="49767"/>
    <s v="Zirius"/>
    <s v="Feature"/>
    <m/>
    <s v="Closed"/>
    <s v="Minor Impact"/>
    <s v="test case failure for  BagWebServiceTest"/>
    <x v="1"/>
    <x v="0"/>
    <d v="2014-12-23T19:16:00"/>
    <m/>
    <s v="Invoice22 DC5 - Report2 DC2(10-Dec-2014 to 23-Dec-2014)"/>
    <d v="2014-12-10T00:00:00"/>
    <d v="2014-12-23T00:00:00"/>
    <x v="4"/>
    <x v="14"/>
    <n v="100"/>
    <d v="2014-12-23T19:14:00"/>
    <d v="2014-12-23T19:16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9620"/>
    <s v="Zirius"/>
    <s v="Feature"/>
    <m/>
    <s v="Closed"/>
    <s v="Minor Impact"/>
    <s v="Test case failure fix for ConfigWebServiceTest and CompanyServiceTest"/>
    <x v="1"/>
    <x v="0"/>
    <d v="2014-12-23T12:52:00"/>
    <m/>
    <s v="Invoice22 DC5 - Report2 DC2(10-Dec-2014 to 23-Dec-2014)"/>
    <d v="2014-12-10T00:00:00"/>
    <d v="2014-12-23T00:00:00"/>
    <x v="2"/>
    <x v="7"/>
    <n v="100"/>
    <d v="2014-12-23T12:20:00"/>
    <d v="2014-12-23T12:52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9242"/>
    <s v="Zirius"/>
    <s v="Feature"/>
    <m/>
    <s v="Closed"/>
    <s v="Minor Impact"/>
    <s v="Test Case Fix in UMSWebserviceTest"/>
    <x v="1"/>
    <x v="0"/>
    <d v="2014-12-22T12:29:00"/>
    <m/>
    <s v="Invoice22 DC5 - Report2 DC2(10-Dec-2014 to 23-Dec-2014)"/>
    <d v="2014-12-10T00:00:00"/>
    <d v="2014-12-23T00:00:00"/>
    <x v="7"/>
    <x v="11"/>
    <n v="100"/>
    <d v="2014-12-22T12:26:00"/>
    <d v="2014-12-22T12:2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9026"/>
    <s v="Zirius"/>
    <s v="Feature"/>
    <m/>
    <s v="Closed"/>
    <s v="Minor Impact"/>
    <s v="Test case fixed for version"/>
    <x v="1"/>
    <x v="0"/>
    <d v="2014-12-19T11:39:00"/>
    <m/>
    <s v="Invoice22 DC5 - Report2 DC2(10-Dec-2014 to 23-Dec-2014)"/>
    <d v="2014-12-10T00:00:00"/>
    <d v="2014-12-23T00:00:00"/>
    <x v="2"/>
    <x v="7"/>
    <n v="100"/>
    <d v="2014-12-19T11:25:00"/>
    <d v="2014-12-19T11:39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824"/>
    <s v="Zirius"/>
    <s v="Feature"/>
    <m/>
    <s v="Closed"/>
    <s v="Minor Impact"/>
    <s v="test case failure for companyServiceTest"/>
    <x v="1"/>
    <x v="0"/>
    <d v="2014-12-19T11:19:00"/>
    <m/>
    <s v="Invoice22 DC5 - Report2 DC2(10-Dec-2014 to 23-Dec-2014)"/>
    <d v="2014-12-10T00:00:00"/>
    <d v="2014-12-23T00:00:00"/>
    <x v="4"/>
    <x v="14"/>
    <n v="100"/>
    <d v="2014-12-18T12:07:00"/>
    <d v="2014-12-19T11:19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823"/>
    <s v="Zirius"/>
    <s v="Feature"/>
    <s v="Feature #47586: Root - 587-InboundInvoice line item enhancement"/>
    <s v="Closed"/>
    <s v="Minor Impact"/>
    <s v="overall validation of impacts and implementations."/>
    <x v="1"/>
    <x v="0"/>
    <d v="2014-12-19T11:17:00"/>
    <m/>
    <s v="Invoice22 DC5 - Report2 DC2(10-Dec-2014 to 23-Dec-2014)"/>
    <d v="2014-12-10T00:00:00"/>
    <d v="2014-12-23T00:00:00"/>
    <x v="4"/>
    <x v="14"/>
    <n v="100"/>
    <d v="2014-12-18T12:06:00"/>
    <d v="2014-12-19T11:17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582"/>
    <s v="Zirius"/>
    <s v="Feature"/>
    <m/>
    <s v="Closed"/>
    <s v="Minor Impact"/>
    <s v="Fixed test case failure in PaymentTypeServiceTest"/>
    <x v="1"/>
    <x v="0"/>
    <d v="2014-12-17T10:43:00"/>
    <m/>
    <s v="Invoice22 DC5 - Report2 DC2(10-Dec-2014 to 23-Dec-2014)"/>
    <d v="2014-12-10T00:00:00"/>
    <d v="2014-12-23T00:00:00"/>
    <x v="4"/>
    <x v="14"/>
    <n v="100"/>
    <d v="2014-12-16T21:36:00"/>
    <d v="2014-12-17T10:43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581"/>
    <s v="Zirius"/>
    <s v="Feature"/>
    <m/>
    <s v="Closed"/>
    <s v="Minor Impact"/>
    <s v="Internal Issue fix in Distribution Template"/>
    <x v="1"/>
    <x v="0"/>
    <d v="2014-12-17T10:39:00"/>
    <m/>
    <s v="Invoice22 DC5 - Report2 DC2(10-Dec-2014 to 23-Dec-2014)"/>
    <d v="2014-12-10T00:00:00"/>
    <d v="2014-12-23T00:00:00"/>
    <x v="9"/>
    <x v="0"/>
    <n v="100"/>
    <d v="2014-12-16T21:34:00"/>
    <d v="2014-12-17T10:39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580"/>
    <s v="Zirius"/>
    <s v="Feature"/>
    <s v="Feature #47586: Root - 587-InboundInvoice line item enhancement"/>
    <s v="Closed"/>
    <s v="Minor Impact"/>
    <s v="validation and support"/>
    <x v="1"/>
    <x v="0"/>
    <d v="2014-12-17T10:37:00"/>
    <m/>
    <s v="Invoice22 DC5 - Report2 DC2(10-Dec-2014 to 23-Dec-2014)"/>
    <d v="2014-12-10T00:00:00"/>
    <d v="2014-12-23T00:00:00"/>
    <x v="11"/>
    <x v="8"/>
    <n v="100"/>
    <d v="2014-12-16T21:34:00"/>
    <d v="2014-12-17T10:37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8333"/>
    <s v="Zirius"/>
    <s v="Feature"/>
    <s v="Feature #48435: Root - Test case failures ProductHibernateDAOTest, SupplierProductServiceTest, SupplierServiceTest"/>
    <s v="Closed"/>
    <s v="Minor Impact"/>
    <s v="Test case failures ProductHibernateDAOTest, SupplierProductServiceTest, SupplierServiceTest"/>
    <x v="1"/>
    <x v="0"/>
    <d v="2014-12-16T12:13:00"/>
    <m/>
    <s v="Invoice22 DC5 - Report2 DC2(10-Dec-2014 to 23-Dec-2014)"/>
    <d v="2014-12-10T00:00:00"/>
    <d v="2014-12-23T00:00:00"/>
    <x v="2"/>
    <x v="7"/>
    <n v="100"/>
    <d v="2014-12-15T20:08:00"/>
    <d v="2014-12-15T20:10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7972"/>
    <s v="Zirius"/>
    <s v="Feature"/>
    <m/>
    <s v="Closed"/>
    <s v="Minor Impact"/>
    <s v=" Fixing Test case failures in build machine"/>
    <x v="1"/>
    <x v="0"/>
    <d v="2014-12-15T10:44:00"/>
    <m/>
    <s v="Invoice22 DC5 - Report2 DC2(10-Dec-2014 to 23-Dec-2014)"/>
    <d v="2014-12-10T00:00:00"/>
    <d v="2014-12-23T00:00:00"/>
    <x v="2"/>
    <x v="7"/>
    <n v="100"/>
    <d v="2014-12-12T12:23:00"/>
    <d v="2014-12-15T10:4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7804"/>
    <s v="Zirius"/>
    <s v="Feature"/>
    <m/>
    <s v="Closed"/>
    <s v="Minor Impact"/>
    <s v="Fixing Test case failure in invoiceServiceTest"/>
    <x v="1"/>
    <x v="0"/>
    <d v="2014-12-11T19:55:00"/>
    <m/>
    <s v="Invoice22 DC5 - Report2 DC2(10-Dec-2014 to 23-Dec-2014)"/>
    <d v="2014-12-11T00:00:00"/>
    <d v="2014-12-23T00:00:00"/>
    <x v="4"/>
    <x v="14"/>
    <n v="100"/>
    <d v="2014-12-11T19:49:00"/>
    <d v="2014-12-11T19:55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7803"/>
    <s v="Zirius"/>
    <s v="Feature"/>
    <m/>
    <s v="Closed"/>
    <s v="Minor Impact"/>
    <s v="Validation in Beta on ticket no. 570 and 582"/>
    <x v="1"/>
    <x v="0"/>
    <d v="2014-12-11T19:54:00"/>
    <m/>
    <s v="Invoice22 DC5 - Report2 DC2(10-Dec-2014 to 23-Dec-2014)"/>
    <d v="2014-12-11T00:00:00"/>
    <d v="2014-12-11T00:00:00"/>
    <x v="4"/>
    <x v="14"/>
    <n v="100"/>
    <d v="2014-12-11T19:46:00"/>
    <d v="2014-12-11T19:5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n v="47664"/>
    <s v="Zirius"/>
    <s v="Feature"/>
    <s v="Feature #47663: Root - 570-InvoiceNumber in InboundInvoice"/>
    <s v="Closed"/>
    <s v="Minor Impact"/>
    <s v="570-InvoiceNumber in InboundInvoice - impl"/>
    <x v="1"/>
    <x v="0"/>
    <d v="2014-12-11T10:59:00"/>
    <m/>
    <s v="Invoice22 DC5 - Report2 DC2(10-Dec-2014 to 23-Dec-2014)"/>
    <d v="2014-12-10T00:00:00"/>
    <d v="2014-12-23T00:00:00"/>
    <x v="2"/>
    <x v="7"/>
    <n v="100"/>
    <d v="2014-12-11T10:51:00"/>
    <d v="2014-12-11T10:59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Vinothkumar Karunakaran"/>
    <m/>
    <b v="0"/>
    <m/>
    <b v="0"/>
  </r>
  <r>
    <m/>
    <m/>
    <m/>
    <m/>
    <m/>
    <m/>
    <m/>
    <x v="6"/>
    <x v="0"/>
    <m/>
    <m/>
    <m/>
    <m/>
    <m/>
    <x v="14"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9">
  <r>
    <x v="0"/>
    <s v="Zirius"/>
    <s v="Code Review"/>
    <s v="Feature #47515: Root - Jasper Report ? Creating Pagination Controls"/>
    <x v="0"/>
    <x v="0"/>
    <s v="Creating Pagination Controls - Review Updates"/>
    <s v="Kumaresan Krishnakumari"/>
    <m/>
    <d v="2014-12-19T18:40:00"/>
    <m/>
    <s v="Invoice22 DC5 - Report2 DC2(10-Dec-2014 to 23-Dec-2014)"/>
    <d v="2014-12-10T00:00:00"/>
    <d v="2014-12-23T00:00:00"/>
    <n v="2"/>
    <n v="1"/>
    <n v="100"/>
    <d v="2014-12-10T18:04:00"/>
    <d v="2014-12-19T11:32:00"/>
    <m/>
    <m/>
    <m/>
    <m/>
    <d v="2014-12-17T00:00:00"/>
    <d v="2014-12-19T00:00:00"/>
    <m/>
    <m/>
    <m/>
    <m/>
    <m/>
    <m/>
    <m/>
    <m/>
    <m/>
    <m/>
    <m/>
    <m/>
    <m/>
    <s v="Images is used in buttons &amp; Pagination panel is fit into report panel."/>
    <m/>
    <m/>
    <m/>
    <m/>
    <s v="Akthar Hussaini"/>
    <m/>
    <m/>
    <m/>
    <b v="0"/>
  </r>
  <r>
    <x v="1"/>
    <s v="Zirius"/>
    <s v="Feature"/>
    <s v="Feature #47515: Root - Jasper Report ? Creating Pagination Controls"/>
    <x v="0"/>
    <x v="0"/>
    <s v="Creating Pagination Controls - Validation &amp; Unit testing"/>
    <s v="Kumaresan Krishnakumari"/>
    <m/>
    <d v="2014-12-19T11:30:00"/>
    <m/>
    <s v="Invoice22 DC5 - Report2 DC2(10-Dec-2014 to 23-Dec-2014)"/>
    <d v="2014-12-10T00:00:00"/>
    <d v="2014-12-23T00:00:00"/>
    <n v="2"/>
    <n v="2"/>
    <n v="100"/>
    <d v="2014-12-10T18:02:00"/>
    <d v="2014-12-19T11:30:00"/>
    <m/>
    <m/>
    <m/>
    <m/>
    <d v="2014-12-16T00:00:00"/>
    <d v="2014-12-17T00:00:00"/>
    <m/>
    <m/>
    <m/>
    <m/>
    <m/>
    <m/>
    <m/>
    <m/>
    <m/>
    <m/>
    <m/>
    <m/>
    <m/>
    <m/>
    <m/>
    <m/>
    <m/>
    <m/>
    <s v="Akthar Hussaini"/>
    <m/>
    <b v="0"/>
    <m/>
    <b v="0"/>
  </r>
  <r>
    <x v="2"/>
    <s v="Zirius"/>
    <s v="Feature"/>
    <s v="Feature #47515: Root - Jasper Report ? Creating Pagination Controls"/>
    <x v="0"/>
    <x v="0"/>
    <s v="Creating Pagination Controls - Integrate the Pagination using visualize Js"/>
    <s v="Kumaresan Krishnakumari"/>
    <m/>
    <d v="2014-12-16T21:16:00"/>
    <m/>
    <s v="Invoice22 DC5 - Report2 DC2(10-Dec-2014 to 23-Dec-2014)"/>
    <d v="2014-12-10T00:00:00"/>
    <d v="2014-12-23T00:00:00"/>
    <n v="14"/>
    <n v="14.3"/>
    <n v="100"/>
    <d v="2014-12-10T18:01:00"/>
    <d v="2014-12-16T21:16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x v="3"/>
    <s v="Zirius"/>
    <s v="Feature"/>
    <s v="Feature #47515: Root - Jasper Report ? Creating Pagination Controls"/>
    <x v="0"/>
    <x v="0"/>
    <s v="Creating Pagination Controls - UI changes &amp; design for pagination"/>
    <s v="Kumaresan Krishnakumari"/>
    <m/>
    <d v="2014-12-15T20:13:00"/>
    <m/>
    <s v="Invoice22 DC5 - Report2 DC2(10-Dec-2014 to 23-Dec-2014)"/>
    <d v="2014-12-10T00:00:00"/>
    <d v="2014-12-23T00:00:00"/>
    <n v="14"/>
    <n v="14"/>
    <n v="100"/>
    <d v="2014-12-10T17:46:00"/>
    <d v="2014-12-15T20:13:00"/>
    <m/>
    <m/>
    <m/>
    <m/>
    <d v="2014-12-10T00:00:00"/>
    <d v="2014-12-15T00:00:00"/>
    <m/>
    <m/>
    <m/>
    <m/>
    <m/>
    <m/>
    <m/>
    <m/>
    <m/>
    <m/>
    <m/>
    <m/>
    <m/>
    <m/>
    <m/>
    <m/>
    <m/>
    <m/>
    <s v="Akthar Hussaini"/>
    <m/>
    <b v="0"/>
    <m/>
    <b v="0"/>
  </r>
  <r>
    <x v="4"/>
    <s v="Zirius"/>
    <s v="Feature"/>
    <s v="Feature #47481: Root - Jasper Report REST Services ? Role Operation"/>
    <x v="0"/>
    <x v="0"/>
    <s v="Role Operation - Review Updates"/>
    <s v="Kumaresan Krishnakumari"/>
    <m/>
    <d v="2014-12-19T18:39:00"/>
    <m/>
    <s v="Invoice22 DC5 - Report2 DC2(10-Dec-2014 to 23-Dec-2014)"/>
    <d v="2014-12-10T00:00:00"/>
    <d v="2014-12-23T00:00:00"/>
    <n v="2"/>
    <n v="1.1000000000000001"/>
    <n v="100"/>
    <d v="2014-12-10T15:06:00"/>
    <d v="2014-12-19T18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x v="5"/>
    <s v="Zirius"/>
    <s v="Feature"/>
    <s v="Feature #47481: Root - Jasper Report REST Services ? Role Operation"/>
    <x v="0"/>
    <x v="0"/>
    <s v="Role Operation - Validation &amp; Unit testing"/>
    <s v="Kumaresan Krishnakumari"/>
    <m/>
    <d v="2014-12-19T16:43:00"/>
    <m/>
    <s v="Invoice22 DC5 - Report2 DC2(10-Dec-2014 to 23-Dec-2014)"/>
    <d v="2014-12-10T00:00:00"/>
    <d v="2014-12-23T00:00:00"/>
    <n v="8"/>
    <n v="6.6"/>
    <n v="100"/>
    <d v="2014-12-10T15:05:00"/>
    <d v="2014-12-19T16:4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x v="6"/>
    <s v="Zirius"/>
    <s v="Feature"/>
    <s v="Feature #47481: Root - Jasper Report REST Services ? Role Operation"/>
    <x v="0"/>
    <x v="0"/>
    <s v="Role Operation - Junit Test cases"/>
    <s v="Kumaresan Krishnakumari"/>
    <m/>
    <d v="2014-12-19T16:45:00"/>
    <m/>
    <s v="Invoice22 DC5 - Report2 DC2(10-Dec-2014 to 23-Dec-2014)"/>
    <d v="2014-12-10T00:00:00"/>
    <d v="2014-12-23T00:00:00"/>
    <n v="2"/>
    <n v="2"/>
    <n v="100"/>
    <d v="2014-12-10T15:04:00"/>
    <d v="2014-12-19T16:45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x v="7"/>
    <s v="Zirius"/>
    <s v="Feature"/>
    <s v="Feature #47481: Root - Jasper Report REST Services ? Role Operation"/>
    <x v="0"/>
    <x v="0"/>
    <s v="Role Operation - Integrate the implementation in respective places"/>
    <s v="Kumaresan Krishnakumari"/>
    <m/>
    <d v="2014-12-18T19:38:00"/>
    <m/>
    <s v="Invoice22 DC5 - Report2 DC2(10-Dec-2014 to 23-Dec-2014)"/>
    <d v="2014-12-10T00:00:00"/>
    <d v="2014-12-23T00:00:00"/>
    <n v="10"/>
    <n v="10"/>
    <n v="100"/>
    <d v="2014-12-10T15:01:00"/>
    <d v="2014-12-18T19:38:00"/>
    <m/>
    <m/>
    <m/>
    <m/>
    <d v="2014-12-17T00:00:00"/>
    <d v="2014-12-18T00:00:00"/>
    <m/>
    <m/>
    <m/>
    <m/>
    <m/>
    <m/>
    <m/>
    <m/>
    <m/>
    <m/>
    <m/>
    <m/>
    <m/>
    <m/>
    <m/>
    <m/>
    <m/>
    <m/>
    <s v="Akthar Hussaini"/>
    <m/>
    <b v="0"/>
    <m/>
    <b v="0"/>
  </r>
  <r>
    <x v="8"/>
    <s v="Zirius"/>
    <s v="Feature"/>
    <s v="Feature #47481: Root - Jasper Report REST Services ? Role Operation"/>
    <x v="0"/>
    <x v="0"/>
    <s v="Role Operation - Implement  to perform role modification &amp; deletion"/>
    <s v="Kumaresan Krishnakumari"/>
    <m/>
    <d v="2014-12-16T21:23:00"/>
    <m/>
    <s v="Invoice22 DC5 - Report2 DC2(10-Dec-2014 to 23-Dec-2014)"/>
    <d v="2014-12-10T00:00:00"/>
    <d v="2014-12-23T00:00:00"/>
    <n v="8"/>
    <n v="8"/>
    <n v="100"/>
    <d v="2014-12-10T15:00:00"/>
    <d v="2014-12-16T21:23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x v="9"/>
    <s v="Zirius"/>
    <s v="Feature"/>
    <s v="Feature #47481: Root - Jasper Report REST Services ? Role Operation"/>
    <x v="0"/>
    <x v="0"/>
    <s v="Role Operation - Implement  to perform role creation in Jasper Report Server"/>
    <s v="Kumaresan Krishnakumari"/>
    <m/>
    <d v="2014-12-11T20:33:00"/>
    <m/>
    <s v="Invoice22 DC5 - Report2 DC2(10-Dec-2014 to 23-Dec-2014)"/>
    <d v="2014-12-10T00:00:00"/>
    <d v="2014-12-23T00:00:00"/>
    <n v="4"/>
    <n v="3"/>
    <n v="100"/>
    <d v="2014-12-10T14:59:00"/>
    <d v="2014-12-11T20:33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Akthar Hussaini"/>
    <m/>
    <b v="0"/>
    <m/>
    <b v="0"/>
  </r>
  <r>
    <x v="10"/>
    <s v="Zirius"/>
    <s v="Feature"/>
    <s v="Feature #49243: Root - 584-the line item form opens behind document view"/>
    <x v="0"/>
    <x v="0"/>
    <s v="584-the line item form opens behind document view - impl"/>
    <s v="Millton Vinothkumar Raja"/>
    <m/>
    <d v="2014-12-24T10:54:00"/>
    <m/>
    <s v="Invoice22 DC5 - Report2 DC2(10-Dec-2014 to 23-Dec-2014)"/>
    <d v="2014-12-10T00:00:00"/>
    <d v="2014-12-23T00:00:00"/>
    <n v="12"/>
    <n v="12"/>
    <n v="100"/>
    <d v="2014-12-22T12:30:00"/>
    <d v="2014-12-24T10:54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1"/>
    <s v="Zirius"/>
    <s v="Feature"/>
    <s v="Feature #49023: Root - 554-Save password is not working in chrome"/>
    <x v="0"/>
    <x v="0"/>
    <s v="554-Save password is not working in chrome - impl"/>
    <s v="Millton Vinothkumar Raja"/>
    <m/>
    <d v="2014-12-22T20:30:00"/>
    <m/>
    <s v="Invoice22 DC5 - Report2 DC2(10-Dec-2014 to 23-Dec-2014)"/>
    <d v="2014-12-10T00:00:00"/>
    <d v="2014-12-23T00:00:00"/>
    <n v="8"/>
    <n v="8"/>
    <n v="100"/>
    <d v="2014-12-19T11:23:00"/>
    <d v="2014-12-22T20:30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2"/>
    <s v="Zirius"/>
    <s v="Feature"/>
    <s v="Feature #49020: Root - 536-the invoice line item geting Increased when creating new invoice from product"/>
    <x v="0"/>
    <x v="0"/>
    <s v="536-the invoice line item geting Increased when creating new invoice from product - impl"/>
    <s v="Millton Vinothkumar Raja"/>
    <m/>
    <d v="2014-12-22T20:29:00"/>
    <m/>
    <s v="Invoice22 DC5 - Report2 DC2(10-Dec-2014 to 23-Dec-2014)"/>
    <d v="2014-12-10T00:00:00"/>
    <d v="2014-12-23T00:00:00"/>
    <n v="8"/>
    <n v="8"/>
    <n v="100"/>
    <d v="2014-12-19T11:20:00"/>
    <d v="2014-12-22T20:29:00"/>
    <m/>
    <m/>
    <m/>
    <m/>
    <d v="2014-12-18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3"/>
    <s v="Zirius"/>
    <s v="Feature"/>
    <s v="Feature #47586: Root - 587-InboundInvoice line item enhancement"/>
    <x v="0"/>
    <x v="0"/>
    <s v="validation, Impact analysis and issue fixing"/>
    <s v="Millton Vinothkumar Raja"/>
    <m/>
    <d v="2014-12-19T11:15:00"/>
    <m/>
    <s v="Invoice22 DC5 - Report2 DC2(10-Dec-2014 to 23-Dec-2014)"/>
    <d v="2014-12-10T00:00:00"/>
    <d v="2014-12-23T00:00:00"/>
    <n v="12"/>
    <n v="12"/>
    <n v="100"/>
    <d v="2014-12-18T11:32:00"/>
    <d v="2014-12-19T11:15:00"/>
    <m/>
    <m/>
    <m/>
    <m/>
    <d v="2014-12-17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4"/>
    <s v="Zirius"/>
    <s v="Feature"/>
    <s v="Feature #47586: Root - 587-InboundInvoice line item enhancement"/>
    <x v="0"/>
    <x v="0"/>
    <s v="Implementation and validation"/>
    <s v="Millton Vinothkumar Raja"/>
    <m/>
    <d v="2014-12-19T11:15:00"/>
    <m/>
    <s v="Invoice22 DC5 - Report2 DC2(10-Dec-2014 to 23-Dec-2014)"/>
    <d v="2014-12-10T00:00:00"/>
    <d v="2014-12-23T00:00:00"/>
    <n v="16"/>
    <n v="16"/>
    <n v="100"/>
    <d v="2014-12-16T12:16:00"/>
    <d v="2014-12-19T11:15:00"/>
    <m/>
    <m/>
    <m/>
    <m/>
    <d v="2014-12-15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5"/>
    <s v="Zirius"/>
    <s v="Feature"/>
    <s v="Feature #47586: Root - 587-InboundInvoice line item enhancement"/>
    <x v="0"/>
    <x v="0"/>
    <s v="587-Moving Distribution template to Config module - impl"/>
    <s v="Millton Vinothkumar Raja"/>
    <m/>
    <d v="2014-12-19T11:14:00"/>
    <m/>
    <s v="Invoice22 DC5 - Report2 DC2(10-Dec-2014 to 23-Dec-2014)"/>
    <d v="2014-12-10T00:00:00"/>
    <d v="2014-12-23T00:00:00"/>
    <n v="6"/>
    <n v="6"/>
    <n v="100"/>
    <d v="2014-12-11T20:23:00"/>
    <d v="2014-12-19T11:14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6"/>
    <s v="Zirius"/>
    <s v="Feature"/>
    <s v="Feature #47586: Root - 587-InboundInvoice line item enhancement"/>
    <x v="0"/>
    <x v="0"/>
    <s v="587-Including payment type in supplier - impl"/>
    <s v="Millton Vinothkumar Raja"/>
    <m/>
    <d v="2014-12-19T11:14:00"/>
    <m/>
    <s v="Invoice22 DC5 - Report2 DC2(10-Dec-2014 to 23-Dec-2014)"/>
    <d v="2014-12-10T00:00:00"/>
    <d v="2014-12-23T00:00:00"/>
    <n v="5"/>
    <n v="5"/>
    <n v="100"/>
    <d v="2014-12-11T20:22:00"/>
    <d v="2014-12-19T11:1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7"/>
    <s v="Zirius"/>
    <s v="Feature"/>
    <m/>
    <x v="0"/>
    <x v="0"/>
    <s v=" Beta validation on supplier product enhancement in supplier"/>
    <s v="Millton Vinothkumar Raja"/>
    <m/>
    <d v="2014-12-19T11:13:00"/>
    <m/>
    <s v="Invoice22 DC5 - Report2 DC2(10-Dec-2014 to 23-Dec-2014)"/>
    <d v="2014-12-10T00:00:00"/>
    <d v="2014-12-23T00:00:00"/>
    <n v="1"/>
    <n v="1"/>
    <n v="100"/>
    <d v="2014-12-11T20:21:00"/>
    <d v="2014-12-19T11:13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8"/>
    <s v="Zirius"/>
    <s v="Feature"/>
    <s v="Feature #47586: Root - 587-InboundInvoice line item enhancement"/>
    <x v="0"/>
    <x v="0"/>
    <s v="587-InboundInvoice line item enhancement - impl"/>
    <s v="Millton Vinothkumar Raja"/>
    <m/>
    <d v="2014-12-19T11:13:00"/>
    <m/>
    <s v="Invoice22 DC5 - Report2 DC2(10-Dec-2014 to 23-Dec-2014)"/>
    <d v="2014-12-10T00:00:00"/>
    <d v="2014-12-23T00:00:00"/>
    <n v="12"/>
    <n v="12"/>
    <n v="100"/>
    <d v="2014-12-10T20:10:00"/>
    <d v="2014-12-19T11:13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9"/>
    <s v="Zirius"/>
    <s v="Feature"/>
    <m/>
    <x v="0"/>
    <x v="0"/>
    <s v="Receive invoice taking long time "/>
    <s v="Dineshkumar Ramasamy"/>
    <m/>
    <d v="2014-12-24T10:38:00"/>
    <m/>
    <s v="Invoice22 DC5 - Report2 DC2(10-Dec-2014 to 23-Dec-2014)"/>
    <d v="2014-12-10T00:00:00"/>
    <d v="2014-12-23T00:00:00"/>
    <n v="12"/>
    <n v="11"/>
    <n v="100"/>
    <d v="2014-12-23T12:03:00"/>
    <d v="2014-12-23T19:23:00"/>
    <m/>
    <m/>
    <m/>
    <m/>
    <d v="2014-12-22T00:00:00"/>
    <d v="2014-12-23T00:00:00"/>
    <m/>
    <m/>
    <m/>
    <m/>
    <m/>
    <m/>
    <m/>
    <m/>
    <m/>
    <m/>
    <m/>
    <s v="very first time when we call the method takes time to load the required libraries "/>
    <m/>
    <m/>
    <m/>
    <m/>
    <m/>
    <m/>
    <s v="Dineshkumar Ramasamy"/>
    <m/>
    <b v="0"/>
    <m/>
    <b v="0"/>
  </r>
  <r>
    <x v="20"/>
    <s v="Zirius"/>
    <s v="Feature"/>
    <s v="Feature #48832: Root - 590-Need an API to get AP details in oxalis-client.jar"/>
    <x v="0"/>
    <x v="0"/>
    <s v="Need an API to get AP details in oxalis-client.jar testing and bug fixing"/>
    <s v="Dineshkumar Ramasamy"/>
    <m/>
    <d v="2014-12-22T12:04:00"/>
    <m/>
    <s v="Invoice22 DC5 - Report2 DC2(10-Dec-2014 to 23-Dec-2014)"/>
    <d v="2014-12-10T00:00:00"/>
    <d v="2014-12-23T00:00:00"/>
    <n v="8"/>
    <n v="8"/>
    <n v="100"/>
    <d v="2014-12-22T11:50:00"/>
    <d v="2014-12-22T12:04:00"/>
    <m/>
    <m/>
    <m/>
    <m/>
    <d v="2014-12-19T00:00:00"/>
    <d v="2014-12-19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x v="21"/>
    <s v="Zirius"/>
    <s v="Feature"/>
    <s v="Feature #48832: Root - 590-Need an API to get AP details in oxalis-client.jar"/>
    <x v="0"/>
    <x v="0"/>
    <s v="590-Need an API to get AP details in oxalis-client.jar -  impl"/>
    <s v="Millton Vinothkumar Raja"/>
    <m/>
    <d v="2014-12-22T12:09:00"/>
    <m/>
    <s v="Invoice22 DC5 - Report2 DC2(10-Dec-2014 to 23-Dec-2014)"/>
    <d v="2014-12-10T00:00:00"/>
    <d v="2014-12-23T00:00:00"/>
    <n v="12"/>
    <n v="12"/>
    <n v="100"/>
    <d v="2014-12-18T12:17:00"/>
    <d v="2014-12-22T12:05:00"/>
    <m/>
    <m/>
    <m/>
    <m/>
    <d v="2014-12-17T00:00:00"/>
    <d v="2014-12-19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x v="22"/>
    <s v="Zirius"/>
    <s v="Feature"/>
    <m/>
    <x v="0"/>
    <x v="0"/>
    <s v="version in web service validation and bug fixing"/>
    <s v="Millton Vinothkumar Raja"/>
    <m/>
    <d v="2014-12-22T12:10:00"/>
    <m/>
    <s v="Invoice22 DC5 - Report2 DC2(10-Dec-2014 to 23-Dec-2014)"/>
    <d v="2014-12-10T00:00:00"/>
    <d v="2014-12-23T00:00:00"/>
    <n v="2"/>
    <n v="2"/>
    <n v="100"/>
    <d v="2014-12-18T12:15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x v="23"/>
    <s v="Zirius"/>
    <s v="Feature"/>
    <m/>
    <x v="0"/>
    <x v="0"/>
    <s v="import XMl validation and bug fixing"/>
    <s v="Millton Vinothkumar Raja"/>
    <m/>
    <d v="2014-12-22T12:10:00"/>
    <m/>
    <s v="Invoice22 DC5 - Report2 DC2(10-Dec-2014 to 23-Dec-2014)"/>
    <d v="2014-12-10T00:00:00"/>
    <d v="2014-12-23T00:00:00"/>
    <n v="2"/>
    <n v="2"/>
    <n v="100"/>
    <d v="2014-12-18T12:14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m/>
    <s v="No impact "/>
    <m/>
    <m/>
    <m/>
    <s v="Dineshkumar Ramasamy"/>
    <m/>
    <b v="0"/>
    <m/>
    <b v="0"/>
  </r>
  <r>
    <x v="24"/>
    <s v="Zirius"/>
    <s v="Feature"/>
    <m/>
    <x v="0"/>
    <x v="0"/>
    <s v="Access point environment setup local"/>
    <s v="Dineshkumar Ramasamy"/>
    <m/>
    <d v="2014-12-22T11:54:00"/>
    <m/>
    <s v="Invoice22 DC5 - Report2 DC2(10-Dec-2014 to 23-Dec-2014)"/>
    <d v="2014-12-16T00:00:00"/>
    <d v="2014-12-17T00:00:00"/>
    <n v="2"/>
    <n v="2"/>
    <n v="100"/>
    <d v="2014-12-17T11:39:00"/>
    <d v="2014-12-22T11:54:00"/>
    <m/>
    <m/>
    <m/>
    <m/>
    <d v="2014-12-16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x v="25"/>
    <s v="Zirius"/>
    <s v="Code Review"/>
    <s v="Feature #48435: Root - Test case failures ProductHibernateDAOTest, SupplierProductServiceTest, SupplierServiceTest"/>
    <x v="0"/>
    <x v="0"/>
    <s v="Test case failures ProductHibernateDAOTest, SupplierProductServiceTest, SupplierServiceTest - code review and support"/>
    <s v="Millton Vinothkumar Raja"/>
    <m/>
    <d v="2014-12-24T10:36:00"/>
    <m/>
    <s v="Invoice22 DC5 - Report2 DC2(10-Dec-2014 to 23-Dec-2014)"/>
    <d v="2014-12-10T00:00:00"/>
    <d v="2014-12-23T00:00:00"/>
    <n v="4"/>
    <n v="4"/>
    <n v="100"/>
    <d v="2014-12-16T12:14:00"/>
    <d v="2014-12-23T19:25:00"/>
    <m/>
    <m/>
    <m/>
    <m/>
    <d v="2014-12-15T00:00:00"/>
    <m/>
    <m/>
    <m/>
    <m/>
    <m/>
    <m/>
    <m/>
    <m/>
    <m/>
    <m/>
    <m/>
    <m/>
    <m/>
    <m/>
    <s v="No comments"/>
    <m/>
    <m/>
    <m/>
    <m/>
    <s v="Dineshkumar Ramasamy"/>
    <m/>
    <m/>
    <m/>
    <b v="0"/>
  </r>
  <r>
    <x v="26"/>
    <s v="Zirius"/>
    <s v="Feature"/>
    <m/>
    <x v="0"/>
    <x v="0"/>
    <s v="Invite user web service issue - impl"/>
    <s v="Millton Vinothkumar Raja"/>
    <m/>
    <d v="2014-12-17T11:28:00"/>
    <m/>
    <s v="Invoice22 DC5 - Report2 DC2(10-Dec-2014 to 23-Dec-2014)"/>
    <d v="2014-12-10T00:00:00"/>
    <d v="2014-12-23T00:00:00"/>
    <n v="4"/>
    <n v="4"/>
    <n v="100"/>
    <d v="2014-12-16T12:07:00"/>
    <d v="2014-12-17T11:28:00"/>
    <m/>
    <m/>
    <m/>
    <m/>
    <d v="2014-12-15T00:00:00"/>
    <d v="2014-12-15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x v="27"/>
    <s v="Zirius"/>
    <s v="Feature"/>
    <s v="Feature #48427: Root - 588-Version should be added in the webservcie"/>
    <x v="0"/>
    <x v="0"/>
    <s v="588-Version should be added in the webservcie - impl"/>
    <s v="Millton Vinothkumar Raja"/>
    <m/>
    <d v="2014-12-17T11:29:00"/>
    <m/>
    <s v="Invoice22 DC5 - Report2 DC2(10-Dec-2014 to 23-Dec-2014)"/>
    <d v="2014-12-10T00:00:00"/>
    <d v="2014-12-23T00:00:00"/>
    <n v="6"/>
    <n v="6"/>
    <n v="100"/>
    <d v="2014-12-16T12:04:00"/>
    <d v="2014-12-17T11:29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Dineshkumar Ramasamy"/>
    <m/>
    <b v="0"/>
    <m/>
    <b v="0"/>
  </r>
  <r>
    <x v="28"/>
    <s v="Zirius"/>
    <s v="Code Review"/>
    <m/>
    <x v="0"/>
    <x v="0"/>
    <s v="test case review"/>
    <s v="Dineshkumar Ramasamy"/>
    <m/>
    <d v="2014-12-15T11:35:00"/>
    <m/>
    <s v="Invoice22 DC5 - Report2 DC2(10-Dec-2014 to 23-Dec-2014)"/>
    <d v="2014-12-11T00:00:00"/>
    <d v="2014-12-12T00:00:00"/>
    <n v="1"/>
    <n v="1"/>
    <n v="100"/>
    <d v="2014-12-15T11:31:00"/>
    <d v="2014-12-15T11:35:00"/>
    <m/>
    <m/>
    <m/>
    <m/>
    <d v="2014-12-12T00:00:00"/>
    <d v="2014-12-12T00:00:00"/>
    <m/>
    <m/>
    <m/>
    <m/>
    <m/>
    <m/>
    <m/>
    <m/>
    <m/>
    <m/>
    <m/>
    <m/>
    <m/>
    <s v="validate the existing flow for impact"/>
    <m/>
    <m/>
    <m/>
    <m/>
    <s v="Dineshkumar Ramasamy"/>
    <m/>
    <m/>
    <m/>
    <b v="0"/>
  </r>
  <r>
    <x v="29"/>
    <s v="Zirius"/>
    <s v="Feature"/>
    <m/>
    <x v="0"/>
    <x v="0"/>
    <s v="Access point php aplication validation and fixing"/>
    <s v="Dineshkumar Ramasamy"/>
    <m/>
    <d v="2014-12-17T11:30:00"/>
    <m/>
    <s v="Invoice22 DC5 - Report2 DC2(10-Dec-2014 to 23-Dec-2014)"/>
    <d v="2014-12-10T00:00:00"/>
    <d v="2014-12-23T00:00:00"/>
    <n v="6"/>
    <n v="6"/>
    <n v="100"/>
    <d v="2014-12-15T11:19:00"/>
    <d v="2014-12-17T11:30:00"/>
    <m/>
    <m/>
    <m/>
    <m/>
    <d v="2014-12-12T00:00:00"/>
    <d v="2014-12-12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x v="30"/>
    <s v="Zirius"/>
    <s v="Code Review"/>
    <s v="Feature #48024: Root - 579-Contact person on customer bug"/>
    <x v="0"/>
    <x v="0"/>
    <s v="579-Contact person on customer bug - code review and support"/>
    <s v="Millton Vinothkumar Raja"/>
    <m/>
    <d v="2014-12-22T12:11:00"/>
    <m/>
    <s v="Invoice22 DC5 - Report2 DC2(10-Dec-2014 to 23-Dec-2014)"/>
    <d v="2014-12-10T00:00:00"/>
    <d v="2014-12-23T00:00:00"/>
    <n v="1"/>
    <n v="1"/>
    <n v="100"/>
    <d v="2014-12-12T17:02:00"/>
    <d v="2014-12-22T12:11:00"/>
    <m/>
    <m/>
    <m/>
    <m/>
    <d v="2014-12-15T00:00:00"/>
    <d v="2014-12-15T00:00:00"/>
    <m/>
    <m/>
    <m/>
    <m/>
    <m/>
    <m/>
    <m/>
    <m/>
    <m/>
    <m/>
    <m/>
    <m/>
    <m/>
    <s v="No comments"/>
    <m/>
    <m/>
    <m/>
    <m/>
    <s v="Dineshkumar Ramasamy"/>
    <m/>
    <m/>
    <m/>
    <b v="0"/>
  </r>
  <r>
    <x v="31"/>
    <s v="Zirius"/>
    <s v="Feature"/>
    <s v="Feature #47987: Root - Production Support"/>
    <x v="0"/>
    <x v="0"/>
    <s v="Accesspoint validation and issue fix"/>
    <s v="Millton Vinothkumar Raja"/>
    <m/>
    <d v="2014-12-15T11:33:00"/>
    <m/>
    <s v="Invoice22 DC5 - Report2 DC2(10-Dec-2014 to 23-Dec-2014)"/>
    <d v="2014-12-10T00:00:00"/>
    <d v="2014-12-23T00:00:00"/>
    <n v="4"/>
    <n v="4"/>
    <n v="90"/>
    <d v="2014-12-12T12:25:00"/>
    <d v="2014-12-15T11:33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Dineshkumar Ramasamy"/>
    <m/>
    <b v="0"/>
    <m/>
    <b v="0"/>
  </r>
  <r>
    <x v="32"/>
    <s v="Zirius"/>
    <s v="Code Review"/>
    <s v="Feature #47663: Root - 570-InvoiceNumber in InboundInvoice"/>
    <x v="0"/>
    <x v="0"/>
    <s v="570-InvoiceNumber in InboundInvoice - code review and support"/>
    <s v="Millton Vinothkumar Raja"/>
    <m/>
    <d v="2014-12-12T12:47:00"/>
    <m/>
    <s v="Invoice22 DC5 - Report2 DC2(10-Dec-2014 to 23-Dec-2014)"/>
    <d v="2014-12-10T00:00:00"/>
    <d v="2014-12-23T00:00:00"/>
    <n v="1"/>
    <n v="1"/>
    <n v="100"/>
    <d v="2014-12-11T10:57:00"/>
    <d v="2014-12-12T12:47:00"/>
    <m/>
    <m/>
    <m/>
    <m/>
    <d v="2014-12-11T00:00:00"/>
    <d v="2014-12-11T00:00:00"/>
    <m/>
    <m/>
    <m/>
    <m/>
    <m/>
    <m/>
    <m/>
    <m/>
    <m/>
    <m/>
    <m/>
    <m/>
    <m/>
    <s v="remove unwanted condition while validating the invoice no."/>
    <m/>
    <m/>
    <m/>
    <m/>
    <s v="Dineshkumar Ramasamy"/>
    <m/>
    <m/>
    <m/>
    <b v="0"/>
  </r>
  <r>
    <x v="33"/>
    <s v="Zirius"/>
    <s v="Feature"/>
    <s v="Feature #47541: Root - 507-Inbound EHF into fakturaweb"/>
    <x v="0"/>
    <x v="0"/>
    <s v="507-Inbound EHF into fakturaweb - impl"/>
    <s v="Millton Vinothkumar Raja"/>
    <m/>
    <d v="2014-12-22T12:11:00"/>
    <m/>
    <s v="Invoice22 DC5 - Report2 DC2(10-Dec-2014 to 23-Dec-2014)"/>
    <d v="2014-12-10T00:00:00"/>
    <d v="2014-12-23T00:00:00"/>
    <n v="12"/>
    <n v="12"/>
    <n v="100"/>
    <d v="2014-12-10T18:08:00"/>
    <d v="2014-12-22T12:11:00"/>
    <m/>
    <m/>
    <m/>
    <m/>
    <d v="2014-12-10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x v="34"/>
    <s v="Zirius"/>
    <s v="Code Review"/>
    <s v="Feature #47526: Root - 586-Need webservices for getAllNotInvoiced and set Invoiced"/>
    <x v="0"/>
    <x v="0"/>
    <s v="586-Need webservices for getAllNotInvoiced and set Invoiced - code review and support"/>
    <s v="Millton Vinothkumar Raja"/>
    <m/>
    <d v="2014-12-22T11:55:00"/>
    <m/>
    <s v="Invoice22 DC5 - Report2 DC2(10-Dec-2014 to 23-Dec-2014)"/>
    <d v="2014-12-10T00:00:00"/>
    <d v="2014-12-23T00:00:00"/>
    <n v="1"/>
    <n v="1"/>
    <n v="100"/>
    <d v="2014-12-10T18:03:00"/>
    <d v="2014-12-22T11:55:00"/>
    <m/>
    <m/>
    <m/>
    <m/>
    <d v="2014-12-15T00:00:00"/>
    <d v="2014-12-15T00:00:00"/>
    <m/>
    <m/>
    <m/>
    <m/>
    <m/>
    <m/>
    <m/>
    <m/>
    <m/>
    <m/>
    <m/>
    <m/>
    <m/>
    <s v="Throw validation error if beta feature is disabled for company._x000a_"/>
    <m/>
    <m/>
    <m/>
    <m/>
    <s v="Dineshkumar Ramasamy"/>
    <m/>
    <m/>
    <m/>
    <b v="0"/>
  </r>
  <r>
    <x v="35"/>
    <s v="Zirius"/>
    <s v="Feature"/>
    <m/>
    <x v="0"/>
    <x v="0"/>
    <s v="Itella print service analyze"/>
    <s v="Millton Vinothkumar Raja"/>
    <m/>
    <d v="2014-12-24T09:42:00"/>
    <m/>
    <s v="Invoice22 DC5 - Report2 DC2(10-Dec-2014 to 23-Dec-2014)"/>
    <d v="2014-12-10T00:00:00"/>
    <d v="2014-12-23T00:00:00"/>
    <n v="8"/>
    <n v="5.5"/>
    <n v="100"/>
    <d v="2014-12-23T13:00:00"/>
    <d v="2014-12-24T09:4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6"/>
    <s v="Zirius"/>
    <s v="Feature"/>
    <m/>
    <x v="0"/>
    <x v="0"/>
    <s v="NetService analysis"/>
    <s v="Millton Vinothkumar Raja"/>
    <m/>
    <d v="2014-12-23T13:12:00"/>
    <m/>
    <s v="Invoice22 DC5 - Report2 DC2(10-Dec-2014 to 23-Dec-2014)"/>
    <d v="2014-12-10T00:00:00"/>
    <d v="2014-12-23T00:00:00"/>
    <n v="8"/>
    <n v="8"/>
    <n v="100"/>
    <d v="2014-12-23T12:59:00"/>
    <d v="2014-12-23T13:1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7"/>
    <s v="Zirius"/>
    <s v="Feature"/>
    <s v="Feature #47730: Root - Prod issues and support"/>
    <x v="0"/>
    <x v="0"/>
    <s v="OCRPaser changes to add debit account - Testing"/>
    <s v="Kalidass Sethuraman"/>
    <m/>
    <d v="2014-12-22T12:39:00"/>
    <m/>
    <s v="Invoice22 DC5 - Report2 DC2(10-Dec-2014 to 23-Dec-2014)"/>
    <d v="2014-12-10T00:00:00"/>
    <d v="2014-12-23T00:00:00"/>
    <n v="4"/>
    <n v="4"/>
    <n v="100"/>
    <d v="2014-12-22T12:35:00"/>
    <d v="2014-12-22T12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8"/>
    <s v="Zirius"/>
    <s v="Feature"/>
    <s v="Feature #47730: Root - Prod issues and support"/>
    <x v="0"/>
    <x v="0"/>
    <s v="OCRPaser changes to add debit account - Impl"/>
    <s v="Kalidass Sethuraman"/>
    <m/>
    <d v="2014-12-22T12:38:00"/>
    <m/>
    <s v="Invoice22 DC5 - Report2 DC2(10-Dec-2014 to 23-Dec-2014)"/>
    <d v="2014-12-10T00:00:00"/>
    <d v="2014-12-23T00:00:00"/>
    <n v="4"/>
    <n v="4"/>
    <n v="100"/>
    <d v="2014-12-22T12:33:00"/>
    <d v="2014-12-22T12:38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9"/>
    <s v="Zirius"/>
    <s v="Code Review"/>
    <s v="Feature #49243: Root - 584-the line item form opens behind document view"/>
    <x v="0"/>
    <x v="0"/>
    <s v="584 - the line item form opens behind document view - code review and support."/>
    <s v="Millton Vinothkumar Raja"/>
    <m/>
    <d v="2014-12-24T09:46:00"/>
    <m/>
    <s v="Invoice22 DC5 - Report2 DC2(10-Dec-2014 to 23-Dec-2014)"/>
    <d v="2014-12-10T00:00:00"/>
    <d v="2014-12-23T00:00:00"/>
    <n v="1"/>
    <n v="0"/>
    <n v="100"/>
    <d v="2014-12-22T12:32:00"/>
    <d v="2014-12-24T09:46:00"/>
    <m/>
    <m/>
    <m/>
    <m/>
    <d v="2014-12-23T00:00:00"/>
    <d v="2014-12-23T00:00:00"/>
    <m/>
    <m/>
    <m/>
    <m/>
    <m/>
    <m/>
    <m/>
    <m/>
    <m/>
    <m/>
    <m/>
    <m/>
    <m/>
    <s v="can not reproduce that issue."/>
    <m/>
    <m/>
    <m/>
    <m/>
    <s v="Kalidass Sethuraman"/>
    <m/>
    <m/>
    <m/>
    <b v="0"/>
  </r>
  <r>
    <x v="40"/>
    <s v="Zirius"/>
    <s v="Feature"/>
    <s v="Feature #49023: Root - 554-Save password is not working in chrome"/>
    <x v="0"/>
    <x v="0"/>
    <s v="554-Save password is not working in chrome - code review and support"/>
    <s v="Millton Vinothkumar Raja"/>
    <m/>
    <d v="2014-12-23T13:08:00"/>
    <m/>
    <s v="Invoice22 DC5 - Report2 DC2(10-Dec-2014 to 23-Dec-2014)"/>
    <d v="2014-12-10T00:00:00"/>
    <d v="2014-12-23T00:00:00"/>
    <n v="1"/>
    <n v="0.5"/>
    <n v="100"/>
    <d v="2014-12-19T11:23:00"/>
    <d v="2014-12-23T13:08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b v="0"/>
    <m/>
    <b v="0"/>
  </r>
  <r>
    <x v="41"/>
    <s v="Zirius"/>
    <s v="Code Review"/>
    <s v="Feature #49020: Root - 536-the invoice line item geting Increased when creating new invoice from product"/>
    <x v="0"/>
    <x v="0"/>
    <s v="536-the invoice line item geting Increased when creating new invoice from product - code review and support"/>
    <s v="Millton Vinothkumar Raja"/>
    <m/>
    <d v="2014-12-19T11:25:00"/>
    <m/>
    <s v="Invoice22 DC5 - Report2 DC2(10-Dec-2014 to 23-Dec-2014)"/>
    <d v="2014-12-10T00:00:00"/>
    <d v="2014-12-23T00:00:00"/>
    <n v="1"/>
    <n v="1"/>
    <n v="100"/>
    <d v="2014-12-19T11:21:00"/>
    <d v="2014-12-19T11:25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42"/>
    <s v="Zirius"/>
    <s v="Code Review"/>
    <s v="Feature #48973: Root - 589-Inbound Invoice - Image click should open create supplier"/>
    <x v="0"/>
    <x v="0"/>
    <s v="589-Inbound Invoice - Image click should open create supplier - code review and support"/>
    <s v="Millton Vinothkumar Raja"/>
    <m/>
    <d v="2014-12-19T11:23:00"/>
    <m/>
    <s v="Invoice22 DC5 - Report2 DC2(10-Dec-2014 to 23-Dec-2014)"/>
    <d v="2014-12-10T00:00:00"/>
    <d v="2014-12-23T00:00:00"/>
    <n v="1"/>
    <n v="1"/>
    <n v="100"/>
    <d v="2014-12-18T20:12:00"/>
    <d v="2014-12-19T11:23:00"/>
    <m/>
    <m/>
    <m/>
    <m/>
    <d v="2014-12-18T00:00:00"/>
    <d v="2014-12-18T00:00:00"/>
    <m/>
    <m/>
    <m/>
    <m/>
    <m/>
    <m/>
    <m/>
    <m/>
    <m/>
    <m/>
    <m/>
    <m/>
    <m/>
    <s v="No comments"/>
    <m/>
    <m/>
    <m/>
    <m/>
    <s v="Kalidass Sethuraman"/>
    <m/>
    <m/>
    <m/>
    <b v="0"/>
  </r>
  <r>
    <x v="43"/>
    <s v="Zirius"/>
    <s v="Code Review"/>
    <s v="Feature #48832: Root - 590-Need an API to get AP details in oxalis-client.jar"/>
    <x v="0"/>
    <x v="0"/>
    <s v="590-Need an API to get AP details in oxalis-client.jar -  code review and support"/>
    <s v="Millton Vinothkumar Raja"/>
    <m/>
    <d v="2014-12-23T13:20:00"/>
    <m/>
    <s v="Invoice22 DC5 - Report2 DC2(10-Dec-2014 to 23-Dec-2014)"/>
    <d v="2014-12-10T00:00:00"/>
    <d v="2014-12-23T00:00:00"/>
    <n v="1"/>
    <n v="0.5"/>
    <n v="100"/>
    <d v="2014-12-18T12:18:00"/>
    <d v="2014-12-23T13:20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44"/>
    <s v="Zirius"/>
    <s v="Feature"/>
    <s v="Feature #48826: Root - 566 - Attestation E-mail only in English"/>
    <x v="0"/>
    <x v="0"/>
    <s v="566 - Attestation E-mail only in English - Impl"/>
    <s v="Kalidass Sethuraman"/>
    <m/>
    <d v="2014-12-23T13:22:00"/>
    <m/>
    <s v="Invoice22 DC5 - Report2 DC2(10-Dec-2014 to 23-Dec-2014)"/>
    <d v="2014-12-10T00:00:00"/>
    <d v="2014-12-23T00:00:00"/>
    <n v="8"/>
    <n v="8"/>
    <n v="100"/>
    <d v="2014-12-18T12:11:00"/>
    <d v="2014-12-23T13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alidass Sethuraman"/>
    <m/>
    <b v="0"/>
    <m/>
    <b v="0"/>
  </r>
  <r>
    <x v="45"/>
    <s v="Zirius"/>
    <s v="Code Review"/>
    <s v="Feature #48688: Root - 573-Payment type - Add account enhancement"/>
    <x v="0"/>
    <x v="0"/>
    <s v="573-Payment type - Add account enhancement - code review and support"/>
    <s v="Millton Vinothkumar Raja"/>
    <m/>
    <d v="2014-12-22T12:41:00"/>
    <m/>
    <s v="Invoice22 DC5 - Report2 DC2(10-Dec-2014 to 23-Dec-2014)"/>
    <d v="2014-12-10T00:00:00"/>
    <d v="2014-12-23T00:00:00"/>
    <n v="1"/>
    <n v="1"/>
    <n v="100"/>
    <d v="2014-12-17T17:38:00"/>
    <d v="2014-12-22T12:41:00"/>
    <m/>
    <m/>
    <m/>
    <m/>
    <d v="2014-12-19T00:00:00"/>
    <d v="2014-12-19T00:00:00"/>
    <m/>
    <m/>
    <m/>
    <m/>
    <m/>
    <m/>
    <m/>
    <m/>
    <m/>
    <m/>
    <m/>
    <m/>
    <m/>
    <s v="N/A should not reset on update."/>
    <m/>
    <m/>
    <m/>
    <m/>
    <s v="Kalidass Sethuraman"/>
    <m/>
    <m/>
    <m/>
    <b v="0"/>
  </r>
  <r>
    <x v="46"/>
    <s v="Zirius"/>
    <s v="Feature"/>
    <s v="Feature #48442: Root-Create new destination folder for reminders"/>
    <x v="0"/>
    <x v="0"/>
    <s v="Create new destination folder for reminders - Impl"/>
    <s v="Kalidass Sethuraman"/>
    <m/>
    <d v="2014-12-23T13:16:00"/>
    <m/>
    <s v="Invoice22 DC5 - Report2 DC2(10-Dec-2014 to 23-Dec-2014)"/>
    <d v="2014-12-10T00:00:00"/>
    <d v="2014-12-23T00:00:00"/>
    <n v="16"/>
    <n v="16"/>
    <n v="100"/>
    <d v="2014-12-16T12:39:00"/>
    <d v="2014-12-23T13:15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Kalidass Sethuraman"/>
    <m/>
    <b v="0"/>
    <m/>
    <b v="0"/>
  </r>
  <r>
    <x v="47"/>
    <s v="Zirius"/>
    <s v="Code Review"/>
    <s v="Feature #48427: Root - 588-Version should be added in the webservcie"/>
    <x v="0"/>
    <x v="0"/>
    <s v="588-Version should be added in the webservcie - code review and support"/>
    <s v="Millton Vinothkumar Raja"/>
    <m/>
    <d v="2014-12-19T11:28:00"/>
    <m/>
    <s v="Invoice22 DC5 - Report2 DC2(10-Dec-2014 to 23-Dec-2014)"/>
    <d v="2014-12-10T00:00:00"/>
    <d v="2014-12-23T00:00:00"/>
    <n v="1"/>
    <n v="1"/>
    <n v="100"/>
    <d v="2014-12-16T12:05:00"/>
    <d v="2014-12-19T11:28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48"/>
    <s v="Zirius"/>
    <s v="Feature"/>
    <s v="Feature #48050: Root - Duplicate Exception should be maintained in separate list for create Product."/>
    <x v="0"/>
    <x v="0"/>
    <s v="Duplicate Exception should be maintained in separate list for create Product - code review and support"/>
    <s v="Millton Vinothkumar Raja"/>
    <m/>
    <d v="2014-12-19T12:08:00"/>
    <m/>
    <s v="Invoice22 DC5 - Report2 DC2(10-Dec-2014 to 23-Dec-2014)"/>
    <d v="2014-12-12T00:00:00"/>
    <d v="2014-12-23T00:00:00"/>
    <n v="1"/>
    <n v="1"/>
    <n v="100"/>
    <d v="2014-12-12T17:21:00"/>
    <d v="2014-12-19T12:08:00"/>
    <m/>
    <m/>
    <m/>
    <m/>
    <d v="2014-12-18T00:00:00"/>
    <d v="2014-12-18T00:00:00"/>
    <m/>
    <m/>
    <m/>
    <m/>
    <m/>
    <m/>
    <m/>
    <m/>
    <m/>
    <m/>
    <m/>
    <m/>
    <m/>
    <s v="no commmets"/>
    <m/>
    <m/>
    <m/>
    <m/>
    <s v="Kalidass Sethuraman"/>
    <m/>
    <b v="0"/>
    <m/>
    <b v="0"/>
  </r>
  <r>
    <x v="49"/>
    <s v="Zirius"/>
    <s v="Feature"/>
    <s v="Feature #47965: Root - Itella XML File Backup"/>
    <x v="0"/>
    <x v="0"/>
    <s v="Itella XML File Backup - impl"/>
    <s v="Kalidass Sethuraman"/>
    <m/>
    <d v="2014-12-23T13:09:00"/>
    <m/>
    <s v="Invoice22 DC5 - Report2 DC2(10-Dec-2014 to 23-Dec-2014)"/>
    <d v="2014-12-10T00:00:00"/>
    <d v="2014-12-23T00:00:00"/>
    <n v="16"/>
    <n v="16"/>
    <n v="100"/>
    <d v="2014-12-12T12:19:00"/>
    <d v="2014-12-23T13:09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Kalidass Sethuraman"/>
    <m/>
    <b v="0"/>
    <m/>
    <b v="0"/>
  </r>
  <r>
    <x v="50"/>
    <s v="Zirius"/>
    <s v="Feature"/>
    <m/>
    <x v="0"/>
    <x v="0"/>
    <s v="Clean the DB for test case"/>
    <s v="Kalidass Sethuraman"/>
    <m/>
    <d v="2014-12-11T13:13:00"/>
    <m/>
    <s v="Invoice22 DC5 - Report2 DC2(10-Dec-2014 to 23-Dec-2014)"/>
    <d v="2014-12-10T00:00:00"/>
    <d v="2014-12-23T00:00:00"/>
    <n v="6"/>
    <n v="6"/>
    <n v="100"/>
    <d v="2014-12-11T13:12:00"/>
    <d v="2014-12-11T13:13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Kalidass Sethuraman"/>
    <m/>
    <b v="0"/>
    <m/>
    <b v="0"/>
  </r>
  <r>
    <x v="51"/>
    <s v="Zirius"/>
    <s v="Feature"/>
    <s v="Feature #47586: Root - 587-InboundInvoice line item enhancement"/>
    <x v="0"/>
    <x v="0"/>
    <s v="587-InboundInvoice line item enhancement - code review and support"/>
    <s v="Millton Vinothkumar Raja"/>
    <m/>
    <d v="2014-12-19T11:21:00"/>
    <m/>
    <s v="Invoice22 DC5 - Report2 DC2(10-Dec-2014 to 23-Dec-2014)"/>
    <d v="2014-12-10T00:00:00"/>
    <d v="2014-12-23T00:00:00"/>
    <n v="1"/>
    <n v="1"/>
    <n v="100"/>
    <d v="2014-12-10T20:10:00"/>
    <d v="2014-12-19T11:21:00"/>
    <m/>
    <m/>
    <m/>
    <m/>
    <d v="2014-12-18T00:00:00"/>
    <d v="2014-12-18T00:00:00"/>
    <m/>
    <m/>
    <m/>
    <m/>
    <m/>
    <m/>
    <m/>
    <m/>
    <m/>
    <m/>
    <m/>
    <m/>
    <m/>
    <s v="reset the line item if amount entered"/>
    <m/>
    <m/>
    <m/>
    <m/>
    <s v="Kalidass Sethuraman"/>
    <m/>
    <b v="0"/>
    <m/>
    <b v="0"/>
  </r>
  <r>
    <x v="52"/>
    <s v="Zirius"/>
    <s v="Code Review"/>
    <s v="Feature #47541: Root - 507-Inbound EHF into fakturaweb"/>
    <x v="0"/>
    <x v="0"/>
    <s v="507-Inbound EHF into fakturaweb - code review and support"/>
    <s v="Millton Vinothkumar Raja"/>
    <m/>
    <d v="2014-12-19T11:29:00"/>
    <m/>
    <s v="Invoice22 DC5 - Report2 DC2(10-Dec-2014 to 23-Dec-2014)"/>
    <d v="2014-12-10T00:00:00"/>
    <d v="2014-12-23T00:00:00"/>
    <n v="1"/>
    <n v="1"/>
    <n v="100"/>
    <d v="2014-12-10T18:11:00"/>
    <d v="2014-12-19T11:29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53"/>
    <s v="Zirius"/>
    <s v="Code Review"/>
    <s v="Feature #47515: Root - Jasper Report ? Creating Pagination Controls"/>
    <x v="0"/>
    <x v="0"/>
    <s v="Creating Pagination Controls - Review"/>
    <s v="Kumaresan Krishnakumari"/>
    <m/>
    <d v="2014-12-19T11:33:00"/>
    <m/>
    <s v="Invoice22 DC5 - Report2 DC2(10-Dec-2014 to 23-Dec-2014)"/>
    <d v="2014-12-10T00:00:00"/>
    <d v="2014-12-23T00:00:00"/>
    <n v="2"/>
    <n v="2"/>
    <n v="100"/>
    <d v="2014-12-10T18:03:00"/>
    <d v="2014-12-19T11:33:00"/>
    <m/>
    <m/>
    <m/>
    <m/>
    <d v="2014-12-18T00:00:00"/>
    <d v="2014-12-18T00:00:00"/>
    <m/>
    <m/>
    <m/>
    <m/>
    <m/>
    <m/>
    <m/>
    <m/>
    <m/>
    <m/>
    <m/>
    <m/>
    <m/>
    <s v="move the pagination bar inner element._x000a__x000a_"/>
    <m/>
    <m/>
    <m/>
    <m/>
    <s v="Kalidass Sethuraman"/>
    <m/>
    <m/>
    <m/>
    <b v="0"/>
  </r>
  <r>
    <x v="54"/>
    <s v="Zirius"/>
    <s v="Task"/>
    <m/>
    <x v="0"/>
    <x v="0"/>
    <s v="Jasper Report Demo "/>
    <s v="Kumaresan Krishnakumari"/>
    <m/>
    <d v="2014-12-23T18:37:00"/>
    <m/>
    <s v="Invoice22 DC5 - Report2 DC2(10-Dec-2014 to 23-Dec-2014)"/>
    <d v="2014-12-23T00:00:00"/>
    <d v="2014-12-23T00:00:00"/>
    <n v="1.5"/>
    <n v="1.5"/>
    <n v="100"/>
    <d v="2014-12-23T18:35:00"/>
    <d v="2014-12-23T18:37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5"/>
    <s v="Zirius"/>
    <s v="Feature"/>
    <s v="Feature #48072: Root - Jasper Report Server ? Localization"/>
    <x v="0"/>
    <x v="0"/>
    <s v="Localization - Review Updates"/>
    <s v="Kumaresan Krishnakumari"/>
    <m/>
    <d v="2014-12-22T18:53:00"/>
    <m/>
    <s v="Invoice22 DC5 - Report2 DC2(10-Dec-2014 to 23-Dec-2014)"/>
    <d v="2014-12-12T00:00:00"/>
    <d v="2014-12-23T00:00:00"/>
    <n v="2"/>
    <n v="2"/>
    <n v="100"/>
    <d v="2014-12-12T17:48:00"/>
    <d v="2014-12-22T18:53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6"/>
    <s v="Zirius"/>
    <s v="Feature"/>
    <s v="Feature #48072: Root - Jasper Report Server ? Localization"/>
    <x v="0"/>
    <x v="0"/>
    <s v="Localization - Validation &amp; Unit testing"/>
    <s v="Kumaresan Krishnakumari"/>
    <m/>
    <d v="2014-12-22T14:56:00"/>
    <m/>
    <s v="Invoice22 DC5 - Report2 DC2(10-Dec-2014 to 23-Dec-2014)"/>
    <d v="2014-12-10T00:00:00"/>
    <d v="2014-12-23T00:00:00"/>
    <n v="6"/>
    <n v="6"/>
    <n v="100"/>
    <d v="2014-12-12T17:46:00"/>
    <d v="2014-12-22T14:56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7"/>
    <s v="Zirius"/>
    <s v="Feature"/>
    <s v="Feature #48072: Root - Jasper Report Server ? Localization"/>
    <x v="0"/>
    <x v="0"/>
    <s v="Localization - Integrate the logic into Fakturaweb"/>
    <s v="Kumaresan Krishnakumari"/>
    <m/>
    <d v="2014-12-22T14:56:00"/>
    <m/>
    <s v="Invoice22 DC5 - Report2 DC2(10-Dec-2014 to 23-Dec-2014)"/>
    <d v="2014-12-10T00:00:00"/>
    <d v="2014-12-23T00:00:00"/>
    <n v="8"/>
    <n v="8"/>
    <n v="100"/>
    <d v="2014-12-12T17:46:00"/>
    <d v="2014-12-22T14:56:00"/>
    <m/>
    <m/>
    <m/>
    <m/>
    <d v="2014-12-15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8"/>
    <s v="Zirius"/>
    <s v="Feature"/>
    <s v="Feature #48072: Root - Jasper Report Server ? Localization"/>
    <x v="0"/>
    <x v="0"/>
    <s v="Localization - Implement the localization methodology"/>
    <s v="Kumaresan Krishnakumari"/>
    <m/>
    <d v="2014-12-23T12:55:00"/>
    <m/>
    <s v="Invoice22 DC5 - Report2 DC2(10-Dec-2014 to 23-Dec-2014)"/>
    <d v="2014-12-10T00:00:00"/>
    <d v="2014-12-23T00:00:00"/>
    <n v="8"/>
    <n v="7.5"/>
    <n v="100"/>
    <d v="2014-12-12T17:44:00"/>
    <d v="2014-12-15T20:05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9"/>
    <s v="Zirius"/>
    <s v="Feature"/>
    <s v="Feature #48072: Root - Jasper Report Server ? Localization"/>
    <x v="0"/>
    <x v="0"/>
    <s v="Localization - Analysis"/>
    <s v="Kumaresan Krishnakumari"/>
    <m/>
    <d v="2014-12-22T14:58:00"/>
    <m/>
    <s v="Invoice22 DC5 - Report2 DC2(10-Dec-2014 to 23-Dec-2014)"/>
    <d v="2014-12-10T00:00:00"/>
    <d v="2014-12-23T00:00:00"/>
    <n v="16"/>
    <n v="13.5"/>
    <n v="100"/>
    <d v="2014-12-12T17:44:00"/>
    <d v="2014-12-22T14:58:00"/>
    <m/>
    <m/>
    <m/>
    <m/>
    <d v="2014-12-1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60"/>
    <s v="Zirius"/>
    <s v="Feature"/>
    <s v="Feature #47987: Root - Production Support"/>
    <x v="0"/>
    <x v="0"/>
    <s v="JCE problem in accesspont"/>
    <s v="Michael Arockiya Samy"/>
    <m/>
    <d v="2014-12-19T13:44:00"/>
    <m/>
    <s v="Invoice22 DC5 - Report2 DC2(10-Dec-2014 to 23-Dec-2014)"/>
    <d v="2014-12-18T00:00:00"/>
    <d v="2014-12-19T00:00:00"/>
    <n v="5"/>
    <n v="5"/>
    <n v="100"/>
    <d v="2014-12-19T13:43:00"/>
    <d v="2014-12-19T13:44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61"/>
    <s v="Zirius"/>
    <s v="Support"/>
    <s v="Feature #48832: Root - 590-Need an API to get AP details in oxalis-client.jar"/>
    <x v="0"/>
    <x v="0"/>
    <s v="Tech support"/>
    <s v="Michael Arockiya Samy"/>
    <m/>
    <d v="2014-12-19T13:37:00"/>
    <m/>
    <s v="Invoice22 DC5 - Report2 DC2(10-Dec-2014 to 23-Dec-2014)"/>
    <d v="2014-12-18T00:00:00"/>
    <d v="2014-12-18T00:00:00"/>
    <n v="3"/>
    <n v="3"/>
    <n v="100"/>
    <d v="2014-12-19T13:37:00"/>
    <d v="2014-12-19T13:3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Michael Arockiya Samy"/>
    <m/>
    <m/>
    <m/>
    <b v="0"/>
  </r>
  <r>
    <x v="62"/>
    <s v="Zirius"/>
    <s v="Feature"/>
    <s v="Feature #48826: Root - 566 - Attestation E-mail only in English"/>
    <x v="0"/>
    <x v="0"/>
    <s v="566 - Attestation E-mail only in English - Review"/>
    <s v="Kalidass Sethuraman"/>
    <m/>
    <d v="2014-12-22T15:01:00"/>
    <m/>
    <s v="Invoice22 DC5 - Report2 DC2(10-Dec-2014 to 23-Dec-2014)"/>
    <d v="2014-12-10T00:00:00"/>
    <d v="2014-12-23T00:00:00"/>
    <n v="1"/>
    <n v="1"/>
    <n v="100"/>
    <d v="2014-12-18T12:11:00"/>
    <d v="2014-12-22T15:01:00"/>
    <m/>
    <m/>
    <m/>
    <m/>
    <d v="2014-12-22T00:00:00"/>
    <d v="2014-12-22T00:00:00"/>
    <m/>
    <m/>
    <m/>
    <m/>
    <m/>
    <m/>
    <m/>
    <m/>
    <m/>
    <m/>
    <m/>
    <m/>
    <m/>
    <s v="No comments"/>
    <m/>
    <m/>
    <m/>
    <m/>
    <s v="Michael Arockiya Samy"/>
    <m/>
    <b v="0"/>
    <m/>
    <b v="0"/>
  </r>
  <r>
    <x v="63"/>
    <s v="Zirius"/>
    <s v="Feature"/>
    <s v="Feature #47730: Root - Prod issues and support"/>
    <x v="0"/>
    <x v="0"/>
    <s v="OCRPaser changes to add debit account"/>
    <s v="Michael Arockiya Samy"/>
    <m/>
    <d v="2014-12-17T13:22:00"/>
    <m/>
    <s v="Invoice22 DC5 - Report2 DC2(10-Dec-2014 to 23-Dec-2014)"/>
    <d v="2014-12-16T00:00:00"/>
    <d v="2014-12-16T00:00:00"/>
    <n v="4"/>
    <n v="4"/>
    <n v="100"/>
    <d v="2014-12-17T13:22:00"/>
    <d v="2014-12-17T13:22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64"/>
    <s v="Zirius"/>
    <s v="Feature"/>
    <s v="Feature #47987: Root - Production Support"/>
    <x v="0"/>
    <x v="0"/>
    <s v="Analysis the invoice failure mail on AP production"/>
    <s v="Michael Arockiya Samy"/>
    <m/>
    <d v="2014-12-19T13:42:00"/>
    <m/>
    <s v="Invoice22 DC5 - Report2 DC2(10-Dec-2014 to 23-Dec-2014)"/>
    <d v="2014-12-15T00:00:00"/>
    <d v="2014-12-19T00:00:00"/>
    <n v="6"/>
    <n v="6.5"/>
    <n v="100"/>
    <d v="2014-12-16T12:41:00"/>
    <d v="2014-12-19T13:41:00"/>
    <m/>
    <m/>
    <m/>
    <m/>
    <d v="2014-12-15T00:00:00"/>
    <d v="2014-12-18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65"/>
    <s v="Zirius"/>
    <s v="Code Review"/>
    <s v="Feature #48442: Root-Create new destination folder for reminders"/>
    <x v="0"/>
    <x v="0"/>
    <s v="Create new destination folder for reminders - Review"/>
    <s v="Kalidass Sethuraman"/>
    <m/>
    <d v="2014-12-23T13:05:00"/>
    <m/>
    <s v="Invoice22 DC5 - Report2 DC2(10-Dec-2014 to 23-Dec-2014)"/>
    <d v="2014-12-10T00:00:00"/>
    <d v="2014-12-23T00:00:00"/>
    <n v="1"/>
    <n v="1"/>
    <n v="100"/>
    <d v="2014-12-16T12:40:00"/>
    <d v="2014-12-23T13:05:00"/>
    <m/>
    <m/>
    <m/>
    <m/>
    <d v="2014-12-23T00:00:00"/>
    <d v="2014-12-23T00:00:00"/>
    <m/>
    <m/>
    <m/>
    <m/>
    <m/>
    <m/>
    <m/>
    <m/>
    <m/>
    <m/>
    <m/>
    <m/>
    <m/>
    <s v="Need to change the SFTP location as in the mail and also need to change the ticket as well."/>
    <m/>
    <m/>
    <m/>
    <m/>
    <s v="Michael Arockiya Samy"/>
    <m/>
    <m/>
    <m/>
    <b v="0"/>
  </r>
  <r>
    <x v="66"/>
    <s v="Zirius"/>
    <s v="Code Review"/>
    <s v="Feature #44530: Root  - 568 -  WebService Implementation on Customer, product, Supplier "/>
    <x v="0"/>
    <x v="0"/>
    <s v="Maintaining the Duplicate exception list Implementation on Customer, product, Supplier - code review and support"/>
    <s v="Millton Vinothkumar Raja"/>
    <m/>
    <d v="2014-12-16T12:45:00"/>
    <m/>
    <s v="Invoice22 DC5 - Report2 DC2(10-Dec-2014 to 23-Dec-2014)"/>
    <d v="2014-12-10T00:00:00"/>
    <d v="2014-12-23T00:00:00"/>
    <n v="1"/>
    <n v="1"/>
    <n v="100"/>
    <d v="2014-12-16T12:39:00"/>
    <d v="2014-12-16T12:45:00"/>
    <m/>
    <m/>
    <m/>
    <m/>
    <d v="2014-12-15T00:00:00"/>
    <d v="2014-12-15T00:00:00"/>
    <m/>
    <m/>
    <m/>
    <m/>
    <m/>
    <m/>
    <m/>
    <m/>
    <m/>
    <m/>
    <m/>
    <m/>
    <m/>
    <s v="1) Need not to initialize the long value before return values._x000a_2) Need to check null value before returning "/>
    <m/>
    <m/>
    <m/>
    <m/>
    <s v="Michael Arockiya Samy"/>
    <m/>
    <m/>
    <m/>
    <b v="0"/>
  </r>
  <r>
    <x v="67"/>
    <s v="Zirius"/>
    <s v="Support"/>
    <m/>
    <x v="0"/>
    <x v="0"/>
    <s v="Management and support"/>
    <s v="Michael Arockiya Samy"/>
    <m/>
    <d v="2014-12-24T08:17:00"/>
    <m/>
    <s v="Invoice22 DC5 - Report2 DC2(10-Dec-2014 to 23-Dec-2014)"/>
    <d v="2014-12-10T00:00:00"/>
    <d v="2014-12-23T00:00:00"/>
    <n v="16"/>
    <n v="15.5"/>
    <n v="100"/>
    <d v="2014-12-12T18:52:00"/>
    <d v="2014-12-24T08:17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m/>
    <m/>
    <b v="0"/>
  </r>
  <r>
    <x v="68"/>
    <s v="Zirius"/>
    <s v="Code Review"/>
    <s v="Feature #48072: Root - Jasper Report Server ? Localization"/>
    <x v="0"/>
    <x v="0"/>
    <s v="Localization - Review"/>
    <s v="Kumaresan Krishnakumari"/>
    <m/>
    <d v="2014-12-23T13:02:00"/>
    <m/>
    <s v="Invoice22 DC5 - Report2 DC2(10-Dec-2014 to 23-Dec-2014)"/>
    <d v="2014-12-10T00:00:00"/>
    <d v="2014-12-23T00:00:00"/>
    <n v="2"/>
    <n v="1"/>
    <n v="100"/>
    <d v="2014-12-12T17:47:00"/>
    <d v="2014-12-23T13:02:00"/>
    <m/>
    <m/>
    <m/>
    <m/>
    <d v="2014-12-22T00:00:00"/>
    <m/>
    <m/>
    <m/>
    <m/>
    <m/>
    <m/>
    <m/>
    <m/>
    <m/>
    <m/>
    <m/>
    <m/>
    <m/>
    <m/>
    <s v="No comments"/>
    <m/>
    <m/>
    <m/>
    <m/>
    <s v="Michael Arockiya Samy"/>
    <m/>
    <m/>
    <m/>
    <b v="0"/>
  </r>
  <r>
    <x v="69"/>
    <s v="Zirius"/>
    <s v="Feature"/>
    <s v="Feature #47987: Root - Production Support"/>
    <x v="0"/>
    <x v="0"/>
    <s v="Issue in JAXB marshelling in zirius ERP"/>
    <s v="Michael Arockiya Samy"/>
    <m/>
    <d v="2014-12-15T14:52:00"/>
    <m/>
    <s v="Invoice22 DC5 - Report2 DC2(10-Dec-2014 to 23-Dec-2014)"/>
    <d v="2014-12-11T00:00:00"/>
    <d v="2014-12-15T00:00:00"/>
    <n v="12"/>
    <n v="10"/>
    <n v="100"/>
    <d v="2014-12-12T13:03:00"/>
    <d v="2014-12-15T14:52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0"/>
    <s v="Zirius"/>
    <s v="Feature"/>
    <s v="Feature #47987: Root - Production Support"/>
    <x v="0"/>
    <x v="0"/>
    <s v="DB upgrade - in production"/>
    <s v="Michael Arockiya Samy"/>
    <m/>
    <d v="2014-12-12T13:01:00"/>
    <m/>
    <s v="Invoice22 DC5 - Report2 DC2(10-Dec-2014 to 23-Dec-2014)"/>
    <d v="2014-12-11T00:00:00"/>
    <d v="2014-12-11T00:00:00"/>
    <n v="4"/>
    <n v="4"/>
    <n v="100"/>
    <d v="2014-12-12T13:01:00"/>
    <d v="2014-12-12T13:01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1"/>
    <s v="Zirius"/>
    <s v="Code Review"/>
    <s v="Feature #47987: Root - Production Support"/>
    <x v="0"/>
    <x v="0"/>
    <s v="Accesspoint validation and issue fix - code review and support"/>
    <s v="Millton Vinothkumar Raja"/>
    <m/>
    <d v="2014-12-16T12:36:00"/>
    <m/>
    <s v="Invoice22 DC5 - Report2 DC2(10-Dec-2014 to 23-Dec-2014)"/>
    <d v="2014-12-10T00:00:00"/>
    <d v="2014-12-23T00:00:00"/>
    <n v="1"/>
    <n v="0"/>
    <n v="100"/>
    <d v="2014-12-12T12:59:00"/>
    <d v="2014-12-16T12:36:00"/>
    <m/>
    <m/>
    <m/>
    <m/>
    <d v="2014-12-13T00:00:00"/>
    <d v="2014-12-12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x v="72"/>
    <s v="Zirius"/>
    <s v="Code Review"/>
    <s v="Feature #47965: Root - Itella XML File Backup"/>
    <x v="0"/>
    <x v="0"/>
    <s v="Itella XML File Backup - code review and support"/>
    <s v="Kalidass Sethuraman"/>
    <m/>
    <d v="2014-12-23T13:00:00"/>
    <m/>
    <s v="Invoice22 DC5 - Report2 DC2(10-Dec-2014 to 23-Dec-2014)"/>
    <d v="2014-12-10T00:00:00"/>
    <d v="2014-12-23T00:00:00"/>
    <n v="1"/>
    <n v="1"/>
    <n v="100"/>
    <d v="2014-12-12T12:19:00"/>
    <d v="2014-12-23T13:00:00"/>
    <m/>
    <m/>
    <m/>
    <m/>
    <d v="2014-12-10T00:00:00"/>
    <d v="2014-12-23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x v="73"/>
    <s v="Zirius"/>
    <s v="Feature"/>
    <s v="Feature #47730: Root - Prod issues and support"/>
    <x v="0"/>
    <x v="0"/>
    <s v="AP receive invoice taking long time"/>
    <s v="Michael Arockiya Samy"/>
    <m/>
    <d v="2014-12-23T13:09:00"/>
    <m/>
    <s v="Invoice22 DC5 - Report2 DC2(10-Dec-2014 to 23-Dec-2014)"/>
    <d v="2014-12-10T00:00:00"/>
    <d v="2014-12-12T00:00:00"/>
    <n v="12"/>
    <n v="11.5"/>
    <n v="100"/>
    <d v="2014-12-11T13:18:00"/>
    <d v="2014-12-23T13:09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4"/>
    <s v="Zirius"/>
    <s v="Feature"/>
    <s v="Feature #47730: Root - Prod issues and support"/>
    <x v="0"/>
    <x v="0"/>
    <s v="Itella - Placing files in beta location"/>
    <s v="Michael Arockiya Samy"/>
    <m/>
    <d v="2014-12-11T13:17:00"/>
    <m/>
    <s v="Invoice22 DC5 - Report2 DC2(10-Dec-2014 to 23-Dec-2014)"/>
    <d v="2014-12-10T00:00:00"/>
    <d v="2014-12-10T00:00:00"/>
    <n v="6"/>
    <n v="6"/>
    <n v="100"/>
    <d v="2014-12-11T13:16:00"/>
    <d v="2014-12-11T13:17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5"/>
    <s v="Zirius"/>
    <s v="Code Review"/>
    <s v="Feature #47481: Root - Jasper Report REST Services ? Role Operation"/>
    <x v="0"/>
    <x v="0"/>
    <s v="Role Operation - Review"/>
    <s v="Kumaresan Krishnakumari"/>
    <m/>
    <d v="2014-12-22T12:52:00"/>
    <m/>
    <s v="Invoice22 DC5 - Report2 DC2(10-Dec-2014 to 23-Dec-2014)"/>
    <d v="2014-12-10T00:00:00"/>
    <d v="2014-12-23T00:00:00"/>
    <n v="2"/>
    <n v="1"/>
    <n v="100"/>
    <d v="2014-12-10T15:05:00"/>
    <d v="2014-12-22T12:52:00"/>
    <m/>
    <m/>
    <m/>
    <m/>
    <m/>
    <m/>
    <m/>
    <m/>
    <m/>
    <m/>
    <m/>
    <m/>
    <m/>
    <m/>
    <m/>
    <m/>
    <m/>
    <m/>
    <m/>
    <s v="1. Move the call flow from service to controller"/>
    <m/>
    <m/>
    <m/>
    <m/>
    <s v="Michael Arockiya Samy"/>
    <m/>
    <m/>
    <m/>
    <b v="0"/>
  </r>
  <r>
    <x v="76"/>
    <s v="Zirius"/>
    <s v="Feature"/>
    <s v="Feature #49649: Root - In Admin time Entry sub menu while trying to press tab btn on from and to combo boxes script error occurs"/>
    <x v="0"/>
    <x v="0"/>
    <s v="In Admin time Entry sub menu while trying to press tab btn on from and to combo boxes script error occurs - impl"/>
    <s v="Millton Vinothkumar Raja"/>
    <m/>
    <d v="2014-12-23T18:57:00"/>
    <m/>
    <s v="Invoice22 DC5 - Report2 DC2(10-Dec-2014 to 23-Dec-2014)"/>
    <d v="2014-12-10T00:00:00"/>
    <d v="2014-12-23T00:00:00"/>
    <n v="10"/>
    <n v="9.9"/>
    <n v="0"/>
    <d v="2014-12-23T13:25:00"/>
    <d v="2014-12-23T18:54:00"/>
    <m/>
    <s v="can not give proper fix for minor script errors in browser. it will impact a lot in code. completed analysis for all these kind of issues.so moved to next plan."/>
    <m/>
    <m/>
    <d v="2014-12-22T00:00:00"/>
    <d v="2014-12-23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77"/>
    <s v="Zirius"/>
    <s v="Feature"/>
    <s v="Feature #48688: Root - 573-Payment type - Add account enhancement"/>
    <x v="0"/>
    <x v="0"/>
    <s v="573-Payment type - Add account enhancement Review comments and validation."/>
    <s v="Millton Vinothkumar Raja"/>
    <m/>
    <d v="2014-12-22T14:24:00"/>
    <m/>
    <s v="Invoice22 DC5 - Report2 DC2(10-Dec-2014 to 23-Dec-2014)"/>
    <d v="2014-12-10T00:00:00"/>
    <d v="2014-12-23T00:00:00"/>
    <n v="4"/>
    <n v="4"/>
    <n v="100"/>
    <d v="2014-12-22T12:12:00"/>
    <d v="2014-12-22T14:24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78"/>
    <s v="Zirius"/>
    <s v="Feature"/>
    <s v="Feature #48688: Root - 573-Payment type - Add account enhancement"/>
    <x v="0"/>
    <x v="0"/>
    <s v="573-Payment type - Add account enhancement impact analysis and fixing"/>
    <s v="Millton Vinothkumar Raja"/>
    <m/>
    <d v="2014-12-22T14:23:00"/>
    <m/>
    <s v="Invoice22 DC5 - Report2 DC2(10-Dec-2014 to 23-Dec-2014)"/>
    <d v="2014-12-10T00:00:00"/>
    <d v="2014-12-23T00:00:00"/>
    <n v="6"/>
    <n v="6"/>
    <n v="100"/>
    <d v="2014-12-19T11:10:00"/>
    <d v="2014-12-22T14:2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79"/>
    <s v="Zirius"/>
    <s v="Feature"/>
    <s v="Feature #48688: Root - 573-Payment type - Add account enhancement"/>
    <x v="0"/>
    <x v="0"/>
    <s v="573-Payment type - Add account enhancement - impl"/>
    <s v="Millton Vinothkumar Raja"/>
    <m/>
    <d v="2014-12-22T14:22:00"/>
    <m/>
    <s v="Invoice22 DC5 - Report2 DC2(10-Dec-2014 to 23-Dec-2014)"/>
    <d v="2014-12-10T00:00:00"/>
    <d v="2014-12-23T00:00:00"/>
    <n v="12"/>
    <n v="12"/>
    <n v="100"/>
    <d v="2014-12-17T17:37:00"/>
    <d v="2014-12-22T14:22:00"/>
    <m/>
    <m/>
    <m/>
    <m/>
    <d v="2014-12-16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0"/>
    <s v="Zirius"/>
    <s v="Feature"/>
    <s v="Feature #44530: Root  - 568 -  WebService Implementation on Customer, product, Supplier "/>
    <x v="0"/>
    <x v="0"/>
    <s v="Maintaining the Duplicate exception list Implementation on Customer, product, Supplier - Impl"/>
    <s v="Millton Vinothkumar Raja"/>
    <m/>
    <d v="2014-12-16T12:57:00"/>
    <m/>
    <s v="Invoice22 DC5 - Report2 DC2(10-Dec-2014 to 23-Dec-2014)"/>
    <d v="2014-12-10T00:00:00"/>
    <d v="2014-12-23T00:00:00"/>
    <n v="8"/>
    <n v="7"/>
    <n v="100"/>
    <d v="2014-12-15T22:17:00"/>
    <d v="2014-12-16T12:57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1"/>
    <s v="Zirius"/>
    <s v="Feature"/>
    <s v="Feature #48050: Root - Duplicate Exception should be maintained in separate list for create Product."/>
    <x v="0"/>
    <x v="0"/>
    <s v="Duplicate Exception should be maintained in separate list for create Product - impl"/>
    <s v="Millton Vinothkumar Raja"/>
    <m/>
    <d v="2014-12-16T12:57:00"/>
    <m/>
    <s v="Invoice22 DC5 - Report2 DC2(10-Dec-2014 to 23-Dec-2014)"/>
    <d v="2014-12-10T00:00:00"/>
    <d v="2014-12-23T00:00:00"/>
    <n v="8"/>
    <n v="4"/>
    <n v="100"/>
    <d v="2014-12-12T17:21:00"/>
    <d v="2014-12-16T12:55:00"/>
    <m/>
    <m/>
    <m/>
    <m/>
    <d v="2014-12-12T00:00:00"/>
    <m/>
    <m/>
    <m/>
    <m/>
    <m/>
    <m/>
    <m/>
    <m/>
    <m/>
    <m/>
    <m/>
    <m/>
    <m/>
    <m/>
    <m/>
    <m/>
    <m/>
    <m/>
    <m/>
    <s v="Millton Vinothkumar Raja"/>
    <m/>
    <b v="0"/>
    <m/>
    <b v="0"/>
  </r>
  <r>
    <x v="82"/>
    <s v="Zirius"/>
    <s v="Feature"/>
    <m/>
    <x v="0"/>
    <x v="0"/>
    <s v="test case failure for  SupplierServiceTest and SupplierProductServiceTest"/>
    <s v="Millton Vinothkumar Raja"/>
    <m/>
    <d v="2014-12-12T17:18:00"/>
    <m/>
    <s v="Invoice22 DC5 - Report2 DC2(10-Dec-2014 to 23-Dec-2014)"/>
    <d v="2014-12-10T00:00:00"/>
    <d v="2014-12-23T00:00:00"/>
    <n v="2"/>
    <n v="2"/>
    <n v="100"/>
    <d v="2014-12-12T17:18:00"/>
    <d v="2014-12-12T17:18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3"/>
    <s v="Zirius"/>
    <s v="Feature"/>
    <m/>
    <x v="0"/>
    <x v="0"/>
    <s v="Fixing Test case failure in CustomerHibernateDAOTest, ProductHibernateDAOTest, SupplierProductHibernateDAOTest &amp; ProductServiceTest"/>
    <s v="Millton Vinothkumar Raja"/>
    <m/>
    <d v="2014-12-11T19:57:00"/>
    <m/>
    <s v="Invoice22 DC5 - Report2 DC2(10-Dec-2014 to 23-Dec-2014)"/>
    <d v="2014-12-11T00:00:00"/>
    <d v="2014-12-23T00:00:00"/>
    <n v="3.5"/>
    <n v="3.4"/>
    <n v="100"/>
    <d v="2014-12-11T19:54:00"/>
    <d v="2014-12-11T19:56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4"/>
    <s v="Zirius"/>
    <s v="Feature"/>
    <m/>
    <x v="0"/>
    <x v="0"/>
    <s v="Validation in beta for 570,582 edit supplier and edit product."/>
    <s v="Millton Vinothkumar Raja"/>
    <m/>
    <d v="2014-12-11T12:28:00"/>
    <m/>
    <s v="Invoice22 DC5 - Report2 DC2(10-Dec-2014 to 23-Dec-2014)"/>
    <d v="2014-12-11T00:00:00"/>
    <d v="2014-12-11T00:00:00"/>
    <n v="1.5"/>
    <n v="1.5"/>
    <n v="100"/>
    <d v="2014-12-11T12:27:00"/>
    <d v="2014-12-11T12:28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5"/>
    <s v="Zirius"/>
    <s v="Support"/>
    <m/>
    <x v="0"/>
    <x v="0"/>
    <s v="Team Support &amp; Management"/>
    <s v="Millton Vinothkumar Raja"/>
    <m/>
    <d v="2014-12-24T09:49:00"/>
    <m/>
    <s v="Invoice22 DC5 - Report2 DC2(10-Dec-2014 to 23-Dec-2014)"/>
    <d v="2014-12-10T00:00:00"/>
    <d v="2014-12-23T00:00:00"/>
    <n v="30"/>
    <n v="25.9"/>
    <n v="100"/>
    <d v="2014-12-11T10:54:00"/>
    <d v="2014-12-24T09:49:00"/>
    <m/>
    <m/>
    <m/>
    <m/>
    <d v="2014-12-10T00:00:00"/>
    <d v="2014-12-22T00:00:00"/>
    <m/>
    <m/>
    <m/>
    <m/>
    <m/>
    <m/>
    <m/>
    <m/>
    <m/>
    <m/>
    <m/>
    <m/>
    <m/>
    <m/>
    <m/>
    <m/>
    <m/>
    <m/>
    <s v="Millton Vinothkumar Raja"/>
    <m/>
    <m/>
    <m/>
    <b v="0"/>
  </r>
  <r>
    <x v="86"/>
    <s v="Zirius"/>
    <s v="Feature"/>
    <m/>
    <x v="0"/>
    <x v="0"/>
    <s v="search option allows only one time selection in all grid selection dropdown boxes - impl"/>
    <s v="Vinothini Rajamanickam"/>
    <m/>
    <d v="2014-12-24T06:22:00"/>
    <m/>
    <s v="Invoice22 DC5 - Report2 DC2(10-Dec-2014 to 23-Dec-2014)"/>
    <d v="2014-12-10T00:00:00"/>
    <d v="2014-12-23T00:00:00"/>
    <n v="8"/>
    <n v="8"/>
    <n v="100"/>
    <d v="2014-12-23T12:07:00"/>
    <d v="2014-12-24T06:2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87"/>
    <s v="Zirius"/>
    <s v="Feature"/>
    <m/>
    <x v="0"/>
    <x v="0"/>
    <s v="search option allows only one time selection in all grid selection dropdown boxes"/>
    <s v="Millton Vinothkumar Raja"/>
    <m/>
    <d v="2014-12-23T18:55:00"/>
    <m/>
    <s v="Invoice22 DC5 - Report2 DC2(10-Dec-2014 to 23-Dec-2014)"/>
    <d v="2014-12-10T00:00:00"/>
    <d v="2014-12-23T00:00:00"/>
    <n v="6"/>
    <n v="6"/>
    <n v="100"/>
    <d v="2014-12-22T12:25:00"/>
    <d v="2014-12-23T18:55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88"/>
    <s v="Zirius"/>
    <s v="Feature"/>
    <m/>
    <x v="0"/>
    <x v="0"/>
    <s v="Need to align error panel message Inbound invoice window"/>
    <s v="Millton Vinothkumar Raja"/>
    <m/>
    <d v="2014-12-23T18:52:00"/>
    <m/>
    <s v="Invoice22 DC5 - Report2 DC2(10-Dec-2014 to 23-Dec-2014)"/>
    <d v="2014-12-10T00:00:00"/>
    <d v="2014-12-23T00:00:00"/>
    <n v="4"/>
    <n v="4"/>
    <n v="100"/>
    <d v="2014-12-22T12:21:00"/>
    <d v="2014-12-23T18:52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89"/>
    <s v="Zirius"/>
    <s v="Feature"/>
    <s v="Feature #48973: Root - 589-Inbound Invoice - Image click should open create supplier"/>
    <x v="0"/>
    <x v="0"/>
    <s v="589-Inbound Invoice - Image click should open create supplier - impl"/>
    <s v="Millton Vinothkumar Raja"/>
    <m/>
    <d v="2014-12-22T13:07:00"/>
    <m/>
    <s v="Invoice22 DC5 - Report2 DC2(10-Dec-2014 to 23-Dec-2014)"/>
    <d v="2014-12-10T00:00:00"/>
    <d v="2014-12-23T00:00:00"/>
    <n v="8"/>
    <n v="8"/>
    <n v="100"/>
    <d v="2014-12-18T20:12:00"/>
    <d v="2014-12-22T13:0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0"/>
    <s v="Zirius"/>
    <s v="Feature"/>
    <s v="Feature #47526: Root - 586-Need webservices for getAllNotInvoiced and set Invoiced"/>
    <x v="0"/>
    <x v="0"/>
    <s v="implementation of impact analysis"/>
    <s v="Millton Vinothkumar Raja"/>
    <m/>
    <d v="2014-12-18T20:18:00"/>
    <m/>
    <s v="Invoice22 DC5 - Report2 DC2(10-Dec-2014 to 23-Dec-2014)"/>
    <d v="2014-12-10T00:00:00"/>
    <d v="2014-12-23T00:00:00"/>
    <n v="8"/>
    <n v="8"/>
    <n v="100"/>
    <d v="2014-12-18T12:03:00"/>
    <d v="2014-12-18T20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1"/>
    <s v="Zirius"/>
    <s v="Feature"/>
    <s v="Feature #47526: Root - 586-Need webservices for getAllNotInvoiced and set Invoiced"/>
    <x v="0"/>
    <x v="0"/>
    <s v="586-Need webservices for getAllNotInvoiced and set Invoiced - validation and support"/>
    <s v="Millton Vinothkumar Raja"/>
    <m/>
    <d v="2014-12-15T11:34:00"/>
    <m/>
    <s v="Invoice22 DC5 - Report2 DC2(10-Dec-2014 to 23-Dec-2014)"/>
    <d v="2014-12-10T00:00:00"/>
    <d v="2014-12-23T00:00:00"/>
    <n v="8"/>
    <n v="8"/>
    <n v="100"/>
    <d v="2014-12-15T11:25:00"/>
    <d v="2014-12-15T11:3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2"/>
    <s v="Zirius"/>
    <s v="Feature"/>
    <s v="Feature #48024: Root - 579-Contact person on customer bug"/>
    <x v="0"/>
    <x v="0"/>
    <s v="579-Contact person on customer bug - impl"/>
    <s v="Millton Vinothkumar Raja"/>
    <m/>
    <d v="2014-12-18T20:16:00"/>
    <m/>
    <s v="Invoice22 DC5 - Report2 DC2(10-Dec-2014 to 23-Dec-2014)"/>
    <d v="2014-12-10T00:00:00"/>
    <d v="2014-12-23T00:00:00"/>
    <n v="8"/>
    <n v="8"/>
    <n v="100"/>
    <d v="2014-12-12T17:01:00"/>
    <d v="2014-12-18T20:16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3"/>
    <s v="Zirius"/>
    <s v="Feature"/>
    <s v="Feature #47526: Root - 586-Need webservices for getAllNotInvoiced and set Invoiced"/>
    <x v="0"/>
    <x v="0"/>
    <s v="586-Need webservices for getAllNotInvoiced and set Invoiced - impl"/>
    <s v="Millton Vinothkumar Raja"/>
    <m/>
    <d v="2014-12-15T11:32:00"/>
    <m/>
    <s v="Invoice22 DC5 - Report2 DC2(10-Dec-2014 to 23-Dec-2014)"/>
    <d v="2014-12-10T00:00:00"/>
    <d v="2014-12-23T00:00:00"/>
    <n v="16"/>
    <n v="16"/>
    <n v="100"/>
    <d v="2014-12-10T18:02:00"/>
    <d v="2014-12-15T11:32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4"/>
    <s v="Zirius"/>
    <s v="Feature"/>
    <m/>
    <x v="0"/>
    <x v="0"/>
    <s v="test case failure for  BagWebServiceTest"/>
    <s v="Millton Vinothkumar Raja"/>
    <m/>
    <d v="2014-12-23T19:16:00"/>
    <m/>
    <s v="Invoice22 DC5 - Report2 DC2(10-Dec-2014 to 23-Dec-2014)"/>
    <d v="2014-12-10T00:00:00"/>
    <d v="2014-12-23T00:00:00"/>
    <n v="4"/>
    <n v="4"/>
    <n v="100"/>
    <d v="2014-12-23T19:14:00"/>
    <d v="2014-12-23T19:16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5"/>
    <s v="Zirius"/>
    <s v="Feature"/>
    <m/>
    <x v="0"/>
    <x v="0"/>
    <s v="Test case failure fix for ConfigWebServiceTest and CompanyServiceTest"/>
    <s v="Millton Vinothkumar Raja"/>
    <m/>
    <d v="2014-12-23T12:52:00"/>
    <m/>
    <s v="Invoice22 DC5 - Report2 DC2(10-Dec-2014 to 23-Dec-2014)"/>
    <d v="2014-12-10T00:00:00"/>
    <d v="2014-12-23T00:00:00"/>
    <n v="8"/>
    <n v="8"/>
    <n v="100"/>
    <d v="2014-12-23T12:20:00"/>
    <d v="2014-12-23T12:52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6"/>
    <s v="Zirius"/>
    <s v="Feature"/>
    <m/>
    <x v="0"/>
    <x v="0"/>
    <s v="Test Case Fix in UMSWebserviceTest"/>
    <s v="Millton Vinothkumar Raja"/>
    <m/>
    <d v="2014-12-22T12:29:00"/>
    <m/>
    <s v="Invoice22 DC5 - Report2 DC2(10-Dec-2014 to 23-Dec-2014)"/>
    <d v="2014-12-10T00:00:00"/>
    <d v="2014-12-23T00:00:00"/>
    <n v="6"/>
    <n v="6"/>
    <n v="100"/>
    <d v="2014-12-22T12:26:00"/>
    <d v="2014-12-22T12:2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7"/>
    <s v="Zirius"/>
    <s v="Feature"/>
    <m/>
    <x v="0"/>
    <x v="0"/>
    <s v="Test case fixed for version"/>
    <s v="Millton Vinothkumar Raja"/>
    <m/>
    <d v="2014-12-19T11:39:00"/>
    <m/>
    <s v="Invoice22 DC5 - Report2 DC2(10-Dec-2014 to 23-Dec-2014)"/>
    <d v="2014-12-10T00:00:00"/>
    <d v="2014-12-23T00:00:00"/>
    <n v="8"/>
    <n v="8"/>
    <n v="100"/>
    <d v="2014-12-19T11:25:00"/>
    <d v="2014-12-19T11:39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8"/>
    <s v="Zirius"/>
    <s v="Feature"/>
    <m/>
    <x v="0"/>
    <x v="0"/>
    <s v="test case failure for companyServiceTest"/>
    <s v="Millton Vinothkumar Raja"/>
    <m/>
    <d v="2014-12-19T11:19:00"/>
    <m/>
    <s v="Invoice22 DC5 - Report2 DC2(10-Dec-2014 to 23-Dec-2014)"/>
    <d v="2014-12-10T00:00:00"/>
    <d v="2014-12-23T00:00:00"/>
    <n v="4"/>
    <n v="4"/>
    <n v="100"/>
    <d v="2014-12-18T12:07:00"/>
    <d v="2014-12-19T11:19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9"/>
    <s v="Zirius"/>
    <s v="Feature"/>
    <s v="Feature #47586: Root - 587-InboundInvoice line item enhancement"/>
    <x v="0"/>
    <x v="0"/>
    <s v="overall validation of impacts and implementations."/>
    <s v="Millton Vinothkumar Raja"/>
    <m/>
    <d v="2014-12-19T11:17:00"/>
    <m/>
    <s v="Invoice22 DC5 - Report2 DC2(10-Dec-2014 to 23-Dec-2014)"/>
    <d v="2014-12-10T00:00:00"/>
    <d v="2014-12-23T00:00:00"/>
    <n v="4"/>
    <n v="4"/>
    <n v="100"/>
    <d v="2014-12-18T12:06:00"/>
    <d v="2014-12-19T11:17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0"/>
    <s v="Zirius"/>
    <s v="Feature"/>
    <m/>
    <x v="0"/>
    <x v="0"/>
    <s v="Fixed test case failure in PaymentTypeServiceTest"/>
    <s v="Millton Vinothkumar Raja"/>
    <m/>
    <d v="2014-12-17T10:43:00"/>
    <m/>
    <s v="Invoice22 DC5 - Report2 DC2(10-Dec-2014 to 23-Dec-2014)"/>
    <d v="2014-12-10T00:00:00"/>
    <d v="2014-12-23T00:00:00"/>
    <n v="4"/>
    <n v="4"/>
    <n v="100"/>
    <d v="2014-12-16T21:36:00"/>
    <d v="2014-12-17T10:43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1"/>
    <s v="Zirius"/>
    <s v="Feature"/>
    <m/>
    <x v="0"/>
    <x v="0"/>
    <s v="Internal Issue fix in Distribution Template"/>
    <s v="Millton Vinothkumar Raja"/>
    <m/>
    <d v="2014-12-17T10:39:00"/>
    <m/>
    <s v="Invoice22 DC5 - Report2 DC2(10-Dec-2014 to 23-Dec-2014)"/>
    <d v="2014-12-10T00:00:00"/>
    <d v="2014-12-23T00:00:00"/>
    <n v="1"/>
    <n v="1"/>
    <n v="100"/>
    <d v="2014-12-16T21:34:00"/>
    <d v="2014-12-17T10:39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2"/>
    <s v="Zirius"/>
    <s v="Feature"/>
    <s v="Feature #47586: Root - 587-InboundInvoice line item enhancement"/>
    <x v="0"/>
    <x v="0"/>
    <s v="validation and support"/>
    <s v="Millton Vinothkumar Raja"/>
    <m/>
    <d v="2014-12-17T10:37:00"/>
    <m/>
    <s v="Invoice22 DC5 - Report2 DC2(10-Dec-2014 to 23-Dec-2014)"/>
    <d v="2014-12-10T00:00:00"/>
    <d v="2014-12-23T00:00:00"/>
    <n v="3"/>
    <n v="3"/>
    <n v="100"/>
    <d v="2014-12-16T21:34:00"/>
    <d v="2014-12-17T10:37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3"/>
    <s v="Zirius"/>
    <s v="Feature"/>
    <s v="Feature #48435: Root - Test case failures ProductHibernateDAOTest, SupplierProductServiceTest, SupplierServiceTest"/>
    <x v="0"/>
    <x v="0"/>
    <s v="Test case failures ProductHibernateDAOTest, SupplierProductServiceTest, SupplierServiceTest"/>
    <s v="Millton Vinothkumar Raja"/>
    <m/>
    <d v="2014-12-16T12:13:00"/>
    <m/>
    <s v="Invoice22 DC5 - Report2 DC2(10-Dec-2014 to 23-Dec-2014)"/>
    <d v="2014-12-10T00:00:00"/>
    <d v="2014-12-23T00:00:00"/>
    <n v="8"/>
    <n v="8"/>
    <n v="100"/>
    <d v="2014-12-15T20:08:00"/>
    <d v="2014-12-15T20:10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4"/>
    <s v="Zirius"/>
    <s v="Feature"/>
    <m/>
    <x v="0"/>
    <x v="0"/>
    <s v=" Fixing Test case failures in build machine"/>
    <s v="Millton Vinothkumar Raja"/>
    <m/>
    <d v="2014-12-15T10:44:00"/>
    <m/>
    <s v="Invoice22 DC5 - Report2 DC2(10-Dec-2014 to 23-Dec-2014)"/>
    <d v="2014-12-10T00:00:00"/>
    <d v="2014-12-23T00:00:00"/>
    <n v="8"/>
    <n v="8"/>
    <n v="100"/>
    <d v="2014-12-12T12:23:00"/>
    <d v="2014-12-15T10:4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5"/>
    <s v="Zirius"/>
    <s v="Feature"/>
    <m/>
    <x v="0"/>
    <x v="0"/>
    <s v="Fixing Test case failure in invoiceServiceTest"/>
    <s v="Millton Vinothkumar Raja"/>
    <m/>
    <d v="2014-12-11T19:55:00"/>
    <m/>
    <s v="Invoice22 DC5 - Report2 DC2(10-Dec-2014 to 23-Dec-2014)"/>
    <d v="2014-12-11T00:00:00"/>
    <d v="2014-12-23T00:00:00"/>
    <n v="4"/>
    <n v="4"/>
    <n v="100"/>
    <d v="2014-12-11T19:49:00"/>
    <d v="2014-12-11T19:55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6"/>
    <s v="Zirius"/>
    <s v="Feature"/>
    <m/>
    <x v="0"/>
    <x v="0"/>
    <s v="Validation in Beta on ticket no. 570 and 582"/>
    <s v="Millton Vinothkumar Raja"/>
    <m/>
    <d v="2014-12-11T19:54:00"/>
    <m/>
    <s v="Invoice22 DC5 - Report2 DC2(10-Dec-2014 to 23-Dec-2014)"/>
    <d v="2014-12-11T00:00:00"/>
    <d v="2014-12-11T00:00:00"/>
    <n v="4"/>
    <n v="4"/>
    <n v="100"/>
    <d v="2014-12-11T19:46:00"/>
    <d v="2014-12-11T19:5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7"/>
    <s v="Zirius"/>
    <s v="Feature"/>
    <s v="Feature #47663: Root - 570-InvoiceNumber in InboundInvoice"/>
    <x v="0"/>
    <x v="0"/>
    <s v="570-InvoiceNumber in InboundInvoice - impl"/>
    <s v="Millton Vinothkumar Raja"/>
    <m/>
    <d v="2014-12-11T10:59:00"/>
    <m/>
    <s v="Invoice22 DC5 - Report2 DC2(10-Dec-2014 to 23-Dec-2014)"/>
    <d v="2014-12-10T00:00:00"/>
    <d v="2014-12-23T00:00:00"/>
    <n v="8"/>
    <n v="8"/>
    <n v="100"/>
    <d v="2014-12-11T10:51:00"/>
    <d v="2014-12-11T10:59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8"/>
    <m/>
    <m/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9">
  <r>
    <x v="0"/>
    <s v="Zirius"/>
    <x v="0"/>
    <s v="Feature #47515: Root - Jasper Report ? Creating Pagination Controls"/>
    <s v="Closed"/>
    <s v="Minor Impact"/>
    <s v="Creating Pagination Controls - Review Updates"/>
    <s v="Kumaresan Krishnakumari"/>
    <m/>
    <d v="2014-12-19T18:40:00"/>
    <m/>
    <s v="Invoice22 DC5 - Report2 DC2(10-Dec-2014 to 23-Dec-2014)"/>
    <d v="2014-12-10T00:00:00"/>
    <d v="2014-12-23T00:00:00"/>
    <n v="2"/>
    <n v="1"/>
    <n v="100"/>
    <d v="2014-12-10T18:04:00"/>
    <d v="2014-12-19T11:32:00"/>
    <m/>
    <m/>
    <m/>
    <m/>
    <d v="2014-12-17T00:00:00"/>
    <d v="2014-12-19T00:00:00"/>
    <m/>
    <m/>
    <m/>
    <m/>
    <m/>
    <m/>
    <m/>
    <m/>
    <m/>
    <m/>
    <m/>
    <m/>
    <m/>
    <s v="Images is used in buttons &amp; Pagination panel is fit into report panel."/>
    <m/>
    <m/>
    <m/>
    <m/>
    <s v="Akthar Hussaini"/>
    <m/>
    <m/>
    <m/>
    <b v="0"/>
  </r>
  <r>
    <x v="1"/>
    <s v="Zirius"/>
    <x v="1"/>
    <s v="Feature #47515: Root - Jasper Report ? Creating Pagination Controls"/>
    <s v="Closed"/>
    <s v="Minor Impact"/>
    <s v="Creating Pagination Controls - Validation &amp; Unit testing"/>
    <s v="Kumaresan Krishnakumari"/>
    <m/>
    <d v="2014-12-19T11:30:00"/>
    <m/>
    <s v="Invoice22 DC5 - Report2 DC2(10-Dec-2014 to 23-Dec-2014)"/>
    <d v="2014-12-10T00:00:00"/>
    <d v="2014-12-23T00:00:00"/>
    <n v="2"/>
    <n v="2"/>
    <n v="100"/>
    <d v="2014-12-10T18:02:00"/>
    <d v="2014-12-19T11:30:00"/>
    <m/>
    <m/>
    <m/>
    <m/>
    <d v="2014-12-16T00:00:00"/>
    <d v="2014-12-17T00:00:00"/>
    <m/>
    <m/>
    <m/>
    <m/>
    <m/>
    <m/>
    <m/>
    <m/>
    <m/>
    <m/>
    <m/>
    <m/>
    <m/>
    <m/>
    <m/>
    <m/>
    <m/>
    <m/>
    <s v="Akthar Hussaini"/>
    <m/>
    <b v="0"/>
    <m/>
    <b v="0"/>
  </r>
  <r>
    <x v="2"/>
    <s v="Zirius"/>
    <x v="1"/>
    <s v="Feature #47515: Root - Jasper Report ? Creating Pagination Controls"/>
    <s v="Closed"/>
    <s v="Minor Impact"/>
    <s v="Creating Pagination Controls - Integrate the Pagination using visualize Js"/>
    <s v="Kumaresan Krishnakumari"/>
    <m/>
    <d v="2014-12-16T21:16:00"/>
    <m/>
    <s v="Invoice22 DC5 - Report2 DC2(10-Dec-2014 to 23-Dec-2014)"/>
    <d v="2014-12-10T00:00:00"/>
    <d v="2014-12-23T00:00:00"/>
    <n v="14"/>
    <n v="14.3"/>
    <n v="100"/>
    <d v="2014-12-10T18:01:00"/>
    <d v="2014-12-16T21:16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x v="3"/>
    <s v="Zirius"/>
    <x v="1"/>
    <s v="Feature #47515: Root - Jasper Report ? Creating Pagination Controls"/>
    <s v="Closed"/>
    <s v="Minor Impact"/>
    <s v="Creating Pagination Controls - UI changes &amp; design for pagination"/>
    <s v="Kumaresan Krishnakumari"/>
    <m/>
    <d v="2014-12-15T20:13:00"/>
    <m/>
    <s v="Invoice22 DC5 - Report2 DC2(10-Dec-2014 to 23-Dec-2014)"/>
    <d v="2014-12-10T00:00:00"/>
    <d v="2014-12-23T00:00:00"/>
    <n v="14"/>
    <n v="14"/>
    <n v="100"/>
    <d v="2014-12-10T17:46:00"/>
    <d v="2014-12-15T20:13:00"/>
    <m/>
    <m/>
    <m/>
    <m/>
    <d v="2014-12-10T00:00:00"/>
    <d v="2014-12-15T00:00:00"/>
    <m/>
    <m/>
    <m/>
    <m/>
    <m/>
    <m/>
    <m/>
    <m/>
    <m/>
    <m/>
    <m/>
    <m/>
    <m/>
    <m/>
    <m/>
    <m/>
    <m/>
    <m/>
    <s v="Akthar Hussaini"/>
    <m/>
    <b v="0"/>
    <m/>
    <b v="0"/>
  </r>
  <r>
    <x v="4"/>
    <s v="Zirius"/>
    <x v="1"/>
    <s v="Feature #47481: Root - Jasper Report REST Services ? Role Operation"/>
    <s v="Closed"/>
    <s v="Minor Impact"/>
    <s v="Role Operation - Review Updates"/>
    <s v="Kumaresan Krishnakumari"/>
    <m/>
    <d v="2014-12-19T18:39:00"/>
    <m/>
    <s v="Invoice22 DC5 - Report2 DC2(10-Dec-2014 to 23-Dec-2014)"/>
    <d v="2014-12-10T00:00:00"/>
    <d v="2014-12-23T00:00:00"/>
    <n v="2"/>
    <n v="1.1000000000000001"/>
    <n v="100"/>
    <d v="2014-12-10T15:06:00"/>
    <d v="2014-12-19T18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x v="5"/>
    <s v="Zirius"/>
    <x v="1"/>
    <s v="Feature #47481: Root - Jasper Report REST Services ? Role Operation"/>
    <s v="Closed"/>
    <s v="Minor Impact"/>
    <s v="Role Operation - Validation &amp; Unit testing"/>
    <s v="Kumaresan Krishnakumari"/>
    <m/>
    <d v="2014-12-19T16:43:00"/>
    <m/>
    <s v="Invoice22 DC5 - Report2 DC2(10-Dec-2014 to 23-Dec-2014)"/>
    <d v="2014-12-10T00:00:00"/>
    <d v="2014-12-23T00:00:00"/>
    <n v="8"/>
    <n v="6.6"/>
    <n v="100"/>
    <d v="2014-12-10T15:05:00"/>
    <d v="2014-12-19T16:4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x v="6"/>
    <s v="Zirius"/>
    <x v="1"/>
    <s v="Feature #47481: Root - Jasper Report REST Services ? Role Operation"/>
    <s v="Closed"/>
    <s v="Minor Impact"/>
    <s v="Role Operation - Junit Test cases"/>
    <s v="Kumaresan Krishnakumari"/>
    <m/>
    <d v="2014-12-19T16:45:00"/>
    <m/>
    <s v="Invoice22 DC5 - Report2 DC2(10-Dec-2014 to 23-Dec-2014)"/>
    <d v="2014-12-10T00:00:00"/>
    <d v="2014-12-23T00:00:00"/>
    <n v="2"/>
    <n v="2"/>
    <n v="100"/>
    <d v="2014-12-10T15:04:00"/>
    <d v="2014-12-19T16:45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x v="7"/>
    <s v="Zirius"/>
    <x v="1"/>
    <s v="Feature #47481: Root - Jasper Report REST Services ? Role Operation"/>
    <s v="Closed"/>
    <s v="Minor Impact"/>
    <s v="Role Operation - Integrate the implementation in respective places"/>
    <s v="Kumaresan Krishnakumari"/>
    <m/>
    <d v="2014-12-18T19:38:00"/>
    <m/>
    <s v="Invoice22 DC5 - Report2 DC2(10-Dec-2014 to 23-Dec-2014)"/>
    <d v="2014-12-10T00:00:00"/>
    <d v="2014-12-23T00:00:00"/>
    <n v="10"/>
    <n v="10"/>
    <n v="100"/>
    <d v="2014-12-10T15:01:00"/>
    <d v="2014-12-18T19:38:00"/>
    <m/>
    <m/>
    <m/>
    <m/>
    <d v="2014-12-17T00:00:00"/>
    <d v="2014-12-18T00:00:00"/>
    <m/>
    <m/>
    <m/>
    <m/>
    <m/>
    <m/>
    <m/>
    <m/>
    <m/>
    <m/>
    <m/>
    <m/>
    <m/>
    <m/>
    <m/>
    <m/>
    <m/>
    <m/>
    <s v="Akthar Hussaini"/>
    <m/>
    <b v="0"/>
    <m/>
    <b v="0"/>
  </r>
  <r>
    <x v="8"/>
    <s v="Zirius"/>
    <x v="1"/>
    <s v="Feature #47481: Root - Jasper Report REST Services ? Role Operation"/>
    <s v="Closed"/>
    <s v="Minor Impact"/>
    <s v="Role Operation - Implement  to perform role modification &amp; deletion"/>
    <s v="Kumaresan Krishnakumari"/>
    <m/>
    <d v="2014-12-16T21:23:00"/>
    <m/>
    <s v="Invoice22 DC5 - Report2 DC2(10-Dec-2014 to 23-Dec-2014)"/>
    <d v="2014-12-10T00:00:00"/>
    <d v="2014-12-23T00:00:00"/>
    <n v="8"/>
    <n v="8"/>
    <n v="100"/>
    <d v="2014-12-10T15:00:00"/>
    <d v="2014-12-16T21:23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x v="9"/>
    <s v="Zirius"/>
    <x v="1"/>
    <s v="Feature #47481: Root - Jasper Report REST Services ? Role Operation"/>
    <s v="Closed"/>
    <s v="Minor Impact"/>
    <s v="Role Operation - Implement  to perform role creation in Jasper Report Server"/>
    <s v="Kumaresan Krishnakumari"/>
    <m/>
    <d v="2014-12-11T20:33:00"/>
    <m/>
    <s v="Invoice22 DC5 - Report2 DC2(10-Dec-2014 to 23-Dec-2014)"/>
    <d v="2014-12-10T00:00:00"/>
    <d v="2014-12-23T00:00:00"/>
    <n v="4"/>
    <n v="3"/>
    <n v="100"/>
    <d v="2014-12-10T14:59:00"/>
    <d v="2014-12-11T20:33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Akthar Hussaini"/>
    <m/>
    <b v="0"/>
    <m/>
    <b v="0"/>
  </r>
  <r>
    <x v="10"/>
    <s v="Zirius"/>
    <x v="1"/>
    <s v="Feature #49243: Root - 584-the line item form opens behind document view"/>
    <s v="Closed"/>
    <s v="Minor Impact"/>
    <s v="584-the line item form opens behind document view - impl"/>
    <s v="Millton Vinothkumar Raja"/>
    <m/>
    <d v="2014-12-24T10:54:00"/>
    <m/>
    <s v="Invoice22 DC5 - Report2 DC2(10-Dec-2014 to 23-Dec-2014)"/>
    <d v="2014-12-10T00:00:00"/>
    <d v="2014-12-23T00:00:00"/>
    <n v="12"/>
    <n v="12"/>
    <n v="100"/>
    <d v="2014-12-22T12:30:00"/>
    <d v="2014-12-24T10:54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1"/>
    <s v="Zirius"/>
    <x v="1"/>
    <s v="Feature #49023: Root - 554-Save password is not working in chrome"/>
    <s v="Closed"/>
    <s v="Minor Impact"/>
    <s v="554-Save password is not working in chrome - impl"/>
    <s v="Millton Vinothkumar Raja"/>
    <m/>
    <d v="2014-12-22T20:30:00"/>
    <m/>
    <s v="Invoice22 DC5 - Report2 DC2(10-Dec-2014 to 23-Dec-2014)"/>
    <d v="2014-12-10T00:00:00"/>
    <d v="2014-12-23T00:00:00"/>
    <n v="8"/>
    <n v="8"/>
    <n v="100"/>
    <d v="2014-12-19T11:23:00"/>
    <d v="2014-12-22T20:30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2"/>
    <s v="Zirius"/>
    <x v="1"/>
    <s v="Feature #49020: Root - 536-the invoice line item geting Increased when creating new invoice from product"/>
    <s v="Closed"/>
    <s v="Minor Impact"/>
    <s v="536-the invoice line item geting Increased when creating new invoice from product - impl"/>
    <s v="Millton Vinothkumar Raja"/>
    <m/>
    <d v="2014-12-22T20:29:00"/>
    <m/>
    <s v="Invoice22 DC5 - Report2 DC2(10-Dec-2014 to 23-Dec-2014)"/>
    <d v="2014-12-10T00:00:00"/>
    <d v="2014-12-23T00:00:00"/>
    <n v="8"/>
    <n v="8"/>
    <n v="100"/>
    <d v="2014-12-19T11:20:00"/>
    <d v="2014-12-22T20:29:00"/>
    <m/>
    <m/>
    <m/>
    <m/>
    <d v="2014-12-18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3"/>
    <s v="Zirius"/>
    <x v="1"/>
    <s v="Feature #47586: Root - 587-InboundInvoice line item enhancement"/>
    <s v="Closed"/>
    <s v="Minor Impact"/>
    <s v="validation, Impact analysis and issue fixing"/>
    <s v="Millton Vinothkumar Raja"/>
    <m/>
    <d v="2014-12-19T11:15:00"/>
    <m/>
    <s v="Invoice22 DC5 - Report2 DC2(10-Dec-2014 to 23-Dec-2014)"/>
    <d v="2014-12-10T00:00:00"/>
    <d v="2014-12-23T00:00:00"/>
    <n v="12"/>
    <n v="12"/>
    <n v="100"/>
    <d v="2014-12-18T11:32:00"/>
    <d v="2014-12-19T11:15:00"/>
    <m/>
    <m/>
    <m/>
    <m/>
    <d v="2014-12-17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4"/>
    <s v="Zirius"/>
    <x v="1"/>
    <s v="Feature #47586: Root - 587-InboundInvoice line item enhancement"/>
    <s v="Closed"/>
    <s v="Minor Impact"/>
    <s v="Implementation and validation"/>
    <s v="Millton Vinothkumar Raja"/>
    <m/>
    <d v="2014-12-19T11:15:00"/>
    <m/>
    <s v="Invoice22 DC5 - Report2 DC2(10-Dec-2014 to 23-Dec-2014)"/>
    <d v="2014-12-10T00:00:00"/>
    <d v="2014-12-23T00:00:00"/>
    <n v="16"/>
    <n v="16"/>
    <n v="100"/>
    <d v="2014-12-16T12:16:00"/>
    <d v="2014-12-19T11:15:00"/>
    <m/>
    <m/>
    <m/>
    <m/>
    <d v="2014-12-15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5"/>
    <s v="Zirius"/>
    <x v="1"/>
    <s v="Feature #47586: Root - 587-InboundInvoice line item enhancement"/>
    <s v="Closed"/>
    <s v="Minor Impact"/>
    <s v="587-Moving Distribution template to Config module - impl"/>
    <s v="Millton Vinothkumar Raja"/>
    <m/>
    <d v="2014-12-19T11:14:00"/>
    <m/>
    <s v="Invoice22 DC5 - Report2 DC2(10-Dec-2014 to 23-Dec-2014)"/>
    <d v="2014-12-10T00:00:00"/>
    <d v="2014-12-23T00:00:00"/>
    <n v="6"/>
    <n v="6"/>
    <n v="100"/>
    <d v="2014-12-11T20:23:00"/>
    <d v="2014-12-19T11:14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6"/>
    <s v="Zirius"/>
    <x v="1"/>
    <s v="Feature #47586: Root - 587-InboundInvoice line item enhancement"/>
    <s v="Closed"/>
    <s v="Minor Impact"/>
    <s v="587-Including payment type in supplier - impl"/>
    <s v="Millton Vinothkumar Raja"/>
    <m/>
    <d v="2014-12-19T11:14:00"/>
    <m/>
    <s v="Invoice22 DC5 - Report2 DC2(10-Dec-2014 to 23-Dec-2014)"/>
    <d v="2014-12-10T00:00:00"/>
    <d v="2014-12-23T00:00:00"/>
    <n v="5"/>
    <n v="5"/>
    <n v="100"/>
    <d v="2014-12-11T20:22:00"/>
    <d v="2014-12-19T11:1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7"/>
    <s v="Zirius"/>
    <x v="1"/>
    <m/>
    <s v="Closed"/>
    <s v="Minor Impact"/>
    <s v=" Beta validation on supplier product enhancement in supplier"/>
    <s v="Millton Vinothkumar Raja"/>
    <m/>
    <d v="2014-12-19T11:13:00"/>
    <m/>
    <s v="Invoice22 DC5 - Report2 DC2(10-Dec-2014 to 23-Dec-2014)"/>
    <d v="2014-12-10T00:00:00"/>
    <d v="2014-12-23T00:00:00"/>
    <n v="1"/>
    <n v="1"/>
    <n v="100"/>
    <d v="2014-12-11T20:21:00"/>
    <d v="2014-12-19T11:13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8"/>
    <s v="Zirius"/>
    <x v="1"/>
    <s v="Feature #47586: Root - 587-InboundInvoice line item enhancement"/>
    <s v="Closed"/>
    <s v="Minor Impact"/>
    <s v="587-InboundInvoice line item enhancement - impl"/>
    <s v="Millton Vinothkumar Raja"/>
    <m/>
    <d v="2014-12-19T11:13:00"/>
    <m/>
    <s v="Invoice22 DC5 - Report2 DC2(10-Dec-2014 to 23-Dec-2014)"/>
    <d v="2014-12-10T00:00:00"/>
    <d v="2014-12-23T00:00:00"/>
    <n v="12"/>
    <n v="12"/>
    <n v="100"/>
    <d v="2014-12-10T20:10:00"/>
    <d v="2014-12-19T11:13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9"/>
    <s v="Zirius"/>
    <x v="1"/>
    <m/>
    <s v="Closed"/>
    <s v="Minor Impact"/>
    <s v="Receive invoice taking long time "/>
    <s v="Dineshkumar Ramasamy"/>
    <m/>
    <d v="2014-12-24T10:38:00"/>
    <m/>
    <s v="Invoice22 DC5 - Report2 DC2(10-Dec-2014 to 23-Dec-2014)"/>
    <d v="2014-12-10T00:00:00"/>
    <d v="2014-12-23T00:00:00"/>
    <n v="12"/>
    <n v="11"/>
    <n v="100"/>
    <d v="2014-12-23T12:03:00"/>
    <d v="2014-12-23T19:23:00"/>
    <m/>
    <m/>
    <m/>
    <m/>
    <d v="2014-12-22T00:00:00"/>
    <d v="2014-12-23T00:00:00"/>
    <m/>
    <m/>
    <m/>
    <m/>
    <m/>
    <m/>
    <m/>
    <m/>
    <m/>
    <m/>
    <m/>
    <s v="very first time when we call the method takes time to load the required libraries "/>
    <m/>
    <m/>
    <m/>
    <m/>
    <m/>
    <m/>
    <s v="Dineshkumar Ramasamy"/>
    <m/>
    <b v="0"/>
    <m/>
    <b v="0"/>
  </r>
  <r>
    <x v="20"/>
    <s v="Zirius"/>
    <x v="1"/>
    <s v="Feature #48832: Root - 590-Need an API to get AP details in oxalis-client.jar"/>
    <s v="Closed"/>
    <s v="Minor Impact"/>
    <s v="Need an API to get AP details in oxalis-client.jar testing and bug fixing"/>
    <s v="Dineshkumar Ramasamy"/>
    <m/>
    <d v="2014-12-22T12:04:00"/>
    <m/>
    <s v="Invoice22 DC5 - Report2 DC2(10-Dec-2014 to 23-Dec-2014)"/>
    <d v="2014-12-10T00:00:00"/>
    <d v="2014-12-23T00:00:00"/>
    <n v="8"/>
    <n v="8"/>
    <n v="100"/>
    <d v="2014-12-22T11:50:00"/>
    <d v="2014-12-22T12:04:00"/>
    <m/>
    <m/>
    <m/>
    <m/>
    <d v="2014-12-19T00:00:00"/>
    <d v="2014-12-19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x v="21"/>
    <s v="Zirius"/>
    <x v="1"/>
    <s v="Feature #48832: Root - 590-Need an API to get AP details in oxalis-client.jar"/>
    <s v="Closed"/>
    <s v="Minor Impact"/>
    <s v="590-Need an API to get AP details in oxalis-client.jar -  impl"/>
    <s v="Millton Vinothkumar Raja"/>
    <m/>
    <d v="2014-12-22T12:09:00"/>
    <m/>
    <s v="Invoice22 DC5 - Report2 DC2(10-Dec-2014 to 23-Dec-2014)"/>
    <d v="2014-12-10T00:00:00"/>
    <d v="2014-12-23T00:00:00"/>
    <n v="12"/>
    <n v="12"/>
    <n v="100"/>
    <d v="2014-12-18T12:17:00"/>
    <d v="2014-12-22T12:05:00"/>
    <m/>
    <m/>
    <m/>
    <m/>
    <d v="2014-12-17T00:00:00"/>
    <d v="2014-12-19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x v="22"/>
    <s v="Zirius"/>
    <x v="1"/>
    <m/>
    <s v="Closed"/>
    <s v="Minor Impact"/>
    <s v="version in web service validation and bug fixing"/>
    <s v="Millton Vinothkumar Raja"/>
    <m/>
    <d v="2014-12-22T12:10:00"/>
    <m/>
    <s v="Invoice22 DC5 - Report2 DC2(10-Dec-2014 to 23-Dec-2014)"/>
    <d v="2014-12-10T00:00:00"/>
    <d v="2014-12-23T00:00:00"/>
    <n v="2"/>
    <n v="2"/>
    <n v="100"/>
    <d v="2014-12-18T12:15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x v="23"/>
    <s v="Zirius"/>
    <x v="1"/>
    <m/>
    <s v="Closed"/>
    <s v="Minor Impact"/>
    <s v="import XMl validation and bug fixing"/>
    <s v="Millton Vinothkumar Raja"/>
    <m/>
    <d v="2014-12-22T12:10:00"/>
    <m/>
    <s v="Invoice22 DC5 - Report2 DC2(10-Dec-2014 to 23-Dec-2014)"/>
    <d v="2014-12-10T00:00:00"/>
    <d v="2014-12-23T00:00:00"/>
    <n v="2"/>
    <n v="2"/>
    <n v="100"/>
    <d v="2014-12-18T12:14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m/>
    <s v="No impact "/>
    <m/>
    <m/>
    <m/>
    <s v="Dineshkumar Ramasamy"/>
    <m/>
    <b v="0"/>
    <m/>
    <b v="0"/>
  </r>
  <r>
    <x v="24"/>
    <s v="Zirius"/>
    <x v="1"/>
    <m/>
    <s v="Closed"/>
    <s v="Minor Impact"/>
    <s v="Access point environment setup local"/>
    <s v="Dineshkumar Ramasamy"/>
    <m/>
    <d v="2014-12-22T11:54:00"/>
    <m/>
    <s v="Invoice22 DC5 - Report2 DC2(10-Dec-2014 to 23-Dec-2014)"/>
    <d v="2014-12-16T00:00:00"/>
    <d v="2014-12-17T00:00:00"/>
    <n v="2"/>
    <n v="2"/>
    <n v="100"/>
    <d v="2014-12-17T11:39:00"/>
    <d v="2014-12-22T11:54:00"/>
    <m/>
    <m/>
    <m/>
    <m/>
    <d v="2014-12-16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x v="25"/>
    <s v="Zirius"/>
    <x v="0"/>
    <s v="Feature #48435: Root - Test case failures ProductHibernateDAOTest, SupplierProductServiceTest, SupplierServiceTest"/>
    <s v="Closed"/>
    <s v="Minor Impact"/>
    <s v="Test case failures ProductHibernateDAOTest, SupplierProductServiceTest, SupplierServiceTest - code review and support"/>
    <s v="Millton Vinothkumar Raja"/>
    <m/>
    <d v="2014-12-24T10:36:00"/>
    <m/>
    <s v="Invoice22 DC5 - Report2 DC2(10-Dec-2014 to 23-Dec-2014)"/>
    <d v="2014-12-10T00:00:00"/>
    <d v="2014-12-23T00:00:00"/>
    <n v="4"/>
    <n v="4"/>
    <n v="100"/>
    <d v="2014-12-16T12:14:00"/>
    <d v="2014-12-23T19:25:00"/>
    <m/>
    <m/>
    <m/>
    <m/>
    <d v="2014-12-15T00:00:00"/>
    <m/>
    <m/>
    <m/>
    <m/>
    <m/>
    <m/>
    <m/>
    <m/>
    <m/>
    <m/>
    <m/>
    <m/>
    <m/>
    <m/>
    <s v="No comments"/>
    <m/>
    <m/>
    <m/>
    <m/>
    <s v="Dineshkumar Ramasamy"/>
    <m/>
    <m/>
    <m/>
    <b v="0"/>
  </r>
  <r>
    <x v="26"/>
    <s v="Zirius"/>
    <x v="1"/>
    <m/>
    <s v="Closed"/>
    <s v="Minor Impact"/>
    <s v="Invite user web service issue - impl"/>
    <s v="Millton Vinothkumar Raja"/>
    <m/>
    <d v="2014-12-17T11:28:00"/>
    <m/>
    <s v="Invoice22 DC5 - Report2 DC2(10-Dec-2014 to 23-Dec-2014)"/>
    <d v="2014-12-10T00:00:00"/>
    <d v="2014-12-23T00:00:00"/>
    <n v="4"/>
    <n v="4"/>
    <n v="100"/>
    <d v="2014-12-16T12:07:00"/>
    <d v="2014-12-17T11:28:00"/>
    <m/>
    <m/>
    <m/>
    <m/>
    <d v="2014-12-15T00:00:00"/>
    <d v="2014-12-15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x v="27"/>
    <s v="Zirius"/>
    <x v="1"/>
    <s v="Feature #48427: Root - 588-Version should be added in the webservcie"/>
    <s v="Closed"/>
    <s v="Minor Impact"/>
    <s v="588-Version should be added in the webservcie - impl"/>
    <s v="Millton Vinothkumar Raja"/>
    <m/>
    <d v="2014-12-17T11:29:00"/>
    <m/>
    <s v="Invoice22 DC5 - Report2 DC2(10-Dec-2014 to 23-Dec-2014)"/>
    <d v="2014-12-10T00:00:00"/>
    <d v="2014-12-23T00:00:00"/>
    <n v="6"/>
    <n v="6"/>
    <n v="100"/>
    <d v="2014-12-16T12:04:00"/>
    <d v="2014-12-17T11:29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Dineshkumar Ramasamy"/>
    <m/>
    <b v="0"/>
    <m/>
    <b v="0"/>
  </r>
  <r>
    <x v="28"/>
    <s v="Zirius"/>
    <x v="0"/>
    <m/>
    <s v="Closed"/>
    <s v="Minor Impact"/>
    <s v="test case review"/>
    <s v="Dineshkumar Ramasamy"/>
    <m/>
    <d v="2014-12-15T11:35:00"/>
    <m/>
    <s v="Invoice22 DC5 - Report2 DC2(10-Dec-2014 to 23-Dec-2014)"/>
    <d v="2014-12-11T00:00:00"/>
    <d v="2014-12-12T00:00:00"/>
    <n v="1"/>
    <n v="1"/>
    <n v="100"/>
    <d v="2014-12-15T11:31:00"/>
    <d v="2014-12-15T11:35:00"/>
    <m/>
    <m/>
    <m/>
    <m/>
    <d v="2014-12-12T00:00:00"/>
    <d v="2014-12-12T00:00:00"/>
    <m/>
    <m/>
    <m/>
    <m/>
    <m/>
    <m/>
    <m/>
    <m/>
    <m/>
    <m/>
    <m/>
    <m/>
    <m/>
    <s v="validate the existing flow for impact"/>
    <m/>
    <m/>
    <m/>
    <m/>
    <s v="Dineshkumar Ramasamy"/>
    <m/>
    <m/>
    <m/>
    <b v="0"/>
  </r>
  <r>
    <x v="29"/>
    <s v="Zirius"/>
    <x v="1"/>
    <m/>
    <s v="Closed"/>
    <s v="Minor Impact"/>
    <s v="Access point php aplication validation and fixing"/>
    <s v="Dineshkumar Ramasamy"/>
    <m/>
    <d v="2014-12-17T11:30:00"/>
    <m/>
    <s v="Invoice22 DC5 - Report2 DC2(10-Dec-2014 to 23-Dec-2014)"/>
    <d v="2014-12-10T00:00:00"/>
    <d v="2014-12-23T00:00:00"/>
    <n v="6"/>
    <n v="6"/>
    <n v="100"/>
    <d v="2014-12-15T11:19:00"/>
    <d v="2014-12-17T11:30:00"/>
    <m/>
    <m/>
    <m/>
    <m/>
    <d v="2014-12-12T00:00:00"/>
    <d v="2014-12-12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x v="30"/>
    <s v="Zirius"/>
    <x v="0"/>
    <s v="Feature #48024: Root - 579-Contact person on customer bug"/>
    <s v="Closed"/>
    <s v="Minor Impact"/>
    <s v="579-Contact person on customer bug - code review and support"/>
    <s v="Millton Vinothkumar Raja"/>
    <m/>
    <d v="2014-12-22T12:11:00"/>
    <m/>
    <s v="Invoice22 DC5 - Report2 DC2(10-Dec-2014 to 23-Dec-2014)"/>
    <d v="2014-12-10T00:00:00"/>
    <d v="2014-12-23T00:00:00"/>
    <n v="1"/>
    <n v="1"/>
    <n v="100"/>
    <d v="2014-12-12T17:02:00"/>
    <d v="2014-12-22T12:11:00"/>
    <m/>
    <m/>
    <m/>
    <m/>
    <d v="2014-12-15T00:00:00"/>
    <d v="2014-12-15T00:00:00"/>
    <m/>
    <m/>
    <m/>
    <m/>
    <m/>
    <m/>
    <m/>
    <m/>
    <m/>
    <m/>
    <m/>
    <m/>
    <m/>
    <s v="No comments"/>
    <m/>
    <m/>
    <m/>
    <m/>
    <s v="Dineshkumar Ramasamy"/>
    <m/>
    <m/>
    <m/>
    <b v="0"/>
  </r>
  <r>
    <x v="31"/>
    <s v="Zirius"/>
    <x v="1"/>
    <s v="Feature #47987: Root - Production Support"/>
    <s v="Closed"/>
    <s v="Minor Impact"/>
    <s v="Accesspoint validation and issue fix"/>
    <s v="Millton Vinothkumar Raja"/>
    <m/>
    <d v="2014-12-15T11:33:00"/>
    <m/>
    <s v="Invoice22 DC5 - Report2 DC2(10-Dec-2014 to 23-Dec-2014)"/>
    <d v="2014-12-10T00:00:00"/>
    <d v="2014-12-23T00:00:00"/>
    <n v="4"/>
    <n v="4"/>
    <n v="90"/>
    <d v="2014-12-12T12:25:00"/>
    <d v="2014-12-15T11:33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Dineshkumar Ramasamy"/>
    <m/>
    <b v="0"/>
    <m/>
    <b v="0"/>
  </r>
  <r>
    <x v="32"/>
    <s v="Zirius"/>
    <x v="0"/>
    <s v="Feature #47663: Root - 570-InvoiceNumber in InboundInvoice"/>
    <s v="Closed"/>
    <s v="Minor Impact"/>
    <s v="570-InvoiceNumber in InboundInvoice - code review and support"/>
    <s v="Millton Vinothkumar Raja"/>
    <m/>
    <d v="2014-12-12T12:47:00"/>
    <m/>
    <s v="Invoice22 DC5 - Report2 DC2(10-Dec-2014 to 23-Dec-2014)"/>
    <d v="2014-12-10T00:00:00"/>
    <d v="2014-12-23T00:00:00"/>
    <n v="1"/>
    <n v="1"/>
    <n v="100"/>
    <d v="2014-12-11T10:57:00"/>
    <d v="2014-12-12T12:47:00"/>
    <m/>
    <m/>
    <m/>
    <m/>
    <d v="2014-12-11T00:00:00"/>
    <d v="2014-12-11T00:00:00"/>
    <m/>
    <m/>
    <m/>
    <m/>
    <m/>
    <m/>
    <m/>
    <m/>
    <m/>
    <m/>
    <m/>
    <m/>
    <m/>
    <s v="remove unwanted condition while validating the invoice no."/>
    <m/>
    <m/>
    <m/>
    <m/>
    <s v="Dineshkumar Ramasamy"/>
    <m/>
    <m/>
    <m/>
    <b v="0"/>
  </r>
  <r>
    <x v="33"/>
    <s v="Zirius"/>
    <x v="1"/>
    <s v="Feature #47541: Root - 507-Inbound EHF into fakturaweb"/>
    <s v="Closed"/>
    <s v="Minor Impact"/>
    <s v="507-Inbound EHF into fakturaweb - impl"/>
    <s v="Millton Vinothkumar Raja"/>
    <m/>
    <d v="2014-12-22T12:11:00"/>
    <m/>
    <s v="Invoice22 DC5 - Report2 DC2(10-Dec-2014 to 23-Dec-2014)"/>
    <d v="2014-12-10T00:00:00"/>
    <d v="2014-12-23T00:00:00"/>
    <n v="12"/>
    <n v="12"/>
    <n v="100"/>
    <d v="2014-12-10T18:08:00"/>
    <d v="2014-12-22T12:11:00"/>
    <m/>
    <m/>
    <m/>
    <m/>
    <d v="2014-12-10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x v="34"/>
    <s v="Zirius"/>
    <x v="0"/>
    <s v="Feature #47526: Root - 586-Need webservices for getAllNotInvoiced and set Invoiced"/>
    <s v="Closed"/>
    <s v="Minor Impact"/>
    <s v="586-Need webservices for getAllNotInvoiced and set Invoiced - code review and support"/>
    <s v="Millton Vinothkumar Raja"/>
    <m/>
    <d v="2014-12-22T11:55:00"/>
    <m/>
    <s v="Invoice22 DC5 - Report2 DC2(10-Dec-2014 to 23-Dec-2014)"/>
    <d v="2014-12-10T00:00:00"/>
    <d v="2014-12-23T00:00:00"/>
    <n v="1"/>
    <n v="1"/>
    <n v="100"/>
    <d v="2014-12-10T18:03:00"/>
    <d v="2014-12-22T11:55:00"/>
    <m/>
    <m/>
    <m/>
    <m/>
    <d v="2014-12-15T00:00:00"/>
    <d v="2014-12-15T00:00:00"/>
    <m/>
    <m/>
    <m/>
    <m/>
    <m/>
    <m/>
    <m/>
    <m/>
    <m/>
    <m/>
    <m/>
    <m/>
    <m/>
    <s v="Throw validation error if beta feature is disabled for company._x000a_"/>
    <m/>
    <m/>
    <m/>
    <m/>
    <s v="Dineshkumar Ramasamy"/>
    <m/>
    <m/>
    <m/>
    <b v="0"/>
  </r>
  <r>
    <x v="35"/>
    <s v="Zirius"/>
    <x v="1"/>
    <m/>
    <s v="Closed"/>
    <s v="Minor Impact"/>
    <s v="Itella print service analyze"/>
    <s v="Millton Vinothkumar Raja"/>
    <m/>
    <d v="2014-12-24T09:42:00"/>
    <m/>
    <s v="Invoice22 DC5 - Report2 DC2(10-Dec-2014 to 23-Dec-2014)"/>
    <d v="2014-12-10T00:00:00"/>
    <d v="2014-12-23T00:00:00"/>
    <n v="8"/>
    <n v="5.5"/>
    <n v="100"/>
    <d v="2014-12-23T13:00:00"/>
    <d v="2014-12-24T09:4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6"/>
    <s v="Zirius"/>
    <x v="1"/>
    <m/>
    <s v="Closed"/>
    <s v="Minor Impact"/>
    <s v="NetService analysis"/>
    <s v="Millton Vinothkumar Raja"/>
    <m/>
    <d v="2014-12-23T13:12:00"/>
    <m/>
    <s v="Invoice22 DC5 - Report2 DC2(10-Dec-2014 to 23-Dec-2014)"/>
    <d v="2014-12-10T00:00:00"/>
    <d v="2014-12-23T00:00:00"/>
    <n v="8"/>
    <n v="8"/>
    <n v="100"/>
    <d v="2014-12-23T12:59:00"/>
    <d v="2014-12-23T13:1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7"/>
    <s v="Zirius"/>
    <x v="1"/>
    <s v="Feature #47730: Root - Prod issues and support"/>
    <s v="Closed"/>
    <s v="Minor Impact"/>
    <s v="OCRPaser changes to add debit account - Testing"/>
    <s v="Kalidass Sethuraman"/>
    <m/>
    <d v="2014-12-22T12:39:00"/>
    <m/>
    <s v="Invoice22 DC5 - Report2 DC2(10-Dec-2014 to 23-Dec-2014)"/>
    <d v="2014-12-10T00:00:00"/>
    <d v="2014-12-23T00:00:00"/>
    <n v="4"/>
    <n v="4"/>
    <n v="100"/>
    <d v="2014-12-22T12:35:00"/>
    <d v="2014-12-22T12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8"/>
    <s v="Zirius"/>
    <x v="1"/>
    <s v="Feature #47730: Root - Prod issues and support"/>
    <s v="Closed"/>
    <s v="Minor Impact"/>
    <s v="OCRPaser changes to add debit account - Impl"/>
    <s v="Kalidass Sethuraman"/>
    <m/>
    <d v="2014-12-22T12:38:00"/>
    <m/>
    <s v="Invoice22 DC5 - Report2 DC2(10-Dec-2014 to 23-Dec-2014)"/>
    <d v="2014-12-10T00:00:00"/>
    <d v="2014-12-23T00:00:00"/>
    <n v="4"/>
    <n v="4"/>
    <n v="100"/>
    <d v="2014-12-22T12:33:00"/>
    <d v="2014-12-22T12:38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9"/>
    <s v="Zirius"/>
    <x v="0"/>
    <s v="Feature #49243: Root - 584-the line item form opens behind document view"/>
    <s v="Closed"/>
    <s v="Minor Impact"/>
    <s v="584 - the line item form opens behind document view - code review and support."/>
    <s v="Millton Vinothkumar Raja"/>
    <m/>
    <d v="2014-12-24T09:46:00"/>
    <m/>
    <s v="Invoice22 DC5 - Report2 DC2(10-Dec-2014 to 23-Dec-2014)"/>
    <d v="2014-12-10T00:00:00"/>
    <d v="2014-12-23T00:00:00"/>
    <n v="1"/>
    <n v="0"/>
    <n v="100"/>
    <d v="2014-12-22T12:32:00"/>
    <d v="2014-12-24T09:46:00"/>
    <m/>
    <m/>
    <m/>
    <m/>
    <d v="2014-12-23T00:00:00"/>
    <d v="2014-12-23T00:00:00"/>
    <m/>
    <m/>
    <m/>
    <m/>
    <m/>
    <m/>
    <m/>
    <m/>
    <m/>
    <m/>
    <m/>
    <m/>
    <m/>
    <s v="can not reproduce that issue."/>
    <m/>
    <m/>
    <m/>
    <m/>
    <s v="Kalidass Sethuraman"/>
    <m/>
    <m/>
    <m/>
    <b v="0"/>
  </r>
  <r>
    <x v="40"/>
    <s v="Zirius"/>
    <x v="1"/>
    <s v="Feature #49023: Root - 554-Save password is not working in chrome"/>
    <s v="Closed"/>
    <s v="Minor Impact"/>
    <s v="554-Save password is not working in chrome - code review and support"/>
    <s v="Millton Vinothkumar Raja"/>
    <m/>
    <d v="2014-12-23T13:08:00"/>
    <m/>
    <s v="Invoice22 DC5 - Report2 DC2(10-Dec-2014 to 23-Dec-2014)"/>
    <d v="2014-12-10T00:00:00"/>
    <d v="2014-12-23T00:00:00"/>
    <n v="1"/>
    <n v="0.5"/>
    <n v="100"/>
    <d v="2014-12-19T11:23:00"/>
    <d v="2014-12-23T13:08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b v="0"/>
    <m/>
    <b v="0"/>
  </r>
  <r>
    <x v="41"/>
    <s v="Zirius"/>
    <x v="0"/>
    <s v="Feature #49020: Root - 536-the invoice line item geting Increased when creating new invoice from product"/>
    <s v="Closed"/>
    <s v="Minor Impact"/>
    <s v="536-the invoice line item geting Increased when creating new invoice from product - code review and support"/>
    <s v="Millton Vinothkumar Raja"/>
    <m/>
    <d v="2014-12-19T11:25:00"/>
    <m/>
    <s v="Invoice22 DC5 - Report2 DC2(10-Dec-2014 to 23-Dec-2014)"/>
    <d v="2014-12-10T00:00:00"/>
    <d v="2014-12-23T00:00:00"/>
    <n v="1"/>
    <n v="1"/>
    <n v="100"/>
    <d v="2014-12-19T11:21:00"/>
    <d v="2014-12-19T11:25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42"/>
    <s v="Zirius"/>
    <x v="0"/>
    <s v="Feature #48973: Root - 589-Inbound Invoice - Image click should open create supplier"/>
    <s v="Closed"/>
    <s v="Minor Impact"/>
    <s v="589-Inbound Invoice - Image click should open create supplier - code review and support"/>
    <s v="Millton Vinothkumar Raja"/>
    <m/>
    <d v="2014-12-19T11:23:00"/>
    <m/>
    <s v="Invoice22 DC5 - Report2 DC2(10-Dec-2014 to 23-Dec-2014)"/>
    <d v="2014-12-10T00:00:00"/>
    <d v="2014-12-23T00:00:00"/>
    <n v="1"/>
    <n v="1"/>
    <n v="100"/>
    <d v="2014-12-18T20:12:00"/>
    <d v="2014-12-19T11:23:00"/>
    <m/>
    <m/>
    <m/>
    <m/>
    <d v="2014-12-18T00:00:00"/>
    <d v="2014-12-18T00:00:00"/>
    <m/>
    <m/>
    <m/>
    <m/>
    <m/>
    <m/>
    <m/>
    <m/>
    <m/>
    <m/>
    <m/>
    <m/>
    <m/>
    <s v="No comments"/>
    <m/>
    <m/>
    <m/>
    <m/>
    <s v="Kalidass Sethuraman"/>
    <m/>
    <m/>
    <m/>
    <b v="0"/>
  </r>
  <r>
    <x v="43"/>
    <s v="Zirius"/>
    <x v="0"/>
    <s v="Feature #48832: Root - 590-Need an API to get AP details in oxalis-client.jar"/>
    <s v="Closed"/>
    <s v="Minor Impact"/>
    <s v="590-Need an API to get AP details in oxalis-client.jar -  code review and support"/>
    <s v="Millton Vinothkumar Raja"/>
    <m/>
    <d v="2014-12-23T13:20:00"/>
    <m/>
    <s v="Invoice22 DC5 - Report2 DC2(10-Dec-2014 to 23-Dec-2014)"/>
    <d v="2014-12-10T00:00:00"/>
    <d v="2014-12-23T00:00:00"/>
    <n v="1"/>
    <n v="0.5"/>
    <n v="100"/>
    <d v="2014-12-18T12:18:00"/>
    <d v="2014-12-23T13:20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44"/>
    <s v="Zirius"/>
    <x v="1"/>
    <s v="Feature #48826: Root - 566 - Attestation E-mail only in English"/>
    <s v="Closed"/>
    <s v="Minor Impact"/>
    <s v="566 - Attestation E-mail only in English - Impl"/>
    <s v="Kalidass Sethuraman"/>
    <m/>
    <d v="2014-12-23T13:22:00"/>
    <m/>
    <s v="Invoice22 DC5 - Report2 DC2(10-Dec-2014 to 23-Dec-2014)"/>
    <d v="2014-12-10T00:00:00"/>
    <d v="2014-12-23T00:00:00"/>
    <n v="8"/>
    <n v="8"/>
    <n v="100"/>
    <d v="2014-12-18T12:11:00"/>
    <d v="2014-12-23T13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alidass Sethuraman"/>
    <m/>
    <b v="0"/>
    <m/>
    <b v="0"/>
  </r>
  <r>
    <x v="45"/>
    <s v="Zirius"/>
    <x v="0"/>
    <s v="Feature #48688: Root - 573-Payment type - Add account enhancement"/>
    <s v="Closed"/>
    <s v="Minor Impact"/>
    <s v="573-Payment type - Add account enhancement - code review and support"/>
    <s v="Millton Vinothkumar Raja"/>
    <m/>
    <d v="2014-12-22T12:41:00"/>
    <m/>
    <s v="Invoice22 DC5 - Report2 DC2(10-Dec-2014 to 23-Dec-2014)"/>
    <d v="2014-12-10T00:00:00"/>
    <d v="2014-12-23T00:00:00"/>
    <n v="1"/>
    <n v="1"/>
    <n v="100"/>
    <d v="2014-12-17T17:38:00"/>
    <d v="2014-12-22T12:41:00"/>
    <m/>
    <m/>
    <m/>
    <m/>
    <d v="2014-12-19T00:00:00"/>
    <d v="2014-12-19T00:00:00"/>
    <m/>
    <m/>
    <m/>
    <m/>
    <m/>
    <m/>
    <m/>
    <m/>
    <m/>
    <m/>
    <m/>
    <m/>
    <m/>
    <s v="N/A should not reset on update."/>
    <m/>
    <m/>
    <m/>
    <m/>
    <s v="Kalidass Sethuraman"/>
    <m/>
    <m/>
    <m/>
    <b v="0"/>
  </r>
  <r>
    <x v="46"/>
    <s v="Zirius"/>
    <x v="1"/>
    <s v="Feature #48442: Root-Create new destination folder for reminders"/>
    <s v="Closed"/>
    <s v="Minor Impact"/>
    <s v="Create new destination folder for reminders - Impl"/>
    <s v="Kalidass Sethuraman"/>
    <m/>
    <d v="2014-12-23T13:16:00"/>
    <m/>
    <s v="Invoice22 DC5 - Report2 DC2(10-Dec-2014 to 23-Dec-2014)"/>
    <d v="2014-12-10T00:00:00"/>
    <d v="2014-12-23T00:00:00"/>
    <n v="16"/>
    <n v="16"/>
    <n v="100"/>
    <d v="2014-12-16T12:39:00"/>
    <d v="2014-12-23T13:15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Kalidass Sethuraman"/>
    <m/>
    <b v="0"/>
    <m/>
    <b v="0"/>
  </r>
  <r>
    <x v="47"/>
    <s v="Zirius"/>
    <x v="0"/>
    <s v="Feature #48427: Root - 588-Version should be added in the webservcie"/>
    <s v="Closed"/>
    <s v="Minor Impact"/>
    <s v="588-Version should be added in the webservcie - code review and support"/>
    <s v="Millton Vinothkumar Raja"/>
    <m/>
    <d v="2014-12-19T11:28:00"/>
    <m/>
    <s v="Invoice22 DC5 - Report2 DC2(10-Dec-2014 to 23-Dec-2014)"/>
    <d v="2014-12-10T00:00:00"/>
    <d v="2014-12-23T00:00:00"/>
    <n v="1"/>
    <n v="1"/>
    <n v="100"/>
    <d v="2014-12-16T12:05:00"/>
    <d v="2014-12-19T11:28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48"/>
    <s v="Zirius"/>
    <x v="1"/>
    <s v="Feature #48050: Root - Duplicate Exception should be maintained in separate list for create Product."/>
    <s v="Closed"/>
    <s v="Minor Impact"/>
    <s v="Duplicate Exception should be maintained in separate list for create Product - code review and support"/>
    <s v="Millton Vinothkumar Raja"/>
    <m/>
    <d v="2014-12-19T12:08:00"/>
    <m/>
    <s v="Invoice22 DC5 - Report2 DC2(10-Dec-2014 to 23-Dec-2014)"/>
    <d v="2014-12-12T00:00:00"/>
    <d v="2014-12-23T00:00:00"/>
    <n v="1"/>
    <n v="1"/>
    <n v="100"/>
    <d v="2014-12-12T17:21:00"/>
    <d v="2014-12-19T12:08:00"/>
    <m/>
    <m/>
    <m/>
    <m/>
    <d v="2014-12-18T00:00:00"/>
    <d v="2014-12-18T00:00:00"/>
    <m/>
    <m/>
    <m/>
    <m/>
    <m/>
    <m/>
    <m/>
    <m/>
    <m/>
    <m/>
    <m/>
    <m/>
    <m/>
    <s v="no commmets"/>
    <m/>
    <m/>
    <m/>
    <m/>
    <s v="Kalidass Sethuraman"/>
    <m/>
    <b v="0"/>
    <m/>
    <b v="0"/>
  </r>
  <r>
    <x v="49"/>
    <s v="Zirius"/>
    <x v="1"/>
    <s v="Feature #47965: Root - Itella XML File Backup"/>
    <s v="Closed"/>
    <s v="Minor Impact"/>
    <s v="Itella XML File Backup - impl"/>
    <s v="Kalidass Sethuraman"/>
    <m/>
    <d v="2014-12-23T13:09:00"/>
    <m/>
    <s v="Invoice22 DC5 - Report2 DC2(10-Dec-2014 to 23-Dec-2014)"/>
    <d v="2014-12-10T00:00:00"/>
    <d v="2014-12-23T00:00:00"/>
    <n v="16"/>
    <n v="16"/>
    <n v="100"/>
    <d v="2014-12-12T12:19:00"/>
    <d v="2014-12-23T13:09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Kalidass Sethuraman"/>
    <m/>
    <b v="0"/>
    <m/>
    <b v="0"/>
  </r>
  <r>
    <x v="50"/>
    <s v="Zirius"/>
    <x v="1"/>
    <m/>
    <s v="Closed"/>
    <s v="Minor Impact"/>
    <s v="Clean the DB for test case"/>
    <s v="Kalidass Sethuraman"/>
    <m/>
    <d v="2014-12-11T13:13:00"/>
    <m/>
    <s v="Invoice22 DC5 - Report2 DC2(10-Dec-2014 to 23-Dec-2014)"/>
    <d v="2014-12-10T00:00:00"/>
    <d v="2014-12-23T00:00:00"/>
    <n v="6"/>
    <n v="6"/>
    <n v="100"/>
    <d v="2014-12-11T13:12:00"/>
    <d v="2014-12-11T13:13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Kalidass Sethuraman"/>
    <m/>
    <b v="0"/>
    <m/>
    <b v="0"/>
  </r>
  <r>
    <x v="51"/>
    <s v="Zirius"/>
    <x v="1"/>
    <s v="Feature #47586: Root - 587-InboundInvoice line item enhancement"/>
    <s v="Closed"/>
    <s v="Minor Impact"/>
    <s v="587-InboundInvoice line item enhancement - code review and support"/>
    <s v="Millton Vinothkumar Raja"/>
    <m/>
    <d v="2014-12-19T11:21:00"/>
    <m/>
    <s v="Invoice22 DC5 - Report2 DC2(10-Dec-2014 to 23-Dec-2014)"/>
    <d v="2014-12-10T00:00:00"/>
    <d v="2014-12-23T00:00:00"/>
    <n v="1"/>
    <n v="1"/>
    <n v="100"/>
    <d v="2014-12-10T20:10:00"/>
    <d v="2014-12-19T11:21:00"/>
    <m/>
    <m/>
    <m/>
    <m/>
    <d v="2014-12-18T00:00:00"/>
    <d v="2014-12-18T00:00:00"/>
    <m/>
    <m/>
    <m/>
    <m/>
    <m/>
    <m/>
    <m/>
    <m/>
    <m/>
    <m/>
    <m/>
    <m/>
    <m/>
    <s v="reset the line item if amount entered"/>
    <m/>
    <m/>
    <m/>
    <m/>
    <s v="Kalidass Sethuraman"/>
    <m/>
    <b v="0"/>
    <m/>
    <b v="0"/>
  </r>
  <r>
    <x v="52"/>
    <s v="Zirius"/>
    <x v="0"/>
    <s v="Feature #47541: Root - 507-Inbound EHF into fakturaweb"/>
    <s v="Closed"/>
    <s v="Minor Impact"/>
    <s v="507-Inbound EHF into fakturaweb - code review and support"/>
    <s v="Millton Vinothkumar Raja"/>
    <m/>
    <d v="2014-12-19T11:29:00"/>
    <m/>
    <s v="Invoice22 DC5 - Report2 DC2(10-Dec-2014 to 23-Dec-2014)"/>
    <d v="2014-12-10T00:00:00"/>
    <d v="2014-12-23T00:00:00"/>
    <n v="1"/>
    <n v="1"/>
    <n v="100"/>
    <d v="2014-12-10T18:11:00"/>
    <d v="2014-12-19T11:29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53"/>
    <s v="Zirius"/>
    <x v="0"/>
    <s v="Feature #47515: Root - Jasper Report ? Creating Pagination Controls"/>
    <s v="Closed"/>
    <s v="Minor Impact"/>
    <s v="Creating Pagination Controls - Review"/>
    <s v="Kumaresan Krishnakumari"/>
    <m/>
    <d v="2014-12-19T11:33:00"/>
    <m/>
    <s v="Invoice22 DC5 - Report2 DC2(10-Dec-2014 to 23-Dec-2014)"/>
    <d v="2014-12-10T00:00:00"/>
    <d v="2014-12-23T00:00:00"/>
    <n v="2"/>
    <n v="2"/>
    <n v="100"/>
    <d v="2014-12-10T18:03:00"/>
    <d v="2014-12-19T11:33:00"/>
    <m/>
    <m/>
    <m/>
    <m/>
    <d v="2014-12-18T00:00:00"/>
    <d v="2014-12-18T00:00:00"/>
    <m/>
    <m/>
    <m/>
    <m/>
    <m/>
    <m/>
    <m/>
    <m/>
    <m/>
    <m/>
    <m/>
    <m/>
    <m/>
    <s v="move the pagination bar inner element._x000a__x000a_"/>
    <m/>
    <m/>
    <m/>
    <m/>
    <s v="Kalidass Sethuraman"/>
    <m/>
    <m/>
    <m/>
    <b v="0"/>
  </r>
  <r>
    <x v="54"/>
    <s v="Zirius"/>
    <x v="2"/>
    <m/>
    <s v="Closed"/>
    <s v="Minor Impact"/>
    <s v="Jasper Report Demo "/>
    <s v="Kumaresan Krishnakumari"/>
    <m/>
    <d v="2014-12-23T18:37:00"/>
    <m/>
    <s v="Invoice22 DC5 - Report2 DC2(10-Dec-2014 to 23-Dec-2014)"/>
    <d v="2014-12-23T00:00:00"/>
    <d v="2014-12-23T00:00:00"/>
    <n v="1.5"/>
    <n v="1.5"/>
    <n v="100"/>
    <d v="2014-12-23T18:35:00"/>
    <d v="2014-12-23T18:37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5"/>
    <s v="Zirius"/>
    <x v="1"/>
    <s v="Feature #48072: Root - Jasper Report Server ? Localization"/>
    <s v="Closed"/>
    <s v="Minor Impact"/>
    <s v="Localization - Review Updates"/>
    <s v="Kumaresan Krishnakumari"/>
    <m/>
    <d v="2014-12-22T18:53:00"/>
    <m/>
    <s v="Invoice22 DC5 - Report2 DC2(10-Dec-2014 to 23-Dec-2014)"/>
    <d v="2014-12-12T00:00:00"/>
    <d v="2014-12-23T00:00:00"/>
    <n v="2"/>
    <n v="2"/>
    <n v="100"/>
    <d v="2014-12-12T17:48:00"/>
    <d v="2014-12-22T18:53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6"/>
    <s v="Zirius"/>
    <x v="1"/>
    <s v="Feature #48072: Root - Jasper Report Server ? Localization"/>
    <s v="Closed"/>
    <s v="Minor Impact"/>
    <s v="Localization - Validation &amp; Unit testing"/>
    <s v="Kumaresan Krishnakumari"/>
    <m/>
    <d v="2014-12-22T14:56:00"/>
    <m/>
    <s v="Invoice22 DC5 - Report2 DC2(10-Dec-2014 to 23-Dec-2014)"/>
    <d v="2014-12-10T00:00:00"/>
    <d v="2014-12-23T00:00:00"/>
    <n v="6"/>
    <n v="6"/>
    <n v="100"/>
    <d v="2014-12-12T17:46:00"/>
    <d v="2014-12-22T14:56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7"/>
    <s v="Zirius"/>
    <x v="1"/>
    <s v="Feature #48072: Root - Jasper Report Server ? Localization"/>
    <s v="Closed"/>
    <s v="Minor Impact"/>
    <s v="Localization - Integrate the logic into Fakturaweb"/>
    <s v="Kumaresan Krishnakumari"/>
    <m/>
    <d v="2014-12-22T14:56:00"/>
    <m/>
    <s v="Invoice22 DC5 - Report2 DC2(10-Dec-2014 to 23-Dec-2014)"/>
    <d v="2014-12-10T00:00:00"/>
    <d v="2014-12-23T00:00:00"/>
    <n v="8"/>
    <n v="8"/>
    <n v="100"/>
    <d v="2014-12-12T17:46:00"/>
    <d v="2014-12-22T14:56:00"/>
    <m/>
    <m/>
    <m/>
    <m/>
    <d v="2014-12-15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8"/>
    <s v="Zirius"/>
    <x v="1"/>
    <s v="Feature #48072: Root - Jasper Report Server ? Localization"/>
    <s v="Closed"/>
    <s v="Minor Impact"/>
    <s v="Localization - Implement the localization methodology"/>
    <s v="Kumaresan Krishnakumari"/>
    <m/>
    <d v="2014-12-23T12:55:00"/>
    <m/>
    <s v="Invoice22 DC5 - Report2 DC2(10-Dec-2014 to 23-Dec-2014)"/>
    <d v="2014-12-10T00:00:00"/>
    <d v="2014-12-23T00:00:00"/>
    <n v="8"/>
    <n v="7.5"/>
    <n v="100"/>
    <d v="2014-12-12T17:44:00"/>
    <d v="2014-12-15T20:05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9"/>
    <s v="Zirius"/>
    <x v="1"/>
    <s v="Feature #48072: Root - Jasper Report Server ? Localization"/>
    <s v="Closed"/>
    <s v="Minor Impact"/>
    <s v="Localization - Analysis"/>
    <s v="Kumaresan Krishnakumari"/>
    <m/>
    <d v="2014-12-22T14:58:00"/>
    <m/>
    <s v="Invoice22 DC5 - Report2 DC2(10-Dec-2014 to 23-Dec-2014)"/>
    <d v="2014-12-10T00:00:00"/>
    <d v="2014-12-23T00:00:00"/>
    <n v="16"/>
    <n v="13.5"/>
    <n v="100"/>
    <d v="2014-12-12T17:44:00"/>
    <d v="2014-12-22T14:58:00"/>
    <m/>
    <m/>
    <m/>
    <m/>
    <d v="2014-12-1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60"/>
    <s v="Zirius"/>
    <x v="1"/>
    <s v="Feature #47987: Root - Production Support"/>
    <s v="Closed"/>
    <s v="Minor Impact"/>
    <s v="JCE problem in accesspont"/>
    <s v="Michael Arockiya Samy"/>
    <m/>
    <d v="2014-12-19T13:44:00"/>
    <m/>
    <s v="Invoice22 DC5 - Report2 DC2(10-Dec-2014 to 23-Dec-2014)"/>
    <d v="2014-12-18T00:00:00"/>
    <d v="2014-12-19T00:00:00"/>
    <n v="5"/>
    <n v="5"/>
    <n v="100"/>
    <d v="2014-12-19T13:43:00"/>
    <d v="2014-12-19T13:44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61"/>
    <s v="Zirius"/>
    <x v="3"/>
    <s v="Feature #48832: Root - 590-Need an API to get AP details in oxalis-client.jar"/>
    <s v="Closed"/>
    <s v="Minor Impact"/>
    <s v="Tech support"/>
    <s v="Michael Arockiya Samy"/>
    <m/>
    <d v="2014-12-19T13:37:00"/>
    <m/>
    <s v="Invoice22 DC5 - Report2 DC2(10-Dec-2014 to 23-Dec-2014)"/>
    <d v="2014-12-18T00:00:00"/>
    <d v="2014-12-18T00:00:00"/>
    <n v="3"/>
    <n v="3"/>
    <n v="100"/>
    <d v="2014-12-19T13:37:00"/>
    <d v="2014-12-19T13:3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Michael Arockiya Samy"/>
    <m/>
    <m/>
    <m/>
    <b v="0"/>
  </r>
  <r>
    <x v="62"/>
    <s v="Zirius"/>
    <x v="1"/>
    <s v="Feature #48826: Root - 566 - Attestation E-mail only in English"/>
    <s v="Closed"/>
    <s v="Minor Impact"/>
    <s v="566 - Attestation E-mail only in English - Review"/>
    <s v="Kalidass Sethuraman"/>
    <m/>
    <d v="2014-12-22T15:01:00"/>
    <m/>
    <s v="Invoice22 DC5 - Report2 DC2(10-Dec-2014 to 23-Dec-2014)"/>
    <d v="2014-12-10T00:00:00"/>
    <d v="2014-12-23T00:00:00"/>
    <n v="1"/>
    <n v="1"/>
    <n v="100"/>
    <d v="2014-12-18T12:11:00"/>
    <d v="2014-12-22T15:01:00"/>
    <m/>
    <m/>
    <m/>
    <m/>
    <d v="2014-12-22T00:00:00"/>
    <d v="2014-12-22T00:00:00"/>
    <m/>
    <m/>
    <m/>
    <m/>
    <m/>
    <m/>
    <m/>
    <m/>
    <m/>
    <m/>
    <m/>
    <m/>
    <m/>
    <s v="No comments"/>
    <m/>
    <m/>
    <m/>
    <m/>
    <s v="Michael Arockiya Samy"/>
    <m/>
    <b v="0"/>
    <m/>
    <b v="0"/>
  </r>
  <r>
    <x v="63"/>
    <s v="Zirius"/>
    <x v="1"/>
    <s v="Feature #47730: Root - Prod issues and support"/>
    <s v="Closed"/>
    <s v="Minor Impact"/>
    <s v="OCRPaser changes to add debit account"/>
    <s v="Michael Arockiya Samy"/>
    <m/>
    <d v="2014-12-17T13:22:00"/>
    <m/>
    <s v="Invoice22 DC5 - Report2 DC2(10-Dec-2014 to 23-Dec-2014)"/>
    <d v="2014-12-16T00:00:00"/>
    <d v="2014-12-16T00:00:00"/>
    <n v="4"/>
    <n v="4"/>
    <n v="100"/>
    <d v="2014-12-17T13:22:00"/>
    <d v="2014-12-17T13:22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64"/>
    <s v="Zirius"/>
    <x v="1"/>
    <s v="Feature #47987: Root - Production Support"/>
    <s v="Closed"/>
    <s v="Minor Impact"/>
    <s v="Analysis the invoice failure mail on AP production"/>
    <s v="Michael Arockiya Samy"/>
    <m/>
    <d v="2014-12-19T13:42:00"/>
    <m/>
    <s v="Invoice22 DC5 - Report2 DC2(10-Dec-2014 to 23-Dec-2014)"/>
    <d v="2014-12-15T00:00:00"/>
    <d v="2014-12-19T00:00:00"/>
    <n v="6"/>
    <n v="6.5"/>
    <n v="100"/>
    <d v="2014-12-16T12:41:00"/>
    <d v="2014-12-19T13:41:00"/>
    <m/>
    <m/>
    <m/>
    <m/>
    <d v="2014-12-15T00:00:00"/>
    <d v="2014-12-18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65"/>
    <s v="Zirius"/>
    <x v="0"/>
    <s v="Feature #48442: Root-Create new destination folder for reminders"/>
    <s v="Closed"/>
    <s v="Minor Impact"/>
    <s v="Create new destination folder for reminders - Review"/>
    <s v="Kalidass Sethuraman"/>
    <m/>
    <d v="2014-12-23T13:05:00"/>
    <m/>
    <s v="Invoice22 DC5 - Report2 DC2(10-Dec-2014 to 23-Dec-2014)"/>
    <d v="2014-12-10T00:00:00"/>
    <d v="2014-12-23T00:00:00"/>
    <n v="1"/>
    <n v="1"/>
    <n v="100"/>
    <d v="2014-12-16T12:40:00"/>
    <d v="2014-12-23T13:05:00"/>
    <m/>
    <m/>
    <m/>
    <m/>
    <d v="2014-12-23T00:00:00"/>
    <d v="2014-12-23T00:00:00"/>
    <m/>
    <m/>
    <m/>
    <m/>
    <m/>
    <m/>
    <m/>
    <m/>
    <m/>
    <m/>
    <m/>
    <m/>
    <m/>
    <s v="Need to change the SFTP location as in the mail and also need to change the ticket as well."/>
    <m/>
    <m/>
    <m/>
    <m/>
    <s v="Michael Arockiya Samy"/>
    <m/>
    <m/>
    <m/>
    <b v="0"/>
  </r>
  <r>
    <x v="66"/>
    <s v="Zirius"/>
    <x v="0"/>
    <s v="Feature #44530: Root  - 568 -  WebService Implementation on Customer, product, Supplier "/>
    <s v="Closed"/>
    <s v="Minor Impact"/>
    <s v="Maintaining the Duplicate exception list Implementation on Customer, product, Supplier - code review and support"/>
    <s v="Millton Vinothkumar Raja"/>
    <m/>
    <d v="2014-12-16T12:45:00"/>
    <m/>
    <s v="Invoice22 DC5 - Report2 DC2(10-Dec-2014 to 23-Dec-2014)"/>
    <d v="2014-12-10T00:00:00"/>
    <d v="2014-12-23T00:00:00"/>
    <n v="1"/>
    <n v="1"/>
    <n v="100"/>
    <d v="2014-12-16T12:39:00"/>
    <d v="2014-12-16T12:45:00"/>
    <m/>
    <m/>
    <m/>
    <m/>
    <d v="2014-12-15T00:00:00"/>
    <d v="2014-12-15T00:00:00"/>
    <m/>
    <m/>
    <m/>
    <m/>
    <m/>
    <m/>
    <m/>
    <m/>
    <m/>
    <m/>
    <m/>
    <m/>
    <m/>
    <s v="1) Need not to initialize the long value before return values._x000a_2) Need to check null value before returning "/>
    <m/>
    <m/>
    <m/>
    <m/>
    <s v="Michael Arockiya Samy"/>
    <m/>
    <m/>
    <m/>
    <b v="0"/>
  </r>
  <r>
    <x v="67"/>
    <s v="Zirius"/>
    <x v="3"/>
    <m/>
    <s v="Closed"/>
    <s v="Minor Impact"/>
    <s v="Management and support"/>
    <s v="Michael Arockiya Samy"/>
    <m/>
    <d v="2014-12-24T08:17:00"/>
    <m/>
    <s v="Invoice22 DC5 - Report2 DC2(10-Dec-2014 to 23-Dec-2014)"/>
    <d v="2014-12-10T00:00:00"/>
    <d v="2014-12-23T00:00:00"/>
    <n v="16"/>
    <n v="15.5"/>
    <n v="100"/>
    <d v="2014-12-12T18:52:00"/>
    <d v="2014-12-24T08:17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m/>
    <m/>
    <b v="0"/>
  </r>
  <r>
    <x v="68"/>
    <s v="Zirius"/>
    <x v="0"/>
    <s v="Feature #48072: Root - Jasper Report Server ? Localization"/>
    <s v="Closed"/>
    <s v="Minor Impact"/>
    <s v="Localization - Review"/>
    <s v="Kumaresan Krishnakumari"/>
    <m/>
    <d v="2014-12-23T13:02:00"/>
    <m/>
    <s v="Invoice22 DC5 - Report2 DC2(10-Dec-2014 to 23-Dec-2014)"/>
    <d v="2014-12-10T00:00:00"/>
    <d v="2014-12-23T00:00:00"/>
    <n v="2"/>
    <n v="1"/>
    <n v="100"/>
    <d v="2014-12-12T17:47:00"/>
    <d v="2014-12-23T13:02:00"/>
    <m/>
    <m/>
    <m/>
    <m/>
    <d v="2014-12-22T00:00:00"/>
    <m/>
    <m/>
    <m/>
    <m/>
    <m/>
    <m/>
    <m/>
    <m/>
    <m/>
    <m/>
    <m/>
    <m/>
    <m/>
    <m/>
    <s v="No comments"/>
    <m/>
    <m/>
    <m/>
    <m/>
    <s v="Michael Arockiya Samy"/>
    <m/>
    <m/>
    <m/>
    <b v="0"/>
  </r>
  <r>
    <x v="69"/>
    <s v="Zirius"/>
    <x v="1"/>
    <s v="Feature #47987: Root - Production Support"/>
    <s v="Closed"/>
    <s v="Minor Impact"/>
    <s v="Issue in JAXB marshelling in zirius ERP"/>
    <s v="Michael Arockiya Samy"/>
    <m/>
    <d v="2014-12-15T14:52:00"/>
    <m/>
    <s v="Invoice22 DC5 - Report2 DC2(10-Dec-2014 to 23-Dec-2014)"/>
    <d v="2014-12-11T00:00:00"/>
    <d v="2014-12-15T00:00:00"/>
    <n v="12"/>
    <n v="10"/>
    <n v="100"/>
    <d v="2014-12-12T13:03:00"/>
    <d v="2014-12-15T14:52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0"/>
    <s v="Zirius"/>
    <x v="1"/>
    <s v="Feature #47987: Root - Production Support"/>
    <s v="Closed"/>
    <s v="Minor Impact"/>
    <s v="DB upgrade - in production"/>
    <s v="Michael Arockiya Samy"/>
    <m/>
    <d v="2014-12-12T13:01:00"/>
    <m/>
    <s v="Invoice22 DC5 - Report2 DC2(10-Dec-2014 to 23-Dec-2014)"/>
    <d v="2014-12-11T00:00:00"/>
    <d v="2014-12-11T00:00:00"/>
    <n v="4"/>
    <n v="4"/>
    <n v="100"/>
    <d v="2014-12-12T13:01:00"/>
    <d v="2014-12-12T13:01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1"/>
    <s v="Zirius"/>
    <x v="0"/>
    <s v="Feature #47987: Root - Production Support"/>
    <s v="Closed"/>
    <s v="Minor Impact"/>
    <s v="Accesspoint validation and issue fix - code review and support"/>
    <s v="Millton Vinothkumar Raja"/>
    <m/>
    <d v="2014-12-16T12:36:00"/>
    <m/>
    <s v="Invoice22 DC5 - Report2 DC2(10-Dec-2014 to 23-Dec-2014)"/>
    <d v="2014-12-10T00:00:00"/>
    <d v="2014-12-23T00:00:00"/>
    <n v="1"/>
    <n v="0"/>
    <n v="100"/>
    <d v="2014-12-12T12:59:00"/>
    <d v="2014-12-16T12:36:00"/>
    <m/>
    <m/>
    <m/>
    <m/>
    <d v="2014-12-13T00:00:00"/>
    <d v="2014-12-12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x v="72"/>
    <s v="Zirius"/>
    <x v="0"/>
    <s v="Feature #47965: Root - Itella XML File Backup"/>
    <s v="Closed"/>
    <s v="Minor Impact"/>
    <s v="Itella XML File Backup - code review and support"/>
    <s v="Kalidass Sethuraman"/>
    <m/>
    <d v="2014-12-23T13:00:00"/>
    <m/>
    <s v="Invoice22 DC5 - Report2 DC2(10-Dec-2014 to 23-Dec-2014)"/>
    <d v="2014-12-10T00:00:00"/>
    <d v="2014-12-23T00:00:00"/>
    <n v="1"/>
    <n v="1"/>
    <n v="100"/>
    <d v="2014-12-12T12:19:00"/>
    <d v="2014-12-23T13:00:00"/>
    <m/>
    <m/>
    <m/>
    <m/>
    <d v="2014-12-10T00:00:00"/>
    <d v="2014-12-23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x v="73"/>
    <s v="Zirius"/>
    <x v="1"/>
    <s v="Feature #47730: Root - Prod issues and support"/>
    <s v="Closed"/>
    <s v="Minor Impact"/>
    <s v="AP receive invoice taking long time"/>
    <s v="Michael Arockiya Samy"/>
    <m/>
    <d v="2014-12-23T13:09:00"/>
    <m/>
    <s v="Invoice22 DC5 - Report2 DC2(10-Dec-2014 to 23-Dec-2014)"/>
    <d v="2014-12-10T00:00:00"/>
    <d v="2014-12-12T00:00:00"/>
    <n v="12"/>
    <n v="11.5"/>
    <n v="100"/>
    <d v="2014-12-11T13:18:00"/>
    <d v="2014-12-23T13:09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4"/>
    <s v="Zirius"/>
    <x v="1"/>
    <s v="Feature #47730: Root - Prod issues and support"/>
    <s v="Closed"/>
    <s v="Minor Impact"/>
    <s v="Itella - Placing files in beta location"/>
    <s v="Michael Arockiya Samy"/>
    <m/>
    <d v="2014-12-11T13:17:00"/>
    <m/>
    <s v="Invoice22 DC5 - Report2 DC2(10-Dec-2014 to 23-Dec-2014)"/>
    <d v="2014-12-10T00:00:00"/>
    <d v="2014-12-10T00:00:00"/>
    <n v="6"/>
    <n v="6"/>
    <n v="100"/>
    <d v="2014-12-11T13:16:00"/>
    <d v="2014-12-11T13:17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5"/>
    <s v="Zirius"/>
    <x v="0"/>
    <s v="Feature #47481: Root - Jasper Report REST Services ? Role Operation"/>
    <s v="Closed"/>
    <s v="Minor Impact"/>
    <s v="Role Operation - Review"/>
    <s v="Kumaresan Krishnakumari"/>
    <m/>
    <d v="2014-12-22T12:52:00"/>
    <m/>
    <s v="Invoice22 DC5 - Report2 DC2(10-Dec-2014 to 23-Dec-2014)"/>
    <d v="2014-12-10T00:00:00"/>
    <d v="2014-12-23T00:00:00"/>
    <n v="2"/>
    <n v="1"/>
    <n v="100"/>
    <d v="2014-12-10T15:05:00"/>
    <d v="2014-12-22T12:52:00"/>
    <m/>
    <m/>
    <m/>
    <m/>
    <m/>
    <m/>
    <m/>
    <m/>
    <m/>
    <m/>
    <m/>
    <m/>
    <m/>
    <m/>
    <m/>
    <m/>
    <m/>
    <m/>
    <m/>
    <s v="1. Move the call flow from service to controller"/>
    <m/>
    <m/>
    <m/>
    <m/>
    <s v="Michael Arockiya Samy"/>
    <m/>
    <m/>
    <m/>
    <b v="0"/>
  </r>
  <r>
    <x v="76"/>
    <s v="Zirius"/>
    <x v="1"/>
    <s v="Feature #49649: Root - In Admin time Entry sub menu while trying to press tab btn on from and to combo boxes script error occurs"/>
    <s v="Closed"/>
    <s v="Minor Impact"/>
    <s v="In Admin time Entry sub menu while trying to press tab btn on from and to combo boxes script error occurs - impl"/>
    <s v="Millton Vinothkumar Raja"/>
    <m/>
    <d v="2014-12-23T18:57:00"/>
    <m/>
    <s v="Invoice22 DC5 - Report2 DC2(10-Dec-2014 to 23-Dec-2014)"/>
    <d v="2014-12-10T00:00:00"/>
    <d v="2014-12-23T00:00:00"/>
    <n v="10"/>
    <n v="9.9"/>
    <n v="0"/>
    <d v="2014-12-23T13:25:00"/>
    <d v="2014-12-23T18:54:00"/>
    <m/>
    <s v="can not give proper fix for minor script errors in browser. it will impact a lot in code. completed analysis for all these kind of issues.so moved to next plan."/>
    <m/>
    <m/>
    <d v="2014-12-22T00:00:00"/>
    <d v="2014-12-23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77"/>
    <s v="Zirius"/>
    <x v="1"/>
    <s v="Feature #48688: Root - 573-Payment type - Add account enhancement"/>
    <s v="Closed"/>
    <s v="Minor Impact"/>
    <s v="573-Payment type - Add account enhancement Review comments and validation."/>
    <s v="Millton Vinothkumar Raja"/>
    <m/>
    <d v="2014-12-22T14:24:00"/>
    <m/>
    <s v="Invoice22 DC5 - Report2 DC2(10-Dec-2014 to 23-Dec-2014)"/>
    <d v="2014-12-10T00:00:00"/>
    <d v="2014-12-23T00:00:00"/>
    <n v="4"/>
    <n v="4"/>
    <n v="100"/>
    <d v="2014-12-22T12:12:00"/>
    <d v="2014-12-22T14:24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78"/>
    <s v="Zirius"/>
    <x v="1"/>
    <s v="Feature #48688: Root - 573-Payment type - Add account enhancement"/>
    <s v="Closed"/>
    <s v="Minor Impact"/>
    <s v="573-Payment type - Add account enhancement impact analysis and fixing"/>
    <s v="Millton Vinothkumar Raja"/>
    <m/>
    <d v="2014-12-22T14:23:00"/>
    <m/>
    <s v="Invoice22 DC5 - Report2 DC2(10-Dec-2014 to 23-Dec-2014)"/>
    <d v="2014-12-10T00:00:00"/>
    <d v="2014-12-23T00:00:00"/>
    <n v="6"/>
    <n v="6"/>
    <n v="100"/>
    <d v="2014-12-19T11:10:00"/>
    <d v="2014-12-22T14:2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79"/>
    <s v="Zirius"/>
    <x v="1"/>
    <s v="Feature #48688: Root - 573-Payment type - Add account enhancement"/>
    <s v="Closed"/>
    <s v="Minor Impact"/>
    <s v="573-Payment type - Add account enhancement - impl"/>
    <s v="Millton Vinothkumar Raja"/>
    <m/>
    <d v="2014-12-22T14:22:00"/>
    <m/>
    <s v="Invoice22 DC5 - Report2 DC2(10-Dec-2014 to 23-Dec-2014)"/>
    <d v="2014-12-10T00:00:00"/>
    <d v="2014-12-23T00:00:00"/>
    <n v="12"/>
    <n v="12"/>
    <n v="100"/>
    <d v="2014-12-17T17:37:00"/>
    <d v="2014-12-22T14:22:00"/>
    <m/>
    <m/>
    <m/>
    <m/>
    <d v="2014-12-16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0"/>
    <s v="Zirius"/>
    <x v="1"/>
    <s v="Feature #44530: Root  - 568 -  WebService Implementation on Customer, product, Supplier "/>
    <s v="Closed"/>
    <s v="Minor Impact"/>
    <s v="Maintaining the Duplicate exception list Implementation on Customer, product, Supplier - Impl"/>
    <s v="Millton Vinothkumar Raja"/>
    <m/>
    <d v="2014-12-16T12:57:00"/>
    <m/>
    <s v="Invoice22 DC5 - Report2 DC2(10-Dec-2014 to 23-Dec-2014)"/>
    <d v="2014-12-10T00:00:00"/>
    <d v="2014-12-23T00:00:00"/>
    <n v="8"/>
    <n v="7"/>
    <n v="100"/>
    <d v="2014-12-15T22:17:00"/>
    <d v="2014-12-16T12:57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1"/>
    <s v="Zirius"/>
    <x v="1"/>
    <s v="Feature #48050: Root - Duplicate Exception should be maintained in separate list for create Product."/>
    <s v="Closed"/>
    <s v="Minor Impact"/>
    <s v="Duplicate Exception should be maintained in separate list for create Product - impl"/>
    <s v="Millton Vinothkumar Raja"/>
    <m/>
    <d v="2014-12-16T12:57:00"/>
    <m/>
    <s v="Invoice22 DC5 - Report2 DC2(10-Dec-2014 to 23-Dec-2014)"/>
    <d v="2014-12-10T00:00:00"/>
    <d v="2014-12-23T00:00:00"/>
    <n v="8"/>
    <n v="4"/>
    <n v="100"/>
    <d v="2014-12-12T17:21:00"/>
    <d v="2014-12-16T12:55:00"/>
    <m/>
    <m/>
    <m/>
    <m/>
    <d v="2014-12-12T00:00:00"/>
    <m/>
    <m/>
    <m/>
    <m/>
    <m/>
    <m/>
    <m/>
    <m/>
    <m/>
    <m/>
    <m/>
    <m/>
    <m/>
    <m/>
    <m/>
    <m/>
    <m/>
    <m/>
    <m/>
    <s v="Millton Vinothkumar Raja"/>
    <m/>
    <b v="0"/>
    <m/>
    <b v="0"/>
  </r>
  <r>
    <x v="82"/>
    <s v="Zirius"/>
    <x v="1"/>
    <m/>
    <s v="Closed"/>
    <s v="Minor Impact"/>
    <s v="test case failure for  SupplierServiceTest and SupplierProductServiceTest"/>
    <s v="Millton Vinothkumar Raja"/>
    <m/>
    <d v="2014-12-12T17:18:00"/>
    <m/>
    <s v="Invoice22 DC5 - Report2 DC2(10-Dec-2014 to 23-Dec-2014)"/>
    <d v="2014-12-10T00:00:00"/>
    <d v="2014-12-23T00:00:00"/>
    <n v="2"/>
    <n v="2"/>
    <n v="100"/>
    <d v="2014-12-12T17:18:00"/>
    <d v="2014-12-12T17:18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3"/>
    <s v="Zirius"/>
    <x v="1"/>
    <m/>
    <s v="Closed"/>
    <s v="Minor Impact"/>
    <s v="Fixing Test case failure in CustomerHibernateDAOTest, ProductHibernateDAOTest, SupplierProductHibernateDAOTest &amp; ProductServiceTest"/>
    <s v="Millton Vinothkumar Raja"/>
    <m/>
    <d v="2014-12-11T19:57:00"/>
    <m/>
    <s v="Invoice22 DC5 - Report2 DC2(10-Dec-2014 to 23-Dec-2014)"/>
    <d v="2014-12-11T00:00:00"/>
    <d v="2014-12-23T00:00:00"/>
    <n v="3.5"/>
    <n v="3.4"/>
    <n v="100"/>
    <d v="2014-12-11T19:54:00"/>
    <d v="2014-12-11T19:56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4"/>
    <s v="Zirius"/>
    <x v="1"/>
    <m/>
    <s v="Closed"/>
    <s v="Minor Impact"/>
    <s v="Validation in beta for 570,582 edit supplier and edit product."/>
    <s v="Millton Vinothkumar Raja"/>
    <m/>
    <d v="2014-12-11T12:28:00"/>
    <m/>
    <s v="Invoice22 DC5 - Report2 DC2(10-Dec-2014 to 23-Dec-2014)"/>
    <d v="2014-12-11T00:00:00"/>
    <d v="2014-12-11T00:00:00"/>
    <n v="1.5"/>
    <n v="1.5"/>
    <n v="100"/>
    <d v="2014-12-11T12:27:00"/>
    <d v="2014-12-11T12:28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5"/>
    <s v="Zirius"/>
    <x v="3"/>
    <m/>
    <s v="Closed"/>
    <s v="Minor Impact"/>
    <s v="Team Support &amp; Management"/>
    <s v="Millton Vinothkumar Raja"/>
    <m/>
    <d v="2014-12-24T09:49:00"/>
    <m/>
    <s v="Invoice22 DC5 - Report2 DC2(10-Dec-2014 to 23-Dec-2014)"/>
    <d v="2014-12-10T00:00:00"/>
    <d v="2014-12-23T00:00:00"/>
    <n v="30"/>
    <n v="25.9"/>
    <n v="100"/>
    <d v="2014-12-11T10:54:00"/>
    <d v="2014-12-24T09:49:00"/>
    <m/>
    <m/>
    <m/>
    <m/>
    <d v="2014-12-10T00:00:00"/>
    <d v="2014-12-22T00:00:00"/>
    <m/>
    <m/>
    <m/>
    <m/>
    <m/>
    <m/>
    <m/>
    <m/>
    <m/>
    <m/>
    <m/>
    <m/>
    <m/>
    <m/>
    <m/>
    <m/>
    <m/>
    <m/>
    <s v="Millton Vinothkumar Raja"/>
    <m/>
    <m/>
    <m/>
    <b v="0"/>
  </r>
  <r>
    <x v="86"/>
    <s v="Zirius"/>
    <x v="1"/>
    <m/>
    <s v="Closed"/>
    <s v="Minor Impact"/>
    <s v="search option allows only one time selection in all grid selection dropdown boxes - impl"/>
    <s v="Vinothini Rajamanickam"/>
    <m/>
    <d v="2014-12-24T06:22:00"/>
    <m/>
    <s v="Invoice22 DC5 - Report2 DC2(10-Dec-2014 to 23-Dec-2014)"/>
    <d v="2014-12-10T00:00:00"/>
    <d v="2014-12-23T00:00:00"/>
    <n v="8"/>
    <n v="8"/>
    <n v="100"/>
    <d v="2014-12-23T12:07:00"/>
    <d v="2014-12-24T06:2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87"/>
    <s v="Zirius"/>
    <x v="1"/>
    <m/>
    <s v="Closed"/>
    <s v="Minor Impact"/>
    <s v="search option allows only one time selection in all grid selection dropdown boxes"/>
    <s v="Millton Vinothkumar Raja"/>
    <m/>
    <d v="2014-12-23T18:55:00"/>
    <m/>
    <s v="Invoice22 DC5 - Report2 DC2(10-Dec-2014 to 23-Dec-2014)"/>
    <d v="2014-12-10T00:00:00"/>
    <d v="2014-12-23T00:00:00"/>
    <n v="6"/>
    <n v="6"/>
    <n v="100"/>
    <d v="2014-12-22T12:25:00"/>
    <d v="2014-12-23T18:55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88"/>
    <s v="Zirius"/>
    <x v="1"/>
    <m/>
    <s v="Closed"/>
    <s v="Minor Impact"/>
    <s v="Need to align error panel message Inbound invoice window"/>
    <s v="Millton Vinothkumar Raja"/>
    <m/>
    <d v="2014-12-23T18:52:00"/>
    <m/>
    <s v="Invoice22 DC5 - Report2 DC2(10-Dec-2014 to 23-Dec-2014)"/>
    <d v="2014-12-10T00:00:00"/>
    <d v="2014-12-23T00:00:00"/>
    <n v="4"/>
    <n v="4"/>
    <n v="100"/>
    <d v="2014-12-22T12:21:00"/>
    <d v="2014-12-23T18:52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89"/>
    <s v="Zirius"/>
    <x v="1"/>
    <s v="Feature #48973: Root - 589-Inbound Invoice - Image click should open create supplier"/>
    <s v="Closed"/>
    <s v="Minor Impact"/>
    <s v="589-Inbound Invoice - Image click should open create supplier - impl"/>
    <s v="Millton Vinothkumar Raja"/>
    <m/>
    <d v="2014-12-22T13:07:00"/>
    <m/>
    <s v="Invoice22 DC5 - Report2 DC2(10-Dec-2014 to 23-Dec-2014)"/>
    <d v="2014-12-10T00:00:00"/>
    <d v="2014-12-23T00:00:00"/>
    <n v="8"/>
    <n v="8"/>
    <n v="100"/>
    <d v="2014-12-18T20:12:00"/>
    <d v="2014-12-22T13:0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0"/>
    <s v="Zirius"/>
    <x v="1"/>
    <s v="Feature #47526: Root - 586-Need webservices for getAllNotInvoiced and set Invoiced"/>
    <s v="Closed"/>
    <s v="Minor Impact"/>
    <s v="implementation of impact analysis"/>
    <s v="Millton Vinothkumar Raja"/>
    <m/>
    <d v="2014-12-18T20:18:00"/>
    <m/>
    <s v="Invoice22 DC5 - Report2 DC2(10-Dec-2014 to 23-Dec-2014)"/>
    <d v="2014-12-10T00:00:00"/>
    <d v="2014-12-23T00:00:00"/>
    <n v="8"/>
    <n v="8"/>
    <n v="100"/>
    <d v="2014-12-18T12:03:00"/>
    <d v="2014-12-18T20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1"/>
    <s v="Zirius"/>
    <x v="1"/>
    <s v="Feature #47526: Root - 586-Need webservices for getAllNotInvoiced and set Invoiced"/>
    <s v="Closed"/>
    <s v="Minor Impact"/>
    <s v="586-Need webservices for getAllNotInvoiced and set Invoiced - validation and support"/>
    <s v="Millton Vinothkumar Raja"/>
    <m/>
    <d v="2014-12-15T11:34:00"/>
    <m/>
    <s v="Invoice22 DC5 - Report2 DC2(10-Dec-2014 to 23-Dec-2014)"/>
    <d v="2014-12-10T00:00:00"/>
    <d v="2014-12-23T00:00:00"/>
    <n v="8"/>
    <n v="8"/>
    <n v="100"/>
    <d v="2014-12-15T11:25:00"/>
    <d v="2014-12-15T11:3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2"/>
    <s v="Zirius"/>
    <x v="1"/>
    <s v="Feature #48024: Root - 579-Contact person on customer bug"/>
    <s v="Closed"/>
    <s v="Minor Impact"/>
    <s v="579-Contact person on customer bug - impl"/>
    <s v="Millton Vinothkumar Raja"/>
    <m/>
    <d v="2014-12-18T20:16:00"/>
    <m/>
    <s v="Invoice22 DC5 - Report2 DC2(10-Dec-2014 to 23-Dec-2014)"/>
    <d v="2014-12-10T00:00:00"/>
    <d v="2014-12-23T00:00:00"/>
    <n v="8"/>
    <n v="8"/>
    <n v="100"/>
    <d v="2014-12-12T17:01:00"/>
    <d v="2014-12-18T20:16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3"/>
    <s v="Zirius"/>
    <x v="1"/>
    <s v="Feature #47526: Root - 586-Need webservices for getAllNotInvoiced and set Invoiced"/>
    <s v="Closed"/>
    <s v="Minor Impact"/>
    <s v="586-Need webservices for getAllNotInvoiced and set Invoiced - impl"/>
    <s v="Millton Vinothkumar Raja"/>
    <m/>
    <d v="2014-12-15T11:32:00"/>
    <m/>
    <s v="Invoice22 DC5 - Report2 DC2(10-Dec-2014 to 23-Dec-2014)"/>
    <d v="2014-12-10T00:00:00"/>
    <d v="2014-12-23T00:00:00"/>
    <n v="16"/>
    <n v="16"/>
    <n v="100"/>
    <d v="2014-12-10T18:02:00"/>
    <d v="2014-12-15T11:32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4"/>
    <s v="Zirius"/>
    <x v="1"/>
    <m/>
    <s v="Closed"/>
    <s v="Minor Impact"/>
    <s v="test case failure for  BagWebServiceTest"/>
    <s v="Millton Vinothkumar Raja"/>
    <m/>
    <d v="2014-12-23T19:16:00"/>
    <m/>
    <s v="Invoice22 DC5 - Report2 DC2(10-Dec-2014 to 23-Dec-2014)"/>
    <d v="2014-12-10T00:00:00"/>
    <d v="2014-12-23T00:00:00"/>
    <n v="4"/>
    <n v="4"/>
    <n v="100"/>
    <d v="2014-12-23T19:14:00"/>
    <d v="2014-12-23T19:16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5"/>
    <s v="Zirius"/>
    <x v="1"/>
    <m/>
    <s v="Closed"/>
    <s v="Minor Impact"/>
    <s v="Test case failure fix for ConfigWebServiceTest and CompanyServiceTest"/>
    <s v="Millton Vinothkumar Raja"/>
    <m/>
    <d v="2014-12-23T12:52:00"/>
    <m/>
    <s v="Invoice22 DC5 - Report2 DC2(10-Dec-2014 to 23-Dec-2014)"/>
    <d v="2014-12-10T00:00:00"/>
    <d v="2014-12-23T00:00:00"/>
    <n v="8"/>
    <n v="8"/>
    <n v="100"/>
    <d v="2014-12-23T12:20:00"/>
    <d v="2014-12-23T12:52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6"/>
    <s v="Zirius"/>
    <x v="1"/>
    <m/>
    <s v="Closed"/>
    <s v="Minor Impact"/>
    <s v="Test Case Fix in UMSWebserviceTest"/>
    <s v="Millton Vinothkumar Raja"/>
    <m/>
    <d v="2014-12-22T12:29:00"/>
    <m/>
    <s v="Invoice22 DC5 - Report2 DC2(10-Dec-2014 to 23-Dec-2014)"/>
    <d v="2014-12-10T00:00:00"/>
    <d v="2014-12-23T00:00:00"/>
    <n v="6"/>
    <n v="6"/>
    <n v="100"/>
    <d v="2014-12-22T12:26:00"/>
    <d v="2014-12-22T12:2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7"/>
    <s v="Zirius"/>
    <x v="1"/>
    <m/>
    <s v="Closed"/>
    <s v="Minor Impact"/>
    <s v="Test case fixed for version"/>
    <s v="Millton Vinothkumar Raja"/>
    <m/>
    <d v="2014-12-19T11:39:00"/>
    <m/>
    <s v="Invoice22 DC5 - Report2 DC2(10-Dec-2014 to 23-Dec-2014)"/>
    <d v="2014-12-10T00:00:00"/>
    <d v="2014-12-23T00:00:00"/>
    <n v="8"/>
    <n v="8"/>
    <n v="100"/>
    <d v="2014-12-19T11:25:00"/>
    <d v="2014-12-19T11:39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8"/>
    <s v="Zirius"/>
    <x v="1"/>
    <m/>
    <s v="Closed"/>
    <s v="Minor Impact"/>
    <s v="test case failure for companyServiceTest"/>
    <s v="Millton Vinothkumar Raja"/>
    <m/>
    <d v="2014-12-19T11:19:00"/>
    <m/>
    <s v="Invoice22 DC5 - Report2 DC2(10-Dec-2014 to 23-Dec-2014)"/>
    <d v="2014-12-10T00:00:00"/>
    <d v="2014-12-23T00:00:00"/>
    <n v="4"/>
    <n v="4"/>
    <n v="100"/>
    <d v="2014-12-18T12:07:00"/>
    <d v="2014-12-19T11:19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9"/>
    <s v="Zirius"/>
    <x v="1"/>
    <s v="Feature #47586: Root - 587-InboundInvoice line item enhancement"/>
    <s v="Closed"/>
    <s v="Minor Impact"/>
    <s v="overall validation of impacts and implementations."/>
    <s v="Millton Vinothkumar Raja"/>
    <m/>
    <d v="2014-12-19T11:17:00"/>
    <m/>
    <s v="Invoice22 DC5 - Report2 DC2(10-Dec-2014 to 23-Dec-2014)"/>
    <d v="2014-12-10T00:00:00"/>
    <d v="2014-12-23T00:00:00"/>
    <n v="4"/>
    <n v="4"/>
    <n v="100"/>
    <d v="2014-12-18T12:06:00"/>
    <d v="2014-12-19T11:17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0"/>
    <s v="Zirius"/>
    <x v="1"/>
    <m/>
    <s v="Closed"/>
    <s v="Minor Impact"/>
    <s v="Fixed test case failure in PaymentTypeServiceTest"/>
    <s v="Millton Vinothkumar Raja"/>
    <m/>
    <d v="2014-12-17T10:43:00"/>
    <m/>
    <s v="Invoice22 DC5 - Report2 DC2(10-Dec-2014 to 23-Dec-2014)"/>
    <d v="2014-12-10T00:00:00"/>
    <d v="2014-12-23T00:00:00"/>
    <n v="4"/>
    <n v="4"/>
    <n v="100"/>
    <d v="2014-12-16T21:36:00"/>
    <d v="2014-12-17T10:43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1"/>
    <s v="Zirius"/>
    <x v="1"/>
    <m/>
    <s v="Closed"/>
    <s v="Minor Impact"/>
    <s v="Internal Issue fix in Distribution Template"/>
    <s v="Millton Vinothkumar Raja"/>
    <m/>
    <d v="2014-12-17T10:39:00"/>
    <m/>
    <s v="Invoice22 DC5 - Report2 DC2(10-Dec-2014 to 23-Dec-2014)"/>
    <d v="2014-12-10T00:00:00"/>
    <d v="2014-12-23T00:00:00"/>
    <n v="1"/>
    <n v="1"/>
    <n v="100"/>
    <d v="2014-12-16T21:34:00"/>
    <d v="2014-12-17T10:39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2"/>
    <s v="Zirius"/>
    <x v="1"/>
    <s v="Feature #47586: Root - 587-InboundInvoice line item enhancement"/>
    <s v="Closed"/>
    <s v="Minor Impact"/>
    <s v="validation and support"/>
    <s v="Millton Vinothkumar Raja"/>
    <m/>
    <d v="2014-12-17T10:37:00"/>
    <m/>
    <s v="Invoice22 DC5 - Report2 DC2(10-Dec-2014 to 23-Dec-2014)"/>
    <d v="2014-12-10T00:00:00"/>
    <d v="2014-12-23T00:00:00"/>
    <n v="3"/>
    <n v="3"/>
    <n v="100"/>
    <d v="2014-12-16T21:34:00"/>
    <d v="2014-12-17T10:37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3"/>
    <s v="Zirius"/>
    <x v="1"/>
    <s v="Feature #48435: Root - Test case failures ProductHibernateDAOTest, SupplierProductServiceTest, SupplierServiceTest"/>
    <s v="Closed"/>
    <s v="Minor Impact"/>
    <s v="Test case failures ProductHibernateDAOTest, SupplierProductServiceTest, SupplierServiceTest"/>
    <s v="Millton Vinothkumar Raja"/>
    <m/>
    <d v="2014-12-16T12:13:00"/>
    <m/>
    <s v="Invoice22 DC5 - Report2 DC2(10-Dec-2014 to 23-Dec-2014)"/>
    <d v="2014-12-10T00:00:00"/>
    <d v="2014-12-23T00:00:00"/>
    <n v="8"/>
    <n v="8"/>
    <n v="100"/>
    <d v="2014-12-15T20:08:00"/>
    <d v="2014-12-15T20:10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4"/>
    <s v="Zirius"/>
    <x v="1"/>
    <m/>
    <s v="Closed"/>
    <s v="Minor Impact"/>
    <s v=" Fixing Test case failures in build machine"/>
    <s v="Millton Vinothkumar Raja"/>
    <m/>
    <d v="2014-12-15T10:44:00"/>
    <m/>
    <s v="Invoice22 DC5 - Report2 DC2(10-Dec-2014 to 23-Dec-2014)"/>
    <d v="2014-12-10T00:00:00"/>
    <d v="2014-12-23T00:00:00"/>
    <n v="8"/>
    <n v="8"/>
    <n v="100"/>
    <d v="2014-12-12T12:23:00"/>
    <d v="2014-12-15T10:4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5"/>
    <s v="Zirius"/>
    <x v="1"/>
    <m/>
    <s v="Closed"/>
    <s v="Minor Impact"/>
    <s v="Fixing Test case failure in invoiceServiceTest"/>
    <s v="Millton Vinothkumar Raja"/>
    <m/>
    <d v="2014-12-11T19:55:00"/>
    <m/>
    <s v="Invoice22 DC5 - Report2 DC2(10-Dec-2014 to 23-Dec-2014)"/>
    <d v="2014-12-11T00:00:00"/>
    <d v="2014-12-23T00:00:00"/>
    <n v="4"/>
    <n v="4"/>
    <n v="100"/>
    <d v="2014-12-11T19:49:00"/>
    <d v="2014-12-11T19:55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6"/>
    <s v="Zirius"/>
    <x v="1"/>
    <m/>
    <s v="Closed"/>
    <s v="Minor Impact"/>
    <s v="Validation in Beta on ticket no. 570 and 582"/>
    <s v="Millton Vinothkumar Raja"/>
    <m/>
    <d v="2014-12-11T19:54:00"/>
    <m/>
    <s v="Invoice22 DC5 - Report2 DC2(10-Dec-2014 to 23-Dec-2014)"/>
    <d v="2014-12-11T00:00:00"/>
    <d v="2014-12-11T00:00:00"/>
    <n v="4"/>
    <n v="4"/>
    <n v="100"/>
    <d v="2014-12-11T19:46:00"/>
    <d v="2014-12-11T19:5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7"/>
    <s v="Zirius"/>
    <x v="1"/>
    <s v="Feature #47663: Root - 570-InvoiceNumber in InboundInvoice"/>
    <s v="Closed"/>
    <s v="Minor Impact"/>
    <s v="570-InvoiceNumber in InboundInvoice - impl"/>
    <s v="Millton Vinothkumar Raja"/>
    <m/>
    <d v="2014-12-11T10:59:00"/>
    <m/>
    <s v="Invoice22 DC5 - Report2 DC2(10-Dec-2014 to 23-Dec-2014)"/>
    <d v="2014-12-10T00:00:00"/>
    <d v="2014-12-23T00:00:00"/>
    <n v="8"/>
    <n v="8"/>
    <n v="100"/>
    <d v="2014-12-11T10:51:00"/>
    <d v="2014-12-11T10:59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8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9">
  <r>
    <x v="0"/>
    <s v="Zirius"/>
    <x v="0"/>
    <s v="Feature #47515: Root - Jasper Report ? Creating Pagination Controls"/>
    <s v="Closed"/>
    <x v="0"/>
    <s v="Creating Pagination Controls - Review Updates"/>
    <s v="Kumaresan Krishnakumari"/>
    <m/>
    <d v="2014-12-19T18:40:00"/>
    <m/>
    <s v="Invoice22 DC5 - Report2 DC2(10-Dec-2014 to 23-Dec-2014)"/>
    <d v="2014-12-10T00:00:00"/>
    <d v="2014-12-23T00:00:00"/>
    <n v="2"/>
    <n v="1"/>
    <n v="100"/>
    <d v="2014-12-10T18:04:00"/>
    <d v="2014-12-19T11:32:00"/>
    <m/>
    <m/>
    <m/>
    <m/>
    <d v="2014-12-17T00:00:00"/>
    <d v="2014-12-19T00:00:00"/>
    <m/>
    <m/>
    <m/>
    <m/>
    <m/>
    <m/>
    <m/>
    <m/>
    <m/>
    <m/>
    <m/>
    <m/>
    <m/>
    <s v="Images is used in buttons &amp; Pagination panel is fit into report panel."/>
    <m/>
    <m/>
    <m/>
    <m/>
    <s v="Akthar Hussaini"/>
    <m/>
    <m/>
    <m/>
    <b v="0"/>
  </r>
  <r>
    <x v="1"/>
    <s v="Zirius"/>
    <x v="1"/>
    <s v="Feature #47515: Root - Jasper Report ? Creating Pagination Controls"/>
    <s v="Closed"/>
    <x v="0"/>
    <s v="Creating Pagination Controls - Validation &amp; Unit testing"/>
    <s v="Kumaresan Krishnakumari"/>
    <m/>
    <d v="2014-12-19T11:30:00"/>
    <m/>
    <s v="Invoice22 DC5 - Report2 DC2(10-Dec-2014 to 23-Dec-2014)"/>
    <d v="2014-12-10T00:00:00"/>
    <d v="2014-12-23T00:00:00"/>
    <n v="2"/>
    <n v="2"/>
    <n v="100"/>
    <d v="2014-12-10T18:02:00"/>
    <d v="2014-12-19T11:30:00"/>
    <m/>
    <m/>
    <m/>
    <m/>
    <d v="2014-12-16T00:00:00"/>
    <d v="2014-12-17T00:00:00"/>
    <m/>
    <m/>
    <m/>
    <m/>
    <m/>
    <m/>
    <m/>
    <m/>
    <m/>
    <m/>
    <m/>
    <m/>
    <m/>
    <m/>
    <m/>
    <m/>
    <m/>
    <m/>
    <s v="Akthar Hussaini"/>
    <m/>
    <b v="0"/>
    <m/>
    <b v="0"/>
  </r>
  <r>
    <x v="2"/>
    <s v="Zirius"/>
    <x v="1"/>
    <s v="Feature #47515: Root - Jasper Report ? Creating Pagination Controls"/>
    <s v="Closed"/>
    <x v="0"/>
    <s v="Creating Pagination Controls - Integrate the Pagination using visualize Js"/>
    <s v="Kumaresan Krishnakumari"/>
    <m/>
    <d v="2014-12-16T21:16:00"/>
    <m/>
    <s v="Invoice22 DC5 - Report2 DC2(10-Dec-2014 to 23-Dec-2014)"/>
    <d v="2014-12-10T00:00:00"/>
    <d v="2014-12-23T00:00:00"/>
    <n v="14"/>
    <n v="14.3"/>
    <n v="100"/>
    <d v="2014-12-10T18:01:00"/>
    <d v="2014-12-16T21:16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x v="3"/>
    <s v="Zirius"/>
    <x v="1"/>
    <s v="Feature #47515: Root - Jasper Report ? Creating Pagination Controls"/>
    <s v="Closed"/>
    <x v="0"/>
    <s v="Creating Pagination Controls - UI changes &amp; design for pagination"/>
    <s v="Kumaresan Krishnakumari"/>
    <m/>
    <d v="2014-12-15T20:13:00"/>
    <m/>
    <s v="Invoice22 DC5 - Report2 DC2(10-Dec-2014 to 23-Dec-2014)"/>
    <d v="2014-12-10T00:00:00"/>
    <d v="2014-12-23T00:00:00"/>
    <n v="14"/>
    <n v="14"/>
    <n v="100"/>
    <d v="2014-12-10T17:46:00"/>
    <d v="2014-12-15T20:13:00"/>
    <m/>
    <m/>
    <m/>
    <m/>
    <d v="2014-12-10T00:00:00"/>
    <d v="2014-12-15T00:00:00"/>
    <m/>
    <m/>
    <m/>
    <m/>
    <m/>
    <m/>
    <m/>
    <m/>
    <m/>
    <m/>
    <m/>
    <m/>
    <m/>
    <m/>
    <m/>
    <m/>
    <m/>
    <m/>
    <s v="Akthar Hussaini"/>
    <m/>
    <b v="0"/>
    <m/>
    <b v="0"/>
  </r>
  <r>
    <x v="4"/>
    <s v="Zirius"/>
    <x v="1"/>
    <s v="Feature #47481: Root - Jasper Report REST Services ? Role Operation"/>
    <s v="Closed"/>
    <x v="0"/>
    <s v="Role Operation - Review Updates"/>
    <s v="Kumaresan Krishnakumari"/>
    <m/>
    <d v="2014-12-19T18:39:00"/>
    <m/>
    <s v="Invoice22 DC5 - Report2 DC2(10-Dec-2014 to 23-Dec-2014)"/>
    <d v="2014-12-10T00:00:00"/>
    <d v="2014-12-23T00:00:00"/>
    <n v="2"/>
    <n v="1.1000000000000001"/>
    <n v="100"/>
    <d v="2014-12-10T15:06:00"/>
    <d v="2014-12-19T18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x v="5"/>
    <s v="Zirius"/>
    <x v="1"/>
    <s v="Feature #47481: Root - Jasper Report REST Services ? Role Operation"/>
    <s v="Closed"/>
    <x v="0"/>
    <s v="Role Operation - Validation &amp; Unit testing"/>
    <s v="Kumaresan Krishnakumari"/>
    <m/>
    <d v="2014-12-19T16:43:00"/>
    <m/>
    <s v="Invoice22 DC5 - Report2 DC2(10-Dec-2014 to 23-Dec-2014)"/>
    <d v="2014-12-10T00:00:00"/>
    <d v="2014-12-23T00:00:00"/>
    <n v="8"/>
    <n v="6.6"/>
    <n v="100"/>
    <d v="2014-12-10T15:05:00"/>
    <d v="2014-12-19T16:4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x v="6"/>
    <s v="Zirius"/>
    <x v="1"/>
    <s v="Feature #47481: Root - Jasper Report REST Services ? Role Operation"/>
    <s v="Closed"/>
    <x v="0"/>
    <s v="Role Operation - Junit Test cases"/>
    <s v="Kumaresan Krishnakumari"/>
    <m/>
    <d v="2014-12-19T16:45:00"/>
    <m/>
    <s v="Invoice22 DC5 - Report2 DC2(10-Dec-2014 to 23-Dec-2014)"/>
    <d v="2014-12-10T00:00:00"/>
    <d v="2014-12-23T00:00:00"/>
    <n v="2"/>
    <n v="2"/>
    <n v="100"/>
    <d v="2014-12-10T15:04:00"/>
    <d v="2014-12-19T16:45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Akthar Hussaini"/>
    <m/>
    <b v="0"/>
    <m/>
    <b v="0"/>
  </r>
  <r>
    <x v="7"/>
    <s v="Zirius"/>
    <x v="1"/>
    <s v="Feature #47481: Root - Jasper Report REST Services ? Role Operation"/>
    <s v="Closed"/>
    <x v="0"/>
    <s v="Role Operation - Integrate the implementation in respective places"/>
    <s v="Kumaresan Krishnakumari"/>
    <m/>
    <d v="2014-12-18T19:38:00"/>
    <m/>
    <s v="Invoice22 DC5 - Report2 DC2(10-Dec-2014 to 23-Dec-2014)"/>
    <d v="2014-12-10T00:00:00"/>
    <d v="2014-12-23T00:00:00"/>
    <n v="10"/>
    <n v="10"/>
    <n v="100"/>
    <d v="2014-12-10T15:01:00"/>
    <d v="2014-12-18T19:38:00"/>
    <m/>
    <m/>
    <m/>
    <m/>
    <d v="2014-12-17T00:00:00"/>
    <d v="2014-12-18T00:00:00"/>
    <m/>
    <m/>
    <m/>
    <m/>
    <m/>
    <m/>
    <m/>
    <m/>
    <m/>
    <m/>
    <m/>
    <m/>
    <m/>
    <m/>
    <m/>
    <m/>
    <m/>
    <m/>
    <s v="Akthar Hussaini"/>
    <m/>
    <b v="0"/>
    <m/>
    <b v="0"/>
  </r>
  <r>
    <x v="8"/>
    <s v="Zirius"/>
    <x v="1"/>
    <s v="Feature #47481: Root - Jasper Report REST Services ? Role Operation"/>
    <s v="Closed"/>
    <x v="0"/>
    <s v="Role Operation - Implement  to perform role modification &amp; deletion"/>
    <s v="Kumaresan Krishnakumari"/>
    <m/>
    <d v="2014-12-16T21:23:00"/>
    <m/>
    <s v="Invoice22 DC5 - Report2 DC2(10-Dec-2014 to 23-Dec-2014)"/>
    <d v="2014-12-10T00:00:00"/>
    <d v="2014-12-23T00:00:00"/>
    <n v="8"/>
    <n v="8"/>
    <n v="100"/>
    <d v="2014-12-10T15:00:00"/>
    <d v="2014-12-16T21:23:00"/>
    <m/>
    <m/>
    <m/>
    <m/>
    <d v="2014-12-11T00:00:00"/>
    <d v="2014-12-16T00:00:00"/>
    <m/>
    <m/>
    <m/>
    <m/>
    <m/>
    <m/>
    <m/>
    <m/>
    <m/>
    <m/>
    <m/>
    <m/>
    <m/>
    <m/>
    <m/>
    <m/>
    <m/>
    <m/>
    <s v="Akthar Hussaini"/>
    <m/>
    <b v="0"/>
    <m/>
    <b v="0"/>
  </r>
  <r>
    <x v="9"/>
    <s v="Zirius"/>
    <x v="1"/>
    <s v="Feature #47481: Root - Jasper Report REST Services ? Role Operation"/>
    <s v="Closed"/>
    <x v="0"/>
    <s v="Role Operation - Implement  to perform role creation in Jasper Report Server"/>
    <s v="Kumaresan Krishnakumari"/>
    <m/>
    <d v="2014-12-11T20:33:00"/>
    <m/>
    <s v="Invoice22 DC5 - Report2 DC2(10-Dec-2014 to 23-Dec-2014)"/>
    <d v="2014-12-10T00:00:00"/>
    <d v="2014-12-23T00:00:00"/>
    <n v="4"/>
    <n v="3"/>
    <n v="100"/>
    <d v="2014-12-10T14:59:00"/>
    <d v="2014-12-11T20:33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Akthar Hussaini"/>
    <m/>
    <b v="0"/>
    <m/>
    <b v="0"/>
  </r>
  <r>
    <x v="10"/>
    <s v="Zirius"/>
    <x v="1"/>
    <s v="Feature #49243: Root - 584-the line item form opens behind document view"/>
    <s v="Closed"/>
    <x v="0"/>
    <s v="584-the line item form opens behind document view - impl"/>
    <s v="Millton Vinothkumar Raja"/>
    <m/>
    <d v="2014-12-24T10:54:00"/>
    <m/>
    <s v="Invoice22 DC5 - Report2 DC2(10-Dec-2014 to 23-Dec-2014)"/>
    <d v="2014-12-10T00:00:00"/>
    <d v="2014-12-23T00:00:00"/>
    <n v="12"/>
    <n v="12"/>
    <n v="100"/>
    <d v="2014-12-22T12:30:00"/>
    <d v="2014-12-24T10:54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1"/>
    <s v="Zirius"/>
    <x v="1"/>
    <s v="Feature #49023: Root - 554-Save password is not working in chrome"/>
    <s v="Closed"/>
    <x v="0"/>
    <s v="554-Save password is not working in chrome - impl"/>
    <s v="Millton Vinothkumar Raja"/>
    <m/>
    <d v="2014-12-22T20:30:00"/>
    <m/>
    <s v="Invoice22 DC5 - Report2 DC2(10-Dec-2014 to 23-Dec-2014)"/>
    <d v="2014-12-10T00:00:00"/>
    <d v="2014-12-23T00:00:00"/>
    <n v="8"/>
    <n v="8"/>
    <n v="100"/>
    <d v="2014-12-19T11:23:00"/>
    <d v="2014-12-22T20:30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2"/>
    <s v="Zirius"/>
    <x v="1"/>
    <s v="Feature #49020: Root - 536-the invoice line item geting Increased when creating new invoice from product"/>
    <s v="Closed"/>
    <x v="0"/>
    <s v="536-the invoice line item geting Increased when creating new invoice from product - impl"/>
    <s v="Millton Vinothkumar Raja"/>
    <m/>
    <d v="2014-12-22T20:29:00"/>
    <m/>
    <s v="Invoice22 DC5 - Report2 DC2(10-Dec-2014 to 23-Dec-2014)"/>
    <d v="2014-12-10T00:00:00"/>
    <d v="2014-12-23T00:00:00"/>
    <n v="8"/>
    <n v="8"/>
    <n v="100"/>
    <d v="2014-12-19T11:20:00"/>
    <d v="2014-12-22T20:29:00"/>
    <m/>
    <m/>
    <m/>
    <m/>
    <d v="2014-12-18T00:00:00"/>
    <d v="2014-12-22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3"/>
    <s v="Zirius"/>
    <x v="1"/>
    <s v="Feature #47586: Root - 587-InboundInvoice line item enhancement"/>
    <s v="Closed"/>
    <x v="0"/>
    <s v="validation, Impact analysis and issue fixing"/>
    <s v="Millton Vinothkumar Raja"/>
    <m/>
    <d v="2014-12-19T11:15:00"/>
    <m/>
    <s v="Invoice22 DC5 - Report2 DC2(10-Dec-2014 to 23-Dec-2014)"/>
    <d v="2014-12-10T00:00:00"/>
    <d v="2014-12-23T00:00:00"/>
    <n v="12"/>
    <n v="12"/>
    <n v="100"/>
    <d v="2014-12-18T11:32:00"/>
    <d v="2014-12-19T11:15:00"/>
    <m/>
    <m/>
    <m/>
    <m/>
    <d v="2014-12-17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4"/>
    <s v="Zirius"/>
    <x v="1"/>
    <s v="Feature #47586: Root - 587-InboundInvoice line item enhancement"/>
    <s v="Closed"/>
    <x v="0"/>
    <s v="Implementation and validation"/>
    <s v="Millton Vinothkumar Raja"/>
    <m/>
    <d v="2014-12-19T11:15:00"/>
    <m/>
    <s v="Invoice22 DC5 - Report2 DC2(10-Dec-2014 to 23-Dec-2014)"/>
    <d v="2014-12-10T00:00:00"/>
    <d v="2014-12-23T00:00:00"/>
    <n v="16"/>
    <n v="16"/>
    <n v="100"/>
    <d v="2014-12-16T12:16:00"/>
    <d v="2014-12-19T11:15:00"/>
    <m/>
    <m/>
    <m/>
    <m/>
    <d v="2014-12-15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5"/>
    <s v="Zirius"/>
    <x v="1"/>
    <s v="Feature #47586: Root - 587-InboundInvoice line item enhancement"/>
    <s v="Closed"/>
    <x v="0"/>
    <s v="587-Moving Distribution template to Config module - impl"/>
    <s v="Millton Vinothkumar Raja"/>
    <m/>
    <d v="2014-12-19T11:14:00"/>
    <m/>
    <s v="Invoice22 DC5 - Report2 DC2(10-Dec-2014 to 23-Dec-2014)"/>
    <d v="2014-12-10T00:00:00"/>
    <d v="2014-12-23T00:00:00"/>
    <n v="6"/>
    <n v="6"/>
    <n v="100"/>
    <d v="2014-12-11T20:23:00"/>
    <d v="2014-12-19T11:14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6"/>
    <s v="Zirius"/>
    <x v="1"/>
    <s v="Feature #47586: Root - 587-InboundInvoice line item enhancement"/>
    <s v="Closed"/>
    <x v="0"/>
    <s v="587-Including payment type in supplier - impl"/>
    <s v="Millton Vinothkumar Raja"/>
    <m/>
    <d v="2014-12-19T11:14:00"/>
    <m/>
    <s v="Invoice22 DC5 - Report2 DC2(10-Dec-2014 to 23-Dec-2014)"/>
    <d v="2014-12-10T00:00:00"/>
    <d v="2014-12-23T00:00:00"/>
    <n v="5"/>
    <n v="5"/>
    <n v="100"/>
    <d v="2014-12-11T20:22:00"/>
    <d v="2014-12-19T11:1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7"/>
    <s v="Zirius"/>
    <x v="1"/>
    <m/>
    <s v="Closed"/>
    <x v="0"/>
    <s v=" Beta validation on supplier product enhancement in supplier"/>
    <s v="Millton Vinothkumar Raja"/>
    <m/>
    <d v="2014-12-19T11:13:00"/>
    <m/>
    <s v="Invoice22 DC5 - Report2 DC2(10-Dec-2014 to 23-Dec-2014)"/>
    <d v="2014-12-10T00:00:00"/>
    <d v="2014-12-23T00:00:00"/>
    <n v="1"/>
    <n v="1"/>
    <n v="100"/>
    <d v="2014-12-11T20:21:00"/>
    <d v="2014-12-19T11:13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8"/>
    <s v="Zirius"/>
    <x v="1"/>
    <s v="Feature #47586: Root - 587-InboundInvoice line item enhancement"/>
    <s v="Closed"/>
    <x v="0"/>
    <s v="587-InboundInvoice line item enhancement - impl"/>
    <s v="Millton Vinothkumar Raja"/>
    <m/>
    <d v="2014-12-19T11:13:00"/>
    <m/>
    <s v="Invoice22 DC5 - Report2 DC2(10-Dec-2014 to 23-Dec-2014)"/>
    <d v="2014-12-10T00:00:00"/>
    <d v="2014-12-23T00:00:00"/>
    <n v="12"/>
    <n v="12"/>
    <n v="100"/>
    <d v="2014-12-10T20:10:00"/>
    <d v="2014-12-19T11:13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Alhuck Abdul Kaffar"/>
    <m/>
    <b v="0"/>
    <m/>
    <b v="0"/>
  </r>
  <r>
    <x v="19"/>
    <s v="Zirius"/>
    <x v="1"/>
    <m/>
    <s v="Closed"/>
    <x v="0"/>
    <s v="Receive invoice taking long time "/>
    <s v="Dineshkumar Ramasamy"/>
    <m/>
    <d v="2014-12-24T10:38:00"/>
    <m/>
    <s v="Invoice22 DC5 - Report2 DC2(10-Dec-2014 to 23-Dec-2014)"/>
    <d v="2014-12-10T00:00:00"/>
    <d v="2014-12-23T00:00:00"/>
    <n v="12"/>
    <n v="11"/>
    <n v="100"/>
    <d v="2014-12-23T12:03:00"/>
    <d v="2014-12-23T19:23:00"/>
    <m/>
    <m/>
    <m/>
    <m/>
    <d v="2014-12-22T00:00:00"/>
    <d v="2014-12-23T00:00:00"/>
    <m/>
    <m/>
    <m/>
    <m/>
    <m/>
    <m/>
    <m/>
    <m/>
    <m/>
    <m/>
    <m/>
    <s v="very first time when we call the method takes time to load the required libraries "/>
    <m/>
    <m/>
    <m/>
    <m/>
    <m/>
    <m/>
    <s v="Dineshkumar Ramasamy"/>
    <m/>
    <b v="0"/>
    <m/>
    <b v="0"/>
  </r>
  <r>
    <x v="20"/>
    <s v="Zirius"/>
    <x v="1"/>
    <s v="Feature #48832: Root - 590-Need an API to get AP details in oxalis-client.jar"/>
    <s v="Closed"/>
    <x v="0"/>
    <s v="Need an API to get AP details in oxalis-client.jar testing and bug fixing"/>
    <s v="Dineshkumar Ramasamy"/>
    <m/>
    <d v="2014-12-22T12:04:00"/>
    <m/>
    <s v="Invoice22 DC5 - Report2 DC2(10-Dec-2014 to 23-Dec-2014)"/>
    <d v="2014-12-10T00:00:00"/>
    <d v="2014-12-23T00:00:00"/>
    <n v="8"/>
    <n v="8"/>
    <n v="100"/>
    <d v="2014-12-22T11:50:00"/>
    <d v="2014-12-22T12:04:00"/>
    <m/>
    <m/>
    <m/>
    <m/>
    <d v="2014-12-19T00:00:00"/>
    <d v="2014-12-19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x v="21"/>
    <s v="Zirius"/>
    <x v="1"/>
    <s v="Feature #48832: Root - 590-Need an API to get AP details in oxalis-client.jar"/>
    <s v="Closed"/>
    <x v="0"/>
    <s v="590-Need an API to get AP details in oxalis-client.jar -  impl"/>
    <s v="Millton Vinothkumar Raja"/>
    <m/>
    <d v="2014-12-22T12:09:00"/>
    <m/>
    <s v="Invoice22 DC5 - Report2 DC2(10-Dec-2014 to 23-Dec-2014)"/>
    <d v="2014-12-10T00:00:00"/>
    <d v="2014-12-23T00:00:00"/>
    <n v="12"/>
    <n v="12"/>
    <n v="100"/>
    <d v="2014-12-18T12:17:00"/>
    <d v="2014-12-22T12:05:00"/>
    <m/>
    <m/>
    <m/>
    <m/>
    <d v="2014-12-17T00:00:00"/>
    <d v="2014-12-19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x v="22"/>
    <s v="Zirius"/>
    <x v="1"/>
    <m/>
    <s v="Closed"/>
    <x v="0"/>
    <s v="version in web service validation and bug fixing"/>
    <s v="Millton Vinothkumar Raja"/>
    <m/>
    <d v="2014-12-22T12:10:00"/>
    <m/>
    <s v="Invoice22 DC5 - Report2 DC2(10-Dec-2014 to 23-Dec-2014)"/>
    <d v="2014-12-10T00:00:00"/>
    <d v="2014-12-23T00:00:00"/>
    <n v="2"/>
    <n v="2"/>
    <n v="100"/>
    <d v="2014-12-18T12:15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x v="23"/>
    <s v="Zirius"/>
    <x v="1"/>
    <m/>
    <s v="Closed"/>
    <x v="0"/>
    <s v="import XMl validation and bug fixing"/>
    <s v="Millton Vinothkumar Raja"/>
    <m/>
    <d v="2014-12-22T12:10:00"/>
    <m/>
    <s v="Invoice22 DC5 - Report2 DC2(10-Dec-2014 to 23-Dec-2014)"/>
    <d v="2014-12-10T00:00:00"/>
    <d v="2014-12-23T00:00:00"/>
    <n v="2"/>
    <n v="2"/>
    <n v="100"/>
    <d v="2014-12-18T12:14:00"/>
    <d v="2014-12-22T12:10:00"/>
    <m/>
    <m/>
    <m/>
    <m/>
    <d v="2014-12-17T00:00:00"/>
    <d v="2014-12-17T00:00:00"/>
    <m/>
    <m/>
    <m/>
    <m/>
    <m/>
    <m/>
    <m/>
    <m/>
    <m/>
    <m/>
    <m/>
    <s v="No impact"/>
    <s v="No impact"/>
    <m/>
    <s v="No impact "/>
    <m/>
    <m/>
    <m/>
    <s v="Dineshkumar Ramasamy"/>
    <m/>
    <b v="0"/>
    <m/>
    <b v="0"/>
  </r>
  <r>
    <x v="24"/>
    <s v="Zirius"/>
    <x v="1"/>
    <m/>
    <s v="Closed"/>
    <x v="0"/>
    <s v="Access point environment setup local"/>
    <s v="Dineshkumar Ramasamy"/>
    <m/>
    <d v="2014-12-22T11:54:00"/>
    <m/>
    <s v="Invoice22 DC5 - Report2 DC2(10-Dec-2014 to 23-Dec-2014)"/>
    <d v="2014-12-16T00:00:00"/>
    <d v="2014-12-17T00:00:00"/>
    <n v="2"/>
    <n v="2"/>
    <n v="100"/>
    <d v="2014-12-17T11:39:00"/>
    <d v="2014-12-22T11:54:00"/>
    <m/>
    <m/>
    <m/>
    <m/>
    <d v="2014-12-16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x v="25"/>
    <s v="Zirius"/>
    <x v="0"/>
    <s v="Feature #48435: Root - Test case failures ProductHibernateDAOTest, SupplierProductServiceTest, SupplierServiceTest"/>
    <s v="Closed"/>
    <x v="0"/>
    <s v="Test case failures ProductHibernateDAOTest, SupplierProductServiceTest, SupplierServiceTest - code review and support"/>
    <s v="Millton Vinothkumar Raja"/>
    <m/>
    <d v="2014-12-24T10:36:00"/>
    <m/>
    <s v="Invoice22 DC5 - Report2 DC2(10-Dec-2014 to 23-Dec-2014)"/>
    <d v="2014-12-10T00:00:00"/>
    <d v="2014-12-23T00:00:00"/>
    <n v="4"/>
    <n v="4"/>
    <n v="100"/>
    <d v="2014-12-16T12:14:00"/>
    <d v="2014-12-23T19:25:00"/>
    <m/>
    <m/>
    <m/>
    <m/>
    <d v="2014-12-15T00:00:00"/>
    <m/>
    <m/>
    <m/>
    <m/>
    <m/>
    <m/>
    <m/>
    <m/>
    <m/>
    <m/>
    <m/>
    <m/>
    <m/>
    <m/>
    <s v="No comments"/>
    <m/>
    <m/>
    <m/>
    <m/>
    <s v="Dineshkumar Ramasamy"/>
    <m/>
    <m/>
    <m/>
    <b v="0"/>
  </r>
  <r>
    <x v="26"/>
    <s v="Zirius"/>
    <x v="1"/>
    <m/>
    <s v="Closed"/>
    <x v="0"/>
    <s v="Invite user web service issue - impl"/>
    <s v="Millton Vinothkumar Raja"/>
    <m/>
    <d v="2014-12-17T11:28:00"/>
    <m/>
    <s v="Invoice22 DC5 - Report2 DC2(10-Dec-2014 to 23-Dec-2014)"/>
    <d v="2014-12-10T00:00:00"/>
    <d v="2014-12-23T00:00:00"/>
    <n v="4"/>
    <n v="4"/>
    <n v="100"/>
    <d v="2014-12-16T12:07:00"/>
    <d v="2014-12-17T11:28:00"/>
    <m/>
    <m/>
    <m/>
    <m/>
    <d v="2014-12-15T00:00:00"/>
    <d v="2014-12-15T00:00:00"/>
    <m/>
    <m/>
    <m/>
    <m/>
    <m/>
    <m/>
    <m/>
    <m/>
    <m/>
    <m/>
    <m/>
    <s v="No comments"/>
    <s v="No comments"/>
    <s v="No comments"/>
    <m/>
    <m/>
    <m/>
    <m/>
    <s v="Dineshkumar Ramasamy"/>
    <m/>
    <b v="0"/>
    <m/>
    <b v="0"/>
  </r>
  <r>
    <x v="27"/>
    <s v="Zirius"/>
    <x v="1"/>
    <s v="Feature #48427: Root - 588-Version should be added in the webservcie"/>
    <s v="Closed"/>
    <x v="0"/>
    <s v="588-Version should be added in the webservcie - impl"/>
    <s v="Millton Vinothkumar Raja"/>
    <m/>
    <d v="2014-12-17T11:29:00"/>
    <m/>
    <s v="Invoice22 DC5 - Report2 DC2(10-Dec-2014 to 23-Dec-2014)"/>
    <d v="2014-12-10T00:00:00"/>
    <d v="2014-12-23T00:00:00"/>
    <n v="6"/>
    <n v="6"/>
    <n v="100"/>
    <d v="2014-12-16T12:04:00"/>
    <d v="2014-12-17T11:29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Dineshkumar Ramasamy"/>
    <m/>
    <b v="0"/>
    <m/>
    <b v="0"/>
  </r>
  <r>
    <x v="28"/>
    <s v="Zirius"/>
    <x v="0"/>
    <m/>
    <s v="Closed"/>
    <x v="0"/>
    <s v="test case review"/>
    <s v="Dineshkumar Ramasamy"/>
    <m/>
    <d v="2014-12-15T11:35:00"/>
    <m/>
    <s v="Invoice22 DC5 - Report2 DC2(10-Dec-2014 to 23-Dec-2014)"/>
    <d v="2014-12-11T00:00:00"/>
    <d v="2014-12-12T00:00:00"/>
    <n v="1"/>
    <n v="1"/>
    <n v="100"/>
    <d v="2014-12-15T11:31:00"/>
    <d v="2014-12-15T11:35:00"/>
    <m/>
    <m/>
    <m/>
    <m/>
    <d v="2014-12-12T00:00:00"/>
    <d v="2014-12-12T00:00:00"/>
    <m/>
    <m/>
    <m/>
    <m/>
    <m/>
    <m/>
    <m/>
    <m/>
    <m/>
    <m/>
    <m/>
    <m/>
    <m/>
    <s v="validate the existing flow for impact"/>
    <m/>
    <m/>
    <m/>
    <m/>
    <s v="Dineshkumar Ramasamy"/>
    <m/>
    <m/>
    <m/>
    <b v="0"/>
  </r>
  <r>
    <x v="29"/>
    <s v="Zirius"/>
    <x v="1"/>
    <m/>
    <s v="Closed"/>
    <x v="0"/>
    <s v="Access point php aplication validation and fixing"/>
    <s v="Dineshkumar Ramasamy"/>
    <m/>
    <d v="2014-12-17T11:30:00"/>
    <m/>
    <s v="Invoice22 DC5 - Report2 DC2(10-Dec-2014 to 23-Dec-2014)"/>
    <d v="2014-12-10T00:00:00"/>
    <d v="2014-12-23T00:00:00"/>
    <n v="6"/>
    <n v="6"/>
    <n v="100"/>
    <d v="2014-12-15T11:19:00"/>
    <d v="2014-12-17T11:30:00"/>
    <m/>
    <m/>
    <m/>
    <m/>
    <d v="2014-12-12T00:00:00"/>
    <d v="2014-12-12T00:00:00"/>
    <m/>
    <m/>
    <m/>
    <m/>
    <m/>
    <m/>
    <m/>
    <m/>
    <m/>
    <m/>
    <m/>
    <s v="No impact"/>
    <s v="No impact"/>
    <s v="No impact"/>
    <m/>
    <m/>
    <m/>
    <m/>
    <s v="Dineshkumar Ramasamy"/>
    <m/>
    <b v="0"/>
    <m/>
    <b v="0"/>
  </r>
  <r>
    <x v="30"/>
    <s v="Zirius"/>
    <x v="0"/>
    <s v="Feature #48024: Root - 579-Contact person on customer bug"/>
    <s v="Closed"/>
    <x v="0"/>
    <s v="579-Contact person on customer bug - code review and support"/>
    <s v="Millton Vinothkumar Raja"/>
    <m/>
    <d v="2014-12-22T12:11:00"/>
    <m/>
    <s v="Invoice22 DC5 - Report2 DC2(10-Dec-2014 to 23-Dec-2014)"/>
    <d v="2014-12-10T00:00:00"/>
    <d v="2014-12-23T00:00:00"/>
    <n v="1"/>
    <n v="1"/>
    <n v="100"/>
    <d v="2014-12-12T17:02:00"/>
    <d v="2014-12-22T12:11:00"/>
    <m/>
    <m/>
    <m/>
    <m/>
    <d v="2014-12-15T00:00:00"/>
    <d v="2014-12-15T00:00:00"/>
    <m/>
    <m/>
    <m/>
    <m/>
    <m/>
    <m/>
    <m/>
    <m/>
    <m/>
    <m/>
    <m/>
    <m/>
    <m/>
    <s v="No comments"/>
    <m/>
    <m/>
    <m/>
    <m/>
    <s v="Dineshkumar Ramasamy"/>
    <m/>
    <m/>
    <m/>
    <b v="0"/>
  </r>
  <r>
    <x v="31"/>
    <s v="Zirius"/>
    <x v="1"/>
    <s v="Feature #47987: Root - Production Support"/>
    <s v="Closed"/>
    <x v="0"/>
    <s v="Accesspoint validation and issue fix"/>
    <s v="Millton Vinothkumar Raja"/>
    <m/>
    <d v="2014-12-15T11:33:00"/>
    <m/>
    <s v="Invoice22 DC5 - Report2 DC2(10-Dec-2014 to 23-Dec-2014)"/>
    <d v="2014-12-10T00:00:00"/>
    <d v="2014-12-23T00:00:00"/>
    <n v="4"/>
    <n v="4"/>
    <n v="90"/>
    <d v="2014-12-12T12:25:00"/>
    <d v="2014-12-15T11:33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Dineshkumar Ramasamy"/>
    <m/>
    <b v="0"/>
    <m/>
    <b v="0"/>
  </r>
  <r>
    <x v="32"/>
    <s v="Zirius"/>
    <x v="0"/>
    <s v="Feature #47663: Root - 570-InvoiceNumber in InboundInvoice"/>
    <s v="Closed"/>
    <x v="0"/>
    <s v="570-InvoiceNumber in InboundInvoice - code review and support"/>
    <s v="Millton Vinothkumar Raja"/>
    <m/>
    <d v="2014-12-12T12:47:00"/>
    <m/>
    <s v="Invoice22 DC5 - Report2 DC2(10-Dec-2014 to 23-Dec-2014)"/>
    <d v="2014-12-10T00:00:00"/>
    <d v="2014-12-23T00:00:00"/>
    <n v="1"/>
    <n v="1"/>
    <n v="100"/>
    <d v="2014-12-11T10:57:00"/>
    <d v="2014-12-12T12:47:00"/>
    <m/>
    <m/>
    <m/>
    <m/>
    <d v="2014-12-11T00:00:00"/>
    <d v="2014-12-11T00:00:00"/>
    <m/>
    <m/>
    <m/>
    <m/>
    <m/>
    <m/>
    <m/>
    <m/>
    <m/>
    <m/>
    <m/>
    <m/>
    <m/>
    <s v="remove unwanted condition while validating the invoice no."/>
    <m/>
    <m/>
    <m/>
    <m/>
    <s v="Dineshkumar Ramasamy"/>
    <m/>
    <m/>
    <m/>
    <b v="0"/>
  </r>
  <r>
    <x v="33"/>
    <s v="Zirius"/>
    <x v="1"/>
    <s v="Feature #47541: Root - 507-Inbound EHF into fakturaweb"/>
    <s v="Closed"/>
    <x v="0"/>
    <s v="507-Inbound EHF into fakturaweb - impl"/>
    <s v="Millton Vinothkumar Raja"/>
    <m/>
    <d v="2014-12-22T12:11:00"/>
    <m/>
    <s v="Invoice22 DC5 - Report2 DC2(10-Dec-2014 to 23-Dec-2014)"/>
    <d v="2014-12-10T00:00:00"/>
    <d v="2014-12-23T00:00:00"/>
    <n v="12"/>
    <n v="12"/>
    <n v="100"/>
    <d v="2014-12-10T18:08:00"/>
    <d v="2014-12-22T12:11:00"/>
    <m/>
    <m/>
    <m/>
    <m/>
    <d v="2014-12-10T00:00:00"/>
    <m/>
    <m/>
    <m/>
    <m/>
    <m/>
    <m/>
    <m/>
    <m/>
    <m/>
    <m/>
    <m/>
    <m/>
    <m/>
    <m/>
    <m/>
    <m/>
    <m/>
    <m/>
    <m/>
    <s v="Dineshkumar Ramasamy"/>
    <m/>
    <b v="0"/>
    <m/>
    <b v="0"/>
  </r>
  <r>
    <x v="34"/>
    <s v="Zirius"/>
    <x v="0"/>
    <s v="Feature #47526: Root - 586-Need webservices for getAllNotInvoiced and set Invoiced"/>
    <s v="Closed"/>
    <x v="0"/>
    <s v="586-Need webservices for getAllNotInvoiced and set Invoiced - code review and support"/>
    <s v="Millton Vinothkumar Raja"/>
    <m/>
    <d v="2014-12-22T11:55:00"/>
    <m/>
    <s v="Invoice22 DC5 - Report2 DC2(10-Dec-2014 to 23-Dec-2014)"/>
    <d v="2014-12-10T00:00:00"/>
    <d v="2014-12-23T00:00:00"/>
    <n v="1"/>
    <n v="1"/>
    <n v="100"/>
    <d v="2014-12-10T18:03:00"/>
    <d v="2014-12-22T11:55:00"/>
    <m/>
    <m/>
    <m/>
    <m/>
    <d v="2014-12-15T00:00:00"/>
    <d v="2014-12-15T00:00:00"/>
    <m/>
    <m/>
    <m/>
    <m/>
    <m/>
    <m/>
    <m/>
    <m/>
    <m/>
    <m/>
    <m/>
    <m/>
    <m/>
    <s v="Throw validation error if beta feature is disabled for company._x000a_"/>
    <m/>
    <m/>
    <m/>
    <m/>
    <s v="Dineshkumar Ramasamy"/>
    <m/>
    <m/>
    <m/>
    <b v="0"/>
  </r>
  <r>
    <x v="35"/>
    <s v="Zirius"/>
    <x v="1"/>
    <m/>
    <s v="Closed"/>
    <x v="0"/>
    <s v="Itella print service analyze"/>
    <s v="Millton Vinothkumar Raja"/>
    <m/>
    <d v="2014-12-24T09:42:00"/>
    <m/>
    <s v="Invoice22 DC5 - Report2 DC2(10-Dec-2014 to 23-Dec-2014)"/>
    <d v="2014-12-10T00:00:00"/>
    <d v="2014-12-23T00:00:00"/>
    <n v="8"/>
    <n v="5.5"/>
    <n v="100"/>
    <d v="2014-12-23T13:00:00"/>
    <d v="2014-12-24T09:4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6"/>
    <s v="Zirius"/>
    <x v="1"/>
    <m/>
    <s v="Closed"/>
    <x v="0"/>
    <s v="NetService analysis"/>
    <s v="Millton Vinothkumar Raja"/>
    <m/>
    <d v="2014-12-23T13:12:00"/>
    <m/>
    <s v="Invoice22 DC5 - Report2 DC2(10-Dec-2014 to 23-Dec-2014)"/>
    <d v="2014-12-10T00:00:00"/>
    <d v="2014-12-23T00:00:00"/>
    <n v="8"/>
    <n v="8"/>
    <n v="100"/>
    <d v="2014-12-23T12:59:00"/>
    <d v="2014-12-23T13:1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7"/>
    <s v="Zirius"/>
    <x v="1"/>
    <s v="Feature #47730: Root - Prod issues and support"/>
    <s v="Closed"/>
    <x v="0"/>
    <s v="OCRPaser changes to add debit account - Testing"/>
    <s v="Kalidass Sethuraman"/>
    <m/>
    <d v="2014-12-22T12:39:00"/>
    <m/>
    <s v="Invoice22 DC5 - Report2 DC2(10-Dec-2014 to 23-Dec-2014)"/>
    <d v="2014-12-10T00:00:00"/>
    <d v="2014-12-23T00:00:00"/>
    <n v="4"/>
    <n v="4"/>
    <n v="100"/>
    <d v="2014-12-22T12:35:00"/>
    <d v="2014-12-22T12:3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8"/>
    <s v="Zirius"/>
    <x v="1"/>
    <s v="Feature #47730: Root - Prod issues and support"/>
    <s v="Closed"/>
    <x v="0"/>
    <s v="OCRPaser changes to add debit account - Impl"/>
    <s v="Kalidass Sethuraman"/>
    <m/>
    <d v="2014-12-22T12:38:00"/>
    <m/>
    <s v="Invoice22 DC5 - Report2 DC2(10-Dec-2014 to 23-Dec-2014)"/>
    <d v="2014-12-10T00:00:00"/>
    <d v="2014-12-23T00:00:00"/>
    <n v="4"/>
    <n v="4"/>
    <n v="100"/>
    <d v="2014-12-22T12:33:00"/>
    <d v="2014-12-22T12:38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Kalidass Sethuraman"/>
    <m/>
    <b v="0"/>
    <m/>
    <b v="0"/>
  </r>
  <r>
    <x v="39"/>
    <s v="Zirius"/>
    <x v="0"/>
    <s v="Feature #49243: Root - 584-the line item form opens behind document view"/>
    <s v="Closed"/>
    <x v="0"/>
    <s v="584 - the line item form opens behind document view - code review and support."/>
    <s v="Millton Vinothkumar Raja"/>
    <m/>
    <d v="2014-12-24T09:46:00"/>
    <m/>
    <s v="Invoice22 DC5 - Report2 DC2(10-Dec-2014 to 23-Dec-2014)"/>
    <d v="2014-12-10T00:00:00"/>
    <d v="2014-12-23T00:00:00"/>
    <n v="1"/>
    <n v="0"/>
    <n v="100"/>
    <d v="2014-12-22T12:32:00"/>
    <d v="2014-12-24T09:46:00"/>
    <m/>
    <m/>
    <m/>
    <m/>
    <d v="2014-12-23T00:00:00"/>
    <d v="2014-12-23T00:00:00"/>
    <m/>
    <m/>
    <m/>
    <m/>
    <m/>
    <m/>
    <m/>
    <m/>
    <m/>
    <m/>
    <m/>
    <m/>
    <m/>
    <s v="can not reproduce that issue."/>
    <m/>
    <m/>
    <m/>
    <m/>
    <s v="Kalidass Sethuraman"/>
    <m/>
    <m/>
    <m/>
    <b v="0"/>
  </r>
  <r>
    <x v="40"/>
    <s v="Zirius"/>
    <x v="1"/>
    <s v="Feature #49023: Root - 554-Save password is not working in chrome"/>
    <s v="Closed"/>
    <x v="0"/>
    <s v="554-Save password is not working in chrome - code review and support"/>
    <s v="Millton Vinothkumar Raja"/>
    <m/>
    <d v="2014-12-23T13:08:00"/>
    <m/>
    <s v="Invoice22 DC5 - Report2 DC2(10-Dec-2014 to 23-Dec-2014)"/>
    <d v="2014-12-10T00:00:00"/>
    <d v="2014-12-23T00:00:00"/>
    <n v="1"/>
    <n v="0.5"/>
    <n v="100"/>
    <d v="2014-12-19T11:23:00"/>
    <d v="2014-12-23T13:08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b v="0"/>
    <m/>
    <b v="0"/>
  </r>
  <r>
    <x v="41"/>
    <s v="Zirius"/>
    <x v="0"/>
    <s v="Feature #49020: Root - 536-the invoice line item geting Increased when creating new invoice from product"/>
    <s v="Closed"/>
    <x v="0"/>
    <s v="536-the invoice line item geting Increased when creating new invoice from product - code review and support"/>
    <s v="Millton Vinothkumar Raja"/>
    <m/>
    <d v="2014-12-19T11:25:00"/>
    <m/>
    <s v="Invoice22 DC5 - Report2 DC2(10-Dec-2014 to 23-Dec-2014)"/>
    <d v="2014-12-10T00:00:00"/>
    <d v="2014-12-23T00:00:00"/>
    <n v="1"/>
    <n v="1"/>
    <n v="100"/>
    <d v="2014-12-19T11:21:00"/>
    <d v="2014-12-19T11:25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42"/>
    <s v="Zirius"/>
    <x v="0"/>
    <s v="Feature #48973: Root - 589-Inbound Invoice - Image click should open create supplier"/>
    <s v="Closed"/>
    <x v="0"/>
    <s v="589-Inbound Invoice - Image click should open create supplier - code review and support"/>
    <s v="Millton Vinothkumar Raja"/>
    <m/>
    <d v="2014-12-19T11:23:00"/>
    <m/>
    <s v="Invoice22 DC5 - Report2 DC2(10-Dec-2014 to 23-Dec-2014)"/>
    <d v="2014-12-10T00:00:00"/>
    <d v="2014-12-23T00:00:00"/>
    <n v="1"/>
    <n v="1"/>
    <n v="100"/>
    <d v="2014-12-18T20:12:00"/>
    <d v="2014-12-19T11:23:00"/>
    <m/>
    <m/>
    <m/>
    <m/>
    <d v="2014-12-18T00:00:00"/>
    <d v="2014-12-18T00:00:00"/>
    <m/>
    <m/>
    <m/>
    <m/>
    <m/>
    <m/>
    <m/>
    <m/>
    <m/>
    <m/>
    <m/>
    <m/>
    <m/>
    <s v="No comments"/>
    <m/>
    <m/>
    <m/>
    <m/>
    <s v="Kalidass Sethuraman"/>
    <m/>
    <m/>
    <m/>
    <b v="0"/>
  </r>
  <r>
    <x v="43"/>
    <s v="Zirius"/>
    <x v="0"/>
    <s v="Feature #48832: Root - 590-Need an API to get AP details in oxalis-client.jar"/>
    <s v="Closed"/>
    <x v="0"/>
    <s v="590-Need an API to get AP details in oxalis-client.jar -  code review and support"/>
    <s v="Millton Vinothkumar Raja"/>
    <m/>
    <d v="2014-12-23T13:20:00"/>
    <m/>
    <s v="Invoice22 DC5 - Report2 DC2(10-Dec-2014 to 23-Dec-2014)"/>
    <d v="2014-12-10T00:00:00"/>
    <d v="2014-12-23T00:00:00"/>
    <n v="1"/>
    <n v="0.5"/>
    <n v="100"/>
    <d v="2014-12-18T12:18:00"/>
    <d v="2014-12-23T13:20:00"/>
    <m/>
    <m/>
    <m/>
    <m/>
    <d v="2014-12-22T00:00:00"/>
    <d v="2014-12-22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44"/>
    <s v="Zirius"/>
    <x v="1"/>
    <s v="Feature #48826: Root - 566 - Attestation E-mail only in English"/>
    <s v="Closed"/>
    <x v="0"/>
    <s v="566 - Attestation E-mail only in English - Impl"/>
    <s v="Kalidass Sethuraman"/>
    <m/>
    <d v="2014-12-23T13:22:00"/>
    <m/>
    <s v="Invoice22 DC5 - Report2 DC2(10-Dec-2014 to 23-Dec-2014)"/>
    <d v="2014-12-10T00:00:00"/>
    <d v="2014-12-23T00:00:00"/>
    <n v="8"/>
    <n v="8"/>
    <n v="100"/>
    <d v="2014-12-18T12:11:00"/>
    <d v="2014-12-23T13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alidass Sethuraman"/>
    <m/>
    <b v="0"/>
    <m/>
    <b v="0"/>
  </r>
  <r>
    <x v="45"/>
    <s v="Zirius"/>
    <x v="0"/>
    <s v="Feature #48688: Root - 573-Payment type - Add account enhancement"/>
    <s v="Closed"/>
    <x v="0"/>
    <s v="573-Payment type - Add account enhancement - code review and support"/>
    <s v="Millton Vinothkumar Raja"/>
    <m/>
    <d v="2014-12-22T12:41:00"/>
    <m/>
    <s v="Invoice22 DC5 - Report2 DC2(10-Dec-2014 to 23-Dec-2014)"/>
    <d v="2014-12-10T00:00:00"/>
    <d v="2014-12-23T00:00:00"/>
    <n v="1"/>
    <n v="1"/>
    <n v="100"/>
    <d v="2014-12-17T17:38:00"/>
    <d v="2014-12-22T12:41:00"/>
    <m/>
    <m/>
    <m/>
    <m/>
    <d v="2014-12-19T00:00:00"/>
    <d v="2014-12-19T00:00:00"/>
    <m/>
    <m/>
    <m/>
    <m/>
    <m/>
    <m/>
    <m/>
    <m/>
    <m/>
    <m/>
    <m/>
    <m/>
    <m/>
    <s v="N/A should not reset on update."/>
    <m/>
    <m/>
    <m/>
    <m/>
    <s v="Kalidass Sethuraman"/>
    <m/>
    <m/>
    <m/>
    <b v="0"/>
  </r>
  <r>
    <x v="46"/>
    <s v="Zirius"/>
    <x v="1"/>
    <s v="Feature #48442: Root-Create new destination folder for reminders"/>
    <s v="Closed"/>
    <x v="0"/>
    <s v="Create new destination folder for reminders - Impl"/>
    <s v="Kalidass Sethuraman"/>
    <m/>
    <d v="2014-12-23T13:16:00"/>
    <m/>
    <s v="Invoice22 DC5 - Report2 DC2(10-Dec-2014 to 23-Dec-2014)"/>
    <d v="2014-12-10T00:00:00"/>
    <d v="2014-12-23T00:00:00"/>
    <n v="16"/>
    <n v="16"/>
    <n v="100"/>
    <d v="2014-12-16T12:39:00"/>
    <d v="2014-12-23T13:15:00"/>
    <m/>
    <m/>
    <m/>
    <m/>
    <d v="2014-12-15T00:00:00"/>
    <d v="2014-12-16T00:00:00"/>
    <m/>
    <m/>
    <m/>
    <m/>
    <m/>
    <m/>
    <m/>
    <m/>
    <m/>
    <m/>
    <m/>
    <m/>
    <m/>
    <m/>
    <m/>
    <m/>
    <m/>
    <m/>
    <s v="Kalidass Sethuraman"/>
    <m/>
    <b v="0"/>
    <m/>
    <b v="0"/>
  </r>
  <r>
    <x v="47"/>
    <s v="Zirius"/>
    <x v="0"/>
    <s v="Feature #48427: Root - 588-Version should be added in the webservcie"/>
    <s v="Closed"/>
    <x v="0"/>
    <s v="588-Version should be added in the webservcie - code review and support"/>
    <s v="Millton Vinothkumar Raja"/>
    <m/>
    <d v="2014-12-19T11:28:00"/>
    <m/>
    <s v="Invoice22 DC5 - Report2 DC2(10-Dec-2014 to 23-Dec-2014)"/>
    <d v="2014-12-10T00:00:00"/>
    <d v="2014-12-23T00:00:00"/>
    <n v="1"/>
    <n v="1"/>
    <n v="100"/>
    <d v="2014-12-16T12:05:00"/>
    <d v="2014-12-19T11:28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48"/>
    <s v="Zirius"/>
    <x v="1"/>
    <s v="Feature #48050: Root - Duplicate Exception should be maintained in separate list for create Product."/>
    <s v="Closed"/>
    <x v="0"/>
    <s v="Duplicate Exception should be maintained in separate list for create Product - code review and support"/>
    <s v="Millton Vinothkumar Raja"/>
    <m/>
    <d v="2014-12-19T12:08:00"/>
    <m/>
    <s v="Invoice22 DC5 - Report2 DC2(10-Dec-2014 to 23-Dec-2014)"/>
    <d v="2014-12-12T00:00:00"/>
    <d v="2014-12-23T00:00:00"/>
    <n v="1"/>
    <n v="1"/>
    <n v="100"/>
    <d v="2014-12-12T17:21:00"/>
    <d v="2014-12-19T12:08:00"/>
    <m/>
    <m/>
    <m/>
    <m/>
    <d v="2014-12-18T00:00:00"/>
    <d v="2014-12-18T00:00:00"/>
    <m/>
    <m/>
    <m/>
    <m/>
    <m/>
    <m/>
    <m/>
    <m/>
    <m/>
    <m/>
    <m/>
    <m/>
    <m/>
    <s v="no commmets"/>
    <m/>
    <m/>
    <m/>
    <m/>
    <s v="Kalidass Sethuraman"/>
    <m/>
    <b v="0"/>
    <m/>
    <b v="0"/>
  </r>
  <r>
    <x v="49"/>
    <s v="Zirius"/>
    <x v="1"/>
    <s v="Feature #47965: Root - Itella XML File Backup"/>
    <s v="Closed"/>
    <x v="0"/>
    <s v="Itella XML File Backup - impl"/>
    <s v="Kalidass Sethuraman"/>
    <m/>
    <d v="2014-12-23T13:09:00"/>
    <m/>
    <s v="Invoice22 DC5 - Report2 DC2(10-Dec-2014 to 23-Dec-2014)"/>
    <d v="2014-12-10T00:00:00"/>
    <d v="2014-12-23T00:00:00"/>
    <n v="16"/>
    <n v="16"/>
    <n v="100"/>
    <d v="2014-12-12T12:19:00"/>
    <d v="2014-12-23T13:09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Kalidass Sethuraman"/>
    <m/>
    <b v="0"/>
    <m/>
    <b v="0"/>
  </r>
  <r>
    <x v="50"/>
    <s v="Zirius"/>
    <x v="1"/>
    <m/>
    <s v="Closed"/>
    <x v="0"/>
    <s v="Clean the DB for test case"/>
    <s v="Kalidass Sethuraman"/>
    <m/>
    <d v="2014-12-11T13:13:00"/>
    <m/>
    <s v="Invoice22 DC5 - Report2 DC2(10-Dec-2014 to 23-Dec-2014)"/>
    <d v="2014-12-10T00:00:00"/>
    <d v="2014-12-23T00:00:00"/>
    <n v="6"/>
    <n v="6"/>
    <n v="100"/>
    <d v="2014-12-11T13:12:00"/>
    <d v="2014-12-11T13:13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Kalidass Sethuraman"/>
    <m/>
    <b v="0"/>
    <m/>
    <b v="0"/>
  </r>
  <r>
    <x v="51"/>
    <s v="Zirius"/>
    <x v="1"/>
    <s v="Feature #47586: Root - 587-InboundInvoice line item enhancement"/>
    <s v="Closed"/>
    <x v="0"/>
    <s v="587-InboundInvoice line item enhancement - code review and support"/>
    <s v="Millton Vinothkumar Raja"/>
    <m/>
    <d v="2014-12-19T11:21:00"/>
    <m/>
    <s v="Invoice22 DC5 - Report2 DC2(10-Dec-2014 to 23-Dec-2014)"/>
    <d v="2014-12-10T00:00:00"/>
    <d v="2014-12-23T00:00:00"/>
    <n v="1"/>
    <n v="1"/>
    <n v="100"/>
    <d v="2014-12-10T20:10:00"/>
    <d v="2014-12-19T11:21:00"/>
    <m/>
    <m/>
    <m/>
    <m/>
    <d v="2014-12-18T00:00:00"/>
    <d v="2014-12-18T00:00:00"/>
    <m/>
    <m/>
    <m/>
    <m/>
    <m/>
    <m/>
    <m/>
    <m/>
    <m/>
    <m/>
    <m/>
    <m/>
    <m/>
    <s v="reset the line item if amount entered"/>
    <m/>
    <m/>
    <m/>
    <m/>
    <s v="Kalidass Sethuraman"/>
    <m/>
    <b v="0"/>
    <m/>
    <b v="0"/>
  </r>
  <r>
    <x v="52"/>
    <s v="Zirius"/>
    <x v="0"/>
    <s v="Feature #47541: Root - 507-Inbound EHF into fakturaweb"/>
    <s v="Closed"/>
    <x v="0"/>
    <s v="507-Inbound EHF into fakturaweb - code review and support"/>
    <s v="Millton Vinothkumar Raja"/>
    <m/>
    <d v="2014-12-19T11:29:00"/>
    <m/>
    <s v="Invoice22 DC5 - Report2 DC2(10-Dec-2014 to 23-Dec-2014)"/>
    <d v="2014-12-10T00:00:00"/>
    <d v="2014-12-23T00:00:00"/>
    <n v="1"/>
    <n v="1"/>
    <n v="100"/>
    <d v="2014-12-10T18:11:00"/>
    <d v="2014-12-19T11:29:00"/>
    <m/>
    <m/>
    <m/>
    <m/>
    <d v="2014-12-18T00:00:00"/>
    <d v="2014-12-18T00:00:00"/>
    <m/>
    <m/>
    <m/>
    <m/>
    <m/>
    <m/>
    <m/>
    <m/>
    <m/>
    <m/>
    <m/>
    <m/>
    <m/>
    <s v="no commets"/>
    <m/>
    <m/>
    <m/>
    <m/>
    <s v="Kalidass Sethuraman"/>
    <m/>
    <m/>
    <m/>
    <b v="0"/>
  </r>
  <r>
    <x v="53"/>
    <s v="Zirius"/>
    <x v="0"/>
    <s v="Feature #47515: Root - Jasper Report ? Creating Pagination Controls"/>
    <s v="Closed"/>
    <x v="0"/>
    <s v="Creating Pagination Controls - Review"/>
    <s v="Kumaresan Krishnakumari"/>
    <m/>
    <d v="2014-12-19T11:33:00"/>
    <m/>
    <s v="Invoice22 DC5 - Report2 DC2(10-Dec-2014 to 23-Dec-2014)"/>
    <d v="2014-12-10T00:00:00"/>
    <d v="2014-12-23T00:00:00"/>
    <n v="2"/>
    <n v="2"/>
    <n v="100"/>
    <d v="2014-12-10T18:03:00"/>
    <d v="2014-12-19T11:33:00"/>
    <m/>
    <m/>
    <m/>
    <m/>
    <d v="2014-12-18T00:00:00"/>
    <d v="2014-12-18T00:00:00"/>
    <m/>
    <m/>
    <m/>
    <m/>
    <m/>
    <m/>
    <m/>
    <m/>
    <m/>
    <m/>
    <m/>
    <m/>
    <m/>
    <s v="move the pagination bar inner element._x000a__x000a_"/>
    <m/>
    <m/>
    <m/>
    <m/>
    <s v="Kalidass Sethuraman"/>
    <m/>
    <m/>
    <m/>
    <b v="0"/>
  </r>
  <r>
    <x v="54"/>
    <s v="Zirius"/>
    <x v="2"/>
    <m/>
    <s v="Closed"/>
    <x v="0"/>
    <s v="Jasper Report Demo "/>
    <s v="Kumaresan Krishnakumari"/>
    <m/>
    <d v="2014-12-23T18:37:00"/>
    <m/>
    <s v="Invoice22 DC5 - Report2 DC2(10-Dec-2014 to 23-Dec-2014)"/>
    <d v="2014-12-23T00:00:00"/>
    <d v="2014-12-23T00:00:00"/>
    <n v="1.5"/>
    <n v="1.5"/>
    <n v="100"/>
    <d v="2014-12-23T18:35:00"/>
    <d v="2014-12-23T18:37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5"/>
    <s v="Zirius"/>
    <x v="1"/>
    <s v="Feature #48072: Root - Jasper Report Server ? Localization"/>
    <s v="Closed"/>
    <x v="0"/>
    <s v="Localization - Review Updates"/>
    <s v="Kumaresan Krishnakumari"/>
    <m/>
    <d v="2014-12-22T18:53:00"/>
    <m/>
    <s v="Invoice22 DC5 - Report2 DC2(10-Dec-2014 to 23-Dec-2014)"/>
    <d v="2014-12-12T00:00:00"/>
    <d v="2014-12-23T00:00:00"/>
    <n v="2"/>
    <n v="2"/>
    <n v="100"/>
    <d v="2014-12-12T17:48:00"/>
    <d v="2014-12-22T18:53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6"/>
    <s v="Zirius"/>
    <x v="1"/>
    <s v="Feature #48072: Root - Jasper Report Server ? Localization"/>
    <s v="Closed"/>
    <x v="0"/>
    <s v="Localization - Validation &amp; Unit testing"/>
    <s v="Kumaresan Krishnakumari"/>
    <m/>
    <d v="2014-12-22T14:56:00"/>
    <m/>
    <s v="Invoice22 DC5 - Report2 DC2(10-Dec-2014 to 23-Dec-2014)"/>
    <d v="2014-12-10T00:00:00"/>
    <d v="2014-12-23T00:00:00"/>
    <n v="6"/>
    <n v="6"/>
    <n v="100"/>
    <d v="2014-12-12T17:46:00"/>
    <d v="2014-12-22T14:56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7"/>
    <s v="Zirius"/>
    <x v="1"/>
    <s v="Feature #48072: Root - Jasper Report Server ? Localization"/>
    <s v="Closed"/>
    <x v="0"/>
    <s v="Localization - Integrate the logic into Fakturaweb"/>
    <s v="Kumaresan Krishnakumari"/>
    <m/>
    <d v="2014-12-22T14:56:00"/>
    <m/>
    <s v="Invoice22 DC5 - Report2 DC2(10-Dec-2014 to 23-Dec-2014)"/>
    <d v="2014-12-10T00:00:00"/>
    <d v="2014-12-23T00:00:00"/>
    <n v="8"/>
    <n v="8"/>
    <n v="100"/>
    <d v="2014-12-12T17:46:00"/>
    <d v="2014-12-22T14:56:00"/>
    <m/>
    <m/>
    <m/>
    <m/>
    <d v="2014-12-15T00:00:00"/>
    <d v="2014-12-17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8"/>
    <s v="Zirius"/>
    <x v="1"/>
    <s v="Feature #48072: Root - Jasper Report Server ? Localization"/>
    <s v="Closed"/>
    <x v="0"/>
    <s v="Localization - Implement the localization methodology"/>
    <s v="Kumaresan Krishnakumari"/>
    <m/>
    <d v="2014-12-23T12:55:00"/>
    <m/>
    <s v="Invoice22 DC5 - Report2 DC2(10-Dec-2014 to 23-Dec-2014)"/>
    <d v="2014-12-10T00:00:00"/>
    <d v="2014-12-23T00:00:00"/>
    <n v="8"/>
    <n v="7.5"/>
    <n v="100"/>
    <d v="2014-12-12T17:44:00"/>
    <d v="2014-12-15T20:05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59"/>
    <s v="Zirius"/>
    <x v="1"/>
    <s v="Feature #48072: Root - Jasper Report Server ? Localization"/>
    <s v="Closed"/>
    <x v="0"/>
    <s v="Localization - Analysis"/>
    <s v="Kumaresan Krishnakumari"/>
    <m/>
    <d v="2014-12-22T14:58:00"/>
    <m/>
    <s v="Invoice22 DC5 - Report2 DC2(10-Dec-2014 to 23-Dec-2014)"/>
    <d v="2014-12-10T00:00:00"/>
    <d v="2014-12-23T00:00:00"/>
    <n v="16"/>
    <n v="13.5"/>
    <n v="100"/>
    <d v="2014-12-12T17:44:00"/>
    <d v="2014-12-22T14:58:00"/>
    <m/>
    <m/>
    <m/>
    <m/>
    <d v="2014-12-12T00:00:00"/>
    <d v="2014-12-22T00:00:00"/>
    <m/>
    <m/>
    <m/>
    <m/>
    <m/>
    <m/>
    <m/>
    <m/>
    <m/>
    <m/>
    <m/>
    <m/>
    <m/>
    <m/>
    <m/>
    <m/>
    <m/>
    <m/>
    <s v="Kumaresan Krishnakumari"/>
    <m/>
    <b v="0"/>
    <m/>
    <b v="0"/>
  </r>
  <r>
    <x v="60"/>
    <s v="Zirius"/>
    <x v="1"/>
    <s v="Feature #47987: Root - Production Support"/>
    <s v="Closed"/>
    <x v="0"/>
    <s v="JCE problem in accesspont"/>
    <s v="Michael Arockiya Samy"/>
    <m/>
    <d v="2014-12-19T13:44:00"/>
    <m/>
    <s v="Invoice22 DC5 - Report2 DC2(10-Dec-2014 to 23-Dec-2014)"/>
    <d v="2014-12-18T00:00:00"/>
    <d v="2014-12-19T00:00:00"/>
    <n v="5"/>
    <n v="5"/>
    <n v="100"/>
    <d v="2014-12-19T13:43:00"/>
    <d v="2014-12-19T13:44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61"/>
    <s v="Zirius"/>
    <x v="3"/>
    <s v="Feature #48832: Root - 590-Need an API to get AP details in oxalis-client.jar"/>
    <s v="Closed"/>
    <x v="0"/>
    <s v="Tech support"/>
    <s v="Michael Arockiya Samy"/>
    <m/>
    <d v="2014-12-19T13:37:00"/>
    <m/>
    <s v="Invoice22 DC5 - Report2 DC2(10-Dec-2014 to 23-Dec-2014)"/>
    <d v="2014-12-18T00:00:00"/>
    <d v="2014-12-18T00:00:00"/>
    <n v="3"/>
    <n v="3"/>
    <n v="100"/>
    <d v="2014-12-19T13:37:00"/>
    <d v="2014-12-19T13:3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Michael Arockiya Samy"/>
    <m/>
    <m/>
    <m/>
    <b v="0"/>
  </r>
  <r>
    <x v="62"/>
    <s v="Zirius"/>
    <x v="1"/>
    <s v="Feature #48826: Root - 566 - Attestation E-mail only in English"/>
    <s v="Closed"/>
    <x v="0"/>
    <s v="566 - Attestation E-mail only in English - Review"/>
    <s v="Kalidass Sethuraman"/>
    <m/>
    <d v="2014-12-22T15:01:00"/>
    <m/>
    <s v="Invoice22 DC5 - Report2 DC2(10-Dec-2014 to 23-Dec-2014)"/>
    <d v="2014-12-10T00:00:00"/>
    <d v="2014-12-23T00:00:00"/>
    <n v="1"/>
    <n v="1"/>
    <n v="100"/>
    <d v="2014-12-18T12:11:00"/>
    <d v="2014-12-22T15:01:00"/>
    <m/>
    <m/>
    <m/>
    <m/>
    <d v="2014-12-22T00:00:00"/>
    <d v="2014-12-22T00:00:00"/>
    <m/>
    <m/>
    <m/>
    <m/>
    <m/>
    <m/>
    <m/>
    <m/>
    <m/>
    <m/>
    <m/>
    <m/>
    <m/>
    <s v="No comments"/>
    <m/>
    <m/>
    <m/>
    <m/>
    <s v="Michael Arockiya Samy"/>
    <m/>
    <b v="0"/>
    <m/>
    <b v="0"/>
  </r>
  <r>
    <x v="63"/>
    <s v="Zirius"/>
    <x v="1"/>
    <s v="Feature #47730: Root - Prod issues and support"/>
    <s v="Closed"/>
    <x v="0"/>
    <s v="OCRPaser changes to add debit account"/>
    <s v="Michael Arockiya Samy"/>
    <m/>
    <d v="2014-12-17T13:22:00"/>
    <m/>
    <s v="Invoice22 DC5 - Report2 DC2(10-Dec-2014 to 23-Dec-2014)"/>
    <d v="2014-12-16T00:00:00"/>
    <d v="2014-12-16T00:00:00"/>
    <n v="4"/>
    <n v="4"/>
    <n v="100"/>
    <d v="2014-12-17T13:22:00"/>
    <d v="2014-12-17T13:22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64"/>
    <s v="Zirius"/>
    <x v="1"/>
    <s v="Feature #47987: Root - Production Support"/>
    <s v="Closed"/>
    <x v="0"/>
    <s v="Analysis the invoice failure mail on AP production"/>
    <s v="Michael Arockiya Samy"/>
    <m/>
    <d v="2014-12-19T13:42:00"/>
    <m/>
    <s v="Invoice22 DC5 - Report2 DC2(10-Dec-2014 to 23-Dec-2014)"/>
    <d v="2014-12-15T00:00:00"/>
    <d v="2014-12-19T00:00:00"/>
    <n v="6"/>
    <n v="6.5"/>
    <n v="100"/>
    <d v="2014-12-16T12:41:00"/>
    <d v="2014-12-19T13:41:00"/>
    <m/>
    <m/>
    <m/>
    <m/>
    <d v="2014-12-15T00:00:00"/>
    <d v="2014-12-18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65"/>
    <s v="Zirius"/>
    <x v="0"/>
    <s v="Feature #48442: Root-Create new destination folder for reminders"/>
    <s v="Closed"/>
    <x v="0"/>
    <s v="Create new destination folder for reminders - Review"/>
    <s v="Kalidass Sethuraman"/>
    <m/>
    <d v="2014-12-23T13:05:00"/>
    <m/>
    <s v="Invoice22 DC5 - Report2 DC2(10-Dec-2014 to 23-Dec-2014)"/>
    <d v="2014-12-10T00:00:00"/>
    <d v="2014-12-23T00:00:00"/>
    <n v="1"/>
    <n v="1"/>
    <n v="100"/>
    <d v="2014-12-16T12:40:00"/>
    <d v="2014-12-23T13:05:00"/>
    <m/>
    <m/>
    <m/>
    <m/>
    <d v="2014-12-23T00:00:00"/>
    <d v="2014-12-23T00:00:00"/>
    <m/>
    <m/>
    <m/>
    <m/>
    <m/>
    <m/>
    <m/>
    <m/>
    <m/>
    <m/>
    <m/>
    <m/>
    <m/>
    <s v="Need to change the SFTP location as in the mail and also need to change the ticket as well."/>
    <m/>
    <m/>
    <m/>
    <m/>
    <s v="Michael Arockiya Samy"/>
    <m/>
    <m/>
    <m/>
    <b v="0"/>
  </r>
  <r>
    <x v="66"/>
    <s v="Zirius"/>
    <x v="0"/>
    <s v="Feature #44530: Root  - 568 -  WebService Implementation on Customer, product, Supplier "/>
    <s v="Closed"/>
    <x v="0"/>
    <s v="Maintaining the Duplicate exception list Implementation on Customer, product, Supplier - code review and support"/>
    <s v="Millton Vinothkumar Raja"/>
    <m/>
    <d v="2014-12-16T12:45:00"/>
    <m/>
    <s v="Invoice22 DC5 - Report2 DC2(10-Dec-2014 to 23-Dec-2014)"/>
    <d v="2014-12-10T00:00:00"/>
    <d v="2014-12-23T00:00:00"/>
    <n v="1"/>
    <n v="1"/>
    <n v="100"/>
    <d v="2014-12-16T12:39:00"/>
    <d v="2014-12-16T12:45:00"/>
    <m/>
    <m/>
    <m/>
    <m/>
    <d v="2014-12-15T00:00:00"/>
    <d v="2014-12-15T00:00:00"/>
    <m/>
    <m/>
    <m/>
    <m/>
    <m/>
    <m/>
    <m/>
    <m/>
    <m/>
    <m/>
    <m/>
    <m/>
    <m/>
    <s v="1) Need not to initialize the long value before return values._x000a_2) Need to check null value before returning "/>
    <m/>
    <m/>
    <m/>
    <m/>
    <s v="Michael Arockiya Samy"/>
    <m/>
    <m/>
    <m/>
    <b v="0"/>
  </r>
  <r>
    <x v="67"/>
    <s v="Zirius"/>
    <x v="3"/>
    <m/>
    <s v="Closed"/>
    <x v="0"/>
    <s v="Management and support"/>
    <s v="Michael Arockiya Samy"/>
    <m/>
    <d v="2014-12-24T08:17:00"/>
    <m/>
    <s v="Invoice22 DC5 - Report2 DC2(10-Dec-2014 to 23-Dec-2014)"/>
    <d v="2014-12-10T00:00:00"/>
    <d v="2014-12-23T00:00:00"/>
    <n v="16"/>
    <n v="15.5"/>
    <n v="100"/>
    <d v="2014-12-12T18:52:00"/>
    <d v="2014-12-24T08:17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m/>
    <m/>
    <b v="0"/>
  </r>
  <r>
    <x v="68"/>
    <s v="Zirius"/>
    <x v="0"/>
    <s v="Feature #48072: Root - Jasper Report Server ? Localization"/>
    <s v="Closed"/>
    <x v="0"/>
    <s v="Localization - Review"/>
    <s v="Kumaresan Krishnakumari"/>
    <m/>
    <d v="2014-12-23T13:02:00"/>
    <m/>
    <s v="Invoice22 DC5 - Report2 DC2(10-Dec-2014 to 23-Dec-2014)"/>
    <d v="2014-12-10T00:00:00"/>
    <d v="2014-12-23T00:00:00"/>
    <n v="2"/>
    <n v="1"/>
    <n v="100"/>
    <d v="2014-12-12T17:47:00"/>
    <d v="2014-12-23T13:02:00"/>
    <m/>
    <m/>
    <m/>
    <m/>
    <d v="2014-12-22T00:00:00"/>
    <m/>
    <m/>
    <m/>
    <m/>
    <m/>
    <m/>
    <m/>
    <m/>
    <m/>
    <m/>
    <m/>
    <m/>
    <m/>
    <m/>
    <s v="No comments"/>
    <m/>
    <m/>
    <m/>
    <m/>
    <s v="Michael Arockiya Samy"/>
    <m/>
    <m/>
    <m/>
    <b v="0"/>
  </r>
  <r>
    <x v="69"/>
    <s v="Zirius"/>
    <x v="1"/>
    <s v="Feature #47987: Root - Production Support"/>
    <s v="Closed"/>
    <x v="0"/>
    <s v="Issue in JAXB marshelling in zirius ERP"/>
    <s v="Michael Arockiya Samy"/>
    <m/>
    <d v="2014-12-15T14:52:00"/>
    <m/>
    <s v="Invoice22 DC5 - Report2 DC2(10-Dec-2014 to 23-Dec-2014)"/>
    <d v="2014-12-11T00:00:00"/>
    <d v="2014-12-15T00:00:00"/>
    <n v="12"/>
    <n v="10"/>
    <n v="100"/>
    <d v="2014-12-12T13:03:00"/>
    <d v="2014-12-15T14:52:00"/>
    <m/>
    <m/>
    <m/>
    <m/>
    <d v="2014-12-11T00:00:00"/>
    <d v="2014-12-12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0"/>
    <s v="Zirius"/>
    <x v="1"/>
    <s v="Feature #47987: Root - Production Support"/>
    <s v="Closed"/>
    <x v="0"/>
    <s v="DB upgrade - in production"/>
    <s v="Michael Arockiya Samy"/>
    <m/>
    <d v="2014-12-12T13:01:00"/>
    <m/>
    <s v="Invoice22 DC5 - Report2 DC2(10-Dec-2014 to 23-Dec-2014)"/>
    <d v="2014-12-11T00:00:00"/>
    <d v="2014-12-11T00:00:00"/>
    <n v="4"/>
    <n v="4"/>
    <n v="100"/>
    <d v="2014-12-12T13:01:00"/>
    <d v="2014-12-12T13:01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1"/>
    <s v="Zirius"/>
    <x v="0"/>
    <s v="Feature #47987: Root - Production Support"/>
    <s v="Closed"/>
    <x v="0"/>
    <s v="Accesspoint validation and issue fix - code review and support"/>
    <s v="Millton Vinothkumar Raja"/>
    <m/>
    <d v="2014-12-16T12:36:00"/>
    <m/>
    <s v="Invoice22 DC5 - Report2 DC2(10-Dec-2014 to 23-Dec-2014)"/>
    <d v="2014-12-10T00:00:00"/>
    <d v="2014-12-23T00:00:00"/>
    <n v="1"/>
    <n v="0"/>
    <n v="100"/>
    <d v="2014-12-12T12:59:00"/>
    <d v="2014-12-16T12:36:00"/>
    <m/>
    <m/>
    <m/>
    <m/>
    <d v="2014-12-13T00:00:00"/>
    <d v="2014-12-12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x v="72"/>
    <s v="Zirius"/>
    <x v="0"/>
    <s v="Feature #47965: Root - Itella XML File Backup"/>
    <s v="Closed"/>
    <x v="0"/>
    <s v="Itella XML File Backup - code review and support"/>
    <s v="Kalidass Sethuraman"/>
    <m/>
    <d v="2014-12-23T13:00:00"/>
    <m/>
    <s v="Invoice22 DC5 - Report2 DC2(10-Dec-2014 to 23-Dec-2014)"/>
    <d v="2014-12-10T00:00:00"/>
    <d v="2014-12-23T00:00:00"/>
    <n v="1"/>
    <n v="1"/>
    <n v="100"/>
    <d v="2014-12-12T12:19:00"/>
    <d v="2014-12-23T13:00:00"/>
    <m/>
    <m/>
    <m/>
    <m/>
    <d v="2014-12-10T00:00:00"/>
    <d v="2014-12-23T00:00:00"/>
    <m/>
    <m/>
    <m/>
    <m/>
    <m/>
    <m/>
    <m/>
    <m/>
    <m/>
    <m/>
    <m/>
    <m/>
    <m/>
    <s v="No comments"/>
    <m/>
    <m/>
    <m/>
    <m/>
    <s v="Michael Arockiya Samy"/>
    <m/>
    <m/>
    <m/>
    <b v="0"/>
  </r>
  <r>
    <x v="73"/>
    <s v="Zirius"/>
    <x v="1"/>
    <s v="Feature #47730: Root - Prod issues and support"/>
    <s v="Closed"/>
    <x v="0"/>
    <s v="AP receive invoice taking long time"/>
    <s v="Michael Arockiya Samy"/>
    <m/>
    <d v="2014-12-23T13:09:00"/>
    <m/>
    <s v="Invoice22 DC5 - Report2 DC2(10-Dec-2014 to 23-Dec-2014)"/>
    <d v="2014-12-10T00:00:00"/>
    <d v="2014-12-12T00:00:00"/>
    <n v="12"/>
    <n v="11.5"/>
    <n v="100"/>
    <d v="2014-12-11T13:18:00"/>
    <d v="2014-12-23T13:09:00"/>
    <m/>
    <m/>
    <m/>
    <m/>
    <d v="2014-12-10T00:00:00"/>
    <d v="2014-12-23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4"/>
    <s v="Zirius"/>
    <x v="1"/>
    <s v="Feature #47730: Root - Prod issues and support"/>
    <s v="Closed"/>
    <x v="0"/>
    <s v="Itella - Placing files in beta location"/>
    <s v="Michael Arockiya Samy"/>
    <m/>
    <d v="2014-12-11T13:17:00"/>
    <m/>
    <s v="Invoice22 DC5 - Report2 DC2(10-Dec-2014 to 23-Dec-2014)"/>
    <d v="2014-12-10T00:00:00"/>
    <d v="2014-12-10T00:00:00"/>
    <n v="6"/>
    <n v="6"/>
    <n v="100"/>
    <d v="2014-12-11T13:16:00"/>
    <d v="2014-12-11T13:17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Michael Arockiya Samy"/>
    <m/>
    <b v="0"/>
    <m/>
    <b v="0"/>
  </r>
  <r>
    <x v="75"/>
    <s v="Zirius"/>
    <x v="0"/>
    <s v="Feature #47481: Root - Jasper Report REST Services ? Role Operation"/>
    <s v="Closed"/>
    <x v="0"/>
    <s v="Role Operation - Review"/>
    <s v="Kumaresan Krishnakumari"/>
    <m/>
    <d v="2014-12-22T12:52:00"/>
    <m/>
    <s v="Invoice22 DC5 - Report2 DC2(10-Dec-2014 to 23-Dec-2014)"/>
    <d v="2014-12-10T00:00:00"/>
    <d v="2014-12-23T00:00:00"/>
    <n v="2"/>
    <n v="1"/>
    <n v="100"/>
    <d v="2014-12-10T15:05:00"/>
    <d v="2014-12-22T12:52:00"/>
    <m/>
    <m/>
    <m/>
    <m/>
    <m/>
    <m/>
    <m/>
    <m/>
    <m/>
    <m/>
    <m/>
    <m/>
    <m/>
    <m/>
    <m/>
    <m/>
    <m/>
    <m/>
    <m/>
    <s v="1. Move the call flow from service to controller"/>
    <m/>
    <m/>
    <m/>
    <m/>
    <s v="Michael Arockiya Samy"/>
    <m/>
    <m/>
    <m/>
    <b v="0"/>
  </r>
  <r>
    <x v="76"/>
    <s v="Zirius"/>
    <x v="1"/>
    <s v="Feature #49649: Root - In Admin time Entry sub menu while trying to press tab btn on from and to combo boxes script error occurs"/>
    <s v="Closed"/>
    <x v="0"/>
    <s v="In Admin time Entry sub menu while trying to press tab btn on from and to combo boxes script error occurs - impl"/>
    <s v="Millton Vinothkumar Raja"/>
    <m/>
    <d v="2014-12-23T18:57:00"/>
    <m/>
    <s v="Invoice22 DC5 - Report2 DC2(10-Dec-2014 to 23-Dec-2014)"/>
    <d v="2014-12-10T00:00:00"/>
    <d v="2014-12-23T00:00:00"/>
    <n v="10"/>
    <n v="9.9"/>
    <n v="0"/>
    <d v="2014-12-23T13:25:00"/>
    <d v="2014-12-23T18:54:00"/>
    <m/>
    <s v="can not give proper fix for minor script errors in browser. it will impact a lot in code. completed analysis for all these kind of issues.so moved to next plan."/>
    <m/>
    <m/>
    <d v="2014-12-22T00:00:00"/>
    <d v="2014-12-23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77"/>
    <s v="Zirius"/>
    <x v="1"/>
    <s v="Feature #48688: Root - 573-Payment type - Add account enhancement"/>
    <s v="Closed"/>
    <x v="0"/>
    <s v="573-Payment type - Add account enhancement Review comments and validation."/>
    <s v="Millton Vinothkumar Raja"/>
    <m/>
    <d v="2014-12-22T14:24:00"/>
    <m/>
    <s v="Invoice22 DC5 - Report2 DC2(10-Dec-2014 to 23-Dec-2014)"/>
    <d v="2014-12-10T00:00:00"/>
    <d v="2014-12-23T00:00:00"/>
    <n v="4"/>
    <n v="4"/>
    <n v="100"/>
    <d v="2014-12-22T12:12:00"/>
    <d v="2014-12-22T14:24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78"/>
    <s v="Zirius"/>
    <x v="1"/>
    <s v="Feature #48688: Root - 573-Payment type - Add account enhancement"/>
    <s v="Closed"/>
    <x v="0"/>
    <s v="573-Payment type - Add account enhancement impact analysis and fixing"/>
    <s v="Millton Vinothkumar Raja"/>
    <m/>
    <d v="2014-12-22T14:23:00"/>
    <m/>
    <s v="Invoice22 DC5 - Report2 DC2(10-Dec-2014 to 23-Dec-2014)"/>
    <d v="2014-12-10T00:00:00"/>
    <d v="2014-12-23T00:00:00"/>
    <n v="6"/>
    <n v="6"/>
    <n v="100"/>
    <d v="2014-12-19T11:10:00"/>
    <d v="2014-12-22T14:23:00"/>
    <m/>
    <m/>
    <m/>
    <m/>
    <d v="2014-12-18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79"/>
    <s v="Zirius"/>
    <x v="1"/>
    <s v="Feature #48688: Root - 573-Payment type - Add account enhancement"/>
    <s v="Closed"/>
    <x v="0"/>
    <s v="573-Payment type - Add account enhancement - impl"/>
    <s v="Millton Vinothkumar Raja"/>
    <m/>
    <d v="2014-12-22T14:22:00"/>
    <m/>
    <s v="Invoice22 DC5 - Report2 DC2(10-Dec-2014 to 23-Dec-2014)"/>
    <d v="2014-12-10T00:00:00"/>
    <d v="2014-12-23T00:00:00"/>
    <n v="12"/>
    <n v="12"/>
    <n v="100"/>
    <d v="2014-12-17T17:37:00"/>
    <d v="2014-12-22T14:22:00"/>
    <m/>
    <m/>
    <m/>
    <m/>
    <d v="2014-12-16T00:00:00"/>
    <d v="2014-12-19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0"/>
    <s v="Zirius"/>
    <x v="1"/>
    <s v="Feature #44530: Root  - 568 -  WebService Implementation on Customer, product, Supplier "/>
    <s v="Closed"/>
    <x v="0"/>
    <s v="Maintaining the Duplicate exception list Implementation on Customer, product, Supplier - Impl"/>
    <s v="Millton Vinothkumar Raja"/>
    <m/>
    <d v="2014-12-16T12:57:00"/>
    <m/>
    <s v="Invoice22 DC5 - Report2 DC2(10-Dec-2014 to 23-Dec-2014)"/>
    <d v="2014-12-10T00:00:00"/>
    <d v="2014-12-23T00:00:00"/>
    <n v="8"/>
    <n v="7"/>
    <n v="100"/>
    <d v="2014-12-15T22:17:00"/>
    <d v="2014-12-16T12:57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1"/>
    <s v="Zirius"/>
    <x v="1"/>
    <s v="Feature #48050: Root - Duplicate Exception should be maintained in separate list for create Product."/>
    <s v="Closed"/>
    <x v="0"/>
    <s v="Duplicate Exception should be maintained in separate list for create Product - impl"/>
    <s v="Millton Vinothkumar Raja"/>
    <m/>
    <d v="2014-12-16T12:57:00"/>
    <m/>
    <s v="Invoice22 DC5 - Report2 DC2(10-Dec-2014 to 23-Dec-2014)"/>
    <d v="2014-12-10T00:00:00"/>
    <d v="2014-12-23T00:00:00"/>
    <n v="8"/>
    <n v="4"/>
    <n v="100"/>
    <d v="2014-12-12T17:21:00"/>
    <d v="2014-12-16T12:55:00"/>
    <m/>
    <m/>
    <m/>
    <m/>
    <d v="2014-12-12T00:00:00"/>
    <m/>
    <m/>
    <m/>
    <m/>
    <m/>
    <m/>
    <m/>
    <m/>
    <m/>
    <m/>
    <m/>
    <m/>
    <m/>
    <m/>
    <m/>
    <m/>
    <m/>
    <m/>
    <m/>
    <s v="Millton Vinothkumar Raja"/>
    <m/>
    <b v="0"/>
    <m/>
    <b v="0"/>
  </r>
  <r>
    <x v="82"/>
    <s v="Zirius"/>
    <x v="1"/>
    <m/>
    <s v="Closed"/>
    <x v="0"/>
    <s v="test case failure for  SupplierServiceTest and SupplierProductServiceTest"/>
    <s v="Millton Vinothkumar Raja"/>
    <m/>
    <d v="2014-12-12T17:18:00"/>
    <m/>
    <s v="Invoice22 DC5 - Report2 DC2(10-Dec-2014 to 23-Dec-2014)"/>
    <d v="2014-12-10T00:00:00"/>
    <d v="2014-12-23T00:00:00"/>
    <n v="2"/>
    <n v="2"/>
    <n v="100"/>
    <d v="2014-12-12T17:18:00"/>
    <d v="2014-12-12T17:18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3"/>
    <s v="Zirius"/>
    <x v="1"/>
    <m/>
    <s v="Closed"/>
    <x v="0"/>
    <s v="Fixing Test case failure in CustomerHibernateDAOTest, ProductHibernateDAOTest, SupplierProductHibernateDAOTest &amp; ProductServiceTest"/>
    <s v="Millton Vinothkumar Raja"/>
    <m/>
    <d v="2014-12-11T19:57:00"/>
    <m/>
    <s v="Invoice22 DC5 - Report2 DC2(10-Dec-2014 to 23-Dec-2014)"/>
    <d v="2014-12-11T00:00:00"/>
    <d v="2014-12-23T00:00:00"/>
    <n v="3.5"/>
    <n v="3.4"/>
    <n v="100"/>
    <d v="2014-12-11T19:54:00"/>
    <d v="2014-12-11T19:56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4"/>
    <s v="Zirius"/>
    <x v="1"/>
    <m/>
    <s v="Closed"/>
    <x v="0"/>
    <s v="Validation in beta for 570,582 edit supplier and edit product."/>
    <s v="Millton Vinothkumar Raja"/>
    <m/>
    <d v="2014-12-11T12:28:00"/>
    <m/>
    <s v="Invoice22 DC5 - Report2 DC2(10-Dec-2014 to 23-Dec-2014)"/>
    <d v="2014-12-11T00:00:00"/>
    <d v="2014-12-11T00:00:00"/>
    <n v="1.5"/>
    <n v="1.5"/>
    <n v="100"/>
    <d v="2014-12-11T12:27:00"/>
    <d v="2014-12-11T12:28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Millton Vinothkumar Raja"/>
    <m/>
    <b v="0"/>
    <m/>
    <b v="0"/>
  </r>
  <r>
    <x v="85"/>
    <s v="Zirius"/>
    <x v="3"/>
    <m/>
    <s v="Closed"/>
    <x v="0"/>
    <s v="Team Support &amp; Management"/>
    <s v="Millton Vinothkumar Raja"/>
    <m/>
    <d v="2014-12-24T09:49:00"/>
    <m/>
    <s v="Invoice22 DC5 - Report2 DC2(10-Dec-2014 to 23-Dec-2014)"/>
    <d v="2014-12-10T00:00:00"/>
    <d v="2014-12-23T00:00:00"/>
    <n v="30"/>
    <n v="25.9"/>
    <n v="100"/>
    <d v="2014-12-11T10:54:00"/>
    <d v="2014-12-24T09:49:00"/>
    <m/>
    <m/>
    <m/>
    <m/>
    <d v="2014-12-10T00:00:00"/>
    <d v="2014-12-22T00:00:00"/>
    <m/>
    <m/>
    <m/>
    <m/>
    <m/>
    <m/>
    <m/>
    <m/>
    <m/>
    <m/>
    <m/>
    <m/>
    <m/>
    <m/>
    <m/>
    <m/>
    <m/>
    <m/>
    <s v="Millton Vinothkumar Raja"/>
    <m/>
    <m/>
    <m/>
    <b v="0"/>
  </r>
  <r>
    <x v="86"/>
    <s v="Zirius"/>
    <x v="1"/>
    <m/>
    <s v="Closed"/>
    <x v="0"/>
    <s v="search option allows only one time selection in all grid selection dropdown boxes - impl"/>
    <s v="Vinothini Rajamanickam"/>
    <m/>
    <d v="2014-12-24T06:22:00"/>
    <m/>
    <s v="Invoice22 DC5 - Report2 DC2(10-Dec-2014 to 23-Dec-2014)"/>
    <d v="2014-12-10T00:00:00"/>
    <d v="2014-12-23T00:00:00"/>
    <n v="8"/>
    <n v="8"/>
    <n v="100"/>
    <d v="2014-12-23T12:07:00"/>
    <d v="2014-12-24T06:22:00"/>
    <m/>
    <m/>
    <m/>
    <m/>
    <d v="2014-12-22T00:00:00"/>
    <d v="2014-12-23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87"/>
    <s v="Zirius"/>
    <x v="1"/>
    <m/>
    <s v="Closed"/>
    <x v="0"/>
    <s v="search option allows only one time selection in all grid selection dropdown boxes"/>
    <s v="Millton Vinothkumar Raja"/>
    <m/>
    <d v="2014-12-23T18:55:00"/>
    <m/>
    <s v="Invoice22 DC5 - Report2 DC2(10-Dec-2014 to 23-Dec-2014)"/>
    <d v="2014-12-10T00:00:00"/>
    <d v="2014-12-23T00:00:00"/>
    <n v="6"/>
    <n v="6"/>
    <n v="100"/>
    <d v="2014-12-22T12:25:00"/>
    <d v="2014-12-23T18:55:00"/>
    <m/>
    <m/>
    <m/>
    <m/>
    <d v="2014-12-19T00:00:00"/>
    <d v="2014-12-22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88"/>
    <s v="Zirius"/>
    <x v="1"/>
    <m/>
    <s v="Closed"/>
    <x v="0"/>
    <s v="Need to align error panel message Inbound invoice window"/>
    <s v="Millton Vinothkumar Raja"/>
    <m/>
    <d v="2014-12-23T18:52:00"/>
    <m/>
    <s v="Invoice22 DC5 - Report2 DC2(10-Dec-2014 to 23-Dec-2014)"/>
    <d v="2014-12-10T00:00:00"/>
    <d v="2014-12-23T00:00:00"/>
    <n v="4"/>
    <n v="4"/>
    <n v="100"/>
    <d v="2014-12-22T12:21:00"/>
    <d v="2014-12-23T18:52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89"/>
    <s v="Zirius"/>
    <x v="1"/>
    <s v="Feature #48973: Root - 589-Inbound Invoice - Image click should open create supplier"/>
    <s v="Closed"/>
    <x v="0"/>
    <s v="589-Inbound Invoice - Image click should open create supplier - impl"/>
    <s v="Millton Vinothkumar Raja"/>
    <m/>
    <d v="2014-12-22T13:07:00"/>
    <m/>
    <s v="Invoice22 DC5 - Report2 DC2(10-Dec-2014 to 23-Dec-2014)"/>
    <d v="2014-12-10T00:00:00"/>
    <d v="2014-12-23T00:00:00"/>
    <n v="8"/>
    <n v="8"/>
    <n v="100"/>
    <d v="2014-12-18T20:12:00"/>
    <d v="2014-12-22T13:07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0"/>
    <s v="Zirius"/>
    <x v="1"/>
    <s v="Feature #47526: Root - 586-Need webservices for getAllNotInvoiced and set Invoiced"/>
    <s v="Closed"/>
    <x v="0"/>
    <s v="implementation of impact analysis"/>
    <s v="Millton Vinothkumar Raja"/>
    <m/>
    <d v="2014-12-18T20:18:00"/>
    <m/>
    <s v="Invoice22 DC5 - Report2 DC2(10-Dec-2014 to 23-Dec-2014)"/>
    <d v="2014-12-10T00:00:00"/>
    <d v="2014-12-23T00:00:00"/>
    <n v="8"/>
    <n v="8"/>
    <n v="100"/>
    <d v="2014-12-18T12:03:00"/>
    <d v="2014-12-18T20:18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1"/>
    <s v="Zirius"/>
    <x v="1"/>
    <s v="Feature #47526: Root - 586-Need webservices for getAllNotInvoiced and set Invoiced"/>
    <s v="Closed"/>
    <x v="0"/>
    <s v="586-Need webservices for getAllNotInvoiced and set Invoiced - validation and support"/>
    <s v="Millton Vinothkumar Raja"/>
    <m/>
    <d v="2014-12-15T11:34:00"/>
    <m/>
    <s v="Invoice22 DC5 - Report2 DC2(10-Dec-2014 to 23-Dec-2014)"/>
    <d v="2014-12-10T00:00:00"/>
    <d v="2014-12-23T00:00:00"/>
    <n v="8"/>
    <n v="8"/>
    <n v="100"/>
    <d v="2014-12-15T11:25:00"/>
    <d v="2014-12-15T11:3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2"/>
    <s v="Zirius"/>
    <x v="1"/>
    <s v="Feature #48024: Root - 579-Contact person on customer bug"/>
    <s v="Closed"/>
    <x v="0"/>
    <s v="579-Contact person on customer bug - impl"/>
    <s v="Millton Vinothkumar Raja"/>
    <m/>
    <d v="2014-12-18T20:16:00"/>
    <m/>
    <s v="Invoice22 DC5 - Report2 DC2(10-Dec-2014 to 23-Dec-2014)"/>
    <d v="2014-12-10T00:00:00"/>
    <d v="2014-12-23T00:00:00"/>
    <n v="8"/>
    <n v="8"/>
    <n v="100"/>
    <d v="2014-12-12T17:01:00"/>
    <d v="2014-12-18T20:16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3"/>
    <s v="Zirius"/>
    <x v="1"/>
    <s v="Feature #47526: Root - 586-Need webservices for getAllNotInvoiced and set Invoiced"/>
    <s v="Closed"/>
    <x v="0"/>
    <s v="586-Need webservices for getAllNotInvoiced and set Invoiced - impl"/>
    <s v="Millton Vinothkumar Raja"/>
    <m/>
    <d v="2014-12-15T11:32:00"/>
    <m/>
    <s v="Invoice22 DC5 - Report2 DC2(10-Dec-2014 to 23-Dec-2014)"/>
    <d v="2014-12-10T00:00:00"/>
    <d v="2014-12-23T00:00:00"/>
    <n v="16"/>
    <n v="16"/>
    <n v="100"/>
    <d v="2014-12-10T18:02:00"/>
    <d v="2014-12-15T11:32:00"/>
    <m/>
    <m/>
    <m/>
    <m/>
    <d v="2014-12-10T00:00:00"/>
    <d v="2014-12-11T00:00:00"/>
    <m/>
    <m/>
    <m/>
    <m/>
    <m/>
    <m/>
    <m/>
    <m/>
    <m/>
    <m/>
    <m/>
    <m/>
    <m/>
    <m/>
    <m/>
    <m/>
    <m/>
    <m/>
    <s v="Vinothini Rajamanickam"/>
    <m/>
    <b v="0"/>
    <m/>
    <b v="0"/>
  </r>
  <r>
    <x v="94"/>
    <s v="Zirius"/>
    <x v="1"/>
    <m/>
    <s v="Closed"/>
    <x v="0"/>
    <s v="test case failure for  BagWebServiceTest"/>
    <s v="Millton Vinothkumar Raja"/>
    <m/>
    <d v="2014-12-23T19:16:00"/>
    <m/>
    <s v="Invoice22 DC5 - Report2 DC2(10-Dec-2014 to 23-Dec-2014)"/>
    <d v="2014-12-10T00:00:00"/>
    <d v="2014-12-23T00:00:00"/>
    <n v="4"/>
    <n v="4"/>
    <n v="100"/>
    <d v="2014-12-23T19:14:00"/>
    <d v="2014-12-23T19:16:00"/>
    <m/>
    <m/>
    <m/>
    <m/>
    <d v="2014-12-23T00:00:00"/>
    <d v="2014-12-23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5"/>
    <s v="Zirius"/>
    <x v="1"/>
    <m/>
    <s v="Closed"/>
    <x v="0"/>
    <s v="Test case failure fix for ConfigWebServiceTest and CompanyServiceTest"/>
    <s v="Millton Vinothkumar Raja"/>
    <m/>
    <d v="2014-12-23T12:52:00"/>
    <m/>
    <s v="Invoice22 DC5 - Report2 DC2(10-Dec-2014 to 23-Dec-2014)"/>
    <d v="2014-12-10T00:00:00"/>
    <d v="2014-12-23T00:00:00"/>
    <n v="8"/>
    <n v="8"/>
    <n v="100"/>
    <d v="2014-12-23T12:20:00"/>
    <d v="2014-12-23T12:52:00"/>
    <m/>
    <m/>
    <m/>
    <m/>
    <d v="2014-12-22T00:00:00"/>
    <d v="2014-12-22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6"/>
    <s v="Zirius"/>
    <x v="1"/>
    <m/>
    <s v="Closed"/>
    <x v="0"/>
    <s v="Test Case Fix in UMSWebserviceTest"/>
    <s v="Millton Vinothkumar Raja"/>
    <m/>
    <d v="2014-12-22T12:29:00"/>
    <m/>
    <s v="Invoice22 DC5 - Report2 DC2(10-Dec-2014 to 23-Dec-2014)"/>
    <d v="2014-12-10T00:00:00"/>
    <d v="2014-12-23T00:00:00"/>
    <n v="6"/>
    <n v="6"/>
    <n v="100"/>
    <d v="2014-12-22T12:26:00"/>
    <d v="2014-12-22T12:29:00"/>
    <m/>
    <m/>
    <m/>
    <m/>
    <d v="2014-12-19T00:00:00"/>
    <d v="2014-12-19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7"/>
    <s v="Zirius"/>
    <x v="1"/>
    <m/>
    <s v="Closed"/>
    <x v="0"/>
    <s v="Test case fixed for version"/>
    <s v="Millton Vinothkumar Raja"/>
    <m/>
    <d v="2014-12-19T11:39:00"/>
    <m/>
    <s v="Invoice22 DC5 - Report2 DC2(10-Dec-2014 to 23-Dec-2014)"/>
    <d v="2014-12-10T00:00:00"/>
    <d v="2014-12-23T00:00:00"/>
    <n v="8"/>
    <n v="8"/>
    <n v="100"/>
    <d v="2014-12-19T11:25:00"/>
    <d v="2014-12-19T11:39:00"/>
    <m/>
    <m/>
    <m/>
    <m/>
    <d v="2014-12-18T00:00:00"/>
    <d v="2014-12-18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8"/>
    <s v="Zirius"/>
    <x v="1"/>
    <m/>
    <s v="Closed"/>
    <x v="0"/>
    <s v="test case failure for companyServiceTest"/>
    <s v="Millton Vinothkumar Raja"/>
    <m/>
    <d v="2014-12-19T11:19:00"/>
    <m/>
    <s v="Invoice22 DC5 - Report2 DC2(10-Dec-2014 to 23-Dec-2014)"/>
    <d v="2014-12-10T00:00:00"/>
    <d v="2014-12-23T00:00:00"/>
    <n v="4"/>
    <n v="4"/>
    <n v="100"/>
    <d v="2014-12-18T12:07:00"/>
    <d v="2014-12-19T11:19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99"/>
    <s v="Zirius"/>
    <x v="1"/>
    <s v="Feature #47586: Root - 587-InboundInvoice line item enhancement"/>
    <s v="Closed"/>
    <x v="0"/>
    <s v="overall validation of impacts and implementations."/>
    <s v="Millton Vinothkumar Raja"/>
    <m/>
    <d v="2014-12-19T11:17:00"/>
    <m/>
    <s v="Invoice22 DC5 - Report2 DC2(10-Dec-2014 to 23-Dec-2014)"/>
    <d v="2014-12-10T00:00:00"/>
    <d v="2014-12-23T00:00:00"/>
    <n v="4"/>
    <n v="4"/>
    <n v="100"/>
    <d v="2014-12-18T12:06:00"/>
    <d v="2014-12-19T11:17:00"/>
    <m/>
    <m/>
    <m/>
    <m/>
    <d v="2014-12-17T00:00:00"/>
    <d v="2014-12-17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0"/>
    <s v="Zirius"/>
    <x v="1"/>
    <m/>
    <s v="Closed"/>
    <x v="0"/>
    <s v="Fixed test case failure in PaymentTypeServiceTest"/>
    <s v="Millton Vinothkumar Raja"/>
    <m/>
    <d v="2014-12-17T10:43:00"/>
    <m/>
    <s v="Invoice22 DC5 - Report2 DC2(10-Dec-2014 to 23-Dec-2014)"/>
    <d v="2014-12-10T00:00:00"/>
    <d v="2014-12-23T00:00:00"/>
    <n v="4"/>
    <n v="4"/>
    <n v="100"/>
    <d v="2014-12-16T21:36:00"/>
    <d v="2014-12-17T10:43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1"/>
    <s v="Zirius"/>
    <x v="1"/>
    <m/>
    <s v="Closed"/>
    <x v="0"/>
    <s v="Internal Issue fix in Distribution Template"/>
    <s v="Millton Vinothkumar Raja"/>
    <m/>
    <d v="2014-12-17T10:39:00"/>
    <m/>
    <s v="Invoice22 DC5 - Report2 DC2(10-Dec-2014 to 23-Dec-2014)"/>
    <d v="2014-12-10T00:00:00"/>
    <d v="2014-12-23T00:00:00"/>
    <n v="1"/>
    <n v="1"/>
    <n v="100"/>
    <d v="2014-12-16T21:34:00"/>
    <d v="2014-12-17T10:39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2"/>
    <s v="Zirius"/>
    <x v="1"/>
    <s v="Feature #47586: Root - 587-InboundInvoice line item enhancement"/>
    <s v="Closed"/>
    <x v="0"/>
    <s v="validation and support"/>
    <s v="Millton Vinothkumar Raja"/>
    <m/>
    <d v="2014-12-17T10:37:00"/>
    <m/>
    <s v="Invoice22 DC5 - Report2 DC2(10-Dec-2014 to 23-Dec-2014)"/>
    <d v="2014-12-10T00:00:00"/>
    <d v="2014-12-23T00:00:00"/>
    <n v="3"/>
    <n v="3"/>
    <n v="100"/>
    <d v="2014-12-16T21:34:00"/>
    <d v="2014-12-17T10:37:00"/>
    <m/>
    <m/>
    <m/>
    <m/>
    <d v="2014-12-16T00:00:00"/>
    <d v="2014-12-16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3"/>
    <s v="Zirius"/>
    <x v="1"/>
    <s v="Feature #48435: Root - Test case failures ProductHibernateDAOTest, SupplierProductServiceTest, SupplierServiceTest"/>
    <s v="Closed"/>
    <x v="0"/>
    <s v="Test case failures ProductHibernateDAOTest, SupplierProductServiceTest, SupplierServiceTest"/>
    <s v="Millton Vinothkumar Raja"/>
    <m/>
    <d v="2014-12-16T12:13:00"/>
    <m/>
    <s v="Invoice22 DC5 - Report2 DC2(10-Dec-2014 to 23-Dec-2014)"/>
    <d v="2014-12-10T00:00:00"/>
    <d v="2014-12-23T00:00:00"/>
    <n v="8"/>
    <n v="8"/>
    <n v="100"/>
    <d v="2014-12-15T20:08:00"/>
    <d v="2014-12-15T20:10:00"/>
    <m/>
    <m/>
    <m/>
    <m/>
    <d v="2014-12-15T00:00:00"/>
    <d v="2014-12-15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4"/>
    <s v="Zirius"/>
    <x v="1"/>
    <m/>
    <s v="Closed"/>
    <x v="0"/>
    <s v=" Fixing Test case failures in build machine"/>
    <s v="Millton Vinothkumar Raja"/>
    <m/>
    <d v="2014-12-15T10:44:00"/>
    <m/>
    <s v="Invoice22 DC5 - Report2 DC2(10-Dec-2014 to 23-Dec-2014)"/>
    <d v="2014-12-10T00:00:00"/>
    <d v="2014-12-23T00:00:00"/>
    <n v="8"/>
    <n v="8"/>
    <n v="100"/>
    <d v="2014-12-12T12:23:00"/>
    <d v="2014-12-15T10:44:00"/>
    <m/>
    <m/>
    <m/>
    <m/>
    <d v="2014-12-12T00:00:00"/>
    <d v="2014-12-12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5"/>
    <s v="Zirius"/>
    <x v="1"/>
    <m/>
    <s v="Closed"/>
    <x v="0"/>
    <s v="Fixing Test case failure in invoiceServiceTest"/>
    <s v="Millton Vinothkumar Raja"/>
    <m/>
    <d v="2014-12-11T19:55:00"/>
    <m/>
    <s v="Invoice22 DC5 - Report2 DC2(10-Dec-2014 to 23-Dec-2014)"/>
    <d v="2014-12-11T00:00:00"/>
    <d v="2014-12-23T00:00:00"/>
    <n v="4"/>
    <n v="4"/>
    <n v="100"/>
    <d v="2014-12-11T19:49:00"/>
    <d v="2014-12-11T19:55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6"/>
    <s v="Zirius"/>
    <x v="1"/>
    <m/>
    <s v="Closed"/>
    <x v="0"/>
    <s v="Validation in Beta on ticket no. 570 and 582"/>
    <s v="Millton Vinothkumar Raja"/>
    <m/>
    <d v="2014-12-11T19:54:00"/>
    <m/>
    <s v="Invoice22 DC5 - Report2 DC2(10-Dec-2014 to 23-Dec-2014)"/>
    <d v="2014-12-11T00:00:00"/>
    <d v="2014-12-11T00:00:00"/>
    <n v="4"/>
    <n v="4"/>
    <n v="100"/>
    <d v="2014-12-11T19:46:00"/>
    <d v="2014-12-11T19:54:00"/>
    <m/>
    <m/>
    <m/>
    <m/>
    <d v="2014-12-11T00:00:00"/>
    <d v="2014-12-11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7"/>
    <s v="Zirius"/>
    <x v="1"/>
    <s v="Feature #47663: Root - 570-InvoiceNumber in InboundInvoice"/>
    <s v="Closed"/>
    <x v="0"/>
    <s v="570-InvoiceNumber in InboundInvoice - impl"/>
    <s v="Millton Vinothkumar Raja"/>
    <m/>
    <d v="2014-12-11T10:59:00"/>
    <m/>
    <s v="Invoice22 DC5 - Report2 DC2(10-Dec-2014 to 23-Dec-2014)"/>
    <d v="2014-12-10T00:00:00"/>
    <d v="2014-12-23T00:00:00"/>
    <n v="8"/>
    <n v="8"/>
    <n v="100"/>
    <d v="2014-12-11T10:51:00"/>
    <d v="2014-12-11T10:59:00"/>
    <m/>
    <m/>
    <m/>
    <m/>
    <d v="2014-12-10T00:00:00"/>
    <d v="2014-12-10T00:00:00"/>
    <m/>
    <m/>
    <m/>
    <m/>
    <m/>
    <m/>
    <m/>
    <m/>
    <m/>
    <m/>
    <m/>
    <m/>
    <m/>
    <m/>
    <m/>
    <m/>
    <m/>
    <m/>
    <s v="Vinothkumar Karunakaran"/>
    <m/>
    <b v="0"/>
    <m/>
    <b v="0"/>
  </r>
  <r>
    <x v="108"/>
    <m/>
    <x v="4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19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87:G89" firstHeaderRow="1" firstDataRow="2" firstDataCol="1"/>
  <pivotFields count="48">
    <pivotField dataField="1" compact="0" outline="0" subtotalTop="0" showAll="0" includeNewItemsInFilter="1">
      <items count="110">
        <item x="9"/>
        <item x="8"/>
        <item x="7"/>
        <item x="6"/>
        <item x="5"/>
        <item x="75"/>
        <item x="4"/>
        <item x="3"/>
        <item x="2"/>
        <item x="93"/>
        <item x="1"/>
        <item x="34"/>
        <item x="53"/>
        <item x="0"/>
        <item x="33"/>
        <item x="52"/>
        <item x="18"/>
        <item x="51"/>
        <item x="107"/>
        <item x="85"/>
        <item x="32"/>
        <item x="84"/>
        <item x="50"/>
        <item x="74"/>
        <item x="73"/>
        <item x="106"/>
        <item x="105"/>
        <item x="83"/>
        <item x="17"/>
        <item x="16"/>
        <item x="15"/>
        <item x="49"/>
        <item x="72"/>
        <item x="104"/>
        <item x="31"/>
        <item x="71"/>
        <item x="70"/>
        <item x="69"/>
        <item x="92"/>
        <item x="30"/>
        <item x="82"/>
        <item x="81"/>
        <item x="48"/>
        <item x="59"/>
        <item x="58"/>
        <item x="57"/>
        <item x="56"/>
        <item x="68"/>
        <item x="55"/>
        <item x="67"/>
        <item x="29"/>
        <item x="91"/>
        <item x="28"/>
        <item x="103"/>
        <item x="80"/>
        <item x="27"/>
        <item x="47"/>
        <item x="26"/>
        <item x="25"/>
        <item x="14"/>
        <item x="46"/>
        <item x="66"/>
        <item x="65"/>
        <item x="64"/>
        <item x="102"/>
        <item x="101"/>
        <item x="100"/>
        <item x="24"/>
        <item x="63"/>
        <item x="79"/>
        <item x="45"/>
        <item x="13"/>
        <item x="90"/>
        <item x="99"/>
        <item x="98"/>
        <item x="44"/>
        <item x="62"/>
        <item x="23"/>
        <item x="22"/>
        <item x="21"/>
        <item x="43"/>
        <item x="89"/>
        <item x="42"/>
        <item x="78"/>
        <item x="12"/>
        <item x="41"/>
        <item x="11"/>
        <item x="40"/>
        <item x="97"/>
        <item x="61"/>
        <item x="60"/>
        <item x="20"/>
        <item x="77"/>
        <item x="88"/>
        <item x="87"/>
        <item x="96"/>
        <item x="10"/>
        <item x="39"/>
        <item x="38"/>
        <item x="37"/>
        <item x="19"/>
        <item x="86"/>
        <item x="95"/>
        <item x="36"/>
        <item x="35"/>
        <item x="76"/>
        <item x="54"/>
        <item x="94"/>
        <item x="108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3"/>
        <item x="2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#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58:C60" firstHeaderRow="1" firstDataRow="2" firstDataCol="1" rowPageCount="1" colPageCount="1"/>
  <pivotFields count="48">
    <pivotField dataField="1" compact="0" outline="0" subtotalTop="0" showAll="0" includeNewItemsInFilter="1">
      <items count="110">
        <item x="9"/>
        <item x="8"/>
        <item x="7"/>
        <item x="6"/>
        <item x="5"/>
        <item x="75"/>
        <item x="4"/>
        <item x="3"/>
        <item x="2"/>
        <item x="93"/>
        <item x="1"/>
        <item x="34"/>
        <item x="53"/>
        <item x="0"/>
        <item x="33"/>
        <item x="52"/>
        <item x="18"/>
        <item x="51"/>
        <item x="107"/>
        <item x="85"/>
        <item x="32"/>
        <item x="84"/>
        <item x="50"/>
        <item x="74"/>
        <item x="73"/>
        <item x="106"/>
        <item x="105"/>
        <item x="83"/>
        <item x="17"/>
        <item x="16"/>
        <item x="15"/>
        <item x="49"/>
        <item x="72"/>
        <item x="104"/>
        <item x="31"/>
        <item x="71"/>
        <item x="70"/>
        <item x="69"/>
        <item x="92"/>
        <item x="30"/>
        <item x="82"/>
        <item x="81"/>
        <item x="48"/>
        <item x="59"/>
        <item x="58"/>
        <item x="57"/>
        <item x="56"/>
        <item x="68"/>
        <item x="55"/>
        <item x="67"/>
        <item x="29"/>
        <item x="91"/>
        <item x="28"/>
        <item x="103"/>
        <item x="80"/>
        <item x="27"/>
        <item x="47"/>
        <item x="26"/>
        <item x="25"/>
        <item x="14"/>
        <item x="46"/>
        <item x="66"/>
        <item x="65"/>
        <item x="64"/>
        <item x="102"/>
        <item x="101"/>
        <item x="100"/>
        <item x="24"/>
        <item x="63"/>
        <item x="79"/>
        <item x="45"/>
        <item x="13"/>
        <item x="90"/>
        <item x="99"/>
        <item x="98"/>
        <item x="44"/>
        <item x="62"/>
        <item x="23"/>
        <item x="22"/>
        <item x="21"/>
        <item x="43"/>
        <item x="89"/>
        <item x="42"/>
        <item x="78"/>
        <item x="12"/>
        <item x="41"/>
        <item x="11"/>
        <item x="40"/>
        <item x="97"/>
        <item x="61"/>
        <item x="60"/>
        <item x="20"/>
        <item x="77"/>
        <item x="88"/>
        <item x="87"/>
        <item x="96"/>
        <item x="10"/>
        <item x="39"/>
        <item x="38"/>
        <item x="37"/>
        <item x="19"/>
        <item x="86"/>
        <item x="95"/>
        <item x="36"/>
        <item x="35"/>
        <item x="76"/>
        <item x="54"/>
        <item x="94"/>
        <item x="10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Items count="1">
    <i/>
  </rowItems>
  <colFields count="1">
    <field x="-2"/>
  </colFields>
  <colItems count="2">
    <i>
      <x/>
    </i>
    <i i="1">
      <x v="1"/>
    </i>
  </colItems>
  <pageFields count="1">
    <pageField fld="5" hier="0"/>
  </pageFields>
  <dataFields count="2">
    <dataField name="Count of Status" fld="4" subtotal="count" baseField="0" baseItem="0"/>
    <dataField name="Count of #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29:C38" firstHeaderRow="1" firstDataRow="2" firstDataCol="1"/>
  <pivotFields count="4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2"/>
        <item x="3"/>
        <item x="0"/>
        <item x="4"/>
        <item x="1"/>
        <item x="5"/>
        <item x="6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6">
        <item x="9"/>
        <item x="10"/>
        <item x="0"/>
        <item x="11"/>
        <item x="12"/>
        <item x="4"/>
        <item x="8"/>
        <item x="7"/>
        <item x="2"/>
        <item x="3"/>
        <item x="5"/>
        <item x="1"/>
        <item x="6"/>
        <item x="13"/>
        <item x="14"/>
        <item t="default"/>
      </items>
    </pivotField>
    <pivotField dataField="1" compact="0" outline="0" subtotalTop="0" showAll="0" includeNewItemsInFilter="1">
      <items count="30">
        <item x="16"/>
        <item x="17"/>
        <item x="0"/>
        <item x="4"/>
        <item x="18"/>
        <item x="1"/>
        <item x="8"/>
        <item x="26"/>
        <item x="14"/>
        <item x="12"/>
        <item x="15"/>
        <item x="11"/>
        <item x="21"/>
        <item x="5"/>
        <item x="25"/>
        <item x="19"/>
        <item x="7"/>
        <item x="24"/>
        <item x="6"/>
        <item x="13"/>
        <item x="23"/>
        <item x="9"/>
        <item x="20"/>
        <item x="3"/>
        <item x="2"/>
        <item x="22"/>
        <item x="10"/>
        <item x="27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timated time" fld="14" baseField="0" baseItem="0"/>
    <dataField name="Sum of Spent time" fld="15" baseField="0" baseItem="0"/>
  </dataFields>
  <formats count="3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E6" firstHeaderRow="1" firstDataRow="3" firstDataCol="1"/>
  <pivotFields count="4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h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6">
        <item x="9"/>
        <item x="10"/>
        <item x="0"/>
        <item x="11"/>
        <item x="12"/>
        <item x="4"/>
        <item x="8"/>
        <item x="7"/>
        <item x="2"/>
        <item x="3"/>
        <item x="5"/>
        <item x="1"/>
        <item x="6"/>
        <item x="13"/>
        <item x="14"/>
        <item t="default"/>
      </items>
    </pivotField>
    <pivotField dataField="1" compact="0" outline="0" subtotalTop="0" showAll="0" includeNewItemsInFilter="1">
      <items count="30">
        <item x="16"/>
        <item x="17"/>
        <item x="0"/>
        <item x="4"/>
        <item x="18"/>
        <item x="1"/>
        <item x="8"/>
        <item x="26"/>
        <item x="14"/>
        <item x="12"/>
        <item x="15"/>
        <item x="11"/>
        <item x="21"/>
        <item x="5"/>
        <item x="25"/>
        <item x="19"/>
        <item x="7"/>
        <item x="24"/>
        <item x="6"/>
        <item x="13"/>
        <item x="23"/>
        <item x="9"/>
        <item x="20"/>
        <item x="3"/>
        <item x="2"/>
        <item x="22"/>
        <item x="10"/>
        <item x="27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Items count="1">
    <i/>
  </rowItems>
  <colFields count="2">
    <field x="1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Estimated time" fld="14" baseField="0" baseItem="0"/>
    <dataField name="Sum of Spent time" fld="15" baseField="0" baseItem="0"/>
  </dataFields>
  <formats count="12">
    <format dxfId="18">
      <pivotArea type="all" dataOnly="0" outline="0" fieldPosition="0"/>
    </format>
    <format dxfId="17">
      <pivotArea outline="0" fieldPosition="0">
        <references count="2">
          <reference field="4294967294" count="2" selected="0">
            <x v="0"/>
            <x v="1"/>
          </reference>
          <reference field="11" count="0" selected="0"/>
        </references>
      </pivotArea>
    </format>
    <format dxfId="16">
      <pivotArea field="11" grandCol="1" outline="0" axis="axisCol" fieldPosition="0">
        <references count="1">
          <reference field="4294967294" count="1" selected="0">
            <x v="0"/>
          </reference>
        </references>
      </pivotArea>
    </format>
    <format dxfId="15">
      <pivotArea type="origin" dataOnly="0" labelOnly="1" outline="0" fieldPosition="0"/>
    </format>
    <format dxfId="14">
      <pivotArea field="11" type="button" dataOnly="0" labelOnly="1" outline="0" axis="axisCol" fieldPosition="0"/>
    </format>
    <format dxfId="13">
      <pivotArea field="-2" type="button" dataOnly="0" labelOnly="1" outline="0" axis="axisCol" fieldPosition="1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11" count="0"/>
        </references>
      </pivotArea>
    </format>
    <format dxfId="10">
      <pivotArea field="1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11" count="0" selected="0"/>
        </references>
      </pivotArea>
    </format>
    <format dxfId="7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2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12:D114" firstHeaderRow="1" firstDataRow="2" firstDataCol="1" rowPageCount="1" colPageCount="1"/>
  <pivotFields count="48">
    <pivotField axis="axisPage" compact="0" outline="0" subtotalTop="0" showAll="0" includeNewItemsInFilter="1">
      <items count="110">
        <item x="9"/>
        <item x="8"/>
        <item x="7"/>
        <item x="6"/>
        <item x="5"/>
        <item x="75"/>
        <item x="4"/>
        <item x="3"/>
        <item x="2"/>
        <item x="93"/>
        <item x="1"/>
        <item x="34"/>
        <item x="53"/>
        <item x="0"/>
        <item x="33"/>
        <item x="52"/>
        <item x="18"/>
        <item x="51"/>
        <item x="107"/>
        <item x="85"/>
        <item x="32"/>
        <item x="84"/>
        <item x="50"/>
        <item x="74"/>
        <item x="73"/>
        <item x="106"/>
        <item x="105"/>
        <item x="83"/>
        <item x="17"/>
        <item x="16"/>
        <item x="15"/>
        <item x="49"/>
        <item x="72"/>
        <item x="104"/>
        <item x="31"/>
        <item x="71"/>
        <item x="70"/>
        <item x="69"/>
        <item x="92"/>
        <item x="30"/>
        <item x="82"/>
        <item x="81"/>
        <item x="48"/>
        <item x="59"/>
        <item x="58"/>
        <item x="57"/>
        <item x="56"/>
        <item x="68"/>
        <item x="55"/>
        <item x="67"/>
        <item x="29"/>
        <item x="91"/>
        <item x="28"/>
        <item x="103"/>
        <item x="80"/>
        <item x="27"/>
        <item x="47"/>
        <item x="26"/>
        <item x="25"/>
        <item x="14"/>
        <item x="46"/>
        <item x="66"/>
        <item x="65"/>
        <item x="64"/>
        <item x="102"/>
        <item x="101"/>
        <item x="100"/>
        <item x="24"/>
        <item x="63"/>
        <item x="79"/>
        <item x="45"/>
        <item x="13"/>
        <item x="90"/>
        <item x="99"/>
        <item x="98"/>
        <item x="44"/>
        <item x="62"/>
        <item x="23"/>
        <item x="22"/>
        <item x="21"/>
        <item x="43"/>
        <item x="89"/>
        <item x="42"/>
        <item x="78"/>
        <item x="12"/>
        <item x="41"/>
        <item x="11"/>
        <item x="40"/>
        <item x="97"/>
        <item x="61"/>
        <item x="60"/>
        <item x="20"/>
        <item x="77"/>
        <item x="88"/>
        <item x="87"/>
        <item x="96"/>
        <item x="10"/>
        <item x="39"/>
        <item x="38"/>
        <item x="37"/>
        <item x="19"/>
        <item x="86"/>
        <item x="95"/>
        <item x="36"/>
        <item x="35"/>
        <item x="76"/>
        <item x="54"/>
        <item x="94"/>
        <item x="108"/>
        <item t="default"/>
      </items>
    </pivotField>
    <pivotField compact="0" outline="0" subtotalTop="0" showAll="0" includeNewItemsInFilter="1"/>
    <pivotField dataField="1" compact="0" outline="0" subtotalTop="0" showAll="0" includeNewItemsInFilter="1">
      <items count="6">
        <item x="0"/>
        <item x="1"/>
        <item x="3"/>
        <item x="2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Items count="1">
    <i/>
  </rowItems>
  <colFields count="1">
    <field x="5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Tracker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zoomScaleSheetLayoutView="100" workbookViewId="0">
      <selection activeCell="D16" sqref="D16"/>
    </sheetView>
  </sheetViews>
  <sheetFormatPr defaultRowHeight="15"/>
  <cols>
    <col min="1" max="1" width="17.140625" style="32" customWidth="1"/>
    <col min="2" max="2" width="17.85546875" style="32" customWidth="1"/>
    <col min="3" max="3" width="21.140625" style="32" customWidth="1"/>
    <col min="4" max="4" width="23.7109375" style="32" customWidth="1"/>
    <col min="5" max="5" width="30.7109375" style="32" customWidth="1"/>
    <col min="6" max="6" width="9.140625" style="32" bestFit="1"/>
    <col min="7" max="16384" width="9.140625" style="32"/>
  </cols>
  <sheetData>
    <row r="1" spans="1:4">
      <c r="A1" s="76" t="s">
        <v>5</v>
      </c>
      <c r="B1" s="76"/>
      <c r="C1" s="76"/>
      <c r="D1" s="76"/>
    </row>
    <row r="2" spans="1:4">
      <c r="A2" s="69" t="s">
        <v>0</v>
      </c>
      <c r="B2" s="70" t="s">
        <v>4</v>
      </c>
      <c r="C2" s="69" t="s">
        <v>6</v>
      </c>
      <c r="D2" s="70" t="s">
        <v>98</v>
      </c>
    </row>
    <row r="3" spans="1:4">
      <c r="A3" s="69" t="s">
        <v>7</v>
      </c>
      <c r="B3" s="71" t="s">
        <v>99</v>
      </c>
      <c r="C3" s="69" t="s">
        <v>8</v>
      </c>
      <c r="D3" s="71" t="s">
        <v>100</v>
      </c>
    </row>
    <row r="4" spans="1:4">
      <c r="A4" s="69" t="s">
        <v>6</v>
      </c>
      <c r="B4" s="69" t="s">
        <v>1</v>
      </c>
      <c r="C4" s="69" t="s">
        <v>2</v>
      </c>
      <c r="D4" s="69" t="s">
        <v>9</v>
      </c>
    </row>
    <row r="5" spans="1:4">
      <c r="A5" s="72" t="s">
        <v>98</v>
      </c>
      <c r="B5" s="73" t="e">
        <f>IF(MATCH("Red", Goals!$K$2:$K$6,0)&gt;0,"Red","Green")</f>
        <v>#N/A</v>
      </c>
      <c r="C5" s="73" t="s">
        <v>11</v>
      </c>
      <c r="D5" s="73" t="s">
        <v>11</v>
      </c>
    </row>
    <row r="6" spans="1:4">
      <c r="B6" s="74"/>
    </row>
  </sheetData>
  <mergeCells count="1">
    <mergeCell ref="A1:D1"/>
  </mergeCells>
  <hyperlinks>
    <hyperlink ref="B5" location="Metrics!A1" display="Red"/>
    <hyperlink ref="C5" location="Metrics!A1" display="Red"/>
    <hyperlink ref="D5" location="Metrics!A1" display="Red"/>
  </hyperlinks>
  <pageMargins left="0.69861111111111107" right="0.6986111111111110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1"/>
  <sheetViews>
    <sheetView zoomScaleSheetLayoutView="100" workbookViewId="0">
      <selection activeCell="K3" sqref="K3"/>
    </sheetView>
  </sheetViews>
  <sheetFormatPr defaultColWidth="53.85546875" defaultRowHeight="12.75"/>
  <cols>
    <col min="1" max="1" width="13.7109375" customWidth="1"/>
    <col min="2" max="2" width="23.7109375" customWidth="1"/>
    <col min="3" max="4" width="9.42578125" customWidth="1"/>
    <col min="5" max="5" width="11.85546875" customWidth="1"/>
    <col min="6" max="6" width="10.7109375" customWidth="1"/>
    <col min="7" max="7" width="26.28515625" customWidth="1"/>
    <col min="8" max="8" width="52.28515625" customWidth="1"/>
    <col min="9" max="9" width="15.28515625" customWidth="1"/>
    <col min="10" max="10" width="7.140625" customWidth="1"/>
    <col min="11" max="11" width="6.5703125" customWidth="1"/>
  </cols>
  <sheetData>
    <row r="1" spans="1:12" s="7" customFormat="1">
      <c r="A1" s="8" t="s">
        <v>12</v>
      </c>
      <c r="B1" s="9" t="s">
        <v>13</v>
      </c>
      <c r="C1" s="8" t="s">
        <v>14</v>
      </c>
      <c r="D1" s="8" t="s">
        <v>101</v>
      </c>
      <c r="E1" s="8" t="s">
        <v>103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</row>
    <row r="2" spans="1:12" s="7" customFormat="1" ht="40.5">
      <c r="A2" s="79" t="s">
        <v>1</v>
      </c>
      <c r="B2" s="12" t="s">
        <v>23</v>
      </c>
      <c r="C2" s="11">
        <v>100</v>
      </c>
      <c r="D2" s="11" t="s">
        <v>102</v>
      </c>
      <c r="E2" s="11"/>
      <c r="F2" s="10" t="s">
        <v>24</v>
      </c>
      <c r="G2" s="10" t="s">
        <v>25</v>
      </c>
      <c r="H2" s="10" t="s">
        <v>26</v>
      </c>
      <c r="I2" s="10" t="s">
        <v>27</v>
      </c>
      <c r="J2" s="11" t="e">
        <f>COUNTIF(Data!E2:E141,"Closed")/COUNTA(Data!E2:E141)*100</f>
        <v>#DIV/0!</v>
      </c>
      <c r="K2" s="29" t="e">
        <f>IF(C2-J2&lt;=0,"Green",IF((C2-J2)&gt;10,"Red","Amber"))</f>
        <v>#DIV/0!</v>
      </c>
      <c r="L2" s="75"/>
    </row>
    <row r="3" spans="1:12" s="7" customFormat="1" ht="40.5">
      <c r="A3" s="80"/>
      <c r="B3" s="12" t="s">
        <v>28</v>
      </c>
      <c r="C3" s="13">
        <v>0</v>
      </c>
      <c r="D3" s="13" t="s">
        <v>102</v>
      </c>
      <c r="E3" s="10" t="s">
        <v>104</v>
      </c>
      <c r="F3" s="10" t="s">
        <v>24</v>
      </c>
      <c r="G3" s="14" t="s">
        <v>29</v>
      </c>
      <c r="H3" s="10" t="s">
        <v>30</v>
      </c>
      <c r="I3" s="10" t="s">
        <v>27</v>
      </c>
      <c r="J3" s="11" t="e">
        <f>(SUM(Data!P2:P141)-SUM(Data!O2:O141))/SUM(Data!O2:O141)*100</f>
        <v>#DIV/0!</v>
      </c>
      <c r="K3" s="29" t="e">
        <f>IF(J3&lt;=5,IF(J3&lt;-5,"Red","Green"),"Red")</f>
        <v>#DIV/0!</v>
      </c>
    </row>
    <row r="4" spans="1:12" s="7" customFormat="1" ht="54">
      <c r="A4" s="80"/>
      <c r="B4" s="12" t="s">
        <v>105</v>
      </c>
      <c r="C4" s="13">
        <v>5</v>
      </c>
      <c r="D4" s="13" t="s">
        <v>102</v>
      </c>
      <c r="E4" s="10" t="s">
        <v>104</v>
      </c>
      <c r="F4" s="10" t="s">
        <v>24</v>
      </c>
      <c r="G4" s="14" t="s">
        <v>31</v>
      </c>
      <c r="H4" s="10" t="s">
        <v>32</v>
      </c>
      <c r="I4" s="10" t="s">
        <v>27</v>
      </c>
      <c r="J4" s="54" t="s">
        <v>10</v>
      </c>
      <c r="K4" s="55" t="str">
        <f>J4</f>
        <v>Green</v>
      </c>
    </row>
    <row r="5" spans="1:12" s="7" customFormat="1" ht="27">
      <c r="A5" s="80"/>
      <c r="B5" s="12" t="s">
        <v>33</v>
      </c>
      <c r="C5" s="15">
        <v>90</v>
      </c>
      <c r="D5" s="15" t="s">
        <v>102</v>
      </c>
      <c r="E5" s="15"/>
      <c r="F5" s="10" t="s">
        <v>22</v>
      </c>
      <c r="G5" s="10" t="s">
        <v>34</v>
      </c>
      <c r="H5" s="10"/>
      <c r="I5" s="10" t="s">
        <v>27</v>
      </c>
      <c r="J5" s="10">
        <v>95</v>
      </c>
      <c r="K5" s="29" t="str">
        <f>IF(J5&gt;=C5,"Green","Red")</f>
        <v>Green</v>
      </c>
    </row>
    <row r="6" spans="1:12" s="7" customFormat="1" ht="40.5">
      <c r="A6" s="80"/>
      <c r="B6" s="12" t="s">
        <v>35</v>
      </c>
      <c r="C6" s="10" t="s">
        <v>106</v>
      </c>
      <c r="D6" s="10" t="s">
        <v>101</v>
      </c>
      <c r="E6" s="10"/>
      <c r="F6" s="10" t="s">
        <v>21</v>
      </c>
      <c r="G6" s="14" t="s">
        <v>36</v>
      </c>
      <c r="H6" s="16" t="s">
        <v>37</v>
      </c>
      <c r="I6" s="16" t="s">
        <v>27</v>
      </c>
      <c r="J6" s="11" t="str">
        <f>F38</f>
        <v>Green</v>
      </c>
      <c r="K6" s="29" t="str">
        <f>F38</f>
        <v>Green</v>
      </c>
    </row>
    <row r="7" spans="1:12" s="7" customFormat="1" ht="54">
      <c r="A7" s="79" t="s">
        <v>2</v>
      </c>
      <c r="B7" s="17" t="s">
        <v>38</v>
      </c>
      <c r="C7" s="10" t="s">
        <v>39</v>
      </c>
      <c r="D7" s="10" t="s">
        <v>101</v>
      </c>
      <c r="E7" s="10"/>
      <c r="F7" s="10" t="s">
        <v>24</v>
      </c>
      <c r="G7" s="14" t="s">
        <v>40</v>
      </c>
      <c r="H7" s="16" t="s">
        <v>41</v>
      </c>
      <c r="I7" s="16" t="s">
        <v>27</v>
      </c>
      <c r="J7" s="16" t="str">
        <f>F27</f>
        <v>Green</v>
      </c>
      <c r="K7" s="30" t="str">
        <f>F27</f>
        <v>Green</v>
      </c>
    </row>
    <row r="8" spans="1:12" s="7" customFormat="1" ht="54">
      <c r="A8" s="81"/>
      <c r="B8" s="12" t="s">
        <v>107</v>
      </c>
      <c r="C8" s="10" t="s">
        <v>43</v>
      </c>
      <c r="D8" s="10" t="s">
        <v>101</v>
      </c>
      <c r="E8" s="10"/>
      <c r="F8" s="10" t="s">
        <v>24</v>
      </c>
      <c r="G8" s="14" t="s">
        <v>108</v>
      </c>
      <c r="H8" s="16" t="s">
        <v>41</v>
      </c>
      <c r="I8" s="16" t="s">
        <v>27</v>
      </c>
      <c r="J8" s="16" t="str">
        <f>K27</f>
        <v>Green</v>
      </c>
      <c r="K8" s="29" t="str">
        <f>K27</f>
        <v>Green</v>
      </c>
    </row>
    <row r="9" spans="1:12" s="7" customFormat="1" ht="40.5">
      <c r="A9" s="82" t="s">
        <v>3</v>
      </c>
      <c r="B9" s="12" t="s">
        <v>44</v>
      </c>
      <c r="C9" s="10">
        <v>100</v>
      </c>
      <c r="D9" s="10" t="s">
        <v>102</v>
      </c>
      <c r="E9" s="10"/>
      <c r="F9" s="10" t="s">
        <v>24</v>
      </c>
      <c r="G9" s="10" t="s">
        <v>45</v>
      </c>
      <c r="H9" s="16" t="s">
        <v>46</v>
      </c>
      <c r="I9" s="16" t="s">
        <v>47</v>
      </c>
      <c r="J9" s="16" t="str">
        <f>IF(F40&gt;B40,"Green","Red")</f>
        <v>Green</v>
      </c>
      <c r="K9" s="28" t="str">
        <f>J9</f>
        <v>Green</v>
      </c>
    </row>
    <row r="10" spans="1:12" s="7" customFormat="1" ht="40.5">
      <c r="A10" s="83"/>
      <c r="B10" s="12" t="s">
        <v>48</v>
      </c>
      <c r="C10" s="10">
        <v>100</v>
      </c>
      <c r="D10" s="10" t="s">
        <v>102</v>
      </c>
      <c r="E10" s="10"/>
      <c r="F10" s="10" t="s">
        <v>24</v>
      </c>
      <c r="G10" s="10" t="s">
        <v>49</v>
      </c>
      <c r="H10" s="16" t="s">
        <v>50</v>
      </c>
      <c r="I10" s="16" t="s">
        <v>51</v>
      </c>
      <c r="J10" s="16" t="str">
        <f>IF(F41&gt;B41,"Green","Red")</f>
        <v>Green</v>
      </c>
      <c r="K10" s="29" t="str">
        <f>J10</f>
        <v>Green</v>
      </c>
    </row>
    <row r="11" spans="1:12" s="7" customFormat="1" ht="27">
      <c r="A11" s="83"/>
      <c r="B11" s="12" t="s">
        <v>52</v>
      </c>
      <c r="C11" s="10">
        <v>0</v>
      </c>
      <c r="D11" s="10" t="s">
        <v>102</v>
      </c>
      <c r="E11" s="10" t="s">
        <v>109</v>
      </c>
      <c r="F11" s="10" t="s">
        <v>24</v>
      </c>
      <c r="G11" s="10" t="s">
        <v>53</v>
      </c>
      <c r="H11" s="16" t="s">
        <v>54</v>
      </c>
      <c r="I11" s="16" t="s">
        <v>27</v>
      </c>
      <c r="J11" s="11">
        <f>((SUM(Data!P2:P200)- (F40*80))/ (F40*80))*100</f>
        <v>-100</v>
      </c>
      <c r="K11" s="29" t="str">
        <f>IF(J11&lt;=10,IF(J11&lt;-10,"Red","Green"),"Red")</f>
        <v>Red</v>
      </c>
    </row>
    <row r="12" spans="1:12" ht="27">
      <c r="A12" s="83"/>
      <c r="B12" s="12" t="s">
        <v>55</v>
      </c>
      <c r="C12" s="15"/>
      <c r="D12" s="15" t="s">
        <v>102</v>
      </c>
      <c r="E12" s="15"/>
      <c r="F12" s="10" t="s">
        <v>21</v>
      </c>
      <c r="G12" s="14" t="s">
        <v>56</v>
      </c>
      <c r="H12" s="14"/>
      <c r="I12" s="16" t="s">
        <v>57</v>
      </c>
      <c r="J12" s="16"/>
      <c r="K12" s="29"/>
    </row>
    <row r="13" spans="1:12" ht="40.5">
      <c r="A13" s="84"/>
      <c r="B13" s="12" t="s">
        <v>58</v>
      </c>
      <c r="C13" s="10">
        <v>100</v>
      </c>
      <c r="D13" s="10" t="s">
        <v>102</v>
      </c>
      <c r="E13" s="10"/>
      <c r="F13" s="10" t="s">
        <v>21</v>
      </c>
      <c r="G13" s="10" t="s">
        <v>59</v>
      </c>
      <c r="H13" s="10" t="s">
        <v>60</v>
      </c>
      <c r="I13" s="10"/>
      <c r="J13" s="10"/>
      <c r="K13" s="28"/>
    </row>
    <row r="14" spans="1:12" ht="13.5">
      <c r="A14" s="18"/>
      <c r="B14" s="19"/>
      <c r="C14" s="18"/>
      <c r="D14" s="18"/>
      <c r="E14" s="18"/>
      <c r="F14" s="18"/>
      <c r="G14" s="18"/>
      <c r="H14" s="18"/>
      <c r="I14" s="18"/>
      <c r="J14" s="18"/>
      <c r="K14" s="31"/>
    </row>
    <row r="15" spans="1:12" ht="13.5">
      <c r="A15" s="18"/>
      <c r="B15" s="19"/>
      <c r="C15" s="18"/>
      <c r="D15" s="18"/>
      <c r="E15" s="18"/>
      <c r="F15" s="18"/>
      <c r="G15" s="18"/>
      <c r="H15" s="18"/>
      <c r="I15" s="18"/>
      <c r="J15" s="18"/>
      <c r="K15" s="31"/>
    </row>
    <row r="16" spans="1:12" ht="13.5">
      <c r="A16" s="18"/>
      <c r="B16" s="19"/>
      <c r="C16" s="18"/>
      <c r="D16" s="18"/>
      <c r="E16" s="18"/>
      <c r="F16" s="18"/>
      <c r="G16" s="18"/>
      <c r="H16" s="18"/>
      <c r="I16" s="18"/>
      <c r="J16" s="18"/>
      <c r="K16" s="31"/>
    </row>
    <row r="17" spans="1:11">
      <c r="A17" s="77" t="s">
        <v>42</v>
      </c>
      <c r="B17" s="77"/>
      <c r="C17" s="77"/>
      <c r="D17" s="77"/>
      <c r="E17" s="77"/>
      <c r="F17" s="77"/>
      <c r="G17" s="20"/>
      <c r="H17" s="21" t="s">
        <v>61</v>
      </c>
      <c r="I17" s="21"/>
      <c r="J17" s="21"/>
      <c r="K17" s="21"/>
    </row>
    <row r="18" spans="1:11">
      <c r="A18" s="22"/>
      <c r="B18" s="23" t="s">
        <v>14</v>
      </c>
      <c r="C18" s="23"/>
      <c r="D18" s="23"/>
      <c r="E18" s="23"/>
      <c r="F18" s="23" t="s">
        <v>19</v>
      </c>
      <c r="G18" s="23"/>
      <c r="H18" s="23" t="s">
        <v>14</v>
      </c>
      <c r="I18" s="23"/>
      <c r="J18" s="23"/>
      <c r="K18" s="23" t="s">
        <v>19</v>
      </c>
    </row>
    <row r="19" spans="1:11">
      <c r="A19" s="22" t="s">
        <v>62</v>
      </c>
      <c r="B19" s="23">
        <v>0</v>
      </c>
      <c r="C19" s="23"/>
      <c r="D19" s="23"/>
      <c r="E19" s="23"/>
      <c r="F19" s="23">
        <f>COUNTIFS(Data!C2:C141,"Codereviewdefect",Data!F2:F141,"Major")</f>
        <v>0</v>
      </c>
      <c r="G19" s="23"/>
      <c r="H19" s="23">
        <v>0</v>
      </c>
      <c r="I19" s="23"/>
      <c r="J19" s="23"/>
      <c r="K19" s="23">
        <f>COUNTIFS(Data!C2:C141,"Defect",Data!F2:F141,"Major")</f>
        <v>0</v>
      </c>
    </row>
    <row r="20" spans="1:11">
      <c r="A20" s="22" t="s">
        <v>63</v>
      </c>
      <c r="B20" s="23">
        <v>2</v>
      </c>
      <c r="C20" s="23"/>
      <c r="D20" s="23"/>
      <c r="E20" s="23"/>
      <c r="F20" s="23">
        <f>COUNTIFS(Data!C2:C141,"Codereviewdefect",Data!F2:F141,"Minor")</f>
        <v>0</v>
      </c>
      <c r="G20" s="23"/>
      <c r="H20" s="23">
        <v>2</v>
      </c>
      <c r="I20" s="23"/>
      <c r="J20" s="23"/>
      <c r="K20" s="23">
        <f>COUNTIFS(Data!C2:C141,"Defect",Data!F2:F141,"Minor")</f>
        <v>0</v>
      </c>
    </row>
    <row r="21" spans="1:11">
      <c r="A21" s="22" t="s">
        <v>97</v>
      </c>
      <c r="B21" s="23">
        <v>0</v>
      </c>
      <c r="C21" s="23"/>
      <c r="D21" s="23"/>
      <c r="E21" s="23"/>
      <c r="F21" s="23">
        <f>COUNTIFS(Data!C2:C141,"Codereviewdefect",Data!F2:F141,"Cosmetic")</f>
        <v>0</v>
      </c>
      <c r="G21" s="23"/>
      <c r="H21" s="23">
        <v>4</v>
      </c>
      <c r="I21" s="23"/>
      <c r="J21" s="23"/>
      <c r="K21" s="23">
        <f>COUNTIFS(Data!C1:C141,"Defect",Data!F1:F141,"CosmeticMinor")</f>
        <v>0</v>
      </c>
    </row>
    <row r="22" spans="1:11">
      <c r="A22" s="22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>
      <c r="A23" s="22"/>
      <c r="B23" s="25" t="s">
        <v>64</v>
      </c>
      <c r="C23" s="25"/>
      <c r="D23" s="25"/>
      <c r="E23" s="25"/>
      <c r="F23" s="25">
        <f>IF(B19=0,0,((F19-B19)/B19)*100)</f>
        <v>0</v>
      </c>
      <c r="G23" s="25"/>
      <c r="H23" s="25" t="s">
        <v>64</v>
      </c>
      <c r="I23" s="25"/>
      <c r="J23" s="25"/>
      <c r="K23" s="25">
        <f>IF(H19=0,0,((K19-H19)/H19)*100)</f>
        <v>0</v>
      </c>
    </row>
    <row r="24" spans="1:11">
      <c r="A24" s="22"/>
      <c r="B24" s="25" t="s">
        <v>65</v>
      </c>
      <c r="C24" s="25"/>
      <c r="D24" s="25"/>
      <c r="E24" s="25"/>
      <c r="F24" s="25" t="str">
        <f>IF(F23&lt;=0,"Green",IF(F23&gt;50,"Red","Amber"))</f>
        <v>Green</v>
      </c>
      <c r="G24" s="25"/>
      <c r="H24" s="25" t="s">
        <v>65</v>
      </c>
      <c r="I24" s="25"/>
      <c r="J24" s="25"/>
      <c r="K24" s="25" t="str">
        <f>IF(K23&lt;=0,"Green",IF(K23&gt;50,"Red","Amber"))</f>
        <v>Green</v>
      </c>
    </row>
    <row r="25" spans="1:11">
      <c r="A25" s="22"/>
      <c r="B25" s="25" t="s">
        <v>66</v>
      </c>
      <c r="C25" s="25"/>
      <c r="D25" s="25"/>
      <c r="E25" s="25"/>
      <c r="F25" s="25">
        <f>IF(B20=0,0,((F20-B20)/B20)*100)</f>
        <v>-100</v>
      </c>
      <c r="G25" s="25"/>
      <c r="H25" s="25" t="s">
        <v>66</v>
      </c>
      <c r="I25" s="25"/>
      <c r="J25" s="25"/>
      <c r="K25" s="25">
        <f>IF(H20=0,0,((K20-H20)/H20)*100)</f>
        <v>-100</v>
      </c>
    </row>
    <row r="26" spans="1:11">
      <c r="A26" s="22"/>
      <c r="B26" s="25" t="s">
        <v>65</v>
      </c>
      <c r="C26" s="25"/>
      <c r="D26" s="25"/>
      <c r="E26" s="25"/>
      <c r="F26" s="25" t="str">
        <f>IF(F25&lt;=0,"Green",IF(F25&gt;50,"Red","Amber"))</f>
        <v>Green</v>
      </c>
      <c r="G26" s="25"/>
      <c r="H26" s="25" t="s">
        <v>65</v>
      </c>
      <c r="I26" s="25"/>
      <c r="J26" s="25"/>
      <c r="K26" s="25" t="str">
        <f>IF(K25&lt;=0,"Green",IF(K25&gt;50,"Red","Amber"))</f>
        <v>Green</v>
      </c>
    </row>
    <row r="27" spans="1:11">
      <c r="A27" s="22"/>
      <c r="B27" s="25" t="s">
        <v>67</v>
      </c>
      <c r="C27" s="25"/>
      <c r="D27" s="25"/>
      <c r="E27" s="25"/>
      <c r="F27" s="25" t="str">
        <f>IF(F23&lt;=0,IF(F25&lt;=0,"Green",IF(F25&gt;=100,"Red","Amber")),IF(F23&gt;=100,"Red",(IF(F23&gt;0,IF(F25&gt;=100,"Red","Amber")))))</f>
        <v>Green</v>
      </c>
      <c r="G27" s="25"/>
      <c r="H27" s="25" t="s">
        <v>67</v>
      </c>
      <c r="I27" s="25"/>
      <c r="J27" s="25"/>
      <c r="K27" s="25" t="str">
        <f>IF(K23&lt;=0,IF(K25&lt;=0,"Green",IF(K25&gt;=100,"Red","Amber")),IF(K23&gt;=100,"Red",(IF(K23&gt;0,IF(K25&gt;=100,"Red","Amber")))))</f>
        <v>Green</v>
      </c>
    </row>
    <row r="29" spans="1:11">
      <c r="A29" s="77" t="s">
        <v>114</v>
      </c>
      <c r="B29" s="77"/>
      <c r="C29" s="77"/>
      <c r="D29" s="77"/>
      <c r="E29" s="77"/>
      <c r="F29" s="77"/>
      <c r="G29" s="50"/>
      <c r="H29" s="56" t="s">
        <v>115</v>
      </c>
      <c r="I29" s="56" t="s">
        <v>117</v>
      </c>
    </row>
    <row r="30" spans="1:11">
      <c r="A30" s="22"/>
      <c r="B30" s="23" t="s">
        <v>14</v>
      </c>
      <c r="C30" s="23"/>
      <c r="D30" s="23"/>
      <c r="E30" s="23"/>
      <c r="F30" s="23" t="s">
        <v>19</v>
      </c>
      <c r="G30" s="51"/>
      <c r="H30" s="52" t="s">
        <v>116</v>
      </c>
      <c r="I30" s="53">
        <v>20</v>
      </c>
    </row>
    <row r="31" spans="1:11">
      <c r="A31" s="22" t="s">
        <v>62</v>
      </c>
      <c r="B31" s="23">
        <v>0</v>
      </c>
      <c r="C31" s="23"/>
      <c r="D31" s="23"/>
      <c r="E31" s="23"/>
      <c r="F31" s="23">
        <f>COUNTIFS(Data!C2:C153,"escalation",Data!F2:F153,"Major")</f>
        <v>0</v>
      </c>
      <c r="G31" s="51"/>
      <c r="H31" s="53"/>
      <c r="I31" s="53"/>
    </row>
    <row r="32" spans="1:11">
      <c r="A32" s="22" t="s">
        <v>63</v>
      </c>
      <c r="B32" s="23">
        <v>2</v>
      </c>
      <c r="C32" s="23"/>
      <c r="D32" s="23"/>
      <c r="E32" s="23"/>
      <c r="F32" s="23">
        <f>COUNTIFS(Data!C2:C153,"Codereviewdefect",Data!F2:F153,"Minor")</f>
        <v>0</v>
      </c>
      <c r="G32" s="51"/>
      <c r="H32" s="53"/>
      <c r="I32" s="53"/>
    </row>
    <row r="33" spans="1:7">
      <c r="A33" s="22"/>
      <c r="B33" s="24"/>
      <c r="C33" s="24"/>
      <c r="D33" s="24"/>
      <c r="E33" s="24"/>
      <c r="F33" s="24"/>
      <c r="G33" s="24"/>
    </row>
    <row r="34" spans="1:7">
      <c r="A34" s="22"/>
      <c r="B34" s="25" t="s">
        <v>64</v>
      </c>
      <c r="C34" s="25"/>
      <c r="D34" s="25"/>
      <c r="E34" s="25"/>
      <c r="F34" s="25">
        <f>IF(B31=0,0,((F31-B31)/B31)*100)</f>
        <v>0</v>
      </c>
      <c r="G34" s="25"/>
    </row>
    <row r="35" spans="1:7">
      <c r="A35" s="22"/>
      <c r="B35" s="25" t="s">
        <v>65</v>
      </c>
      <c r="C35" s="25"/>
      <c r="D35" s="25"/>
      <c r="E35" s="25"/>
      <c r="F35" s="25" t="str">
        <f>IF(F34&lt;=0,"Green",IF(F34&gt;50,"Red","Amber"))</f>
        <v>Green</v>
      </c>
      <c r="G35" s="25"/>
    </row>
    <row r="36" spans="1:7">
      <c r="A36" s="22"/>
      <c r="B36" s="25" t="s">
        <v>66</v>
      </c>
      <c r="C36" s="25"/>
      <c r="D36" s="25"/>
      <c r="E36" s="25"/>
      <c r="F36" s="25">
        <f>IF(B32=0,0,((F32-B32)/B32)*100)</f>
        <v>-100</v>
      </c>
      <c r="G36" s="25"/>
    </row>
    <row r="37" spans="1:7">
      <c r="A37" s="22"/>
      <c r="B37" s="25" t="s">
        <v>65</v>
      </c>
      <c r="C37" s="25"/>
      <c r="D37" s="25"/>
      <c r="E37" s="25"/>
      <c r="F37" s="25" t="str">
        <f>IF(F36&lt;=0,"Green",IF(F36&gt;50,"Red","Amber"))</f>
        <v>Green</v>
      </c>
      <c r="G37" s="25"/>
    </row>
    <row r="38" spans="1:7">
      <c r="A38" s="22"/>
      <c r="B38" s="25" t="s">
        <v>67</v>
      </c>
      <c r="C38" s="25"/>
      <c r="D38" s="25"/>
      <c r="E38" s="25"/>
      <c r="F38" s="25" t="str">
        <f>IF(F34&lt;=0,IF(F36&lt;=0,"Green",IF(F36&gt;=100,"Red","Amber")),IF(F34&gt;=100,"Red",(IF(F34&gt;0,IF(F36&gt;=100,"Red","Amber")))))</f>
        <v>Green</v>
      </c>
      <c r="G38" s="25"/>
    </row>
    <row r="39" spans="1:7">
      <c r="A39" s="78" t="s">
        <v>68</v>
      </c>
      <c r="B39" s="78"/>
      <c r="C39" s="78"/>
      <c r="D39" s="78"/>
      <c r="E39" s="78"/>
      <c r="F39" s="78"/>
      <c r="G39" s="26"/>
    </row>
    <row r="40" spans="1:7">
      <c r="A40" s="22" t="s">
        <v>69</v>
      </c>
      <c r="B40" s="27">
        <v>6</v>
      </c>
      <c r="C40" s="27" t="s">
        <v>70</v>
      </c>
      <c r="D40" s="27"/>
      <c r="E40" s="27"/>
      <c r="F40" s="27">
        <v>9</v>
      </c>
      <c r="G40" s="27"/>
    </row>
    <row r="41" spans="1:7">
      <c r="A41" s="22" t="s">
        <v>71</v>
      </c>
      <c r="B41" s="27">
        <v>6</v>
      </c>
      <c r="C41" s="27" t="s">
        <v>72</v>
      </c>
      <c r="D41" s="27"/>
      <c r="E41" s="27"/>
      <c r="F41" s="27">
        <v>7</v>
      </c>
      <c r="G41" s="27"/>
    </row>
  </sheetData>
  <mergeCells count="6">
    <mergeCell ref="A17:F17"/>
    <mergeCell ref="A39:F39"/>
    <mergeCell ref="A2:A6"/>
    <mergeCell ref="A7:A8"/>
    <mergeCell ref="A9:A13"/>
    <mergeCell ref="A29:F29"/>
  </mergeCells>
  <conditionalFormatting sqref="K2:K15">
    <cfRule type="expression" dxfId="21" priority="1" stopIfTrue="1">
      <formula>NOT(ISERROR(SEARCH("Green",K2)))</formula>
    </cfRule>
  </conditionalFormatting>
  <conditionalFormatting sqref="K8 K2:K6 K10:K12">
    <cfRule type="expression" dxfId="20" priority="2" stopIfTrue="1">
      <formula>NOT(ISERROR(SEARCH("Red",K2)))</formula>
    </cfRule>
    <cfRule type="expression" dxfId="19" priority="3" stopIfTrue="1">
      <formula>NOT(ISERROR(SEARCH("Amber",K2)))</formula>
    </cfRule>
  </conditionalFormatting>
  <pageMargins left="0.69861111111111107" right="0.69861111111111107" top="0.75" bottom="0.75" header="0.3" footer="0.3"/>
  <pageSetup orientation="portrait" r:id="rId1"/>
  <headerFooter alignWithMargins="0"/>
  <ignoredErrors>
    <ignoredError sqref="K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3:DL441"/>
  <sheetViews>
    <sheetView workbookViewId="0"/>
  </sheetViews>
  <sheetFormatPr defaultRowHeight="13.5"/>
  <cols>
    <col min="1" max="1" width="14.7109375" style="35" customWidth="1"/>
    <col min="2" max="3" width="11.7109375" style="35" customWidth="1"/>
    <col min="4" max="4" width="10.5703125" style="35" customWidth="1"/>
    <col min="5" max="5" width="15.28515625" style="35" hidden="1" customWidth="1"/>
    <col min="6" max="6" width="11.7109375" style="35" customWidth="1"/>
    <col min="7" max="7" width="12" style="35" customWidth="1"/>
    <col min="8" max="8" width="11.7109375" style="35" customWidth="1"/>
    <col min="9" max="9" width="9.5703125" style="35" customWidth="1"/>
    <col min="10" max="10" width="8.5703125" style="35" customWidth="1"/>
    <col min="11" max="11" width="11.140625" style="35" customWidth="1"/>
    <col min="12" max="12" width="10.5703125" style="35" customWidth="1"/>
    <col min="13" max="21" width="13.5703125" style="35" customWidth="1"/>
    <col min="22" max="22" width="16.28515625" style="35" customWidth="1"/>
    <col min="23" max="106" width="9.28515625" style="35" customWidth="1"/>
    <col min="107" max="107" width="11.85546875" style="35" customWidth="1"/>
    <col min="108" max="110" width="9.42578125" style="35" customWidth="1"/>
    <col min="111" max="111" width="12" style="35" bestFit="1" customWidth="1"/>
    <col min="112" max="112" width="7" style="35" customWidth="1"/>
    <col min="113" max="113" width="9.5703125" style="35" bestFit="1" customWidth="1"/>
    <col min="114" max="114" width="8.5703125" style="35" customWidth="1"/>
    <col min="115" max="115" width="11.140625" style="35" bestFit="1" customWidth="1"/>
    <col min="116" max="116" width="10.5703125" style="35" bestFit="1" customWidth="1"/>
    <col min="117" max="16384" width="9.140625" style="35"/>
  </cols>
  <sheetData>
    <row r="3" spans="1:5">
      <c r="A3" s="33"/>
      <c r="B3" s="33" t="s">
        <v>85</v>
      </c>
      <c r="C3" s="33" t="s">
        <v>111</v>
      </c>
      <c r="D3" s="33"/>
      <c r="E3" s="34"/>
    </row>
    <row r="4" spans="1:5">
      <c r="A4" s="33"/>
      <c r="B4" s="33" t="s">
        <v>89</v>
      </c>
      <c r="C4" s="33"/>
      <c r="D4" s="33" t="s">
        <v>113</v>
      </c>
      <c r="E4" s="34" t="s">
        <v>112</v>
      </c>
    </row>
    <row r="5" spans="1:5">
      <c r="A5" s="33"/>
      <c r="B5" s="33" t="s">
        <v>73</v>
      </c>
      <c r="C5" s="33" t="s">
        <v>74</v>
      </c>
      <c r="D5" s="33"/>
      <c r="E5" s="36"/>
    </row>
    <row r="6" spans="1:5">
      <c r="A6" s="33" t="s">
        <v>110</v>
      </c>
      <c r="B6" s="37">
        <v>649.5</v>
      </c>
      <c r="C6" s="37">
        <v>622.19999999999993</v>
      </c>
      <c r="D6" s="37">
        <v>649.5</v>
      </c>
      <c r="E6" s="38">
        <v>622.19999999999993</v>
      </c>
    </row>
    <row r="29" spans="1:3">
      <c r="A29" s="33"/>
      <c r="B29" s="33" t="s">
        <v>111</v>
      </c>
      <c r="C29" s="33"/>
    </row>
    <row r="30" spans="1:3">
      <c r="A30" s="33" t="s">
        <v>84</v>
      </c>
      <c r="B30" s="33" t="s">
        <v>73</v>
      </c>
      <c r="C30" s="33" t="s">
        <v>74</v>
      </c>
    </row>
    <row r="31" spans="1:3">
      <c r="A31" s="33" t="s">
        <v>91</v>
      </c>
      <c r="B31" s="37">
        <v>29</v>
      </c>
      <c r="C31" s="37">
        <v>28</v>
      </c>
    </row>
    <row r="32" spans="1:3">
      <c r="A32" s="33" t="s">
        <v>92</v>
      </c>
      <c r="B32" s="37">
        <v>57</v>
      </c>
      <c r="C32" s="37">
        <v>57</v>
      </c>
    </row>
    <row r="33" spans="1:3">
      <c r="A33" s="33" t="s">
        <v>88</v>
      </c>
      <c r="B33" s="37">
        <v>113.5</v>
      </c>
      <c r="C33" s="37">
        <v>104.5</v>
      </c>
    </row>
    <row r="34" spans="1:3">
      <c r="A34" s="33" t="s">
        <v>94</v>
      </c>
      <c r="B34" s="37">
        <v>68</v>
      </c>
      <c r="C34" s="37">
        <v>65.5</v>
      </c>
    </row>
    <row r="35" spans="1:3">
      <c r="A35" s="33" t="s">
        <v>90</v>
      </c>
      <c r="B35" s="37">
        <v>374</v>
      </c>
      <c r="C35" s="37">
        <v>359.20000000000005</v>
      </c>
    </row>
    <row r="36" spans="1:3">
      <c r="A36" s="33" t="s">
        <v>96</v>
      </c>
      <c r="B36" s="37">
        <v>8</v>
      </c>
      <c r="C36" s="37">
        <v>8</v>
      </c>
    </row>
    <row r="37" spans="1:3">
      <c r="A37" s="33" t="s">
        <v>76</v>
      </c>
      <c r="B37" s="37"/>
      <c r="C37" s="37"/>
    </row>
    <row r="38" spans="1:3">
      <c r="A38" s="33" t="s">
        <v>75</v>
      </c>
      <c r="B38" s="37">
        <v>649.5</v>
      </c>
      <c r="C38" s="37">
        <v>622.20000000000005</v>
      </c>
    </row>
    <row r="56" spans="1:3">
      <c r="A56" s="39" t="s">
        <v>77</v>
      </c>
      <c r="B56" s="39" t="s">
        <v>78</v>
      </c>
    </row>
    <row r="58" spans="1:3">
      <c r="A58" s="40"/>
      <c r="B58" s="40" t="s">
        <v>111</v>
      </c>
      <c r="C58" s="41"/>
    </row>
    <row r="59" spans="1:3">
      <c r="A59" s="42"/>
      <c r="B59" s="40" t="s">
        <v>80</v>
      </c>
      <c r="C59" s="34" t="s">
        <v>79</v>
      </c>
    </row>
    <row r="60" spans="1:3">
      <c r="A60" s="43" t="s">
        <v>110</v>
      </c>
      <c r="B60" s="44">
        <v>108</v>
      </c>
      <c r="C60" s="38">
        <v>108</v>
      </c>
    </row>
    <row r="87" spans="1:7">
      <c r="A87" s="40" t="s">
        <v>79</v>
      </c>
      <c r="B87" s="40" t="s">
        <v>83</v>
      </c>
      <c r="C87" s="45"/>
      <c r="D87" s="45"/>
      <c r="E87" s="45"/>
      <c r="F87" s="45"/>
      <c r="G87" s="41"/>
    </row>
    <row r="88" spans="1:7">
      <c r="A88" s="42"/>
      <c r="B88" s="40" t="s">
        <v>86</v>
      </c>
      <c r="C88" s="46" t="s">
        <v>81</v>
      </c>
      <c r="D88" s="46" t="s">
        <v>95</v>
      </c>
      <c r="E88" s="46" t="s">
        <v>93</v>
      </c>
      <c r="F88" s="46" t="s">
        <v>76</v>
      </c>
      <c r="G88" s="47" t="s">
        <v>75</v>
      </c>
    </row>
    <row r="89" spans="1:7">
      <c r="A89" s="43" t="s">
        <v>110</v>
      </c>
      <c r="B89" s="44">
        <v>20</v>
      </c>
      <c r="C89" s="48">
        <v>84</v>
      </c>
      <c r="D89" s="48">
        <v>3</v>
      </c>
      <c r="E89" s="48">
        <v>1</v>
      </c>
      <c r="F89" s="48"/>
      <c r="G89" s="49">
        <v>108</v>
      </c>
    </row>
    <row r="110" spans="1:116">
      <c r="A110" s="68" t="s">
        <v>82</v>
      </c>
      <c r="B110" s="24" t="s">
        <v>78</v>
      </c>
    </row>
    <row r="112" spans="1:116">
      <c r="A112" s="61" t="s">
        <v>118</v>
      </c>
      <c r="B112" s="61" t="s">
        <v>77</v>
      </c>
      <c r="C112" s="58"/>
      <c r="D112" s="59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</row>
    <row r="113" spans="1:116">
      <c r="A113" s="60"/>
      <c r="B113" s="57" t="s">
        <v>87</v>
      </c>
      <c r="C113" s="65" t="s">
        <v>76</v>
      </c>
      <c r="D113" s="63" t="s">
        <v>75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</row>
    <row r="114" spans="1:116">
      <c r="A114" s="62" t="s">
        <v>110</v>
      </c>
      <c r="B114" s="66">
        <v>108</v>
      </c>
      <c r="C114" s="67"/>
      <c r="D114" s="64">
        <v>108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</row>
    <row r="115" spans="1:11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</row>
    <row r="116" spans="1:116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16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16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16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16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16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16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16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16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16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16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16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16">
      <c r="A128"/>
      <c r="B128"/>
      <c r="C128"/>
      <c r="D128"/>
      <c r="E128"/>
      <c r="F128"/>
      <c r="G128"/>
      <c r="H128"/>
      <c r="I128"/>
    </row>
    <row r="129" spans="1:9">
      <c r="A129"/>
      <c r="B129"/>
      <c r="C129"/>
      <c r="D129"/>
      <c r="E129"/>
      <c r="F129"/>
      <c r="G129"/>
      <c r="H129"/>
      <c r="I129"/>
    </row>
    <row r="130" spans="1:9">
      <c r="A130"/>
      <c r="B130"/>
      <c r="C130"/>
      <c r="D130"/>
      <c r="E130"/>
      <c r="F130"/>
      <c r="G130"/>
      <c r="H130"/>
      <c r="I130"/>
    </row>
    <row r="131" spans="1:9">
      <c r="A131"/>
      <c r="B131"/>
      <c r="C131"/>
      <c r="D131"/>
      <c r="E131"/>
      <c r="F131"/>
      <c r="G131"/>
      <c r="H131"/>
      <c r="I131"/>
    </row>
    <row r="132" spans="1:9">
      <c r="A132"/>
      <c r="B132"/>
      <c r="C132"/>
      <c r="D132"/>
      <c r="E132"/>
      <c r="F132"/>
      <c r="G132"/>
      <c r="H132"/>
      <c r="I132"/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  <c r="I201"/>
    </row>
    <row r="202" spans="1:9">
      <c r="A202"/>
      <c r="B202"/>
      <c r="C202"/>
      <c r="D202"/>
      <c r="E202"/>
      <c r="F202"/>
      <c r="G202"/>
      <c r="H202"/>
      <c r="I202"/>
    </row>
    <row r="203" spans="1:9">
      <c r="A203"/>
      <c r="B203"/>
      <c r="C203"/>
      <c r="D203"/>
      <c r="E203"/>
      <c r="F203"/>
      <c r="G203"/>
      <c r="H203"/>
      <c r="I203"/>
    </row>
    <row r="204" spans="1:9">
      <c r="A204"/>
      <c r="B204"/>
      <c r="C204"/>
      <c r="D204"/>
      <c r="E204"/>
      <c r="F204"/>
      <c r="G204"/>
      <c r="H204"/>
      <c r="I204"/>
    </row>
    <row r="205" spans="1:9">
      <c r="A205"/>
      <c r="B205"/>
      <c r="C205"/>
      <c r="D205"/>
      <c r="E205"/>
      <c r="F205"/>
      <c r="G205"/>
      <c r="H205"/>
      <c r="I205"/>
    </row>
    <row r="206" spans="1:9">
      <c r="A206"/>
      <c r="B206"/>
      <c r="C206"/>
      <c r="D206"/>
      <c r="E206"/>
      <c r="F206"/>
      <c r="G206"/>
      <c r="H206"/>
      <c r="I206"/>
    </row>
    <row r="207" spans="1:9">
      <c r="A207"/>
      <c r="B207"/>
      <c r="C207"/>
      <c r="D207"/>
      <c r="E207"/>
      <c r="F207"/>
      <c r="G207"/>
      <c r="H207"/>
      <c r="I207"/>
    </row>
    <row r="208" spans="1:9">
      <c r="A208"/>
      <c r="B208"/>
      <c r="C208"/>
      <c r="D208"/>
      <c r="E208"/>
      <c r="F208"/>
      <c r="G208"/>
      <c r="H208"/>
      <c r="I208"/>
    </row>
    <row r="209" spans="1:9">
      <c r="A209"/>
      <c r="B209"/>
      <c r="C209"/>
      <c r="D209"/>
      <c r="E209"/>
      <c r="F209"/>
      <c r="G209"/>
      <c r="H209"/>
      <c r="I209"/>
    </row>
    <row r="210" spans="1:9">
      <c r="A210"/>
      <c r="B210"/>
      <c r="C210"/>
      <c r="D210"/>
      <c r="E210"/>
      <c r="F210"/>
      <c r="G210"/>
      <c r="H210"/>
      <c r="I210"/>
    </row>
    <row r="211" spans="1:9">
      <c r="A211"/>
      <c r="B211"/>
      <c r="C211"/>
      <c r="D211"/>
      <c r="E211"/>
      <c r="F211"/>
      <c r="G211"/>
      <c r="H211"/>
      <c r="I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9">
      <c r="A215"/>
      <c r="B215"/>
      <c r="C215"/>
      <c r="D215"/>
      <c r="E215"/>
      <c r="F215"/>
      <c r="G215"/>
      <c r="H215"/>
      <c r="I215"/>
    </row>
    <row r="216" spans="1:9">
      <c r="A216"/>
      <c r="B216"/>
      <c r="C216"/>
      <c r="D216"/>
      <c r="E216"/>
      <c r="F216"/>
      <c r="G216"/>
      <c r="H216"/>
      <c r="I216"/>
    </row>
    <row r="217" spans="1:9">
      <c r="A217"/>
      <c r="B217"/>
      <c r="C217"/>
      <c r="D217"/>
      <c r="E217"/>
      <c r="F217"/>
      <c r="G217"/>
      <c r="H217"/>
      <c r="I217"/>
    </row>
    <row r="218" spans="1:9">
      <c r="A218"/>
      <c r="B218"/>
      <c r="C218"/>
      <c r="D218"/>
      <c r="E218"/>
      <c r="F218"/>
      <c r="G218"/>
      <c r="H218"/>
      <c r="I218"/>
    </row>
    <row r="219" spans="1:9">
      <c r="A219"/>
      <c r="B219"/>
      <c r="C219"/>
      <c r="D219"/>
      <c r="E219"/>
      <c r="F219"/>
      <c r="G219"/>
      <c r="H219"/>
      <c r="I219"/>
    </row>
    <row r="220" spans="1:9">
      <c r="A220"/>
      <c r="B220"/>
      <c r="C220"/>
      <c r="D220"/>
      <c r="E220"/>
      <c r="F220"/>
      <c r="G220"/>
      <c r="H220"/>
      <c r="I220"/>
    </row>
    <row r="221" spans="1:9">
      <c r="A221"/>
      <c r="B221"/>
      <c r="C221"/>
      <c r="D221"/>
      <c r="E221"/>
      <c r="F221"/>
      <c r="G221"/>
      <c r="H221"/>
      <c r="I221"/>
    </row>
    <row r="222" spans="1:9">
      <c r="A222"/>
      <c r="B222"/>
      <c r="C222"/>
      <c r="D222"/>
      <c r="E222"/>
      <c r="F222"/>
      <c r="G222"/>
      <c r="H222"/>
      <c r="I222"/>
    </row>
    <row r="223" spans="1:9">
      <c r="A223"/>
      <c r="B223"/>
      <c r="C223"/>
      <c r="D223"/>
      <c r="E223"/>
      <c r="F223"/>
      <c r="G223"/>
      <c r="H223"/>
      <c r="I223"/>
    </row>
    <row r="224" spans="1:9">
      <c r="A224"/>
      <c r="B224"/>
      <c r="C224"/>
      <c r="D224"/>
      <c r="E224"/>
      <c r="F224"/>
      <c r="G224"/>
      <c r="H224"/>
      <c r="I224"/>
    </row>
    <row r="225" spans="1:9">
      <c r="A225"/>
      <c r="B225"/>
      <c r="C225"/>
      <c r="D225"/>
      <c r="E225"/>
      <c r="F225"/>
      <c r="G225"/>
      <c r="H225"/>
      <c r="I225"/>
    </row>
    <row r="226" spans="1:9">
      <c r="A226"/>
      <c r="B226"/>
      <c r="C226"/>
      <c r="D226"/>
      <c r="E226"/>
      <c r="F226"/>
      <c r="G226"/>
      <c r="H226"/>
      <c r="I226"/>
    </row>
    <row r="227" spans="1:9">
      <c r="A227"/>
      <c r="B227"/>
      <c r="C227"/>
      <c r="D227"/>
      <c r="E227"/>
      <c r="F227"/>
      <c r="G227"/>
      <c r="H227"/>
      <c r="I227"/>
    </row>
    <row r="228" spans="1:9">
      <c r="A228"/>
      <c r="B228"/>
      <c r="C228"/>
      <c r="D228"/>
      <c r="E228"/>
      <c r="F228"/>
      <c r="G228"/>
      <c r="H228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31" spans="1:9">
      <c r="A231"/>
      <c r="B231"/>
      <c r="C231"/>
      <c r="D231"/>
      <c r="E231"/>
      <c r="F231"/>
      <c r="G231"/>
      <c r="H231"/>
      <c r="I231"/>
    </row>
    <row r="232" spans="1:9">
      <c r="A232"/>
      <c r="B232"/>
      <c r="C232"/>
      <c r="D232"/>
      <c r="E232"/>
      <c r="F232"/>
      <c r="G232"/>
      <c r="H232"/>
      <c r="I232"/>
    </row>
    <row r="233" spans="1:9">
      <c r="A233"/>
      <c r="B233"/>
      <c r="C233"/>
      <c r="D233"/>
      <c r="E233"/>
      <c r="F233"/>
      <c r="G233"/>
      <c r="H233"/>
      <c r="I233"/>
    </row>
    <row r="234" spans="1:9">
      <c r="A234"/>
      <c r="B234"/>
      <c r="C234"/>
      <c r="D234"/>
      <c r="E234"/>
      <c r="F234"/>
      <c r="G234"/>
      <c r="H234"/>
      <c r="I234"/>
    </row>
    <row r="235" spans="1:9">
      <c r="A235"/>
      <c r="B235"/>
      <c r="C235"/>
      <c r="D235"/>
      <c r="E235"/>
      <c r="F235"/>
      <c r="G235"/>
      <c r="H235"/>
      <c r="I235"/>
    </row>
    <row r="236" spans="1:9">
      <c r="A236"/>
      <c r="B236"/>
      <c r="C236"/>
      <c r="D236"/>
      <c r="E236"/>
      <c r="F236"/>
      <c r="G236"/>
      <c r="H236"/>
      <c r="I236"/>
    </row>
    <row r="237" spans="1:9">
      <c r="A237"/>
      <c r="B237"/>
      <c r="C237"/>
      <c r="D237"/>
      <c r="E237"/>
      <c r="F237"/>
      <c r="G237"/>
      <c r="H237"/>
      <c r="I237"/>
    </row>
    <row r="238" spans="1:9">
      <c r="A238"/>
      <c r="B238"/>
      <c r="C238"/>
      <c r="D238"/>
      <c r="E238"/>
      <c r="F238"/>
      <c r="G238"/>
      <c r="H238"/>
      <c r="I238"/>
    </row>
    <row r="239" spans="1:9">
      <c r="A239"/>
      <c r="B239"/>
      <c r="C239"/>
      <c r="D239"/>
      <c r="E239"/>
      <c r="F239"/>
      <c r="G239"/>
      <c r="H239"/>
      <c r="I239"/>
    </row>
    <row r="240" spans="1:9">
      <c r="A240"/>
      <c r="B240"/>
      <c r="C240"/>
      <c r="D240"/>
      <c r="E240"/>
      <c r="F240"/>
      <c r="G240"/>
      <c r="H240"/>
      <c r="I240"/>
    </row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  <row r="251" spans="1:9">
      <c r="A251"/>
      <c r="B251"/>
      <c r="C251"/>
      <c r="D251"/>
      <c r="E251"/>
      <c r="F251"/>
      <c r="G251"/>
      <c r="H251"/>
      <c r="I251"/>
    </row>
    <row r="252" spans="1:9">
      <c r="A252"/>
      <c r="B252"/>
      <c r="C252"/>
      <c r="D252"/>
      <c r="E252"/>
      <c r="F252"/>
      <c r="G252"/>
      <c r="H252"/>
      <c r="I252"/>
    </row>
    <row r="253" spans="1:9">
      <c r="A253"/>
      <c r="B253"/>
      <c r="C253"/>
      <c r="D253"/>
      <c r="E253"/>
      <c r="F253"/>
      <c r="G253"/>
      <c r="H253"/>
      <c r="I253"/>
    </row>
    <row r="254" spans="1:9">
      <c r="A254"/>
      <c r="B254"/>
      <c r="C254"/>
      <c r="D254"/>
      <c r="E254"/>
      <c r="F254"/>
      <c r="G254"/>
      <c r="H254"/>
      <c r="I254"/>
    </row>
    <row r="255" spans="1:9">
      <c r="A255"/>
      <c r="B255"/>
      <c r="C255"/>
      <c r="D255"/>
      <c r="E255"/>
      <c r="F255"/>
      <c r="G255"/>
      <c r="H255"/>
      <c r="I255"/>
    </row>
    <row r="256" spans="1:9">
      <c r="A256"/>
      <c r="B256"/>
      <c r="C256"/>
      <c r="D256"/>
      <c r="E256"/>
      <c r="F256"/>
      <c r="G256"/>
      <c r="H256"/>
      <c r="I256"/>
    </row>
    <row r="257" spans="1:9">
      <c r="A257"/>
      <c r="B257"/>
      <c r="C257"/>
      <c r="D257"/>
      <c r="E257"/>
      <c r="F257"/>
      <c r="G257"/>
      <c r="H257"/>
      <c r="I257"/>
    </row>
    <row r="258" spans="1:9">
      <c r="A258"/>
      <c r="B258"/>
      <c r="C258"/>
      <c r="D258"/>
      <c r="E258"/>
      <c r="F258"/>
      <c r="G258"/>
      <c r="H258"/>
      <c r="I258"/>
    </row>
    <row r="259" spans="1:9">
      <c r="A259"/>
      <c r="B259"/>
      <c r="C259"/>
      <c r="D259"/>
      <c r="E259"/>
      <c r="F259"/>
      <c r="G259"/>
      <c r="H259"/>
      <c r="I259"/>
    </row>
    <row r="260" spans="1:9">
      <c r="A260"/>
      <c r="B260"/>
      <c r="C260"/>
      <c r="D260"/>
      <c r="E260"/>
      <c r="F260"/>
      <c r="G260"/>
      <c r="H260"/>
      <c r="I260"/>
    </row>
    <row r="261" spans="1:9">
      <c r="A261"/>
      <c r="B261"/>
      <c r="C261"/>
      <c r="D261"/>
      <c r="E261"/>
      <c r="F261"/>
      <c r="G261"/>
      <c r="H261"/>
      <c r="I261"/>
    </row>
    <row r="262" spans="1:9">
      <c r="A262"/>
      <c r="B262"/>
      <c r="C262"/>
      <c r="D262"/>
      <c r="E262"/>
      <c r="F262"/>
      <c r="G262"/>
      <c r="H262"/>
      <c r="I262"/>
    </row>
    <row r="263" spans="1:9">
      <c r="A263"/>
      <c r="B263"/>
      <c r="C263"/>
      <c r="D263"/>
      <c r="E263"/>
      <c r="F263"/>
      <c r="G263"/>
      <c r="H263"/>
      <c r="I263"/>
    </row>
    <row r="264" spans="1:9">
      <c r="A264"/>
      <c r="B264"/>
      <c r="C264"/>
      <c r="D264"/>
      <c r="E264"/>
      <c r="F264"/>
      <c r="G264"/>
      <c r="H264"/>
      <c r="I264"/>
    </row>
    <row r="265" spans="1:9">
      <c r="A265"/>
      <c r="B265"/>
      <c r="C265"/>
      <c r="D265"/>
      <c r="E265"/>
      <c r="F265"/>
      <c r="G265"/>
      <c r="H265"/>
      <c r="I265"/>
    </row>
    <row r="266" spans="1:9">
      <c r="A266"/>
      <c r="B266"/>
      <c r="C266"/>
      <c r="D266"/>
      <c r="E266"/>
      <c r="F266"/>
      <c r="G266"/>
      <c r="H266"/>
      <c r="I266"/>
    </row>
    <row r="267" spans="1:9">
      <c r="A267"/>
      <c r="B267"/>
      <c r="C267"/>
      <c r="D267"/>
      <c r="E267"/>
      <c r="F267"/>
      <c r="G267"/>
      <c r="H267"/>
      <c r="I267"/>
    </row>
    <row r="268" spans="1:9">
      <c r="A268"/>
      <c r="B268"/>
      <c r="C268"/>
      <c r="D268"/>
      <c r="E268"/>
      <c r="F268"/>
      <c r="G268"/>
      <c r="H268"/>
      <c r="I268"/>
    </row>
    <row r="269" spans="1:9">
      <c r="A269"/>
      <c r="B269"/>
      <c r="C269"/>
      <c r="D269"/>
      <c r="E269"/>
      <c r="F269"/>
      <c r="G269"/>
      <c r="H269"/>
      <c r="I269"/>
    </row>
    <row r="270" spans="1:9">
      <c r="A270"/>
      <c r="B270"/>
      <c r="C270"/>
      <c r="D270"/>
      <c r="E270"/>
      <c r="F270"/>
      <c r="G270"/>
      <c r="H270"/>
      <c r="I270"/>
    </row>
    <row r="271" spans="1:9">
      <c r="A271"/>
      <c r="B271"/>
      <c r="C271"/>
      <c r="D271"/>
      <c r="E271"/>
      <c r="F271"/>
      <c r="G271"/>
      <c r="H271"/>
      <c r="I271"/>
    </row>
    <row r="272" spans="1:9">
      <c r="A272"/>
      <c r="B272"/>
      <c r="C272"/>
      <c r="D272"/>
      <c r="E272"/>
      <c r="F272"/>
      <c r="G272"/>
      <c r="H272"/>
      <c r="I272"/>
    </row>
    <row r="273" spans="1:9">
      <c r="A273"/>
      <c r="B273"/>
      <c r="C273"/>
      <c r="D273"/>
      <c r="E273"/>
      <c r="F273"/>
      <c r="G273"/>
      <c r="H273"/>
      <c r="I273"/>
    </row>
    <row r="274" spans="1:9">
      <c r="A274"/>
      <c r="B274"/>
      <c r="C274"/>
      <c r="D274"/>
      <c r="E274"/>
      <c r="F274"/>
      <c r="G274"/>
      <c r="H274"/>
      <c r="I274"/>
    </row>
    <row r="275" spans="1:9">
      <c r="A275"/>
      <c r="B275"/>
      <c r="C275"/>
      <c r="D275"/>
      <c r="E275"/>
      <c r="F275"/>
      <c r="G275"/>
      <c r="H275"/>
      <c r="I275"/>
    </row>
    <row r="276" spans="1:9">
      <c r="A276"/>
      <c r="B276"/>
      <c r="C276"/>
      <c r="D276"/>
      <c r="E276"/>
      <c r="F276"/>
      <c r="G276"/>
      <c r="H276"/>
      <c r="I276"/>
    </row>
    <row r="277" spans="1:9">
      <c r="A277"/>
      <c r="B277"/>
      <c r="C277"/>
      <c r="D277"/>
      <c r="E277"/>
      <c r="F277"/>
      <c r="G277"/>
      <c r="H277"/>
      <c r="I277"/>
    </row>
    <row r="278" spans="1:9">
      <c r="A278"/>
      <c r="B278"/>
      <c r="C278"/>
      <c r="D278"/>
      <c r="E278"/>
      <c r="F278"/>
      <c r="G278"/>
      <c r="H278"/>
      <c r="I278"/>
    </row>
    <row r="279" spans="1:9">
      <c r="A279"/>
      <c r="B279"/>
      <c r="C279"/>
      <c r="D279"/>
      <c r="E279"/>
      <c r="F279"/>
      <c r="G279"/>
      <c r="H279"/>
      <c r="I279"/>
    </row>
    <row r="280" spans="1:9">
      <c r="A280"/>
      <c r="B280"/>
      <c r="C280"/>
      <c r="D280"/>
      <c r="E280"/>
      <c r="F280"/>
      <c r="G280"/>
      <c r="H280"/>
      <c r="I280"/>
    </row>
    <row r="281" spans="1:9">
      <c r="A281"/>
      <c r="B281"/>
      <c r="C281"/>
      <c r="D281"/>
      <c r="E281"/>
      <c r="F281"/>
      <c r="G281"/>
      <c r="H281"/>
      <c r="I281"/>
    </row>
    <row r="282" spans="1:9">
      <c r="A282"/>
      <c r="B282"/>
      <c r="C282"/>
      <c r="D282"/>
      <c r="E282"/>
      <c r="F282"/>
      <c r="G282"/>
      <c r="H282"/>
      <c r="I282"/>
    </row>
    <row r="283" spans="1:9">
      <c r="A283"/>
      <c r="B283"/>
      <c r="C283"/>
      <c r="D283"/>
      <c r="E283"/>
      <c r="F283"/>
      <c r="G283"/>
      <c r="H283"/>
      <c r="I283"/>
    </row>
    <row r="284" spans="1:9">
      <c r="A284"/>
      <c r="B284"/>
      <c r="C284"/>
      <c r="D284"/>
      <c r="E284"/>
      <c r="F284"/>
      <c r="G284"/>
      <c r="H284"/>
      <c r="I284"/>
    </row>
    <row r="285" spans="1:9">
      <c r="A285"/>
      <c r="B285"/>
      <c r="C285"/>
      <c r="D285"/>
      <c r="E285"/>
      <c r="F285"/>
      <c r="G285"/>
      <c r="H285"/>
      <c r="I285"/>
    </row>
    <row r="286" spans="1:9">
      <c r="A286"/>
      <c r="B286"/>
      <c r="C286"/>
      <c r="D286"/>
      <c r="E286"/>
      <c r="F286"/>
      <c r="G286"/>
      <c r="H286"/>
      <c r="I286"/>
    </row>
    <row r="287" spans="1:9">
      <c r="A287"/>
      <c r="B287"/>
      <c r="C287"/>
      <c r="D287"/>
      <c r="E287"/>
      <c r="F287"/>
      <c r="G287"/>
      <c r="H287"/>
      <c r="I287"/>
    </row>
    <row r="288" spans="1:9">
      <c r="A288"/>
      <c r="B288"/>
      <c r="C288"/>
      <c r="D288"/>
      <c r="E288"/>
      <c r="F288"/>
      <c r="G288"/>
      <c r="H288"/>
      <c r="I288"/>
    </row>
    <row r="289" spans="1:9">
      <c r="A289"/>
      <c r="B289"/>
      <c r="C289"/>
      <c r="D289"/>
      <c r="E289"/>
      <c r="F289"/>
      <c r="G289"/>
      <c r="H289"/>
      <c r="I289"/>
    </row>
    <row r="290" spans="1:9">
      <c r="A290"/>
      <c r="B290"/>
      <c r="C290"/>
      <c r="D290"/>
      <c r="E290"/>
      <c r="F290"/>
      <c r="G290"/>
      <c r="H290"/>
      <c r="I290"/>
    </row>
    <row r="291" spans="1:9">
      <c r="A291"/>
      <c r="B291"/>
      <c r="C291"/>
      <c r="D291"/>
      <c r="E291"/>
      <c r="F291"/>
      <c r="G291"/>
      <c r="H291"/>
      <c r="I291"/>
    </row>
    <row r="292" spans="1:9">
      <c r="A292"/>
      <c r="B292"/>
      <c r="C292"/>
      <c r="D292"/>
      <c r="E292"/>
      <c r="F292"/>
      <c r="G292"/>
      <c r="H292"/>
      <c r="I292"/>
    </row>
    <row r="293" spans="1:9">
      <c r="A293"/>
      <c r="B293"/>
      <c r="C293"/>
      <c r="D293"/>
      <c r="E293"/>
      <c r="F293"/>
      <c r="G293"/>
      <c r="H293"/>
      <c r="I293"/>
    </row>
    <row r="294" spans="1:9">
      <c r="A294"/>
      <c r="B294"/>
      <c r="C294"/>
      <c r="D294"/>
      <c r="E294"/>
      <c r="F294"/>
      <c r="G294"/>
      <c r="H294"/>
      <c r="I294"/>
    </row>
    <row r="295" spans="1:9">
      <c r="A295"/>
      <c r="B295"/>
      <c r="C295"/>
      <c r="D295"/>
      <c r="E295"/>
      <c r="F295"/>
      <c r="G295"/>
      <c r="H295"/>
      <c r="I295"/>
    </row>
    <row r="296" spans="1:9">
      <c r="A296"/>
      <c r="B296"/>
      <c r="C296"/>
      <c r="D296"/>
      <c r="E296"/>
      <c r="F296"/>
      <c r="G296"/>
      <c r="H296"/>
      <c r="I296"/>
    </row>
    <row r="297" spans="1:9">
      <c r="A297"/>
      <c r="B297"/>
      <c r="C297"/>
      <c r="D297"/>
      <c r="E297"/>
      <c r="F297"/>
      <c r="G297"/>
      <c r="H297"/>
      <c r="I297"/>
    </row>
    <row r="298" spans="1:9">
      <c r="A298"/>
      <c r="B298"/>
      <c r="C298"/>
      <c r="D298"/>
      <c r="E298"/>
      <c r="F298"/>
      <c r="G298"/>
      <c r="H298"/>
      <c r="I298"/>
    </row>
    <row r="299" spans="1:9">
      <c r="A299"/>
      <c r="B299"/>
      <c r="C299"/>
      <c r="D299"/>
      <c r="E299"/>
      <c r="F299"/>
      <c r="G299"/>
      <c r="H299"/>
      <c r="I299"/>
    </row>
    <row r="300" spans="1:9">
      <c r="A300"/>
      <c r="B300"/>
      <c r="C300"/>
      <c r="D300"/>
      <c r="E300"/>
      <c r="F300"/>
      <c r="G300"/>
      <c r="H300"/>
      <c r="I300"/>
    </row>
    <row r="301" spans="1:9">
      <c r="A301"/>
      <c r="B301"/>
      <c r="C301"/>
      <c r="D301"/>
      <c r="E301"/>
      <c r="F301"/>
      <c r="G301"/>
      <c r="H301"/>
      <c r="I301"/>
    </row>
    <row r="302" spans="1:9">
      <c r="A302"/>
      <c r="B302"/>
      <c r="C302"/>
      <c r="D302"/>
      <c r="E302"/>
      <c r="F302"/>
      <c r="G302"/>
      <c r="H302"/>
      <c r="I302"/>
    </row>
    <row r="303" spans="1:9">
      <c r="A303"/>
      <c r="B303"/>
      <c r="C303"/>
      <c r="D303"/>
      <c r="E303"/>
      <c r="F303"/>
      <c r="G303"/>
      <c r="H303"/>
      <c r="I303"/>
    </row>
    <row r="304" spans="1:9">
      <c r="A304"/>
      <c r="B304"/>
      <c r="C304"/>
      <c r="D304"/>
      <c r="E304"/>
      <c r="F304"/>
      <c r="G304"/>
      <c r="H304"/>
      <c r="I304"/>
    </row>
    <row r="305" spans="1:9">
      <c r="A305"/>
      <c r="B305"/>
      <c r="C305"/>
      <c r="D305"/>
      <c r="E305"/>
      <c r="F305"/>
      <c r="G305"/>
      <c r="H305"/>
      <c r="I305"/>
    </row>
    <row r="306" spans="1:9">
      <c r="A306"/>
      <c r="B306"/>
      <c r="C306"/>
      <c r="D306"/>
      <c r="E306"/>
      <c r="F306"/>
      <c r="G306"/>
      <c r="H306"/>
      <c r="I306"/>
    </row>
    <row r="307" spans="1:9">
      <c r="A307"/>
      <c r="B307"/>
      <c r="C307"/>
      <c r="D307"/>
      <c r="E307"/>
      <c r="F307"/>
      <c r="G307"/>
      <c r="H307"/>
      <c r="I307"/>
    </row>
    <row r="308" spans="1:9">
      <c r="A308"/>
      <c r="B308"/>
      <c r="C308"/>
      <c r="D308"/>
      <c r="E308"/>
      <c r="F308"/>
      <c r="G308"/>
      <c r="H308"/>
      <c r="I308"/>
    </row>
    <row r="309" spans="1:9">
      <c r="A309"/>
      <c r="B309"/>
      <c r="C309"/>
      <c r="D309"/>
      <c r="E309"/>
      <c r="F309"/>
      <c r="G309"/>
      <c r="H309"/>
      <c r="I309"/>
    </row>
    <row r="310" spans="1:9">
      <c r="A310"/>
      <c r="B310"/>
      <c r="C310"/>
      <c r="D310"/>
      <c r="E310"/>
      <c r="F310"/>
      <c r="G310"/>
      <c r="H310"/>
      <c r="I310"/>
    </row>
    <row r="311" spans="1:9">
      <c r="A311"/>
      <c r="B311"/>
      <c r="C311"/>
      <c r="D311"/>
      <c r="E311"/>
      <c r="F311"/>
      <c r="G311"/>
      <c r="H311"/>
      <c r="I311"/>
    </row>
    <row r="312" spans="1:9">
      <c r="A312"/>
      <c r="B312"/>
      <c r="C312"/>
      <c r="D312"/>
      <c r="E312"/>
      <c r="F312"/>
      <c r="G312"/>
      <c r="H312"/>
      <c r="I312"/>
    </row>
    <row r="313" spans="1:9">
      <c r="A313"/>
      <c r="B313"/>
      <c r="C313"/>
      <c r="D313"/>
      <c r="E313"/>
      <c r="F313"/>
      <c r="G313"/>
      <c r="H313"/>
      <c r="I313"/>
    </row>
    <row r="314" spans="1:9">
      <c r="A314"/>
      <c r="B314"/>
      <c r="C314"/>
      <c r="D314"/>
      <c r="E314"/>
      <c r="F314"/>
      <c r="G314"/>
      <c r="H314"/>
      <c r="I314"/>
    </row>
    <row r="315" spans="1:9">
      <c r="A315"/>
      <c r="B315"/>
      <c r="C315"/>
      <c r="D315"/>
      <c r="E315"/>
      <c r="F315"/>
      <c r="G315"/>
      <c r="H315"/>
      <c r="I315"/>
    </row>
    <row r="316" spans="1:9">
      <c r="A316"/>
      <c r="B316"/>
      <c r="C316"/>
      <c r="D316"/>
      <c r="E316"/>
      <c r="F316"/>
      <c r="G316"/>
      <c r="H316"/>
      <c r="I316"/>
    </row>
    <row r="317" spans="1:9">
      <c r="A317"/>
      <c r="B317"/>
      <c r="C317"/>
      <c r="D317"/>
      <c r="E317"/>
      <c r="F317"/>
      <c r="G317"/>
      <c r="H317"/>
      <c r="I317"/>
    </row>
    <row r="318" spans="1:9">
      <c r="A318"/>
      <c r="B318"/>
      <c r="C318"/>
      <c r="D318"/>
      <c r="E318"/>
      <c r="F318"/>
      <c r="G318"/>
      <c r="H318"/>
      <c r="I318"/>
    </row>
    <row r="319" spans="1:9">
      <c r="A319"/>
      <c r="B319"/>
      <c r="C319"/>
      <c r="D319"/>
      <c r="E319"/>
      <c r="F319"/>
      <c r="G319"/>
      <c r="H319"/>
      <c r="I319"/>
    </row>
    <row r="320" spans="1:9">
      <c r="A320"/>
      <c r="B320"/>
      <c r="C320"/>
      <c r="D320"/>
      <c r="E320"/>
      <c r="F320"/>
      <c r="G320"/>
      <c r="H320"/>
      <c r="I320"/>
    </row>
    <row r="321" spans="1:9">
      <c r="A321"/>
      <c r="B321"/>
      <c r="C321"/>
      <c r="D321"/>
      <c r="E321"/>
      <c r="F321"/>
      <c r="G321"/>
      <c r="H321"/>
      <c r="I321"/>
    </row>
    <row r="322" spans="1:9">
      <c r="A322"/>
      <c r="B322"/>
      <c r="C322"/>
      <c r="D322"/>
      <c r="E322"/>
      <c r="F322"/>
      <c r="G322"/>
      <c r="H322"/>
      <c r="I322"/>
    </row>
    <row r="323" spans="1:9">
      <c r="A323"/>
      <c r="B323"/>
      <c r="C323"/>
      <c r="D323"/>
      <c r="E323"/>
      <c r="F323"/>
      <c r="G323"/>
      <c r="H323"/>
      <c r="I323"/>
    </row>
    <row r="324" spans="1:9">
      <c r="A324"/>
      <c r="B324"/>
      <c r="C324"/>
      <c r="D324"/>
      <c r="E324"/>
      <c r="F324"/>
      <c r="G324"/>
      <c r="H324"/>
      <c r="I324"/>
    </row>
    <row r="325" spans="1:9">
      <c r="A325"/>
      <c r="B325"/>
      <c r="C325"/>
      <c r="D325"/>
      <c r="E325"/>
      <c r="F325"/>
      <c r="G325"/>
      <c r="H325"/>
      <c r="I325"/>
    </row>
    <row r="326" spans="1:9">
      <c r="A326"/>
      <c r="B326"/>
      <c r="C326"/>
      <c r="D326"/>
      <c r="E326"/>
      <c r="F326"/>
      <c r="G326"/>
      <c r="H326"/>
      <c r="I326"/>
    </row>
    <row r="327" spans="1:9">
      <c r="A327"/>
      <c r="B327"/>
      <c r="C327"/>
      <c r="D327"/>
      <c r="E327"/>
      <c r="F327"/>
      <c r="G327"/>
      <c r="H327"/>
      <c r="I327"/>
    </row>
    <row r="328" spans="1:9">
      <c r="A328"/>
      <c r="B328"/>
      <c r="C328"/>
      <c r="D328"/>
      <c r="E328"/>
      <c r="F328"/>
      <c r="G328"/>
      <c r="H328"/>
      <c r="I328"/>
    </row>
    <row r="329" spans="1:9">
      <c r="A329"/>
      <c r="B329"/>
      <c r="C329"/>
      <c r="D329"/>
      <c r="E329"/>
      <c r="F329"/>
      <c r="G329"/>
      <c r="H329"/>
      <c r="I329"/>
    </row>
    <row r="330" spans="1:9">
      <c r="A330"/>
      <c r="B330"/>
      <c r="C330"/>
      <c r="D330"/>
      <c r="E330"/>
      <c r="F330"/>
      <c r="G330"/>
      <c r="H330"/>
      <c r="I330"/>
    </row>
    <row r="331" spans="1:9">
      <c r="A331"/>
      <c r="B331"/>
      <c r="C331"/>
      <c r="D331"/>
      <c r="E331"/>
      <c r="F331"/>
      <c r="G331"/>
      <c r="H331"/>
      <c r="I331"/>
    </row>
    <row r="332" spans="1:9">
      <c r="A332"/>
      <c r="B332"/>
      <c r="C332"/>
      <c r="D332"/>
      <c r="E332"/>
      <c r="F332"/>
      <c r="G332"/>
      <c r="H332"/>
      <c r="I332"/>
    </row>
    <row r="333" spans="1:9">
      <c r="A333"/>
      <c r="B333"/>
      <c r="C333"/>
      <c r="D333"/>
      <c r="E333"/>
      <c r="F333"/>
      <c r="G333"/>
      <c r="H333"/>
      <c r="I333"/>
    </row>
    <row r="334" spans="1:9">
      <c r="A334"/>
      <c r="B334"/>
      <c r="C334"/>
      <c r="D334"/>
      <c r="E334"/>
      <c r="F334"/>
      <c r="G334"/>
      <c r="H334"/>
      <c r="I334"/>
    </row>
    <row r="335" spans="1:9">
      <c r="A335"/>
      <c r="B335"/>
      <c r="C335"/>
      <c r="D335"/>
      <c r="E335"/>
      <c r="F335"/>
      <c r="G335"/>
      <c r="H335"/>
      <c r="I335"/>
    </row>
    <row r="336" spans="1:9">
      <c r="A336"/>
      <c r="B336"/>
      <c r="C336"/>
      <c r="D336"/>
      <c r="E336"/>
      <c r="F336"/>
      <c r="G336"/>
      <c r="H336"/>
      <c r="I336"/>
    </row>
    <row r="337" spans="1:9">
      <c r="A337"/>
      <c r="B337"/>
      <c r="C337"/>
      <c r="D337"/>
      <c r="E337"/>
      <c r="F337"/>
      <c r="G337"/>
      <c r="H337"/>
      <c r="I337"/>
    </row>
    <row r="338" spans="1:9">
      <c r="A338"/>
      <c r="B338"/>
      <c r="C338"/>
      <c r="D338"/>
      <c r="E338"/>
      <c r="F338"/>
      <c r="G338"/>
      <c r="H338"/>
      <c r="I338"/>
    </row>
    <row r="339" spans="1:9">
      <c r="A339"/>
      <c r="B339"/>
      <c r="C339"/>
      <c r="D339"/>
      <c r="E339"/>
      <c r="F339"/>
      <c r="G339"/>
      <c r="H339"/>
      <c r="I339"/>
    </row>
    <row r="340" spans="1:9">
      <c r="A340"/>
      <c r="B340"/>
      <c r="C340"/>
      <c r="D340"/>
      <c r="E340"/>
      <c r="F340"/>
      <c r="G340"/>
      <c r="H340"/>
      <c r="I340"/>
    </row>
    <row r="341" spans="1:9">
      <c r="A341"/>
      <c r="B341"/>
      <c r="C341"/>
      <c r="D341"/>
      <c r="E341"/>
      <c r="F341"/>
      <c r="G341"/>
      <c r="H341"/>
      <c r="I341"/>
    </row>
    <row r="342" spans="1:9">
      <c r="A342"/>
      <c r="B342"/>
      <c r="C342"/>
      <c r="D342"/>
      <c r="E342"/>
      <c r="F342"/>
      <c r="G342"/>
      <c r="H342"/>
      <c r="I342"/>
    </row>
    <row r="343" spans="1:9">
      <c r="A343"/>
      <c r="B343"/>
      <c r="C343"/>
      <c r="D343"/>
      <c r="E343"/>
      <c r="F343"/>
      <c r="G343"/>
      <c r="H343"/>
      <c r="I343"/>
    </row>
    <row r="344" spans="1:9">
      <c r="A344"/>
      <c r="B344"/>
      <c r="C344"/>
      <c r="D344"/>
      <c r="E344"/>
      <c r="F344"/>
      <c r="G344"/>
      <c r="H344"/>
      <c r="I344"/>
    </row>
    <row r="345" spans="1:9">
      <c r="A345"/>
      <c r="B345"/>
      <c r="C345"/>
      <c r="D345"/>
      <c r="E345"/>
      <c r="F345"/>
      <c r="G345"/>
      <c r="H345"/>
      <c r="I345"/>
    </row>
    <row r="346" spans="1:9">
      <c r="A346"/>
      <c r="B346"/>
      <c r="C346"/>
      <c r="D346"/>
      <c r="E346"/>
      <c r="F346"/>
      <c r="G346"/>
      <c r="H346"/>
      <c r="I346"/>
    </row>
    <row r="347" spans="1:9">
      <c r="A347"/>
      <c r="B347"/>
      <c r="C347"/>
      <c r="D347"/>
      <c r="E347"/>
      <c r="F347"/>
      <c r="G347"/>
      <c r="H347"/>
      <c r="I347"/>
    </row>
    <row r="348" spans="1:9">
      <c r="A348"/>
      <c r="B348"/>
      <c r="C348"/>
      <c r="D348"/>
      <c r="E348"/>
      <c r="F348"/>
      <c r="G348"/>
      <c r="H348"/>
      <c r="I348"/>
    </row>
    <row r="349" spans="1:9">
      <c r="A349"/>
      <c r="B349"/>
      <c r="C349"/>
      <c r="D349"/>
      <c r="E349"/>
      <c r="F349"/>
      <c r="G349"/>
      <c r="H349"/>
      <c r="I349"/>
    </row>
    <row r="350" spans="1:9">
      <c r="A350"/>
      <c r="B350"/>
      <c r="C350"/>
      <c r="D350"/>
      <c r="E350"/>
      <c r="F350"/>
      <c r="G350"/>
      <c r="H350"/>
      <c r="I350"/>
    </row>
    <row r="351" spans="1:9">
      <c r="A351"/>
      <c r="B351"/>
      <c r="C351"/>
      <c r="D351"/>
      <c r="E351"/>
      <c r="F351"/>
      <c r="G351"/>
      <c r="H351"/>
      <c r="I351"/>
    </row>
    <row r="352" spans="1:9">
      <c r="A352"/>
      <c r="B352"/>
      <c r="C352"/>
      <c r="D352"/>
      <c r="E352"/>
      <c r="F352"/>
      <c r="G352"/>
      <c r="H352"/>
      <c r="I352"/>
    </row>
    <row r="353" spans="1:9">
      <c r="A353"/>
      <c r="B353"/>
      <c r="C353"/>
      <c r="D353"/>
      <c r="E353"/>
      <c r="F353"/>
      <c r="G353"/>
      <c r="H353"/>
      <c r="I353"/>
    </row>
    <row r="354" spans="1:9">
      <c r="A354"/>
      <c r="B354"/>
      <c r="C354"/>
      <c r="D354"/>
      <c r="E354"/>
      <c r="F354"/>
      <c r="G354"/>
      <c r="H354"/>
      <c r="I354"/>
    </row>
    <row r="355" spans="1:9">
      <c r="A355"/>
      <c r="B355"/>
      <c r="C355"/>
      <c r="D355"/>
      <c r="E355"/>
      <c r="F355"/>
      <c r="G355"/>
      <c r="H355"/>
      <c r="I355"/>
    </row>
    <row r="356" spans="1:9">
      <c r="A356"/>
      <c r="B356"/>
      <c r="C356"/>
      <c r="D356"/>
      <c r="E356"/>
      <c r="F356"/>
      <c r="G356"/>
      <c r="H356"/>
      <c r="I356"/>
    </row>
    <row r="357" spans="1:9">
      <c r="A357"/>
      <c r="B357"/>
      <c r="C357"/>
      <c r="D357"/>
      <c r="E357"/>
      <c r="F357"/>
      <c r="G357"/>
      <c r="H357"/>
      <c r="I357"/>
    </row>
    <row r="358" spans="1:9">
      <c r="A358"/>
      <c r="B358"/>
      <c r="C358"/>
      <c r="D358"/>
      <c r="E358"/>
      <c r="F358"/>
      <c r="G358"/>
      <c r="H358"/>
      <c r="I358"/>
    </row>
    <row r="359" spans="1:9">
      <c r="A359"/>
      <c r="B359"/>
      <c r="C359"/>
      <c r="D359"/>
      <c r="E359"/>
      <c r="F359"/>
      <c r="G359"/>
      <c r="H359"/>
      <c r="I359"/>
    </row>
    <row r="360" spans="1:9">
      <c r="A360"/>
      <c r="B360"/>
      <c r="C360"/>
      <c r="D360"/>
      <c r="E360"/>
      <c r="F360"/>
      <c r="G360"/>
      <c r="H360"/>
      <c r="I360"/>
    </row>
    <row r="361" spans="1:9">
      <c r="A361"/>
      <c r="B361"/>
      <c r="C361"/>
      <c r="D361"/>
      <c r="E361"/>
      <c r="F361"/>
      <c r="G361"/>
      <c r="H361"/>
      <c r="I361"/>
    </row>
    <row r="362" spans="1:9">
      <c r="A362"/>
      <c r="B362"/>
      <c r="C362"/>
      <c r="D362"/>
      <c r="E362"/>
      <c r="F362"/>
      <c r="G362"/>
      <c r="H362"/>
      <c r="I362"/>
    </row>
    <row r="363" spans="1:9">
      <c r="A363"/>
      <c r="B363"/>
      <c r="C363"/>
      <c r="D363"/>
      <c r="E363"/>
      <c r="F363"/>
      <c r="G363"/>
      <c r="H363"/>
      <c r="I363"/>
    </row>
    <row r="364" spans="1:9">
      <c r="A364"/>
      <c r="B364"/>
      <c r="C364"/>
      <c r="D364"/>
      <c r="E364"/>
      <c r="F364"/>
      <c r="G364"/>
      <c r="H364"/>
      <c r="I364"/>
    </row>
    <row r="365" spans="1:9">
      <c r="A365"/>
      <c r="B365"/>
      <c r="C365"/>
      <c r="D365"/>
      <c r="E365"/>
      <c r="F365"/>
      <c r="G365"/>
      <c r="H365"/>
      <c r="I365"/>
    </row>
    <row r="366" spans="1:9">
      <c r="A366"/>
      <c r="B366"/>
      <c r="C366"/>
      <c r="D366"/>
      <c r="E366"/>
      <c r="F366"/>
      <c r="G366"/>
      <c r="H366"/>
      <c r="I366"/>
    </row>
    <row r="367" spans="1:9">
      <c r="A367"/>
      <c r="B367"/>
      <c r="C367"/>
      <c r="D367"/>
      <c r="E367"/>
      <c r="F367"/>
      <c r="G367"/>
      <c r="H367"/>
      <c r="I367"/>
    </row>
    <row r="368" spans="1:9">
      <c r="A368"/>
      <c r="B368"/>
      <c r="C368"/>
      <c r="D368"/>
      <c r="E368"/>
      <c r="F368"/>
      <c r="G368"/>
      <c r="H368"/>
      <c r="I368"/>
    </row>
    <row r="369" spans="1:9">
      <c r="A369"/>
      <c r="B369"/>
      <c r="C369"/>
      <c r="D369"/>
      <c r="E369"/>
      <c r="F369"/>
      <c r="G369"/>
      <c r="H369"/>
      <c r="I369"/>
    </row>
    <row r="370" spans="1:9">
      <c r="A370"/>
      <c r="B370"/>
      <c r="C370"/>
      <c r="D370"/>
      <c r="E370"/>
      <c r="F370"/>
      <c r="G370"/>
      <c r="H370"/>
      <c r="I370"/>
    </row>
    <row r="371" spans="1:9">
      <c r="A371"/>
      <c r="B371"/>
      <c r="C371"/>
      <c r="D371"/>
      <c r="E371"/>
      <c r="F371"/>
      <c r="G371"/>
      <c r="H371"/>
      <c r="I371"/>
    </row>
    <row r="372" spans="1:9">
      <c r="A372"/>
      <c r="B372"/>
      <c r="C372"/>
      <c r="D372"/>
      <c r="E372"/>
      <c r="F372"/>
      <c r="G372"/>
      <c r="H372"/>
      <c r="I372"/>
    </row>
    <row r="373" spans="1:9">
      <c r="A373"/>
      <c r="B373"/>
      <c r="C373"/>
      <c r="D373"/>
      <c r="E373"/>
      <c r="F373"/>
      <c r="G373"/>
      <c r="H373"/>
      <c r="I373"/>
    </row>
    <row r="374" spans="1:9">
      <c r="A374"/>
      <c r="B374"/>
      <c r="C374"/>
      <c r="D374"/>
      <c r="E374"/>
      <c r="F374"/>
      <c r="G374"/>
      <c r="H374"/>
      <c r="I374"/>
    </row>
    <row r="375" spans="1:9">
      <c r="A375"/>
      <c r="B375"/>
      <c r="C375"/>
      <c r="D375"/>
      <c r="E375"/>
      <c r="F375"/>
      <c r="G375"/>
      <c r="H375"/>
      <c r="I375"/>
    </row>
    <row r="376" spans="1:9">
      <c r="A376"/>
      <c r="B376"/>
      <c r="C376"/>
      <c r="D376"/>
      <c r="E376"/>
      <c r="F376"/>
      <c r="G376"/>
      <c r="H376"/>
      <c r="I376"/>
    </row>
    <row r="377" spans="1:9">
      <c r="A377"/>
      <c r="B377"/>
      <c r="C377"/>
      <c r="D377"/>
      <c r="E377"/>
      <c r="F377"/>
      <c r="G377"/>
      <c r="H377"/>
      <c r="I377"/>
    </row>
    <row r="378" spans="1:9">
      <c r="A378"/>
      <c r="B378"/>
      <c r="C378"/>
      <c r="D378"/>
      <c r="E378"/>
      <c r="F378"/>
      <c r="G378"/>
      <c r="H378"/>
      <c r="I378"/>
    </row>
    <row r="379" spans="1:9">
      <c r="A379"/>
      <c r="B379"/>
      <c r="C379"/>
      <c r="D379"/>
      <c r="E379"/>
      <c r="F379"/>
      <c r="G379"/>
      <c r="H379"/>
      <c r="I379"/>
    </row>
    <row r="380" spans="1:9">
      <c r="A380"/>
      <c r="B380"/>
      <c r="C380"/>
      <c r="D380"/>
      <c r="E380"/>
      <c r="F380"/>
      <c r="G380"/>
      <c r="H380"/>
      <c r="I380"/>
    </row>
    <row r="381" spans="1:9">
      <c r="A381"/>
      <c r="B381"/>
      <c r="C381"/>
      <c r="D381"/>
      <c r="E381"/>
      <c r="F381"/>
      <c r="G381"/>
      <c r="H381"/>
      <c r="I381"/>
    </row>
    <row r="382" spans="1:9">
      <c r="A382"/>
      <c r="B382"/>
      <c r="C382"/>
      <c r="D382"/>
      <c r="E382"/>
      <c r="F382"/>
      <c r="G382"/>
      <c r="H382"/>
      <c r="I382"/>
    </row>
    <row r="383" spans="1:9">
      <c r="A383"/>
      <c r="B383"/>
      <c r="C383"/>
      <c r="D383"/>
      <c r="E383"/>
      <c r="F383"/>
      <c r="G383"/>
      <c r="H383"/>
      <c r="I383"/>
    </row>
    <row r="384" spans="1:9">
      <c r="A384"/>
      <c r="B384"/>
      <c r="C384"/>
      <c r="D384"/>
      <c r="E384"/>
      <c r="F384"/>
      <c r="G384"/>
      <c r="H384"/>
      <c r="I384"/>
    </row>
    <row r="385" spans="1:9">
      <c r="A385"/>
      <c r="B385"/>
      <c r="C385"/>
      <c r="D385"/>
      <c r="E385"/>
      <c r="F385"/>
      <c r="G385"/>
      <c r="H385"/>
      <c r="I385"/>
    </row>
    <row r="386" spans="1:9">
      <c r="A386"/>
      <c r="B386"/>
      <c r="C386"/>
      <c r="D386"/>
      <c r="E386"/>
      <c r="F386"/>
      <c r="G386"/>
      <c r="H386"/>
      <c r="I386"/>
    </row>
    <row r="387" spans="1:9">
      <c r="A387"/>
      <c r="B387"/>
      <c r="C387"/>
      <c r="D387"/>
      <c r="E387"/>
      <c r="F387"/>
      <c r="G387"/>
      <c r="H387"/>
      <c r="I387"/>
    </row>
    <row r="388" spans="1:9">
      <c r="A388"/>
      <c r="B388"/>
      <c r="C388"/>
      <c r="D388"/>
      <c r="E388"/>
      <c r="F388"/>
      <c r="G388"/>
      <c r="H388"/>
      <c r="I388"/>
    </row>
    <row r="389" spans="1:9">
      <c r="A389"/>
      <c r="B389"/>
      <c r="C389"/>
      <c r="D389"/>
      <c r="E389"/>
      <c r="F389"/>
      <c r="G389"/>
      <c r="H389"/>
      <c r="I389"/>
    </row>
    <row r="390" spans="1:9">
      <c r="A390"/>
      <c r="B390"/>
      <c r="C390"/>
      <c r="D390"/>
      <c r="E390"/>
      <c r="F390"/>
      <c r="G390"/>
      <c r="H390"/>
      <c r="I390"/>
    </row>
    <row r="391" spans="1:9">
      <c r="A391"/>
      <c r="B391"/>
      <c r="C391"/>
      <c r="D391"/>
      <c r="E391"/>
      <c r="F391"/>
      <c r="G391"/>
      <c r="H391"/>
      <c r="I391"/>
    </row>
    <row r="392" spans="1:9">
      <c r="A392"/>
      <c r="B392"/>
      <c r="C392"/>
      <c r="D392"/>
      <c r="E392"/>
      <c r="F392"/>
      <c r="G392"/>
      <c r="H392"/>
      <c r="I392"/>
    </row>
    <row r="393" spans="1:9">
      <c r="A393"/>
      <c r="B393"/>
      <c r="C393"/>
      <c r="D393"/>
      <c r="E393"/>
      <c r="F393"/>
      <c r="G393"/>
      <c r="H393"/>
      <c r="I393"/>
    </row>
    <row r="394" spans="1:9">
      <c r="A394"/>
      <c r="B394"/>
      <c r="C394"/>
      <c r="D394"/>
      <c r="E394"/>
      <c r="F394"/>
      <c r="G394"/>
      <c r="H394"/>
      <c r="I394"/>
    </row>
    <row r="395" spans="1:9">
      <c r="A395"/>
      <c r="B395"/>
      <c r="C395"/>
      <c r="D395"/>
      <c r="E395"/>
      <c r="F395"/>
      <c r="G395"/>
      <c r="H395"/>
      <c r="I395"/>
    </row>
    <row r="396" spans="1:9">
      <c r="A396"/>
      <c r="B396"/>
      <c r="C396"/>
      <c r="D396"/>
      <c r="E396"/>
      <c r="F396"/>
      <c r="G396"/>
      <c r="H396"/>
      <c r="I396"/>
    </row>
    <row r="397" spans="1:9">
      <c r="A397"/>
      <c r="B397"/>
      <c r="C397"/>
      <c r="D397"/>
      <c r="E397"/>
      <c r="F397"/>
      <c r="G397"/>
      <c r="H397"/>
      <c r="I397"/>
    </row>
    <row r="398" spans="1:9">
      <c r="A398"/>
      <c r="B398"/>
      <c r="C398"/>
      <c r="D398"/>
      <c r="E398"/>
      <c r="F398"/>
      <c r="G398"/>
      <c r="H398"/>
      <c r="I398"/>
    </row>
    <row r="399" spans="1:9">
      <c r="A399"/>
      <c r="B399"/>
      <c r="C399"/>
      <c r="D399"/>
      <c r="E399"/>
      <c r="F399"/>
      <c r="G399"/>
      <c r="H399"/>
      <c r="I399"/>
    </row>
    <row r="400" spans="1:9">
      <c r="A400"/>
      <c r="B400"/>
      <c r="C400"/>
      <c r="D400"/>
      <c r="E400"/>
      <c r="F400"/>
      <c r="G400"/>
      <c r="H400"/>
      <c r="I400"/>
    </row>
    <row r="401" spans="1:9">
      <c r="A401"/>
      <c r="B401"/>
      <c r="C401"/>
      <c r="D401"/>
      <c r="E401"/>
      <c r="F401"/>
      <c r="G401"/>
      <c r="H401"/>
      <c r="I401"/>
    </row>
    <row r="402" spans="1:9">
      <c r="A402"/>
      <c r="B402"/>
      <c r="C402"/>
      <c r="D402"/>
      <c r="E402"/>
      <c r="F402"/>
      <c r="G402"/>
      <c r="H402"/>
      <c r="I402"/>
    </row>
    <row r="403" spans="1:9">
      <c r="A403"/>
      <c r="B403"/>
      <c r="C403"/>
      <c r="D403"/>
      <c r="E403"/>
      <c r="F403"/>
      <c r="G403"/>
      <c r="H403"/>
      <c r="I403"/>
    </row>
    <row r="404" spans="1:9">
      <c r="A404"/>
      <c r="B404"/>
      <c r="C404"/>
      <c r="D404"/>
      <c r="E404"/>
      <c r="F404"/>
      <c r="G404"/>
      <c r="H404"/>
      <c r="I404"/>
    </row>
    <row r="405" spans="1:9">
      <c r="A405"/>
      <c r="B405"/>
      <c r="C405"/>
      <c r="D405"/>
      <c r="E405"/>
      <c r="F405"/>
      <c r="G405"/>
      <c r="H405"/>
      <c r="I405"/>
    </row>
    <row r="406" spans="1:9">
      <c r="A406"/>
      <c r="B406"/>
      <c r="C406"/>
      <c r="D406"/>
      <c r="E406"/>
      <c r="F406"/>
      <c r="G406"/>
      <c r="H406"/>
      <c r="I406"/>
    </row>
    <row r="407" spans="1:9">
      <c r="A407"/>
      <c r="B407"/>
      <c r="C407"/>
      <c r="D407"/>
      <c r="E407"/>
      <c r="F407"/>
      <c r="G407"/>
      <c r="H407"/>
      <c r="I407"/>
    </row>
    <row r="408" spans="1:9">
      <c r="A408"/>
      <c r="B408"/>
      <c r="C408"/>
      <c r="D408"/>
      <c r="E408"/>
      <c r="F408"/>
      <c r="G408"/>
      <c r="H408"/>
      <c r="I408"/>
    </row>
    <row r="409" spans="1:9">
      <c r="A409"/>
      <c r="B409"/>
      <c r="C409"/>
      <c r="D409"/>
      <c r="E409"/>
      <c r="F409"/>
      <c r="G409"/>
      <c r="H409"/>
      <c r="I409"/>
    </row>
    <row r="410" spans="1:9">
      <c r="A410"/>
      <c r="B410"/>
      <c r="C410"/>
      <c r="D410"/>
      <c r="E410"/>
      <c r="F410"/>
      <c r="G410"/>
      <c r="H410"/>
      <c r="I410"/>
    </row>
    <row r="411" spans="1:9">
      <c r="A411"/>
      <c r="B411"/>
      <c r="C411"/>
      <c r="D411"/>
      <c r="E411"/>
      <c r="F411"/>
      <c r="G411"/>
      <c r="H411"/>
      <c r="I411"/>
    </row>
    <row r="412" spans="1:9">
      <c r="A412"/>
      <c r="B412"/>
      <c r="C412"/>
      <c r="D412"/>
      <c r="E412"/>
      <c r="F412"/>
      <c r="G412"/>
      <c r="H412"/>
      <c r="I412"/>
    </row>
    <row r="413" spans="1:9">
      <c r="A413"/>
      <c r="B413"/>
      <c r="C413"/>
      <c r="D413"/>
      <c r="E413"/>
      <c r="F413"/>
      <c r="G413"/>
      <c r="H413"/>
      <c r="I413"/>
    </row>
    <row r="414" spans="1:9">
      <c r="A414"/>
      <c r="B414"/>
      <c r="C414"/>
      <c r="D414"/>
      <c r="E414"/>
      <c r="F414"/>
      <c r="G414"/>
      <c r="H414"/>
      <c r="I414"/>
    </row>
    <row r="415" spans="1:9">
      <c r="A415"/>
      <c r="B415"/>
      <c r="C415"/>
      <c r="D415"/>
      <c r="E415"/>
      <c r="F415"/>
      <c r="G415"/>
      <c r="H415"/>
      <c r="I415"/>
    </row>
    <row r="416" spans="1:9">
      <c r="A416"/>
      <c r="B416"/>
      <c r="C416"/>
      <c r="D416"/>
      <c r="E416"/>
      <c r="F416"/>
      <c r="G416"/>
      <c r="H416"/>
      <c r="I416"/>
    </row>
    <row r="417" spans="1:9">
      <c r="A417"/>
      <c r="B417"/>
      <c r="C417"/>
      <c r="D417"/>
      <c r="E417"/>
      <c r="F417"/>
      <c r="G417"/>
      <c r="H417"/>
      <c r="I417"/>
    </row>
    <row r="418" spans="1:9">
      <c r="A418"/>
      <c r="B418"/>
      <c r="C418"/>
      <c r="D418"/>
      <c r="E418"/>
      <c r="F418"/>
      <c r="G418"/>
      <c r="H418"/>
      <c r="I418"/>
    </row>
    <row r="419" spans="1:9">
      <c r="A419"/>
      <c r="B419"/>
      <c r="C419"/>
      <c r="D419"/>
      <c r="E419"/>
      <c r="F419"/>
      <c r="G419"/>
      <c r="H419"/>
      <c r="I419"/>
    </row>
    <row r="420" spans="1:9">
      <c r="A420"/>
      <c r="B420"/>
      <c r="C420"/>
      <c r="D420"/>
      <c r="E420"/>
      <c r="F420"/>
      <c r="G420"/>
      <c r="H420"/>
      <c r="I420"/>
    </row>
    <row r="421" spans="1:9">
      <c r="A421"/>
      <c r="B421"/>
      <c r="C421"/>
      <c r="D421"/>
      <c r="E421"/>
      <c r="F421"/>
      <c r="G421"/>
      <c r="H421"/>
      <c r="I421"/>
    </row>
    <row r="422" spans="1:9">
      <c r="A422"/>
      <c r="B422"/>
      <c r="C422"/>
      <c r="D422"/>
      <c r="E422"/>
      <c r="F422"/>
      <c r="G422"/>
      <c r="H422"/>
      <c r="I422"/>
    </row>
    <row r="423" spans="1:9">
      <c r="A423"/>
      <c r="B423"/>
      <c r="C423"/>
      <c r="D423"/>
      <c r="E423"/>
      <c r="F423"/>
      <c r="G423"/>
      <c r="H423"/>
      <c r="I423"/>
    </row>
    <row r="424" spans="1:9">
      <c r="A424"/>
      <c r="B424"/>
      <c r="C424"/>
      <c r="D424"/>
      <c r="E424"/>
      <c r="F424"/>
      <c r="G424"/>
      <c r="H424"/>
      <c r="I424"/>
    </row>
    <row r="425" spans="1:9">
      <c r="A425"/>
      <c r="B425"/>
      <c r="C425"/>
      <c r="D425"/>
      <c r="E425"/>
      <c r="F425"/>
      <c r="G425"/>
      <c r="H425"/>
      <c r="I425"/>
    </row>
    <row r="426" spans="1:9">
      <c r="A426"/>
      <c r="B426"/>
      <c r="C426"/>
      <c r="D426"/>
      <c r="E426"/>
      <c r="F426"/>
      <c r="G426"/>
      <c r="H426"/>
      <c r="I426"/>
    </row>
    <row r="427" spans="1:9">
      <c r="A427"/>
      <c r="B427"/>
      <c r="C427"/>
      <c r="D427"/>
      <c r="E427"/>
      <c r="F427"/>
      <c r="G427"/>
      <c r="H427"/>
      <c r="I427"/>
    </row>
    <row r="428" spans="1:9">
      <c r="A428"/>
      <c r="B428"/>
      <c r="C428"/>
      <c r="D428"/>
      <c r="E428"/>
      <c r="F428"/>
      <c r="G428"/>
      <c r="H428"/>
      <c r="I428"/>
    </row>
    <row r="429" spans="1:9">
      <c r="A429"/>
      <c r="B429"/>
      <c r="C429"/>
      <c r="D429"/>
      <c r="E429"/>
      <c r="F429"/>
      <c r="G429"/>
      <c r="H429"/>
      <c r="I429"/>
    </row>
    <row r="430" spans="1:9">
      <c r="A430"/>
      <c r="B430"/>
      <c r="C430"/>
      <c r="D430"/>
      <c r="E430"/>
      <c r="F430"/>
      <c r="G430"/>
      <c r="H430"/>
      <c r="I430"/>
    </row>
    <row r="431" spans="1:9">
      <c r="A431"/>
      <c r="B431"/>
      <c r="C431"/>
      <c r="D431"/>
      <c r="E431"/>
      <c r="F431"/>
      <c r="G431"/>
      <c r="H431"/>
      <c r="I431"/>
    </row>
    <row r="432" spans="1:9">
      <c r="A432"/>
      <c r="B432"/>
      <c r="C432"/>
      <c r="D432"/>
      <c r="E432"/>
      <c r="F432"/>
      <c r="G432"/>
      <c r="H432"/>
      <c r="I432"/>
    </row>
    <row r="433" spans="1:9">
      <c r="A433"/>
      <c r="B433"/>
      <c r="C433"/>
      <c r="D433"/>
      <c r="E433"/>
      <c r="F433"/>
      <c r="G433"/>
      <c r="H433"/>
      <c r="I433"/>
    </row>
    <row r="434" spans="1:9">
      <c r="A434"/>
      <c r="B434"/>
      <c r="C434"/>
      <c r="D434"/>
      <c r="E434"/>
      <c r="F434"/>
      <c r="G434"/>
      <c r="H434"/>
      <c r="I434"/>
    </row>
    <row r="435" spans="1:9">
      <c r="A435"/>
      <c r="B435"/>
      <c r="C435"/>
      <c r="D435"/>
      <c r="E435"/>
      <c r="F435"/>
      <c r="G435"/>
      <c r="H435"/>
      <c r="I435"/>
    </row>
    <row r="436" spans="1:9">
      <c r="A436"/>
      <c r="B436"/>
      <c r="C436"/>
      <c r="D436"/>
      <c r="E436"/>
      <c r="F436"/>
      <c r="G436"/>
      <c r="H436"/>
      <c r="I436"/>
    </row>
    <row r="437" spans="1:9">
      <c r="A437"/>
      <c r="B437"/>
      <c r="C437"/>
      <c r="D437"/>
      <c r="E437"/>
      <c r="F437"/>
      <c r="G437"/>
      <c r="H437"/>
      <c r="I437"/>
    </row>
    <row r="438" spans="1:9">
      <c r="A438"/>
      <c r="B438"/>
      <c r="C438"/>
      <c r="D438"/>
      <c r="E438"/>
      <c r="F438"/>
      <c r="G438"/>
      <c r="H438"/>
      <c r="I438"/>
    </row>
    <row r="439" spans="1:9">
      <c r="A439"/>
      <c r="B439"/>
      <c r="C439"/>
      <c r="D439"/>
      <c r="E439"/>
      <c r="F439"/>
      <c r="G439"/>
      <c r="H439"/>
      <c r="I439"/>
    </row>
    <row r="440" spans="1:9">
      <c r="A440"/>
      <c r="B440"/>
      <c r="C440"/>
      <c r="D440"/>
      <c r="E440"/>
      <c r="F440"/>
      <c r="G440"/>
      <c r="H440"/>
      <c r="I440"/>
    </row>
    <row r="441" spans="1:9">
      <c r="A441"/>
      <c r="B441"/>
      <c r="C441"/>
      <c r="D441"/>
      <c r="E441"/>
      <c r="F441"/>
      <c r="G441"/>
      <c r="H441"/>
      <c r="I441"/>
    </row>
  </sheetData>
  <pageMargins left="0.7" right="0.7" top="0.75" bottom="0.75" header="0.3" footer="0.3"/>
  <pageSetup paperSize="9" orientation="portrait" verticalDpi="0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109"/>
  <sheetViews>
    <sheetView tabSelected="1" topLeftCell="F1" zoomScaleSheetLayoutView="100" workbookViewId="0">
      <selection activeCell="G103" sqref="G103"/>
    </sheetView>
  </sheetViews>
  <sheetFormatPr defaultRowHeight="15"/>
  <cols>
    <col min="1" max="1" width="9.140625" style="1" bestFit="1" customWidth="1"/>
    <col min="2" max="2" width="15" style="1" customWidth="1"/>
    <col min="3" max="3" width="17.7109375" style="1" customWidth="1"/>
    <col min="4" max="5" width="9.140625" style="1" bestFit="1" customWidth="1"/>
    <col min="6" max="6" width="14.42578125" style="1" customWidth="1"/>
    <col min="7" max="7" width="33.140625" style="1" customWidth="1"/>
    <col min="8" max="8" width="30.5703125" style="1" customWidth="1"/>
    <col min="9" max="9" width="8.7109375" style="1" bestFit="1" customWidth="1"/>
    <col min="10" max="10" width="17" style="1" bestFit="1" customWidth="1"/>
    <col min="11" max="11" width="9.140625" style="1" bestFit="1" customWidth="1"/>
    <col min="12" max="12" width="13.5703125" style="1" customWidth="1"/>
    <col min="13" max="13" width="15.28515625" style="1" customWidth="1"/>
    <col min="14" max="14" width="17.42578125" style="1" customWidth="1"/>
    <col min="15" max="17" width="9.140625" style="1" bestFit="1" customWidth="1"/>
    <col min="18" max="19" width="18.28515625" style="1" bestFit="1" customWidth="1"/>
    <col min="20" max="23" width="9.140625" style="1" bestFit="1" customWidth="1"/>
    <col min="24" max="25" width="11.85546875" style="1" bestFit="1" customWidth="1"/>
    <col min="26" max="35" width="9.140625" style="1" bestFit="1" customWidth="1"/>
    <col min="36" max="36" width="66.5703125" style="1" customWidth="1"/>
    <col min="37" max="37" width="9.140625" style="1" bestFit="1"/>
    <col min="38" max="16384" width="9.140625" style="1"/>
  </cols>
  <sheetData>
    <row r="1" spans="1:52" ht="15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6"/>
      <c r="AX1" s="6"/>
      <c r="AY1" s="6"/>
      <c r="AZ1" s="6"/>
    </row>
    <row r="2" spans="1:52" ht="15.7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4"/>
      <c r="N2" s="4"/>
      <c r="O2" s="2"/>
      <c r="P2" s="2"/>
      <c r="Q2" s="2"/>
      <c r="R2" s="3"/>
      <c r="S2" s="3"/>
      <c r="T2" s="2"/>
      <c r="U2" s="2"/>
      <c r="V2" s="2"/>
      <c r="W2" s="2"/>
      <c r="X2" s="4"/>
      <c r="Y2" s="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52" ht="15.75">
      <c r="A3" s="2"/>
      <c r="B3" s="2"/>
      <c r="C3" s="2"/>
      <c r="D3" s="2"/>
      <c r="E3" s="2"/>
      <c r="F3" s="2"/>
      <c r="G3" s="2"/>
      <c r="H3" s="2"/>
      <c r="I3" s="2"/>
      <c r="J3" s="3"/>
      <c r="K3" s="2"/>
      <c r="L3" s="2"/>
      <c r="M3" s="4"/>
      <c r="N3" s="4"/>
      <c r="O3" s="2"/>
      <c r="P3" s="2"/>
      <c r="Q3" s="2"/>
      <c r="R3" s="3"/>
      <c r="S3" s="3"/>
      <c r="T3" s="2"/>
      <c r="U3" s="2"/>
      <c r="V3" s="2"/>
      <c r="W3" s="2"/>
      <c r="X3" s="4"/>
      <c r="Y3" s="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2" ht="15.75">
      <c r="A4" s="2"/>
      <c r="B4" s="2"/>
      <c r="C4" s="2"/>
      <c r="D4" s="2"/>
      <c r="E4" s="2"/>
      <c r="F4" s="2"/>
      <c r="G4" s="2"/>
      <c r="H4" s="2"/>
      <c r="I4" s="2"/>
      <c r="J4" s="3"/>
      <c r="K4" s="2"/>
      <c r="L4" s="2"/>
      <c r="M4" s="4"/>
      <c r="N4" s="4"/>
      <c r="O4" s="2"/>
      <c r="P4" s="2"/>
      <c r="Q4" s="2"/>
      <c r="R4" s="3"/>
      <c r="S4" s="3"/>
      <c r="T4" s="2"/>
      <c r="U4" s="2"/>
      <c r="V4" s="2"/>
      <c r="W4" s="2"/>
      <c r="X4" s="4"/>
      <c r="Y4" s="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52" ht="15.75">
      <c r="A5" s="2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4"/>
      <c r="N5" s="4"/>
      <c r="O5" s="2"/>
      <c r="P5" s="2"/>
      <c r="Q5" s="2"/>
      <c r="R5" s="3"/>
      <c r="S5" s="3"/>
      <c r="T5" s="2"/>
      <c r="U5" s="2"/>
      <c r="V5" s="2"/>
      <c r="W5" s="2"/>
      <c r="X5" s="4"/>
      <c r="Y5" s="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52" ht="15.75">
      <c r="A6" s="2"/>
      <c r="B6" s="2"/>
      <c r="C6" s="2"/>
      <c r="D6" s="2"/>
      <c r="E6" s="2"/>
      <c r="F6" s="2"/>
      <c r="G6" s="2"/>
      <c r="H6" s="2"/>
      <c r="I6" s="2"/>
      <c r="J6" s="3"/>
      <c r="K6" s="2"/>
      <c r="L6" s="2"/>
      <c r="M6" s="4"/>
      <c r="N6" s="4"/>
      <c r="O6" s="2"/>
      <c r="P6" s="2"/>
      <c r="Q6" s="2"/>
      <c r="R6" s="3"/>
      <c r="S6" s="3"/>
      <c r="T6" s="2"/>
      <c r="U6" s="2"/>
      <c r="V6" s="2"/>
      <c r="W6" s="2"/>
      <c r="X6" s="4"/>
      <c r="Y6" s="4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52" ht="15.75">
      <c r="A7" s="2"/>
      <c r="B7" s="2"/>
      <c r="C7" s="2"/>
      <c r="D7" s="2"/>
      <c r="E7" s="2"/>
      <c r="F7" s="2"/>
      <c r="G7" s="2"/>
      <c r="H7" s="2"/>
      <c r="I7" s="2"/>
      <c r="J7" s="3"/>
      <c r="K7" s="2"/>
      <c r="L7" s="2"/>
      <c r="M7" s="4"/>
      <c r="N7" s="4"/>
      <c r="O7" s="2"/>
      <c r="P7" s="2"/>
      <c r="Q7" s="2"/>
      <c r="R7" s="3"/>
      <c r="S7" s="3"/>
      <c r="T7" s="2"/>
      <c r="U7" s="2"/>
      <c r="V7" s="2"/>
      <c r="W7" s="2"/>
      <c r="X7" s="4"/>
      <c r="Y7" s="4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52" ht="15.75">
      <c r="A8" s="2"/>
      <c r="B8" s="2"/>
      <c r="C8" s="2"/>
      <c r="D8" s="2"/>
      <c r="E8" s="2"/>
      <c r="F8" s="2"/>
      <c r="G8" s="2"/>
      <c r="H8" s="2"/>
      <c r="I8" s="2"/>
      <c r="J8" s="3"/>
      <c r="K8" s="2"/>
      <c r="L8" s="2"/>
      <c r="M8" s="4"/>
      <c r="N8" s="4"/>
      <c r="O8" s="2"/>
      <c r="P8" s="2"/>
      <c r="Q8" s="2"/>
      <c r="R8" s="3"/>
      <c r="S8" s="3"/>
      <c r="T8" s="2"/>
      <c r="U8" s="2"/>
      <c r="V8" s="2"/>
      <c r="W8" s="2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52" ht="15.75">
      <c r="A9" s="2"/>
      <c r="B9" s="2"/>
      <c r="C9" s="2"/>
      <c r="D9" s="2"/>
      <c r="E9" s="2"/>
      <c r="F9" s="2"/>
      <c r="G9" s="2"/>
      <c r="H9" s="2"/>
      <c r="I9" s="2"/>
      <c r="J9" s="3"/>
      <c r="K9" s="2"/>
      <c r="L9" s="2"/>
      <c r="M9" s="4"/>
      <c r="N9" s="4"/>
      <c r="O9" s="2"/>
      <c r="P9" s="2"/>
      <c r="Q9" s="2"/>
      <c r="R9" s="3"/>
      <c r="S9" s="3"/>
      <c r="T9" s="2"/>
      <c r="U9" s="2"/>
      <c r="V9" s="2"/>
      <c r="W9" s="2"/>
      <c r="X9" s="4"/>
      <c r="Y9" s="4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52" ht="15.75">
      <c r="A10" s="2"/>
      <c r="B10" s="2"/>
      <c r="C10" s="2"/>
      <c r="D10" s="2"/>
      <c r="E10" s="2"/>
      <c r="F10" s="2"/>
      <c r="G10" s="2"/>
      <c r="H10" s="2"/>
      <c r="I10" s="2"/>
      <c r="J10" s="3"/>
      <c r="K10" s="2"/>
      <c r="L10" s="2"/>
      <c r="M10" s="4"/>
      <c r="N10" s="4"/>
      <c r="O10" s="2"/>
      <c r="P10" s="2"/>
      <c r="Q10" s="2"/>
      <c r="R10" s="3"/>
      <c r="S10" s="3"/>
      <c r="T10" s="2"/>
      <c r="U10" s="2"/>
      <c r="V10" s="2"/>
      <c r="W10" s="2"/>
      <c r="X10" s="4"/>
      <c r="Y10" s="4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52" ht="15.75">
      <c r="A11" s="2"/>
      <c r="B11" s="2"/>
      <c r="C11" s="2"/>
      <c r="D11" s="2"/>
      <c r="E11" s="2"/>
      <c r="F11" s="2"/>
      <c r="G11" s="2"/>
      <c r="H11" s="2"/>
      <c r="I11" s="2"/>
      <c r="J11" s="3"/>
      <c r="K11" s="2"/>
      <c r="L11" s="2"/>
      <c r="M11" s="4"/>
      <c r="N11" s="4"/>
      <c r="O11" s="2"/>
      <c r="P11" s="2"/>
      <c r="Q11" s="2"/>
      <c r="R11" s="3"/>
      <c r="S11" s="3"/>
      <c r="T11" s="2"/>
      <c r="U11" s="2"/>
      <c r="V11" s="2"/>
      <c r="W11" s="2"/>
      <c r="X11" s="4"/>
      <c r="Y11" s="4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52" ht="15.75">
      <c r="A12" s="2"/>
      <c r="B12" s="2"/>
      <c r="C12" s="2"/>
      <c r="D12" s="2"/>
      <c r="E12" s="2"/>
      <c r="F12" s="2"/>
      <c r="G12" s="2"/>
      <c r="H12" s="2"/>
      <c r="I12" s="2"/>
      <c r="J12" s="3"/>
      <c r="K12" s="2"/>
      <c r="L12" s="2"/>
      <c r="M12" s="4"/>
      <c r="N12" s="4"/>
      <c r="O12" s="2"/>
      <c r="P12" s="2"/>
      <c r="Q12" s="2"/>
      <c r="R12" s="3"/>
      <c r="S12" s="3"/>
      <c r="T12" s="2"/>
      <c r="U12" s="2"/>
      <c r="V12" s="2"/>
      <c r="W12" s="2"/>
      <c r="X12" s="4"/>
      <c r="Y12" s="4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52" ht="15.75">
      <c r="A13" s="2"/>
      <c r="B13" s="2"/>
      <c r="C13" s="2"/>
      <c r="D13" s="2"/>
      <c r="E13" s="2"/>
      <c r="F13" s="2"/>
      <c r="G13" s="2"/>
      <c r="H13" s="2"/>
      <c r="I13" s="2"/>
      <c r="J13" s="3"/>
      <c r="K13" s="2"/>
      <c r="L13" s="2"/>
      <c r="M13" s="4"/>
      <c r="N13" s="4"/>
      <c r="O13" s="2"/>
      <c r="P13" s="2"/>
      <c r="Q13" s="2"/>
      <c r="R13" s="3"/>
      <c r="S13" s="3"/>
      <c r="T13" s="2"/>
      <c r="U13" s="2"/>
      <c r="V13" s="2"/>
      <c r="W13" s="2"/>
      <c r="X13" s="4"/>
      <c r="Y13" s="4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52" ht="15.75">
      <c r="A14" s="2"/>
      <c r="B14" s="2"/>
      <c r="C14" s="2"/>
      <c r="D14" s="2"/>
      <c r="E14" s="2"/>
      <c r="F14" s="2"/>
      <c r="G14" s="2"/>
      <c r="H14" s="2"/>
      <c r="I14" s="2"/>
      <c r="J14" s="3"/>
      <c r="K14" s="2"/>
      <c r="L14" s="2"/>
      <c r="M14" s="4"/>
      <c r="N14" s="4"/>
      <c r="O14" s="2"/>
      <c r="P14" s="2"/>
      <c r="Q14" s="2"/>
      <c r="R14" s="3"/>
      <c r="S14" s="3"/>
      <c r="T14" s="2"/>
      <c r="U14" s="2"/>
      <c r="V14" s="2"/>
      <c r="W14" s="2"/>
      <c r="X14" s="4"/>
      <c r="Y14" s="4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52" ht="15.75">
      <c r="A15" s="2"/>
      <c r="B15" s="2"/>
      <c r="C15" s="2"/>
      <c r="D15" s="2"/>
      <c r="E15" s="2"/>
      <c r="F15" s="2"/>
      <c r="G15" s="2"/>
      <c r="H15" s="2"/>
      <c r="I15" s="2"/>
      <c r="J15" s="3"/>
      <c r="K15" s="2"/>
      <c r="L15" s="2"/>
      <c r="M15" s="4"/>
      <c r="N15" s="4"/>
      <c r="O15" s="2"/>
      <c r="P15" s="2"/>
      <c r="Q15" s="2"/>
      <c r="R15" s="3"/>
      <c r="S15" s="3"/>
      <c r="T15" s="2"/>
      <c r="U15" s="2"/>
      <c r="V15" s="2"/>
      <c r="W15" s="2"/>
      <c r="X15" s="4"/>
      <c r="Y15" s="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52" ht="15.75">
      <c r="A16" s="2"/>
      <c r="B16" s="2"/>
      <c r="C16" s="2"/>
      <c r="D16" s="2"/>
      <c r="E16" s="2"/>
      <c r="F16" s="2"/>
      <c r="G16" s="2"/>
      <c r="H16" s="2"/>
      <c r="I16" s="2"/>
      <c r="J16" s="3"/>
      <c r="K16" s="2"/>
      <c r="L16" s="2"/>
      <c r="M16" s="4"/>
      <c r="N16" s="4"/>
      <c r="O16" s="2"/>
      <c r="P16" s="2"/>
      <c r="Q16" s="2"/>
      <c r="R16" s="3"/>
      <c r="S16" s="3"/>
      <c r="T16" s="2"/>
      <c r="U16" s="2"/>
      <c r="V16" s="2"/>
      <c r="W16" s="2"/>
      <c r="X16" s="4"/>
      <c r="Y16" s="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ht="15.75">
      <c r="A17" s="2"/>
      <c r="B17" s="2"/>
      <c r="C17" s="2"/>
      <c r="D17" s="2"/>
      <c r="E17" s="2"/>
      <c r="F17" s="2"/>
      <c r="G17" s="2"/>
      <c r="H17" s="2"/>
      <c r="I17" s="2"/>
      <c r="J17" s="3"/>
      <c r="K17" s="2"/>
      <c r="L17" s="2"/>
      <c r="M17" s="4"/>
      <c r="N17" s="4"/>
      <c r="O17" s="2"/>
      <c r="P17" s="2"/>
      <c r="Q17" s="2"/>
      <c r="R17" s="3"/>
      <c r="S17" s="3"/>
      <c r="T17" s="2"/>
      <c r="U17" s="2"/>
      <c r="V17" s="2"/>
      <c r="W17" s="2"/>
      <c r="X17" s="4"/>
      <c r="Y17" s="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ht="15.75">
      <c r="A18" s="2"/>
      <c r="B18" s="2"/>
      <c r="C18" s="2"/>
      <c r="D18" s="2"/>
      <c r="E18" s="2"/>
      <c r="F18" s="2"/>
      <c r="G18" s="2"/>
      <c r="H18" s="2"/>
      <c r="I18" s="2"/>
      <c r="J18" s="3"/>
      <c r="K18" s="2"/>
      <c r="L18" s="2"/>
      <c r="M18" s="4"/>
      <c r="N18" s="4"/>
      <c r="O18" s="2"/>
      <c r="P18" s="2"/>
      <c r="Q18" s="2"/>
      <c r="R18" s="3"/>
      <c r="S18" s="3"/>
      <c r="T18" s="2"/>
      <c r="U18" s="2"/>
      <c r="V18" s="2"/>
      <c r="W18" s="2"/>
      <c r="X18" s="4"/>
      <c r="Y18" s="4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t="15.75">
      <c r="A19" s="2"/>
      <c r="B19" s="2"/>
      <c r="C19" s="2"/>
      <c r="D19" s="2"/>
      <c r="E19" s="2"/>
      <c r="F19" s="2"/>
      <c r="G19" s="2"/>
      <c r="H19" s="2"/>
      <c r="I19" s="2"/>
      <c r="J19" s="3"/>
      <c r="K19" s="2"/>
      <c r="L19" s="2"/>
      <c r="M19" s="4"/>
      <c r="N19" s="4"/>
      <c r="O19" s="2"/>
      <c r="P19" s="2"/>
      <c r="Q19" s="2"/>
      <c r="R19" s="3"/>
      <c r="S19" s="3"/>
      <c r="T19" s="2"/>
      <c r="U19" s="2"/>
      <c r="V19" s="2"/>
      <c r="W19" s="2"/>
      <c r="X19" s="4"/>
      <c r="Y19" s="4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ht="15.75">
      <c r="A20" s="2"/>
      <c r="B20" s="2"/>
      <c r="C20" s="2"/>
      <c r="D20" s="2"/>
      <c r="E20" s="2"/>
      <c r="F20" s="2"/>
      <c r="G20" s="2"/>
      <c r="H20" s="2"/>
      <c r="I20" s="2"/>
      <c r="J20" s="3"/>
      <c r="K20" s="2"/>
      <c r="L20" s="2"/>
      <c r="M20" s="4"/>
      <c r="N20" s="4"/>
      <c r="O20" s="2"/>
      <c r="P20" s="2"/>
      <c r="Q20" s="2"/>
      <c r="R20" s="3"/>
      <c r="S20" s="3"/>
      <c r="T20" s="2"/>
      <c r="U20" s="2"/>
      <c r="V20" s="2"/>
      <c r="W20" s="2"/>
      <c r="X20" s="4"/>
      <c r="Y20" s="4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ht="15.75">
      <c r="A21" s="2"/>
      <c r="B21" s="2"/>
      <c r="C21" s="2"/>
      <c r="D21" s="2"/>
      <c r="E21" s="2"/>
      <c r="F21" s="2"/>
      <c r="G21" s="2"/>
      <c r="H21" s="2"/>
      <c r="I21" s="2"/>
      <c r="J21" s="3"/>
      <c r="K21" s="2"/>
      <c r="L21" s="2"/>
      <c r="M21" s="4"/>
      <c r="N21" s="4"/>
      <c r="O21" s="2"/>
      <c r="P21" s="2"/>
      <c r="Q21" s="2"/>
      <c r="R21" s="3"/>
      <c r="S21" s="3"/>
      <c r="T21" s="2"/>
      <c r="U21" s="2"/>
      <c r="V21" s="2"/>
      <c r="W21" s="2"/>
      <c r="X21" s="4"/>
      <c r="Y21" s="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ht="15.75">
      <c r="A22" s="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4"/>
      <c r="N22" s="4"/>
      <c r="O22" s="2"/>
      <c r="P22" s="2"/>
      <c r="Q22" s="2"/>
      <c r="R22" s="3"/>
      <c r="S22" s="3"/>
      <c r="T22" s="2"/>
      <c r="U22" s="2"/>
      <c r="V22" s="2"/>
      <c r="W22" s="2"/>
      <c r="X22" s="4"/>
      <c r="Y22" s="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ht="15.75">
      <c r="A23" s="2"/>
      <c r="B23" s="2"/>
      <c r="C23" s="2"/>
      <c r="D23" s="2"/>
      <c r="E23" s="2"/>
      <c r="F23" s="2"/>
      <c r="G23" s="2"/>
      <c r="H23" s="2"/>
      <c r="I23" s="2"/>
      <c r="J23" s="3"/>
      <c r="K23" s="2"/>
      <c r="L23" s="2"/>
      <c r="M23" s="4"/>
      <c r="N23" s="4"/>
      <c r="O23" s="2"/>
      <c r="P23" s="2"/>
      <c r="Q23" s="2"/>
      <c r="R23" s="3"/>
      <c r="S23" s="3"/>
      <c r="T23" s="2"/>
      <c r="U23" s="2"/>
      <c r="V23" s="2"/>
      <c r="W23" s="2"/>
      <c r="X23" s="4"/>
      <c r="Y23" s="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ht="15.75">
      <c r="A24" s="2"/>
      <c r="B24" s="2"/>
      <c r="C24" s="2"/>
      <c r="D24" s="2"/>
      <c r="E24" s="2"/>
      <c r="F24" s="2"/>
      <c r="G24" s="2"/>
      <c r="H24" s="2"/>
      <c r="I24" s="2"/>
      <c r="J24" s="3"/>
      <c r="K24" s="2"/>
      <c r="L24" s="2"/>
      <c r="M24" s="4"/>
      <c r="N24" s="4"/>
      <c r="O24" s="2"/>
      <c r="P24" s="2"/>
      <c r="Q24" s="2"/>
      <c r="R24" s="3"/>
      <c r="S24" s="3"/>
      <c r="T24" s="2"/>
      <c r="U24" s="2"/>
      <c r="V24" s="2"/>
      <c r="W24" s="2"/>
      <c r="X24" s="4"/>
      <c r="Y24" s="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ht="15.75">
      <c r="A25" s="2"/>
      <c r="B25" s="2"/>
      <c r="C25" s="2"/>
      <c r="D25" s="2"/>
      <c r="E25" s="2"/>
      <c r="F25" s="2"/>
      <c r="G25" s="2"/>
      <c r="H25" s="2"/>
      <c r="I25" s="2"/>
      <c r="J25" s="3"/>
      <c r="K25" s="2"/>
      <c r="L25" s="2"/>
      <c r="M25" s="4"/>
      <c r="N25" s="4"/>
      <c r="O25" s="2"/>
      <c r="P25" s="2"/>
      <c r="Q25" s="2"/>
      <c r="R25" s="3"/>
      <c r="S25" s="3"/>
      <c r="T25" s="2"/>
      <c r="U25" s="2"/>
      <c r="V25" s="2"/>
      <c r="W25" s="2"/>
      <c r="X25" s="4"/>
      <c r="Y25" s="4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ht="15.75">
      <c r="A26" s="2"/>
      <c r="B26" s="2"/>
      <c r="C26" s="2"/>
      <c r="D26" s="2"/>
      <c r="E26" s="2"/>
      <c r="F26" s="2"/>
      <c r="G26" s="2"/>
      <c r="H26" s="2"/>
      <c r="I26" s="2"/>
      <c r="J26" s="3"/>
      <c r="K26" s="2"/>
      <c r="L26" s="2"/>
      <c r="M26" s="4"/>
      <c r="N26" s="4"/>
      <c r="O26" s="2"/>
      <c r="P26" s="2"/>
      <c r="Q26" s="2"/>
      <c r="R26" s="3"/>
      <c r="S26" s="3"/>
      <c r="T26" s="2"/>
      <c r="U26" s="2"/>
      <c r="V26" s="2"/>
      <c r="W26" s="2"/>
      <c r="X26" s="4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ht="15.75">
      <c r="A27" s="2"/>
      <c r="B27" s="2"/>
      <c r="C27" s="2"/>
      <c r="D27" s="2"/>
      <c r="E27" s="2"/>
      <c r="F27" s="2"/>
      <c r="G27" s="2"/>
      <c r="H27" s="2"/>
      <c r="I27" s="2"/>
      <c r="J27" s="3"/>
      <c r="K27" s="2"/>
      <c r="L27" s="2"/>
      <c r="M27" s="4"/>
      <c r="N27" s="4"/>
      <c r="O27" s="2"/>
      <c r="P27" s="2"/>
      <c r="Q27" s="2"/>
      <c r="R27" s="3"/>
      <c r="S27" s="3"/>
      <c r="T27" s="2"/>
      <c r="U27" s="2"/>
      <c r="V27" s="2"/>
      <c r="W27" s="2"/>
      <c r="X27" s="4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ht="15.75">
      <c r="A28" s="2"/>
      <c r="B28" s="2"/>
      <c r="C28" s="2"/>
      <c r="D28" s="2"/>
      <c r="E28" s="2"/>
      <c r="F28" s="2"/>
      <c r="G28" s="2"/>
      <c r="H28" s="2"/>
      <c r="I28" s="2"/>
      <c r="J28" s="3"/>
      <c r="K28" s="2"/>
      <c r="L28" s="2"/>
      <c r="M28" s="4"/>
      <c r="N28" s="4"/>
      <c r="O28" s="2"/>
      <c r="P28" s="2"/>
      <c r="Q28" s="2"/>
      <c r="R28" s="3"/>
      <c r="S28" s="3"/>
      <c r="T28" s="2"/>
      <c r="U28" s="2"/>
      <c r="V28" s="2"/>
      <c r="W28" s="2"/>
      <c r="X28" s="4"/>
      <c r="Y28" s="4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ht="15.75">
      <c r="A29" s="2"/>
      <c r="B29" s="2"/>
      <c r="C29" s="2"/>
      <c r="D29" s="2"/>
      <c r="E29" s="2"/>
      <c r="F29" s="2"/>
      <c r="G29" s="2"/>
      <c r="H29" s="2"/>
      <c r="I29" s="2"/>
      <c r="J29" s="3"/>
      <c r="K29" s="2"/>
      <c r="L29" s="2"/>
      <c r="M29" s="4"/>
      <c r="N29" s="4"/>
      <c r="O29" s="2"/>
      <c r="P29" s="2"/>
      <c r="Q29" s="2"/>
      <c r="R29" s="3"/>
      <c r="S29" s="3"/>
      <c r="T29" s="2"/>
      <c r="U29" s="2"/>
      <c r="V29" s="2"/>
      <c r="W29" s="2"/>
      <c r="X29" s="4"/>
      <c r="Y29" s="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15.75">
      <c r="A30" s="2"/>
      <c r="B30" s="2"/>
      <c r="C30" s="2"/>
      <c r="D30" s="2"/>
      <c r="E30" s="2"/>
      <c r="F30" s="2"/>
      <c r="G30" s="2"/>
      <c r="H30" s="2"/>
      <c r="I30" s="2"/>
      <c r="J30" s="3"/>
      <c r="K30" s="2"/>
      <c r="L30" s="2"/>
      <c r="M30" s="4"/>
      <c r="N30" s="4"/>
      <c r="O30" s="2"/>
      <c r="P30" s="2"/>
      <c r="Q30" s="2"/>
      <c r="R30" s="3"/>
      <c r="S30" s="3"/>
      <c r="T30" s="2"/>
      <c r="U30" s="2"/>
      <c r="V30" s="2"/>
      <c r="W30" s="2"/>
      <c r="X30" s="4"/>
      <c r="Y30" s="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ht="15.75">
      <c r="A31" s="2"/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  <c r="M31" s="4"/>
      <c r="N31" s="4"/>
      <c r="O31" s="2"/>
      <c r="P31" s="2"/>
      <c r="Q31" s="2"/>
      <c r="R31" s="3"/>
      <c r="S31" s="3"/>
      <c r="T31" s="2"/>
      <c r="U31" s="2"/>
      <c r="V31" s="2"/>
      <c r="W31" s="2"/>
      <c r="X31" s="4"/>
      <c r="Y31" s="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ht="15.75">
      <c r="A32" s="2"/>
      <c r="B32" s="2"/>
      <c r="C32" s="2"/>
      <c r="D32" s="2"/>
      <c r="E32" s="2"/>
      <c r="F32" s="2"/>
      <c r="G32" s="2"/>
      <c r="H32" s="2"/>
      <c r="I32" s="2"/>
      <c r="J32" s="3"/>
      <c r="K32" s="2"/>
      <c r="L32" s="2"/>
      <c r="M32" s="4"/>
      <c r="N32" s="4"/>
      <c r="O32" s="2"/>
      <c r="P32" s="2"/>
      <c r="Q32" s="2"/>
      <c r="R32" s="3"/>
      <c r="S32" s="3"/>
      <c r="T32" s="2"/>
      <c r="U32" s="2"/>
      <c r="V32" s="2"/>
      <c r="W32" s="2"/>
      <c r="X32" s="4"/>
      <c r="Y32" s="4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ht="15.75">
      <c r="A33" s="2"/>
      <c r="B33" s="2"/>
      <c r="C33" s="2"/>
      <c r="D33" s="2"/>
      <c r="E33" s="2"/>
      <c r="F33" s="2"/>
      <c r="G33" s="2"/>
      <c r="H33" s="2"/>
      <c r="I33" s="2"/>
      <c r="J33" s="3"/>
      <c r="K33" s="2"/>
      <c r="L33" s="2"/>
      <c r="M33" s="4"/>
      <c r="N33" s="4"/>
      <c r="O33" s="2"/>
      <c r="P33" s="2"/>
      <c r="Q33" s="2"/>
      <c r="R33" s="3"/>
      <c r="S33" s="3"/>
      <c r="T33" s="2"/>
      <c r="U33" s="2"/>
      <c r="V33" s="2"/>
      <c r="W33" s="2"/>
      <c r="X33" s="4"/>
      <c r="Y33" s="4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ht="15.75">
      <c r="A34" s="2"/>
      <c r="B34" s="2"/>
      <c r="C34" s="2"/>
      <c r="D34" s="2"/>
      <c r="E34" s="2"/>
      <c r="F34" s="2"/>
      <c r="G34" s="2"/>
      <c r="H34" s="2"/>
      <c r="I34" s="2"/>
      <c r="J34" s="3"/>
      <c r="K34" s="2"/>
      <c r="L34" s="2"/>
      <c r="M34" s="4"/>
      <c r="N34" s="4"/>
      <c r="O34" s="2"/>
      <c r="P34" s="2"/>
      <c r="Q34" s="2"/>
      <c r="R34" s="3"/>
      <c r="S34" s="3"/>
      <c r="T34" s="2"/>
      <c r="U34" s="2"/>
      <c r="V34" s="2"/>
      <c r="W34" s="2"/>
      <c r="X34" s="4"/>
      <c r="Y34" s="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ht="15.75">
      <c r="A35" s="2"/>
      <c r="B35" s="2"/>
      <c r="C35" s="2"/>
      <c r="D35" s="2"/>
      <c r="E35" s="2"/>
      <c r="F35" s="2"/>
      <c r="G35" s="2"/>
      <c r="H35" s="2"/>
      <c r="I35" s="2"/>
      <c r="J35" s="3"/>
      <c r="K35" s="2"/>
      <c r="L35" s="2"/>
      <c r="M35" s="4"/>
      <c r="N35" s="4"/>
      <c r="O35" s="2"/>
      <c r="P35" s="2"/>
      <c r="Q35" s="2"/>
      <c r="R35" s="3"/>
      <c r="S35" s="3"/>
      <c r="T35" s="2"/>
      <c r="U35" s="2"/>
      <c r="V35" s="2"/>
      <c r="W35" s="2"/>
      <c r="X35" s="4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ht="15.75">
      <c r="A36" s="2"/>
      <c r="B36" s="2"/>
      <c r="C36" s="2"/>
      <c r="D36" s="2"/>
      <c r="E36" s="2"/>
      <c r="F36" s="2"/>
      <c r="G36" s="2"/>
      <c r="H36" s="2"/>
      <c r="I36" s="2"/>
      <c r="J36" s="3"/>
      <c r="K36" s="2"/>
      <c r="L36" s="2"/>
      <c r="M36" s="4"/>
      <c r="N36" s="4"/>
      <c r="O36" s="2"/>
      <c r="P36" s="2"/>
      <c r="Q36" s="2"/>
      <c r="R36" s="3"/>
      <c r="S36" s="3"/>
      <c r="T36" s="2"/>
      <c r="U36" s="2"/>
      <c r="V36" s="2"/>
      <c r="W36" s="2"/>
      <c r="X36" s="4"/>
      <c r="Y36" s="4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5"/>
      <c r="AN36" s="2"/>
      <c r="AO36" s="2"/>
      <c r="AP36" s="2"/>
      <c r="AQ36" s="2"/>
      <c r="AR36" s="2"/>
      <c r="AS36" s="2"/>
      <c r="AT36" s="2"/>
      <c r="AU36" s="2"/>
      <c r="AV36" s="2"/>
    </row>
    <row r="37" spans="1:48" ht="15.75">
      <c r="A37" s="2"/>
      <c r="B37" s="2"/>
      <c r="C37" s="2"/>
      <c r="D37" s="2"/>
      <c r="E37" s="2"/>
      <c r="F37" s="2"/>
      <c r="G37" s="2"/>
      <c r="H37" s="2"/>
      <c r="I37" s="2"/>
      <c r="J37" s="3"/>
      <c r="K37" s="2"/>
      <c r="L37" s="2"/>
      <c r="M37" s="4"/>
      <c r="N37" s="4"/>
      <c r="O37" s="2"/>
      <c r="P37" s="2"/>
      <c r="Q37" s="2"/>
      <c r="R37" s="3"/>
      <c r="S37" s="3"/>
      <c r="T37" s="2"/>
      <c r="U37" s="2"/>
      <c r="V37" s="2"/>
      <c r="W37" s="2"/>
      <c r="X37" s="4"/>
      <c r="Y37" s="4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ht="15.75">
      <c r="A38" s="2"/>
      <c r="B38" s="2"/>
      <c r="C38" s="2"/>
      <c r="D38" s="2"/>
      <c r="E38" s="2"/>
      <c r="F38" s="2"/>
      <c r="G38" s="2"/>
      <c r="H38" s="2"/>
      <c r="I38" s="2"/>
      <c r="J38" s="3"/>
      <c r="K38" s="2"/>
      <c r="L38" s="2"/>
      <c r="M38" s="4"/>
      <c r="N38" s="4"/>
      <c r="O38" s="2"/>
      <c r="P38" s="2"/>
      <c r="Q38" s="2"/>
      <c r="R38" s="3"/>
      <c r="S38" s="3"/>
      <c r="T38" s="2"/>
      <c r="U38" s="2"/>
      <c r="V38" s="2"/>
      <c r="W38" s="2"/>
      <c r="X38" s="4"/>
      <c r="Y38" s="4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ht="15.75">
      <c r="A39" s="2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4"/>
      <c r="N39" s="4"/>
      <c r="O39" s="2"/>
      <c r="P39" s="2"/>
      <c r="Q39" s="2"/>
      <c r="R39" s="3"/>
      <c r="S39" s="3"/>
      <c r="T39" s="2"/>
      <c r="U39" s="2"/>
      <c r="V39" s="2"/>
      <c r="W39" s="2"/>
      <c r="X39" s="4"/>
      <c r="Y39" s="4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ht="15.75">
      <c r="A40" s="2"/>
      <c r="B40" s="2"/>
      <c r="C40" s="2"/>
      <c r="D40" s="2"/>
      <c r="E40" s="2"/>
      <c r="F40" s="2"/>
      <c r="G40" s="2"/>
      <c r="H40" s="2"/>
      <c r="I40" s="2"/>
      <c r="J40" s="3"/>
      <c r="K40" s="2"/>
      <c r="L40" s="2"/>
      <c r="M40" s="4"/>
      <c r="N40" s="4"/>
      <c r="O40" s="2"/>
      <c r="P40" s="2"/>
      <c r="Q40" s="2"/>
      <c r="R40" s="3"/>
      <c r="S40" s="3"/>
      <c r="T40" s="2"/>
      <c r="U40" s="2"/>
      <c r="V40" s="2"/>
      <c r="W40" s="2"/>
      <c r="X40" s="4"/>
      <c r="Y40" s="4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ht="15.75">
      <c r="A41" s="2"/>
      <c r="B41" s="2"/>
      <c r="C41" s="2"/>
      <c r="D41" s="2"/>
      <c r="E41" s="2"/>
      <c r="F41" s="2"/>
      <c r="G41" s="2"/>
      <c r="H41" s="2"/>
      <c r="I41" s="2"/>
      <c r="J41" s="3"/>
      <c r="K41" s="2"/>
      <c r="L41" s="2"/>
      <c r="M41" s="4"/>
      <c r="N41" s="4"/>
      <c r="O41" s="2"/>
      <c r="P41" s="2"/>
      <c r="Q41" s="2"/>
      <c r="R41" s="3"/>
      <c r="S41" s="3"/>
      <c r="T41" s="2"/>
      <c r="U41" s="2"/>
      <c r="V41" s="2"/>
      <c r="W41" s="2"/>
      <c r="X41" s="4"/>
      <c r="Y41" s="4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ht="15.75">
      <c r="A42" s="2"/>
      <c r="B42" s="2"/>
      <c r="C42" s="2"/>
      <c r="D42" s="2"/>
      <c r="E42" s="2"/>
      <c r="F42" s="2"/>
      <c r="G42" s="2"/>
      <c r="H42" s="2"/>
      <c r="I42" s="2"/>
      <c r="J42" s="3"/>
      <c r="K42" s="2"/>
      <c r="L42" s="2"/>
      <c r="M42" s="4"/>
      <c r="N42" s="4"/>
      <c r="O42" s="2"/>
      <c r="P42" s="2"/>
      <c r="Q42" s="2"/>
      <c r="R42" s="3"/>
      <c r="S42" s="3"/>
      <c r="T42" s="2"/>
      <c r="U42" s="2"/>
      <c r="V42" s="2"/>
      <c r="W42" s="2"/>
      <c r="X42" s="4"/>
      <c r="Y42" s="4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ht="15.75">
      <c r="A43" s="2"/>
      <c r="B43" s="2"/>
      <c r="C43" s="2"/>
      <c r="D43" s="2"/>
      <c r="E43" s="2"/>
      <c r="F43" s="2"/>
      <c r="G43" s="2"/>
      <c r="H43" s="2"/>
      <c r="I43" s="2"/>
      <c r="J43" s="3"/>
      <c r="K43" s="2"/>
      <c r="L43" s="2"/>
      <c r="M43" s="4"/>
      <c r="N43" s="4"/>
      <c r="O43" s="2"/>
      <c r="P43" s="2"/>
      <c r="Q43" s="2"/>
      <c r="R43" s="3"/>
      <c r="S43" s="3"/>
      <c r="T43" s="2"/>
      <c r="U43" s="2"/>
      <c r="V43" s="2"/>
      <c r="W43" s="2"/>
      <c r="X43" s="4"/>
      <c r="Y43" s="4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ht="15.75">
      <c r="A44" s="2"/>
      <c r="B44" s="2"/>
      <c r="C44" s="2"/>
      <c r="D44" s="2"/>
      <c r="E44" s="2"/>
      <c r="F44" s="2"/>
      <c r="G44" s="2"/>
      <c r="H44" s="2"/>
      <c r="I44" s="2"/>
      <c r="J44" s="3"/>
      <c r="K44" s="2"/>
      <c r="L44" s="2"/>
      <c r="M44" s="4"/>
      <c r="N44" s="4"/>
      <c r="O44" s="2"/>
      <c r="P44" s="2"/>
      <c r="Q44" s="2"/>
      <c r="R44" s="3"/>
      <c r="S44" s="3"/>
      <c r="T44" s="2"/>
      <c r="U44" s="2"/>
      <c r="V44" s="2"/>
      <c r="W44" s="2"/>
      <c r="X44" s="4"/>
      <c r="Y44" s="4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ht="15.75">
      <c r="A45" s="2"/>
      <c r="B45" s="2"/>
      <c r="C45" s="2"/>
      <c r="D45" s="2"/>
      <c r="E45" s="2"/>
      <c r="F45" s="2"/>
      <c r="G45" s="2"/>
      <c r="H45" s="2"/>
      <c r="I45" s="2"/>
      <c r="J45" s="3"/>
      <c r="K45" s="2"/>
      <c r="L45" s="2"/>
      <c r="M45" s="4"/>
      <c r="N45" s="4"/>
      <c r="O45" s="2"/>
      <c r="P45" s="2"/>
      <c r="Q45" s="2"/>
      <c r="R45" s="3"/>
      <c r="S45" s="3"/>
      <c r="T45" s="2"/>
      <c r="U45" s="2"/>
      <c r="V45" s="2"/>
      <c r="W45" s="2"/>
      <c r="X45" s="4"/>
      <c r="Y45" s="4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ht="15.75">
      <c r="A46" s="2"/>
      <c r="B46" s="2"/>
      <c r="C46" s="2"/>
      <c r="D46" s="2"/>
      <c r="E46" s="2"/>
      <c r="F46" s="2"/>
      <c r="G46" s="2"/>
      <c r="H46" s="2"/>
      <c r="I46" s="2"/>
      <c r="J46" s="3"/>
      <c r="K46" s="2"/>
      <c r="L46" s="2"/>
      <c r="M46" s="4"/>
      <c r="N46" s="4"/>
      <c r="O46" s="2"/>
      <c r="P46" s="2"/>
      <c r="Q46" s="2"/>
      <c r="R46" s="3"/>
      <c r="S46" s="3"/>
      <c r="T46" s="2"/>
      <c r="U46" s="2"/>
      <c r="V46" s="2"/>
      <c r="W46" s="2"/>
      <c r="X46" s="4"/>
      <c r="Y46" s="4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ht="15.75">
      <c r="A47" s="2"/>
      <c r="B47" s="2"/>
      <c r="C47" s="2"/>
      <c r="D47" s="2"/>
      <c r="E47" s="2"/>
      <c r="F47" s="2"/>
      <c r="G47" s="2"/>
      <c r="H47" s="2"/>
      <c r="I47" s="2"/>
      <c r="J47" s="3"/>
      <c r="K47" s="2"/>
      <c r="L47" s="2"/>
      <c r="M47" s="4"/>
      <c r="N47" s="4"/>
      <c r="O47" s="2"/>
      <c r="P47" s="2"/>
      <c r="Q47" s="2"/>
      <c r="R47" s="3"/>
      <c r="S47" s="3"/>
      <c r="T47" s="2"/>
      <c r="U47" s="2"/>
      <c r="V47" s="2"/>
      <c r="W47" s="2"/>
      <c r="X47" s="4"/>
      <c r="Y47" s="4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ht="15.75">
      <c r="A48" s="2"/>
      <c r="B48" s="2"/>
      <c r="C48" s="2"/>
      <c r="D48" s="2"/>
      <c r="E48" s="2"/>
      <c r="F48" s="2"/>
      <c r="G48" s="2"/>
      <c r="H48" s="2"/>
      <c r="I48" s="2"/>
      <c r="J48" s="3"/>
      <c r="K48" s="2"/>
      <c r="L48" s="2"/>
      <c r="M48" s="4"/>
      <c r="N48" s="4"/>
      <c r="O48" s="2"/>
      <c r="P48" s="2"/>
      <c r="Q48" s="2"/>
      <c r="R48" s="3"/>
      <c r="S48" s="3"/>
      <c r="T48" s="2"/>
      <c r="U48" s="2"/>
      <c r="V48" s="2"/>
      <c r="W48" s="2"/>
      <c r="X48" s="4"/>
      <c r="Y48" s="4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ht="15.75">
      <c r="A49" s="2"/>
      <c r="B49" s="2"/>
      <c r="C49" s="2"/>
      <c r="D49" s="2"/>
      <c r="E49" s="2"/>
      <c r="F49" s="2"/>
      <c r="G49" s="2"/>
      <c r="H49" s="2"/>
      <c r="I49" s="2"/>
      <c r="J49" s="3"/>
      <c r="K49" s="2"/>
      <c r="L49" s="2"/>
      <c r="M49" s="4"/>
      <c r="N49" s="4"/>
      <c r="O49" s="2"/>
      <c r="P49" s="2"/>
      <c r="Q49" s="2"/>
      <c r="R49" s="3"/>
      <c r="S49" s="3"/>
      <c r="T49" s="2"/>
      <c r="U49" s="2"/>
      <c r="V49" s="2"/>
      <c r="W49" s="2"/>
      <c r="X49" s="4"/>
      <c r="Y49" s="4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ht="15.75">
      <c r="A50" s="2"/>
      <c r="B50" s="2"/>
      <c r="C50" s="2"/>
      <c r="D50" s="2"/>
      <c r="E50" s="2"/>
      <c r="F50" s="2"/>
      <c r="G50" s="2"/>
      <c r="H50" s="2"/>
      <c r="I50" s="2"/>
      <c r="J50" s="3"/>
      <c r="K50" s="2"/>
      <c r="L50" s="2"/>
      <c r="M50" s="4"/>
      <c r="N50" s="4"/>
      <c r="O50" s="2"/>
      <c r="P50" s="2"/>
      <c r="Q50" s="2"/>
      <c r="R50" s="3"/>
      <c r="S50" s="3"/>
      <c r="T50" s="2"/>
      <c r="U50" s="2"/>
      <c r="V50" s="2"/>
      <c r="W50" s="2"/>
      <c r="X50" s="4"/>
      <c r="Y50" s="4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ht="15.75">
      <c r="A51" s="2"/>
      <c r="B51" s="2"/>
      <c r="C51" s="2"/>
      <c r="D51" s="2"/>
      <c r="E51" s="2"/>
      <c r="F51" s="2"/>
      <c r="G51" s="2"/>
      <c r="H51" s="2"/>
      <c r="I51" s="2"/>
      <c r="J51" s="3"/>
      <c r="K51" s="2"/>
      <c r="L51" s="2"/>
      <c r="M51" s="4"/>
      <c r="N51" s="4"/>
      <c r="O51" s="2"/>
      <c r="P51" s="2"/>
      <c r="Q51" s="2"/>
      <c r="R51" s="3"/>
      <c r="S51" s="3"/>
      <c r="T51" s="2"/>
      <c r="U51" s="2"/>
      <c r="V51" s="2"/>
      <c r="W51" s="2"/>
      <c r="X51" s="4"/>
      <c r="Y51" s="4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ht="15.75">
      <c r="A52" s="2"/>
      <c r="B52" s="2"/>
      <c r="C52" s="2"/>
      <c r="D52" s="2"/>
      <c r="E52" s="2"/>
      <c r="F52" s="2"/>
      <c r="G52" s="2"/>
      <c r="H52" s="2"/>
      <c r="I52" s="2"/>
      <c r="J52" s="3"/>
      <c r="K52" s="2"/>
      <c r="L52" s="2"/>
      <c r="M52" s="4"/>
      <c r="N52" s="4"/>
      <c r="O52" s="2"/>
      <c r="P52" s="2"/>
      <c r="Q52" s="2"/>
      <c r="R52" s="3"/>
      <c r="S52" s="3"/>
      <c r="T52" s="2"/>
      <c r="U52" s="2"/>
      <c r="V52" s="2"/>
      <c r="W52" s="2"/>
      <c r="X52" s="4"/>
      <c r="Y52" s="4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ht="15.75">
      <c r="A53" s="2"/>
      <c r="B53" s="2"/>
      <c r="C53" s="2"/>
      <c r="D53" s="2"/>
      <c r="E53" s="2"/>
      <c r="F53" s="2"/>
      <c r="G53" s="2"/>
      <c r="H53" s="2"/>
      <c r="I53" s="2"/>
      <c r="J53" s="3"/>
      <c r="K53" s="2"/>
      <c r="L53" s="2"/>
      <c r="M53" s="4"/>
      <c r="N53" s="4"/>
      <c r="O53" s="2"/>
      <c r="P53" s="2"/>
      <c r="Q53" s="2"/>
      <c r="R53" s="3"/>
      <c r="S53" s="3"/>
      <c r="T53" s="2"/>
      <c r="U53" s="2"/>
      <c r="V53" s="2"/>
      <c r="W53" s="2"/>
      <c r="X53" s="4"/>
      <c r="Y53" s="4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ht="15.75">
      <c r="A54" s="2"/>
      <c r="B54" s="2"/>
      <c r="C54" s="2"/>
      <c r="D54" s="2"/>
      <c r="E54" s="2"/>
      <c r="F54" s="2"/>
      <c r="G54" s="2"/>
      <c r="H54" s="2"/>
      <c r="I54" s="2"/>
      <c r="J54" s="3"/>
      <c r="K54" s="2"/>
      <c r="L54" s="2"/>
      <c r="M54" s="4"/>
      <c r="N54" s="4"/>
      <c r="O54" s="2"/>
      <c r="P54" s="2"/>
      <c r="Q54" s="2"/>
      <c r="R54" s="3"/>
      <c r="S54" s="3"/>
      <c r="T54" s="2"/>
      <c r="U54" s="2"/>
      <c r="V54" s="2"/>
      <c r="W54" s="2"/>
      <c r="X54" s="4"/>
      <c r="Y54" s="4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ht="15.75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4"/>
      <c r="N55" s="4"/>
      <c r="O55" s="2"/>
      <c r="P55" s="2"/>
      <c r="Q55" s="2"/>
      <c r="R55" s="3"/>
      <c r="S55" s="3"/>
      <c r="T55" s="2"/>
      <c r="U55" s="2"/>
      <c r="V55" s="2"/>
      <c r="W55" s="2"/>
      <c r="X55" s="4"/>
      <c r="Y55" s="4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5"/>
      <c r="AN55" s="2"/>
      <c r="AO55" s="2"/>
      <c r="AP55" s="2"/>
      <c r="AQ55" s="2"/>
      <c r="AR55" s="2"/>
      <c r="AS55" s="2"/>
      <c r="AT55" s="2"/>
      <c r="AU55" s="2"/>
      <c r="AV55" s="2"/>
    </row>
    <row r="56" spans="1:48" ht="15.75">
      <c r="A56" s="2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4"/>
      <c r="N56" s="4"/>
      <c r="O56" s="2"/>
      <c r="P56" s="2"/>
      <c r="Q56" s="2"/>
      <c r="R56" s="3"/>
      <c r="S56" s="3"/>
      <c r="T56" s="2"/>
      <c r="U56" s="2"/>
      <c r="V56" s="2"/>
      <c r="W56" s="2"/>
      <c r="X56" s="4"/>
      <c r="Y56" s="4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ht="15.75">
      <c r="A57" s="2"/>
      <c r="B57" s="2"/>
      <c r="C57" s="2"/>
      <c r="D57" s="2"/>
      <c r="E57" s="2"/>
      <c r="F57" s="2"/>
      <c r="G57" s="2"/>
      <c r="H57" s="2"/>
      <c r="I57" s="2"/>
      <c r="J57" s="3"/>
      <c r="K57" s="2"/>
      <c r="L57" s="2"/>
      <c r="M57" s="4"/>
      <c r="N57" s="4"/>
      <c r="O57" s="2"/>
      <c r="P57" s="2"/>
      <c r="Q57" s="2"/>
      <c r="R57" s="3"/>
      <c r="S57" s="3"/>
      <c r="T57" s="2"/>
      <c r="U57" s="2"/>
      <c r="V57" s="2"/>
      <c r="W57" s="2"/>
      <c r="X57" s="4"/>
      <c r="Y57" s="4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ht="15.75">
      <c r="A58" s="2"/>
      <c r="B58" s="2"/>
      <c r="C58" s="2"/>
      <c r="D58" s="2"/>
      <c r="E58" s="2"/>
      <c r="F58" s="2"/>
      <c r="G58" s="2"/>
      <c r="H58" s="2"/>
      <c r="I58" s="2"/>
      <c r="J58" s="3"/>
      <c r="K58" s="2"/>
      <c r="L58" s="2"/>
      <c r="M58" s="4"/>
      <c r="N58" s="4"/>
      <c r="O58" s="2"/>
      <c r="P58" s="2"/>
      <c r="Q58" s="2"/>
      <c r="R58" s="3"/>
      <c r="S58" s="3"/>
      <c r="T58" s="2"/>
      <c r="U58" s="2"/>
      <c r="V58" s="2"/>
      <c r="W58" s="2"/>
      <c r="X58" s="4"/>
      <c r="Y58" s="4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ht="15.75">
      <c r="A59" s="2"/>
      <c r="B59" s="2"/>
      <c r="C59" s="2"/>
      <c r="D59" s="2"/>
      <c r="E59" s="2"/>
      <c r="F59" s="2"/>
      <c r="G59" s="2"/>
      <c r="H59" s="2"/>
      <c r="I59" s="2"/>
      <c r="J59" s="3"/>
      <c r="K59" s="2"/>
      <c r="L59" s="2"/>
      <c r="M59" s="4"/>
      <c r="N59" s="4"/>
      <c r="O59" s="2"/>
      <c r="P59" s="2"/>
      <c r="Q59" s="2"/>
      <c r="R59" s="3"/>
      <c r="S59" s="3"/>
      <c r="T59" s="2"/>
      <c r="U59" s="2"/>
      <c r="V59" s="2"/>
      <c r="W59" s="2"/>
      <c r="X59" s="4"/>
      <c r="Y59" s="4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ht="15.75">
      <c r="A60" s="2"/>
      <c r="B60" s="2"/>
      <c r="C60" s="2"/>
      <c r="D60" s="2"/>
      <c r="E60" s="2"/>
      <c r="F60" s="2"/>
      <c r="G60" s="2"/>
      <c r="H60" s="2"/>
      <c r="I60" s="2"/>
      <c r="J60" s="3"/>
      <c r="K60" s="2"/>
      <c r="L60" s="2"/>
      <c r="M60" s="4"/>
      <c r="N60" s="4"/>
      <c r="O60" s="2"/>
      <c r="P60" s="2"/>
      <c r="Q60" s="2"/>
      <c r="R60" s="3"/>
      <c r="S60" s="3"/>
      <c r="T60" s="2"/>
      <c r="U60" s="2"/>
      <c r="V60" s="2"/>
      <c r="W60" s="2"/>
      <c r="X60" s="4"/>
      <c r="Y60" s="4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ht="15.75">
      <c r="A61" s="2"/>
      <c r="B61" s="2"/>
      <c r="C61" s="2"/>
      <c r="D61" s="2"/>
      <c r="E61" s="2"/>
      <c r="F61" s="2"/>
      <c r="G61" s="2"/>
      <c r="H61" s="2"/>
      <c r="I61" s="2"/>
      <c r="J61" s="3"/>
      <c r="K61" s="2"/>
      <c r="L61" s="2"/>
      <c r="M61" s="4"/>
      <c r="N61" s="4"/>
      <c r="O61" s="2"/>
      <c r="P61" s="2"/>
      <c r="Q61" s="2"/>
      <c r="R61" s="3"/>
      <c r="S61" s="3"/>
      <c r="T61" s="2"/>
      <c r="U61" s="2"/>
      <c r="V61" s="2"/>
      <c r="W61" s="2"/>
      <c r="X61" s="4"/>
      <c r="Y61" s="4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ht="15.75">
      <c r="A62" s="2"/>
      <c r="B62" s="2"/>
      <c r="C62" s="2"/>
      <c r="D62" s="2"/>
      <c r="E62" s="2"/>
      <c r="F62" s="2"/>
      <c r="G62" s="2"/>
      <c r="H62" s="2"/>
      <c r="I62" s="2"/>
      <c r="J62" s="3"/>
      <c r="K62" s="2"/>
      <c r="L62" s="2"/>
      <c r="M62" s="4"/>
      <c r="N62" s="4"/>
      <c r="O62" s="2"/>
      <c r="P62" s="2"/>
      <c r="Q62" s="2"/>
      <c r="R62" s="3"/>
      <c r="S62" s="3"/>
      <c r="T62" s="2"/>
      <c r="U62" s="2"/>
      <c r="V62" s="2"/>
      <c r="W62" s="2"/>
      <c r="X62" s="4"/>
      <c r="Y62" s="4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ht="15.75">
      <c r="A63" s="2"/>
      <c r="B63" s="2"/>
      <c r="C63" s="2"/>
      <c r="D63" s="2"/>
      <c r="E63" s="2"/>
      <c r="F63" s="2"/>
      <c r="G63" s="2"/>
      <c r="H63" s="2"/>
      <c r="I63" s="2"/>
      <c r="J63" s="3"/>
      <c r="K63" s="2"/>
      <c r="L63" s="2"/>
      <c r="M63" s="4"/>
      <c r="N63" s="4"/>
      <c r="O63" s="2"/>
      <c r="P63" s="2"/>
      <c r="Q63" s="2"/>
      <c r="R63" s="3"/>
      <c r="S63" s="3"/>
      <c r="T63" s="2"/>
      <c r="U63" s="2"/>
      <c r="V63" s="2"/>
      <c r="W63" s="2"/>
      <c r="X63" s="4"/>
      <c r="Y63" s="4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ht="15.75">
      <c r="A64" s="2"/>
      <c r="B64" s="2"/>
      <c r="C64" s="2"/>
      <c r="D64" s="2"/>
      <c r="E64" s="2"/>
      <c r="F64" s="2"/>
      <c r="G64" s="2"/>
      <c r="H64" s="2"/>
      <c r="I64" s="2"/>
      <c r="J64" s="3"/>
      <c r="K64" s="2"/>
      <c r="L64" s="2"/>
      <c r="M64" s="4"/>
      <c r="N64" s="4"/>
      <c r="O64" s="2"/>
      <c r="P64" s="2"/>
      <c r="Q64" s="2"/>
      <c r="R64" s="3"/>
      <c r="S64" s="3"/>
      <c r="T64" s="2"/>
      <c r="U64" s="2"/>
      <c r="V64" s="2"/>
      <c r="W64" s="2"/>
      <c r="X64" s="4"/>
      <c r="Y64" s="4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ht="15.75">
      <c r="A65" s="2"/>
      <c r="B65" s="2"/>
      <c r="C65" s="2"/>
      <c r="D65" s="2"/>
      <c r="E65" s="2"/>
      <c r="F65" s="2"/>
      <c r="G65" s="2"/>
      <c r="H65" s="2"/>
      <c r="I65" s="2"/>
      <c r="J65" s="3"/>
      <c r="K65" s="2"/>
      <c r="L65" s="2"/>
      <c r="M65" s="4"/>
      <c r="N65" s="4"/>
      <c r="O65" s="2"/>
      <c r="P65" s="2"/>
      <c r="Q65" s="2"/>
      <c r="R65" s="3"/>
      <c r="S65" s="3"/>
      <c r="T65" s="2"/>
      <c r="U65" s="2"/>
      <c r="V65" s="2"/>
      <c r="W65" s="2"/>
      <c r="X65" s="4"/>
      <c r="Y65" s="4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ht="15.75">
      <c r="A66" s="2"/>
      <c r="B66" s="2"/>
      <c r="C66" s="2"/>
      <c r="D66" s="2"/>
      <c r="E66" s="2"/>
      <c r="F66" s="2"/>
      <c r="G66" s="2"/>
      <c r="H66" s="2"/>
      <c r="I66" s="2"/>
      <c r="J66" s="3"/>
      <c r="K66" s="2"/>
      <c r="L66" s="2"/>
      <c r="M66" s="4"/>
      <c r="N66" s="4"/>
      <c r="O66" s="2"/>
      <c r="P66" s="2"/>
      <c r="Q66" s="2"/>
      <c r="R66" s="3"/>
      <c r="S66" s="3"/>
      <c r="T66" s="2"/>
      <c r="U66" s="2"/>
      <c r="V66" s="2"/>
      <c r="W66" s="2"/>
      <c r="X66" s="4"/>
      <c r="Y66" s="4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ht="15.75">
      <c r="A67" s="2"/>
      <c r="B67" s="2"/>
      <c r="C67" s="2"/>
      <c r="D67" s="2"/>
      <c r="E67" s="2"/>
      <c r="F67" s="2"/>
      <c r="G67" s="2"/>
      <c r="H67" s="2"/>
      <c r="I67" s="2"/>
      <c r="J67" s="3"/>
      <c r="K67" s="2"/>
      <c r="L67" s="2"/>
      <c r="M67" s="4"/>
      <c r="N67" s="4"/>
      <c r="O67" s="2"/>
      <c r="P67" s="2"/>
      <c r="Q67" s="2"/>
      <c r="R67" s="3"/>
      <c r="S67" s="3"/>
      <c r="T67" s="2"/>
      <c r="U67" s="2"/>
      <c r="V67" s="2"/>
      <c r="W67" s="2"/>
      <c r="X67" s="4"/>
      <c r="Y67" s="4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ht="15.75">
      <c r="A68" s="2"/>
      <c r="B68" s="2"/>
      <c r="C68" s="2"/>
      <c r="D68" s="2"/>
      <c r="E68" s="2"/>
      <c r="F68" s="2"/>
      <c r="G68" s="2"/>
      <c r="H68" s="2"/>
      <c r="I68" s="2"/>
      <c r="J68" s="3"/>
      <c r="K68" s="2"/>
      <c r="L68" s="2"/>
      <c r="M68" s="4"/>
      <c r="N68" s="4"/>
      <c r="O68" s="2"/>
      <c r="P68" s="2"/>
      <c r="Q68" s="2"/>
      <c r="R68" s="3"/>
      <c r="S68" s="3"/>
      <c r="T68" s="2"/>
      <c r="U68" s="2"/>
      <c r="V68" s="2"/>
      <c r="W68" s="2"/>
      <c r="X68" s="4"/>
      <c r="Y68" s="4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5"/>
      <c r="AN68" s="2"/>
      <c r="AO68" s="2"/>
      <c r="AP68" s="2"/>
      <c r="AQ68" s="2"/>
      <c r="AR68" s="2"/>
      <c r="AS68" s="2"/>
      <c r="AT68" s="2"/>
      <c r="AU68" s="2"/>
      <c r="AV68" s="2"/>
    </row>
    <row r="69" spans="1:48" ht="15.75">
      <c r="A69" s="2"/>
      <c r="B69" s="2"/>
      <c r="C69" s="2"/>
      <c r="D69" s="2"/>
      <c r="E69" s="2"/>
      <c r="F69" s="2"/>
      <c r="G69" s="2"/>
      <c r="H69" s="2"/>
      <c r="I69" s="2"/>
      <c r="J69" s="3"/>
      <c r="K69" s="2"/>
      <c r="L69" s="2"/>
      <c r="M69" s="4"/>
      <c r="N69" s="4"/>
      <c r="O69" s="2"/>
      <c r="P69" s="2"/>
      <c r="Q69" s="2"/>
      <c r="R69" s="3"/>
      <c r="S69" s="3"/>
      <c r="T69" s="2"/>
      <c r="U69" s="2"/>
      <c r="V69" s="2"/>
      <c r="W69" s="2"/>
      <c r="X69" s="4"/>
      <c r="Y69" s="4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ht="15.75">
      <c r="A70" s="2"/>
      <c r="B70" s="2"/>
      <c r="C70" s="2"/>
      <c r="D70" s="2"/>
      <c r="E70" s="2"/>
      <c r="F70" s="2"/>
      <c r="G70" s="2"/>
      <c r="H70" s="2"/>
      <c r="I70" s="2"/>
      <c r="J70" s="3"/>
      <c r="K70" s="2"/>
      <c r="L70" s="2"/>
      <c r="M70" s="4"/>
      <c r="N70" s="4"/>
      <c r="O70" s="2"/>
      <c r="P70" s="2"/>
      <c r="Q70" s="2"/>
      <c r="R70" s="3"/>
      <c r="S70" s="3"/>
      <c r="T70" s="2"/>
      <c r="U70" s="2"/>
      <c r="V70" s="2"/>
      <c r="W70" s="2"/>
      <c r="X70" s="4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ht="15.75">
      <c r="A71" s="2"/>
      <c r="B71" s="2"/>
      <c r="C71" s="2"/>
      <c r="D71" s="2"/>
      <c r="E71" s="2"/>
      <c r="F71" s="2"/>
      <c r="G71" s="2"/>
      <c r="H71" s="2"/>
      <c r="I71" s="2"/>
      <c r="J71" s="3"/>
      <c r="K71" s="2"/>
      <c r="L71" s="2"/>
      <c r="M71" s="4"/>
      <c r="N71" s="4"/>
      <c r="O71" s="2"/>
      <c r="P71" s="2"/>
      <c r="Q71" s="2"/>
      <c r="R71" s="3"/>
      <c r="S71" s="3"/>
      <c r="T71" s="2"/>
      <c r="U71" s="2"/>
      <c r="V71" s="2"/>
      <c r="W71" s="2"/>
      <c r="X71" s="4"/>
      <c r="Y71" s="4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ht="15.75">
      <c r="A72" s="2"/>
      <c r="B72" s="2"/>
      <c r="C72" s="2"/>
      <c r="D72" s="2"/>
      <c r="E72" s="2"/>
      <c r="F72" s="2"/>
      <c r="G72" s="2"/>
      <c r="H72" s="2"/>
      <c r="I72" s="2"/>
      <c r="J72" s="3"/>
      <c r="K72" s="2"/>
      <c r="L72" s="2"/>
      <c r="M72" s="4"/>
      <c r="N72" s="4"/>
      <c r="O72" s="2"/>
      <c r="P72" s="2"/>
      <c r="Q72" s="2"/>
      <c r="R72" s="3"/>
      <c r="S72" s="3"/>
      <c r="T72" s="2"/>
      <c r="U72" s="2"/>
      <c r="V72" s="2"/>
      <c r="W72" s="2"/>
      <c r="X72" s="4"/>
      <c r="Y72" s="4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ht="15.75">
      <c r="A73" s="2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4"/>
      <c r="N73" s="4"/>
      <c r="O73" s="2"/>
      <c r="P73" s="2"/>
      <c r="Q73" s="2"/>
      <c r="R73" s="3"/>
      <c r="S73" s="3"/>
      <c r="T73" s="2"/>
      <c r="U73" s="2"/>
      <c r="V73" s="2"/>
      <c r="W73" s="2"/>
      <c r="X73" s="4"/>
      <c r="Y73" s="4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ht="15.75">
      <c r="A74" s="2"/>
      <c r="B74" s="2"/>
      <c r="C74" s="2"/>
      <c r="D74" s="2"/>
      <c r="E74" s="2"/>
      <c r="F74" s="2"/>
      <c r="G74" s="2"/>
      <c r="H74" s="2"/>
      <c r="I74" s="2"/>
      <c r="J74" s="3"/>
      <c r="K74" s="2"/>
      <c r="L74" s="2"/>
      <c r="M74" s="4"/>
      <c r="N74" s="4"/>
      <c r="O74" s="2"/>
      <c r="P74" s="2"/>
      <c r="Q74" s="2"/>
      <c r="R74" s="3"/>
      <c r="S74" s="3"/>
      <c r="T74" s="2"/>
      <c r="U74" s="2"/>
      <c r="V74" s="2"/>
      <c r="W74" s="2"/>
      <c r="X74" s="4"/>
      <c r="Y74" s="4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ht="15.75">
      <c r="A75" s="2"/>
      <c r="B75" s="2"/>
      <c r="C75" s="2"/>
      <c r="D75" s="2"/>
      <c r="E75" s="2"/>
      <c r="F75" s="2"/>
      <c r="G75" s="2"/>
      <c r="H75" s="2"/>
      <c r="I75" s="2"/>
      <c r="J75" s="3"/>
      <c r="K75" s="2"/>
      <c r="L75" s="2"/>
      <c r="M75" s="4"/>
      <c r="N75" s="4"/>
      <c r="O75" s="2"/>
      <c r="P75" s="2"/>
      <c r="Q75" s="2"/>
      <c r="R75" s="3"/>
      <c r="S75" s="3"/>
      <c r="T75" s="2"/>
      <c r="U75" s="2"/>
      <c r="V75" s="2"/>
      <c r="W75" s="2"/>
      <c r="X75" s="4"/>
      <c r="Y75" s="4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ht="15.75">
      <c r="A76" s="2"/>
      <c r="B76" s="2"/>
      <c r="C76" s="2"/>
      <c r="D76" s="2"/>
      <c r="E76" s="2"/>
      <c r="F76" s="2"/>
      <c r="G76" s="2"/>
      <c r="H76" s="2"/>
      <c r="I76" s="2"/>
      <c r="J76" s="3"/>
      <c r="K76" s="2"/>
      <c r="L76" s="2"/>
      <c r="M76" s="4"/>
      <c r="N76" s="4"/>
      <c r="O76" s="2"/>
      <c r="P76" s="2"/>
      <c r="Q76" s="2"/>
      <c r="R76" s="3"/>
      <c r="S76" s="3"/>
      <c r="T76" s="2"/>
      <c r="U76" s="2"/>
      <c r="V76" s="2"/>
      <c r="W76" s="2"/>
      <c r="X76" s="4"/>
      <c r="Y76" s="4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ht="15.75">
      <c r="A77" s="2"/>
      <c r="B77" s="2"/>
      <c r="C77" s="2"/>
      <c r="D77" s="2"/>
      <c r="E77" s="2"/>
      <c r="F77" s="2"/>
      <c r="G77" s="2"/>
      <c r="H77" s="2"/>
      <c r="I77" s="2"/>
      <c r="J77" s="3"/>
      <c r="K77" s="2"/>
      <c r="L77" s="2"/>
      <c r="M77" s="4"/>
      <c r="N77" s="4"/>
      <c r="O77" s="2"/>
      <c r="P77" s="2"/>
      <c r="Q77" s="2"/>
      <c r="R77" s="3"/>
      <c r="S77" s="3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ht="15.75">
      <c r="A78" s="2"/>
      <c r="B78" s="2"/>
      <c r="C78" s="2"/>
      <c r="D78" s="2"/>
      <c r="E78" s="2"/>
      <c r="F78" s="2"/>
      <c r="G78" s="2"/>
      <c r="H78" s="2"/>
      <c r="I78" s="2"/>
      <c r="J78" s="3"/>
      <c r="K78" s="2"/>
      <c r="L78" s="2"/>
      <c r="M78" s="4"/>
      <c r="N78" s="4"/>
      <c r="O78" s="2"/>
      <c r="P78" s="2"/>
      <c r="Q78" s="2"/>
      <c r="R78" s="3"/>
      <c r="S78" s="3"/>
      <c r="T78" s="2"/>
      <c r="U78" s="2"/>
      <c r="V78" s="2"/>
      <c r="W78" s="2"/>
      <c r="X78" s="4"/>
      <c r="Y78" s="4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ht="15.75">
      <c r="A79" s="2"/>
      <c r="B79" s="2"/>
      <c r="C79" s="2"/>
      <c r="D79" s="2"/>
      <c r="E79" s="2"/>
      <c r="F79" s="2"/>
      <c r="G79" s="2"/>
      <c r="H79" s="2"/>
      <c r="I79" s="2"/>
      <c r="J79" s="3"/>
      <c r="K79" s="2"/>
      <c r="L79" s="2"/>
      <c r="M79" s="4"/>
      <c r="N79" s="4"/>
      <c r="O79" s="2"/>
      <c r="P79" s="2"/>
      <c r="Q79" s="2"/>
      <c r="R79" s="3"/>
      <c r="S79" s="3"/>
      <c r="T79" s="2"/>
      <c r="U79" s="2"/>
      <c r="V79" s="2"/>
      <c r="W79" s="2"/>
      <c r="X79" s="4"/>
      <c r="Y79" s="4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ht="15.75">
      <c r="A80" s="2"/>
      <c r="B80" s="2"/>
      <c r="C80" s="2"/>
      <c r="D80" s="2"/>
      <c r="E80" s="2"/>
      <c r="F80" s="2"/>
      <c r="G80" s="2"/>
      <c r="H80" s="2"/>
      <c r="I80" s="2"/>
      <c r="J80" s="3"/>
      <c r="K80" s="2"/>
      <c r="L80" s="2"/>
      <c r="M80" s="4"/>
      <c r="N80" s="4"/>
      <c r="O80" s="2"/>
      <c r="P80" s="2"/>
      <c r="Q80" s="2"/>
      <c r="R80" s="3"/>
      <c r="S80" s="3"/>
      <c r="T80" s="2"/>
      <c r="U80" s="2"/>
      <c r="V80" s="2"/>
      <c r="W80" s="2"/>
      <c r="X80" s="4"/>
      <c r="Y80" s="4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ht="15.75">
      <c r="A81" s="2"/>
      <c r="B81" s="2"/>
      <c r="C81" s="2"/>
      <c r="D81" s="2"/>
      <c r="E81" s="2"/>
      <c r="F81" s="2"/>
      <c r="G81" s="2"/>
      <c r="H81" s="2"/>
      <c r="I81" s="2"/>
      <c r="J81" s="3"/>
      <c r="K81" s="2"/>
      <c r="L81" s="2"/>
      <c r="M81" s="4"/>
      <c r="N81" s="4"/>
      <c r="O81" s="2"/>
      <c r="P81" s="2"/>
      <c r="Q81" s="2"/>
      <c r="R81" s="3"/>
      <c r="S81" s="3"/>
      <c r="T81" s="2"/>
      <c r="U81" s="2"/>
      <c r="V81" s="2"/>
      <c r="W81" s="2"/>
      <c r="X81" s="4"/>
      <c r="Y81" s="4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ht="15.75">
      <c r="A82" s="2"/>
      <c r="B82" s="2"/>
      <c r="C82" s="2"/>
      <c r="D82" s="2"/>
      <c r="E82" s="2"/>
      <c r="F82" s="2"/>
      <c r="G82" s="2"/>
      <c r="H82" s="2"/>
      <c r="I82" s="2"/>
      <c r="J82" s="3"/>
      <c r="K82" s="2"/>
      <c r="L82" s="2"/>
      <c r="M82" s="4"/>
      <c r="N82" s="4"/>
      <c r="O82" s="2"/>
      <c r="P82" s="2"/>
      <c r="Q82" s="2"/>
      <c r="R82" s="3"/>
      <c r="S82" s="3"/>
      <c r="T82" s="2"/>
      <c r="U82" s="2"/>
      <c r="V82" s="2"/>
      <c r="W82" s="2"/>
      <c r="X82" s="4"/>
      <c r="Y82" s="4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ht="15.75">
      <c r="A83" s="2"/>
      <c r="B83" s="2"/>
      <c r="C83" s="2"/>
      <c r="D83" s="2"/>
      <c r="E83" s="2"/>
      <c r="F83" s="2"/>
      <c r="G83" s="2"/>
      <c r="H83" s="2"/>
      <c r="I83" s="2"/>
      <c r="J83" s="3"/>
      <c r="K83" s="2"/>
      <c r="L83" s="2"/>
      <c r="M83" s="4"/>
      <c r="N83" s="4"/>
      <c r="O83" s="2"/>
      <c r="P83" s="2"/>
      <c r="Q83" s="2"/>
      <c r="R83" s="3"/>
      <c r="S83" s="3"/>
      <c r="T83" s="2"/>
      <c r="U83" s="2"/>
      <c r="V83" s="2"/>
      <c r="W83" s="2"/>
      <c r="X83" s="4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ht="15.75">
      <c r="A84" s="2"/>
      <c r="B84" s="2"/>
      <c r="C84" s="2"/>
      <c r="D84" s="2"/>
      <c r="E84" s="2"/>
      <c r="F84" s="2"/>
      <c r="G84" s="2"/>
      <c r="H84" s="2"/>
      <c r="I84" s="2"/>
      <c r="J84" s="3"/>
      <c r="K84" s="2"/>
      <c r="L84" s="2"/>
      <c r="M84" s="4"/>
      <c r="N84" s="4"/>
      <c r="O84" s="2"/>
      <c r="P84" s="2"/>
      <c r="Q84" s="2"/>
      <c r="R84" s="3"/>
      <c r="S84" s="3"/>
      <c r="T84" s="2"/>
      <c r="U84" s="2"/>
      <c r="V84" s="2"/>
      <c r="W84" s="2"/>
      <c r="X84" s="4"/>
      <c r="Y84" s="4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ht="15.75">
      <c r="A85" s="2"/>
      <c r="B85" s="2"/>
      <c r="C85" s="2"/>
      <c r="D85" s="2"/>
      <c r="E85" s="2"/>
      <c r="F85" s="2"/>
      <c r="G85" s="2"/>
      <c r="H85" s="2"/>
      <c r="I85" s="2"/>
      <c r="J85" s="3"/>
      <c r="K85" s="2"/>
      <c r="L85" s="2"/>
      <c r="M85" s="4"/>
      <c r="N85" s="4"/>
      <c r="O85" s="2"/>
      <c r="P85" s="2"/>
      <c r="Q85" s="2"/>
      <c r="R85" s="3"/>
      <c r="S85" s="3"/>
      <c r="T85" s="2"/>
      <c r="U85" s="2"/>
      <c r="V85" s="2"/>
      <c r="W85" s="2"/>
      <c r="X85" s="4"/>
      <c r="Y85" s="4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ht="15.75">
      <c r="A86" s="2"/>
      <c r="B86" s="2"/>
      <c r="C86" s="2"/>
      <c r="D86" s="2"/>
      <c r="E86" s="2"/>
      <c r="F86" s="2"/>
      <c r="G86" s="2"/>
      <c r="H86" s="2"/>
      <c r="I86" s="2"/>
      <c r="J86" s="3"/>
      <c r="K86" s="2"/>
      <c r="L86" s="2"/>
      <c r="M86" s="4"/>
      <c r="N86" s="4"/>
      <c r="O86" s="2"/>
      <c r="P86" s="2"/>
      <c r="Q86" s="2"/>
      <c r="R86" s="3"/>
      <c r="S86" s="3"/>
      <c r="T86" s="2"/>
      <c r="U86" s="2"/>
      <c r="V86" s="2"/>
      <c r="W86" s="2"/>
      <c r="X86" s="4"/>
      <c r="Y86" s="4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ht="15.75">
      <c r="A87" s="2"/>
      <c r="B87" s="2"/>
      <c r="C87" s="2"/>
      <c r="D87" s="2"/>
      <c r="E87" s="2"/>
      <c r="F87" s="2"/>
      <c r="G87" s="2"/>
      <c r="H87" s="2"/>
      <c r="I87" s="2"/>
      <c r="J87" s="3"/>
      <c r="K87" s="2"/>
      <c r="L87" s="2"/>
      <c r="M87" s="4"/>
      <c r="N87" s="4"/>
      <c r="O87" s="2"/>
      <c r="P87" s="2"/>
      <c r="Q87" s="2"/>
      <c r="R87" s="3"/>
      <c r="S87" s="3"/>
      <c r="T87" s="2"/>
      <c r="U87" s="2"/>
      <c r="V87" s="2"/>
      <c r="W87" s="2"/>
      <c r="X87" s="4"/>
      <c r="Y87" s="4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ht="15.75">
      <c r="A88" s="2"/>
      <c r="B88" s="2"/>
      <c r="C88" s="2"/>
      <c r="D88" s="2"/>
      <c r="E88" s="2"/>
      <c r="F88" s="2"/>
      <c r="G88" s="2"/>
      <c r="H88" s="2"/>
      <c r="I88" s="2"/>
      <c r="J88" s="3"/>
      <c r="K88" s="2"/>
      <c r="L88" s="2"/>
      <c r="M88" s="4"/>
      <c r="N88" s="4"/>
      <c r="O88" s="2"/>
      <c r="P88" s="2"/>
      <c r="Q88" s="2"/>
      <c r="R88" s="3"/>
      <c r="S88" s="3"/>
      <c r="T88" s="2"/>
      <c r="U88" s="2"/>
      <c r="V88" s="2"/>
      <c r="W88" s="2"/>
      <c r="X88" s="4"/>
      <c r="Y88" s="4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ht="15.75">
      <c r="A89" s="2"/>
      <c r="B89" s="2"/>
      <c r="C89" s="2"/>
      <c r="D89" s="2"/>
      <c r="E89" s="2"/>
      <c r="F89" s="2"/>
      <c r="G89" s="2"/>
      <c r="H89" s="2"/>
      <c r="I89" s="2"/>
      <c r="J89" s="3"/>
      <c r="K89" s="2"/>
      <c r="L89" s="2"/>
      <c r="M89" s="4"/>
      <c r="N89" s="4"/>
      <c r="O89" s="2"/>
      <c r="P89" s="2"/>
      <c r="Q89" s="2"/>
      <c r="R89" s="3"/>
      <c r="S89" s="3"/>
      <c r="T89" s="2"/>
      <c r="U89" s="2"/>
      <c r="V89" s="2"/>
      <c r="W89" s="2"/>
      <c r="X89" s="4"/>
      <c r="Y89" s="4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ht="15.75">
      <c r="A90" s="2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4"/>
      <c r="N90" s="4"/>
      <c r="O90" s="2"/>
      <c r="P90" s="2"/>
      <c r="Q90" s="2"/>
      <c r="R90" s="3"/>
      <c r="S90" s="3"/>
      <c r="T90" s="2"/>
      <c r="U90" s="2"/>
      <c r="V90" s="2"/>
      <c r="W90" s="2"/>
      <c r="X90" s="4"/>
      <c r="Y90" s="4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ht="15.75">
      <c r="A91" s="2"/>
      <c r="B91" s="2"/>
      <c r="C91" s="2"/>
      <c r="D91" s="2"/>
      <c r="E91" s="2"/>
      <c r="F91" s="2"/>
      <c r="G91" s="2"/>
      <c r="H91" s="2"/>
      <c r="I91" s="2"/>
      <c r="J91" s="3"/>
      <c r="K91" s="2"/>
      <c r="L91" s="2"/>
      <c r="M91" s="4"/>
      <c r="N91" s="4"/>
      <c r="O91" s="2"/>
      <c r="P91" s="2"/>
      <c r="Q91" s="2"/>
      <c r="R91" s="3"/>
      <c r="S91" s="3"/>
      <c r="T91" s="2"/>
      <c r="U91" s="2"/>
      <c r="V91" s="2"/>
      <c r="W91" s="2"/>
      <c r="X91" s="4"/>
      <c r="Y91" s="4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ht="15.75">
      <c r="A92" s="2"/>
      <c r="B92" s="2"/>
      <c r="C92" s="2"/>
      <c r="D92" s="2"/>
      <c r="E92" s="2"/>
      <c r="F92" s="2"/>
      <c r="G92" s="2"/>
      <c r="H92" s="2"/>
      <c r="I92" s="2"/>
      <c r="J92" s="3"/>
      <c r="K92" s="2"/>
      <c r="L92" s="2"/>
      <c r="M92" s="4"/>
      <c r="N92" s="4"/>
      <c r="O92" s="2"/>
      <c r="P92" s="2"/>
      <c r="Q92" s="2"/>
      <c r="R92" s="3"/>
      <c r="S92" s="3"/>
      <c r="T92" s="2"/>
      <c r="U92" s="2"/>
      <c r="V92" s="2"/>
      <c r="W92" s="2"/>
      <c r="X92" s="4"/>
      <c r="Y92" s="4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ht="15.75">
      <c r="A93" s="2"/>
      <c r="B93" s="2"/>
      <c r="C93" s="2"/>
      <c r="D93" s="2"/>
      <c r="E93" s="2"/>
      <c r="F93" s="2"/>
      <c r="G93" s="2"/>
      <c r="H93" s="2"/>
      <c r="I93" s="2"/>
      <c r="J93" s="3"/>
      <c r="K93" s="2"/>
      <c r="L93" s="2"/>
      <c r="M93" s="4"/>
      <c r="N93" s="4"/>
      <c r="O93" s="2"/>
      <c r="P93" s="2"/>
      <c r="Q93" s="2"/>
      <c r="R93" s="3"/>
      <c r="S93" s="3"/>
      <c r="T93" s="2"/>
      <c r="U93" s="2"/>
      <c r="V93" s="2"/>
      <c r="W93" s="2"/>
      <c r="X93" s="4"/>
      <c r="Y93" s="4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ht="15.75">
      <c r="A94" s="2"/>
      <c r="B94" s="2"/>
      <c r="C94" s="2"/>
      <c r="D94" s="2"/>
      <c r="E94" s="2"/>
      <c r="F94" s="2"/>
      <c r="G94" s="2"/>
      <c r="H94" s="2"/>
      <c r="I94" s="2"/>
      <c r="J94" s="3"/>
      <c r="K94" s="2"/>
      <c r="L94" s="2"/>
      <c r="M94" s="4"/>
      <c r="N94" s="4"/>
      <c r="O94" s="2"/>
      <c r="P94" s="2"/>
      <c r="Q94" s="2"/>
      <c r="R94" s="3"/>
      <c r="S94" s="3"/>
      <c r="T94" s="2"/>
      <c r="U94" s="2"/>
      <c r="V94" s="2"/>
      <c r="W94" s="2"/>
      <c r="X94" s="4"/>
      <c r="Y94" s="4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ht="15.75">
      <c r="A95" s="2"/>
      <c r="B95" s="2"/>
      <c r="C95" s="2"/>
      <c r="D95" s="2"/>
      <c r="E95" s="2"/>
      <c r="F95" s="2"/>
      <c r="G95" s="2"/>
      <c r="H95" s="2"/>
      <c r="I95" s="2"/>
      <c r="J95" s="3"/>
      <c r="K95" s="2"/>
      <c r="L95" s="2"/>
      <c r="M95" s="4"/>
      <c r="N95" s="4"/>
      <c r="O95" s="2"/>
      <c r="P95" s="2"/>
      <c r="Q95" s="2"/>
      <c r="R95" s="3"/>
      <c r="S95" s="3"/>
      <c r="T95" s="2"/>
      <c r="U95" s="2"/>
      <c r="V95" s="2"/>
      <c r="W95" s="2"/>
      <c r="X95" s="4"/>
      <c r="Y95" s="4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ht="15.75">
      <c r="A96" s="2"/>
      <c r="B96" s="2"/>
      <c r="C96" s="2"/>
      <c r="D96" s="2"/>
      <c r="E96" s="2"/>
      <c r="F96" s="2"/>
      <c r="G96" s="2"/>
      <c r="H96" s="2"/>
      <c r="I96" s="2"/>
      <c r="J96" s="3"/>
      <c r="K96" s="2"/>
      <c r="L96" s="2"/>
      <c r="M96" s="4"/>
      <c r="N96" s="4"/>
      <c r="O96" s="2"/>
      <c r="P96" s="2"/>
      <c r="Q96" s="2"/>
      <c r="R96" s="3"/>
      <c r="S96" s="3"/>
      <c r="T96" s="2"/>
      <c r="U96" s="2"/>
      <c r="V96" s="2"/>
      <c r="W96" s="2"/>
      <c r="X96" s="4"/>
      <c r="Y96" s="4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ht="15.75">
      <c r="A97" s="2"/>
      <c r="B97" s="2"/>
      <c r="C97" s="2"/>
      <c r="D97" s="2"/>
      <c r="E97" s="2"/>
      <c r="F97" s="2"/>
      <c r="G97" s="2"/>
      <c r="H97" s="2"/>
      <c r="I97" s="2"/>
      <c r="J97" s="3"/>
      <c r="K97" s="2"/>
      <c r="L97" s="2"/>
      <c r="M97" s="4"/>
      <c r="N97" s="4"/>
      <c r="O97" s="2"/>
      <c r="P97" s="2"/>
      <c r="Q97" s="2"/>
      <c r="R97" s="3"/>
      <c r="S97" s="3"/>
      <c r="T97" s="2"/>
      <c r="U97" s="2"/>
      <c r="V97" s="2"/>
      <c r="W97" s="2"/>
      <c r="X97" s="4"/>
      <c r="Y97" s="4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ht="15.75">
      <c r="A98" s="2"/>
      <c r="B98" s="2"/>
      <c r="C98" s="2"/>
      <c r="D98" s="2"/>
      <c r="E98" s="2"/>
      <c r="F98" s="2"/>
      <c r="G98" s="2"/>
      <c r="H98" s="2"/>
      <c r="I98" s="2"/>
      <c r="J98" s="3"/>
      <c r="K98" s="2"/>
      <c r="L98" s="2"/>
      <c r="M98" s="4"/>
      <c r="N98" s="4"/>
      <c r="O98" s="2"/>
      <c r="P98" s="2"/>
      <c r="Q98" s="2"/>
      <c r="R98" s="3"/>
      <c r="S98" s="3"/>
      <c r="T98" s="2"/>
      <c r="U98" s="2"/>
      <c r="V98" s="2"/>
      <c r="W98" s="2"/>
      <c r="X98" s="4"/>
      <c r="Y98" s="4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ht="15.75">
      <c r="A99" s="2"/>
      <c r="B99" s="2"/>
      <c r="C99" s="2"/>
      <c r="D99" s="2"/>
      <c r="E99" s="2"/>
      <c r="F99" s="2"/>
      <c r="G99" s="2"/>
      <c r="H99" s="2"/>
      <c r="I99" s="2"/>
      <c r="J99" s="3"/>
      <c r="K99" s="2"/>
      <c r="L99" s="2"/>
      <c r="M99" s="4"/>
      <c r="N99" s="4"/>
      <c r="O99" s="2"/>
      <c r="P99" s="2"/>
      <c r="Q99" s="2"/>
      <c r="R99" s="3"/>
      <c r="S99" s="3"/>
      <c r="T99" s="2"/>
      <c r="U99" s="2"/>
      <c r="V99" s="2"/>
      <c r="W99" s="2"/>
      <c r="X99" s="4"/>
      <c r="Y99" s="4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ht="15.75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2"/>
      <c r="L100" s="2"/>
      <c r="M100" s="4"/>
      <c r="N100" s="4"/>
      <c r="O100" s="2"/>
      <c r="P100" s="2"/>
      <c r="Q100" s="2"/>
      <c r="R100" s="3"/>
      <c r="S100" s="3"/>
      <c r="T100" s="2"/>
      <c r="U100" s="2"/>
      <c r="V100" s="2"/>
      <c r="W100" s="2"/>
      <c r="X100" s="4"/>
      <c r="Y100" s="4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ht="15.75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2"/>
      <c r="L101" s="2"/>
      <c r="M101" s="4"/>
      <c r="N101" s="4"/>
      <c r="O101" s="2"/>
      <c r="P101" s="2"/>
      <c r="Q101" s="2"/>
      <c r="R101" s="3"/>
      <c r="S101" s="3"/>
      <c r="T101" s="2"/>
      <c r="U101" s="2"/>
      <c r="V101" s="2"/>
      <c r="W101" s="2"/>
      <c r="X101" s="4"/>
      <c r="Y101" s="4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ht="15.75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2"/>
      <c r="L102" s="2"/>
      <c r="M102" s="4"/>
      <c r="N102" s="4"/>
      <c r="O102" s="2"/>
      <c r="P102" s="2"/>
      <c r="Q102" s="2"/>
      <c r="R102" s="3"/>
      <c r="S102" s="3"/>
      <c r="T102" s="2"/>
      <c r="U102" s="2"/>
      <c r="V102" s="2"/>
      <c r="W102" s="2"/>
      <c r="X102" s="4"/>
      <c r="Y102" s="4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ht="15.75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2"/>
      <c r="L103" s="2"/>
      <c r="M103" s="4"/>
      <c r="N103" s="4"/>
      <c r="O103" s="2"/>
      <c r="P103" s="2"/>
      <c r="Q103" s="2"/>
      <c r="R103" s="3"/>
      <c r="S103" s="3"/>
      <c r="T103" s="2"/>
      <c r="U103" s="2"/>
      <c r="V103" s="2"/>
      <c r="W103" s="2"/>
      <c r="X103" s="4"/>
      <c r="Y103" s="4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ht="15.75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2"/>
      <c r="L104" s="2"/>
      <c r="M104" s="4"/>
      <c r="N104" s="4"/>
      <c r="O104" s="2"/>
      <c r="P104" s="2"/>
      <c r="Q104" s="2"/>
      <c r="R104" s="3"/>
      <c r="S104" s="3"/>
      <c r="T104" s="2"/>
      <c r="U104" s="2"/>
      <c r="V104" s="2"/>
      <c r="W104" s="2"/>
      <c r="X104" s="4"/>
      <c r="Y104" s="4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ht="15.75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2"/>
      <c r="L105" s="2"/>
      <c r="M105" s="4"/>
      <c r="N105" s="4"/>
      <c r="O105" s="2"/>
      <c r="P105" s="2"/>
      <c r="Q105" s="2"/>
      <c r="R105" s="3"/>
      <c r="S105" s="3"/>
      <c r="T105" s="2"/>
      <c r="U105" s="2"/>
      <c r="V105" s="2"/>
      <c r="W105" s="2"/>
      <c r="X105" s="4"/>
      <c r="Y105" s="4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ht="15.75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2"/>
      <c r="L106" s="2"/>
      <c r="M106" s="4"/>
      <c r="N106" s="4"/>
      <c r="O106" s="2"/>
      <c r="P106" s="2"/>
      <c r="Q106" s="2"/>
      <c r="R106" s="3"/>
      <c r="S106" s="3"/>
      <c r="T106" s="2"/>
      <c r="U106" s="2"/>
      <c r="V106" s="2"/>
      <c r="W106" s="2"/>
      <c r="X106" s="4"/>
      <c r="Y106" s="4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ht="15.75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4"/>
      <c r="N107" s="4"/>
      <c r="O107" s="2"/>
      <c r="P107" s="2"/>
      <c r="Q107" s="2"/>
      <c r="R107" s="3"/>
      <c r="S107" s="3"/>
      <c r="T107" s="2"/>
      <c r="U107" s="2"/>
      <c r="V107" s="2"/>
      <c r="W107" s="2"/>
      <c r="X107" s="4"/>
      <c r="Y107" s="4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8" ht="15.75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2"/>
      <c r="L108" s="2"/>
      <c r="M108" s="4"/>
      <c r="N108" s="4"/>
      <c r="O108" s="2"/>
      <c r="P108" s="2"/>
      <c r="Q108" s="2"/>
      <c r="R108" s="3"/>
      <c r="S108" s="3"/>
      <c r="T108" s="2"/>
      <c r="U108" s="2"/>
      <c r="V108" s="2"/>
      <c r="W108" s="2"/>
      <c r="X108" s="4"/>
      <c r="Y108" s="4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ht="15.75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2"/>
      <c r="L109" s="2"/>
      <c r="M109" s="4"/>
      <c r="N109" s="4"/>
      <c r="O109" s="2"/>
      <c r="P109" s="2"/>
      <c r="Q109" s="2"/>
      <c r="R109" s="3"/>
      <c r="S109" s="3"/>
      <c r="T109" s="2"/>
      <c r="U109" s="2"/>
      <c r="V109" s="2"/>
      <c r="W109" s="2"/>
      <c r="X109" s="4"/>
      <c r="Y109" s="4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</sheetData>
  <pageMargins left="0.69861111111111107" right="0.6986111111111110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 Dashboard</vt:lpstr>
      <vt:lpstr>Goals</vt:lpstr>
      <vt:lpstr>Metrics</vt:lpstr>
      <vt:lpstr>Data</vt:lpstr>
    </vt:vector>
  </TitlesOfParts>
  <Company>IBM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Subramanian</dc:creator>
  <cp:lastModifiedBy>Ramkumarr</cp:lastModifiedBy>
  <cp:revision/>
  <dcterms:created xsi:type="dcterms:W3CDTF">2014-12-08T12:50:13Z</dcterms:created>
  <dcterms:modified xsi:type="dcterms:W3CDTF">2015-01-09T09:23:16Z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1033-9.1.0.4246</vt:lpwstr>
  </property>
</Properties>
</file>