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ückliste" sheetId="1" state="visible" r:id="rId3"/>
    <sheet name="Eq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<sst xmlns="http://schemas.openxmlformats.org/spreadsheetml/2006/main" count="44" uniqueCount="38">
  <si>
    <t xml:space="preserve">Komponente</t>
  </si>
  <si>
    <t xml:space="preserve">Bezeichnung</t>
  </si>
  <si>
    <t xml:space="preserve">Stückpreis</t>
  </si>
  <si>
    <t xml:space="preserve">Menge</t>
  </si>
  <si>
    <t xml:space="preserve">Gesamt</t>
  </si>
  <si>
    <t xml:space="preserve">Anzahl Stationen</t>
  </si>
  <si>
    <t xml:space="preserve">Platine A</t>
  </si>
  <si>
    <t xml:space="preserve">AISLER (Hauptplatine)</t>
  </si>
  <si>
    <t xml:space="preserve">Gehäuse B</t>
  </si>
  <si>
    <t xml:space="preserve">Schutzkoffer</t>
  </si>
  <si>
    <t xml:space="preserve">MCU</t>
  </si>
  <si>
    <t xml:space="preserve">Arduino MKR NB 1500</t>
  </si>
  <si>
    <t xml:space="preserve">Buchse</t>
  </si>
  <si>
    <t xml:space="preserve">LUT 0820 T8CW 04</t>
  </si>
  <si>
    <t xml:space="preserve">Buchse Solar</t>
  </si>
  <si>
    <t xml:space="preserve">LUM 0270-02</t>
  </si>
  <si>
    <t xml:space="preserve">Solarpanel</t>
  </si>
  <si>
    <t xml:space="preserve">Batterie</t>
  </si>
  <si>
    <t xml:space="preserve">THERMISTOR</t>
  </si>
  <si>
    <t xml:space="preserve">V_BAT</t>
  </si>
  <si>
    <t xml:space="preserve">V_REF</t>
  </si>
  <si>
    <t xml:space="preserve">L</t>
  </si>
  <si>
    <t xml:space="preserve">RTH_COLD</t>
  </si>
  <si>
    <t xml:space="preserve">k</t>
  </si>
  <si>
    <t xml:space="preserve">R1</t>
  </si>
  <si>
    <t xml:space="preserve">T</t>
  </si>
  <si>
    <t xml:space="preserve">RTH_HOT</t>
  </si>
  <si>
    <t xml:space="preserve">R2</t>
  </si>
  <si>
    <t xml:space="preserve">V_LTF</t>
  </si>
  <si>
    <t xml:space="preserve">V_TCO</t>
  </si>
  <si>
    <t xml:space="preserve">V_REAL</t>
  </si>
  <si>
    <t xml:space="preserve">^</t>
  </si>
  <si>
    <t xml:space="preserve">RT1</t>
  </si>
  <si>
    <t xml:space="preserve">RT2</t>
  </si>
  <si>
    <t xml:space="preserve">V_MPPSET</t>
  </si>
  <si>
    <t xml:space="preserve">V_MMPSET</t>
  </si>
  <si>
    <t xml:space="preserve">R3</t>
  </si>
  <si>
    <t xml:space="preserve">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</si>
</sst>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5" activeCellId="0" sqref="F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80.97"/>
    <col collapsed="false" customWidth="false" hidden="false" outlineLevel="0" max="3" min="3" style="2" width="11.53"/>
    <col collapsed="false" customWidth="false" hidden="false" outlineLevel="0" max="4" min="4" style="3" width="11.53"/>
    <col collapsed="false" customWidth="false" hidden="false" outlineLevel="0" max="5" min="5" style="2" width="11.53"/>
    <col collapsed="false" customWidth="true" hidden="false" outlineLevel="0" max="8" min="8" style="3" width="17.1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H1" s="6" t="s">
        <v>5</v>
      </c>
      <c r="I1" s="1"/>
    </row>
    <row r="2" customFormat="false" ht="12.8" hidden="false" customHeight="false" outlineLevel="0" collapsed="false">
      <c r="A2" s="1" t="s">
        <v>6</v>
      </c>
      <c r="B2" s="1" t="s">
        <v>7</v>
      </c>
      <c r="D2" s="3" t="n">
        <v>10</v>
      </c>
      <c r="E2" s="2" t="n">
        <v>1414.3</v>
      </c>
    </row>
    <row r="3" customFormat="false" ht="12.8" hidden="false" customHeight="false" outlineLevel="0" collapsed="false">
      <c r="A3" s="1" t="s">
        <v>8</v>
      </c>
      <c r="B3" s="1" t="s">
        <v>9</v>
      </c>
      <c r="C3" s="2" t="n">
        <v>50</v>
      </c>
      <c r="D3" s="3" t="n">
        <v>10</v>
      </c>
      <c r="E3" s="2" t="n">
        <f aca="false">C3*D3</f>
        <v>500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2" t="n">
        <v>85</v>
      </c>
      <c r="D4" s="3" t="n">
        <v>10</v>
      </c>
      <c r="E4" s="2" t="n">
        <f aca="false">C4*D4</f>
        <v>850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2" t="n">
        <v>7.55</v>
      </c>
      <c r="D5" s="3" t="n">
        <v>70</v>
      </c>
      <c r="E5" s="2" t="n">
        <f aca="false">C5*D5</f>
        <v>528.5</v>
      </c>
    </row>
    <row r="6" customFormat="false" ht="12.8" hidden="false" customHeight="false" outlineLevel="0" collapsed="false">
      <c r="A6" s="1" t="s">
        <v>14</v>
      </c>
      <c r="B6" s="1" t="s">
        <v>15</v>
      </c>
      <c r="C6" s="2" t="n">
        <v>3.45</v>
      </c>
      <c r="D6" s="3" t="n">
        <v>10</v>
      </c>
      <c r="E6" s="2" t="n">
        <f aca="false">C6*D6</f>
        <v>34.5</v>
      </c>
    </row>
    <row r="7" customFormat="false" ht="12.8" hidden="false" customHeight="true" outlineLevel="0" collapsed="false">
      <c r="A7" s="1" t="s">
        <v>16</v>
      </c>
      <c r="C7" s="2" t="n">
        <v>27.95</v>
      </c>
      <c r="D7" s="3" t="n">
        <v>10</v>
      </c>
      <c r="E7" s="2" t="n">
        <f aca="false">C7*D7</f>
        <v>279.5</v>
      </c>
    </row>
    <row r="8" customFormat="false" ht="12.8" hidden="false" customHeight="true" outlineLevel="0" collapsed="false">
      <c r="A8" s="1" t="s">
        <v>17</v>
      </c>
      <c r="C8" s="2" t="n">
        <v>59.99</v>
      </c>
      <c r="D8" s="3" t="n">
        <v>10</v>
      </c>
      <c r="E8" s="2" t="n">
        <f aca="false">C8*D8</f>
        <v>599.9</v>
      </c>
    </row>
    <row r="14" customFormat="false" ht="12.8" hidden="false" customHeight="false" outlineLevel="0" collapsed="false">
      <c r="E14" s="2" t="n">
        <f aca="false">SUM(E2:E13)</f>
        <v>4206.7</v>
      </c>
    </row>
    <row r="15" customFormat="false" ht="12.8" hidden="false" customHeight="true" outlineLevel="0" collapsed="false">
      <c r="E15" s="2" t="n">
        <f aca="false">E14/10</f>
        <v>420.67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11.53515625" defaultRowHeight="12.8" customHeight="true" zeroHeight="false" outlineLevelRow="0" outlineLevelCol="0"/>
  <sheetData>
    <row r="1" s="4" customFormat="true" ht="12.8" hidden="false" customHeight="false" outlineLevel="0" collapsed="false">
      <c r="A1" s="4" t="s">
        <v>18</v>
      </c>
      <c r="G1" s="4" t="s">
        <v>19</v>
      </c>
    </row>
    <row r="2" customFormat="false" ht="12.8" hidden="false" customHeight="false" outlineLevel="0" collapsed="false">
      <c r="A2" s="1" t="s">
        <v>20</v>
      </c>
      <c r="B2" s="1" t="n">
        <v>3.3</v>
      </c>
      <c r="G2" s="1" t="s">
        <v>19</v>
      </c>
      <c r="H2" s="1" t="n">
        <f aca="false">13.8-(0.02*ABS(25-L3))</f>
        <v>13.3</v>
      </c>
      <c r="K2" s="1" t="s">
        <v>21</v>
      </c>
      <c r="L2" s="1" t="n">
        <v>2.3</v>
      </c>
      <c r="M2" s="1" t="n">
        <f aca="false">6*L2</f>
        <v>13.8</v>
      </c>
    </row>
    <row r="3" customFormat="false" ht="12.8" hidden="false" customHeight="false" outlineLevel="0" collapsed="false">
      <c r="A3" s="1" t="s">
        <v>22</v>
      </c>
      <c r="B3" s="1" t="n">
        <v>42.47</v>
      </c>
      <c r="C3" s="1" t="s">
        <v>23</v>
      </c>
      <c r="G3" s="1" t="s">
        <v>24</v>
      </c>
      <c r="H3" s="7" t="n">
        <v>82</v>
      </c>
      <c r="I3" s="1" t="s">
        <v>23</v>
      </c>
      <c r="K3" s="1" t="s">
        <v>25</v>
      </c>
      <c r="L3" s="1" t="n">
        <v>0</v>
      </c>
    </row>
    <row r="4" customFormat="false" ht="12.8" hidden="false" customHeight="false" outlineLevel="0" collapsed="false">
      <c r="A4" s="1" t="s">
        <v>26</v>
      </c>
      <c r="B4" s="1" t="n">
        <v>3.02</v>
      </c>
      <c r="C4" s="1" t="s">
        <v>23</v>
      </c>
      <c r="G4" s="1" t="s">
        <v>27</v>
      </c>
      <c r="H4" s="7" t="n">
        <f aca="false">(H2/2.1-1)*H3</f>
        <v>437.333333333333</v>
      </c>
      <c r="I4" s="1" t="s">
        <v>23</v>
      </c>
      <c r="J4" s="1" t="n">
        <v>390</v>
      </c>
    </row>
    <row r="5" customFormat="false" ht="12.8" hidden="false" customHeight="false" outlineLevel="0" collapsed="false">
      <c r="A5" s="1" t="s">
        <v>28</v>
      </c>
      <c r="B5" s="1" t="n">
        <v>2</v>
      </c>
    </row>
    <row r="6" customFormat="false" ht="12.8" hidden="false" customHeight="false" outlineLevel="0" collapsed="false">
      <c r="A6" s="1" t="s">
        <v>29</v>
      </c>
      <c r="B6" s="1" t="n">
        <v>1</v>
      </c>
      <c r="G6" s="1" t="s">
        <v>30</v>
      </c>
      <c r="H6" s="7" t="n">
        <f aca="false">2.1*(1+J4/H3)</f>
        <v>12.0878048780488</v>
      </c>
    </row>
    <row r="7" customFormat="false" ht="12.8" hidden="false" customHeight="false" outlineLevel="0" collapsed="false">
      <c r="A7" s="1" t="s">
        <v>31</v>
      </c>
    </row>
    <row r="8" customFormat="false" ht="12.8" hidden="false" customHeight="false" outlineLevel="0" collapsed="false">
      <c r="A8" s="1" t="s">
        <v>32</v>
      </c>
      <c r="B8" s="7" t="n">
        <f aca="false">(B2/B5-1)/(1/B9+1/B3)</f>
        <v>5.36446159695818</v>
      </c>
      <c r="C8" s="1" t="s">
        <v>23</v>
      </c>
    </row>
    <row r="9" customFormat="false" ht="12.8" hidden="false" customHeight="false" outlineLevel="0" collapsed="false">
      <c r="A9" s="1" t="s">
        <v>33</v>
      </c>
      <c r="B9" s="7" t="n">
        <f aca="false">(B2*B3*B4*(1/B5-1/B6))/(B4*(B2/B6-1)-B3*(B2/B5-1))</f>
        <v>10.2436172221012</v>
      </c>
      <c r="C9" s="1" t="s">
        <v>23</v>
      </c>
      <c r="G9" s="4" t="s">
        <v>34</v>
      </c>
    </row>
    <row r="10" customFormat="false" ht="12.8" hidden="false" customHeight="false" outlineLevel="0" collapsed="false">
      <c r="G10" s="1" t="s">
        <v>35</v>
      </c>
      <c r="H10" s="7" t="n">
        <f aca="false">1.2*(1+H11/H12)</f>
        <v>17.8333333333333</v>
      </c>
    </row>
    <row r="11" customFormat="false" ht="12.8" hidden="false" customHeight="false" outlineLevel="0" collapsed="false">
      <c r="G11" s="1" t="s">
        <v>36</v>
      </c>
      <c r="H11" s="1" t="n">
        <v>499</v>
      </c>
    </row>
    <row r="12" customFormat="false" ht="12.8" hidden="false" customHeight="false" outlineLevel="0" collapsed="false">
      <c r="G12" s="1" t="s">
        <v>37</v>
      </c>
      <c r="H12" s="1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2025-03-13T15:55:46Z</dcterms:created>
  <dc:creator>Thomas Kreuzer</dc:creator>
  <dc:description/>
  <dc:language>en-US</dc:language>
  <cp:lastModifiedBy>Thomas Kreuzer</cp:lastModifiedBy>
  <dcterms:modified xsi:type="dcterms:W3CDTF">2025-03-17T16:17:51Z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