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0" yWindow="0" windowWidth="25600" windowHeight="140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3" l="1"/>
  <c r="R35" i="3"/>
  <c r="N40" i="3"/>
  <c r="N35" i="3"/>
  <c r="J40" i="3"/>
  <c r="J36" i="3"/>
  <c r="G40" i="3"/>
  <c r="G39" i="3"/>
  <c r="G36" i="3"/>
  <c r="D40" i="3"/>
  <c r="D36" i="3"/>
  <c r="Q33" i="3"/>
  <c r="O33" i="3"/>
  <c r="M33" i="3"/>
  <c r="H33" i="3"/>
  <c r="F33" i="3"/>
  <c r="D33" i="3"/>
  <c r="K15" i="3"/>
  <c r="R39" i="3"/>
  <c r="R36" i="3"/>
  <c r="N39" i="3"/>
  <c r="J35" i="3"/>
  <c r="J39" i="3"/>
  <c r="G35" i="3"/>
  <c r="Q32" i="3"/>
  <c r="O32" i="3"/>
  <c r="M32" i="3"/>
  <c r="H32" i="3"/>
  <c r="F32" i="3"/>
  <c r="D35" i="3"/>
  <c r="D39" i="3"/>
  <c r="D32" i="3"/>
  <c r="P36" i="3"/>
  <c r="P35" i="3"/>
  <c r="N36" i="3"/>
  <c r="Q20" i="3"/>
  <c r="Q21" i="3"/>
  <c r="Q22" i="3"/>
  <c r="Q23" i="3"/>
  <c r="Q24" i="3"/>
  <c r="Q25" i="3"/>
  <c r="Q26" i="3"/>
  <c r="Q27" i="3"/>
  <c r="Q28" i="3"/>
  <c r="Q29" i="3"/>
  <c r="Q30" i="3"/>
  <c r="Q31" i="3"/>
  <c r="Q19" i="3"/>
  <c r="O20" i="3"/>
  <c r="O21" i="3"/>
  <c r="O22" i="3"/>
  <c r="O23" i="3"/>
  <c r="O24" i="3"/>
  <c r="O25" i="3"/>
  <c r="O26" i="3"/>
  <c r="O27" i="3"/>
  <c r="O28" i="3"/>
  <c r="O29" i="3"/>
  <c r="O30" i="3"/>
  <c r="O31" i="3"/>
  <c r="O19" i="3"/>
  <c r="M20" i="3"/>
  <c r="M21" i="3"/>
  <c r="M22" i="3"/>
  <c r="M23" i="3"/>
  <c r="M24" i="3"/>
  <c r="M25" i="3"/>
  <c r="M26" i="3"/>
  <c r="M27" i="3"/>
  <c r="M28" i="3"/>
  <c r="M29" i="3"/>
  <c r="M30" i="3"/>
  <c r="M31" i="3"/>
  <c r="M19" i="3"/>
  <c r="H20" i="3"/>
  <c r="H21" i="3"/>
  <c r="H22" i="3"/>
  <c r="H23" i="3"/>
  <c r="H24" i="3"/>
  <c r="H25" i="3"/>
  <c r="H26" i="3"/>
  <c r="H27" i="3"/>
  <c r="H28" i="3"/>
  <c r="H29" i="3"/>
  <c r="H30" i="3"/>
  <c r="H31" i="3"/>
  <c r="H19" i="3"/>
  <c r="F20" i="3"/>
  <c r="F21" i="3"/>
  <c r="F22" i="3"/>
  <c r="F23" i="3"/>
  <c r="F24" i="3"/>
  <c r="F25" i="3"/>
  <c r="F26" i="3"/>
  <c r="F27" i="3"/>
  <c r="F28" i="3"/>
  <c r="F29" i="3"/>
  <c r="F30" i="3"/>
  <c r="F31" i="3"/>
  <c r="F19" i="3"/>
  <c r="D20" i="3"/>
  <c r="D21" i="3"/>
  <c r="D22" i="3"/>
  <c r="D23" i="3"/>
  <c r="D24" i="3"/>
  <c r="D25" i="3"/>
  <c r="D26" i="3"/>
  <c r="D27" i="3"/>
  <c r="D28" i="3"/>
  <c r="D29" i="3"/>
  <c r="D30" i="3"/>
  <c r="D31" i="3"/>
  <c r="D19" i="3"/>
  <c r="T63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3" i="2"/>
  <c r="G45" i="1"/>
  <c r="L4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</calcChain>
</file>

<file path=xl/sharedStrings.xml><?xml version="1.0" encoding="utf-8"?>
<sst xmlns="http://schemas.openxmlformats.org/spreadsheetml/2006/main" count="2674" uniqueCount="301">
  <si>
    <t>Month</t>
  </si>
  <si>
    <t>Source-based Model (S-STAT)</t>
  </si>
  <si>
    <t>Location-based Model (L-STAT)</t>
  </si>
  <si>
    <t>Base Rate Model</t>
  </si>
  <si>
    <t>QS</t>
  </si>
  <si>
    <t>Lead Time</t>
  </si>
  <si>
    <t>Recall</t>
  </si>
  <si>
    <t>Precision</t>
  </si>
  <si>
    <t>F1-score</t>
  </si>
  <si>
    <t>Country</t>
  </si>
  <si>
    <t>Chile</t>
  </si>
  <si>
    <t>Overall</t>
  </si>
  <si>
    <t>Argentina</t>
  </si>
  <si>
    <t>Uruguay</t>
  </si>
  <si>
    <t>6.75`</t>
  </si>
  <si>
    <t>Brazil</t>
  </si>
  <si>
    <t>Summary over all 15 months</t>
  </si>
  <si>
    <t>Scoring Period</t>
  </si>
  <si>
    <t>Events</t>
  </si>
  <si>
    <t>Warnings</t>
  </si>
  <si>
    <t>#W-E</t>
  </si>
  <si>
    <t>LT</t>
  </si>
  <si>
    <t>Prec</t>
  </si>
  <si>
    <t>Rec</t>
  </si>
  <si>
    <t>S-STAT 90</t>
  </si>
  <si>
    <t>2013-01-01_2013-01-31</t>
  </si>
  <si>
    <t>Summary</t>
  </si>
  <si>
    <t>2013-02-01_2013-02-28</t>
  </si>
  <si>
    <t>2013-03-01_2013-03-31</t>
  </si>
  <si>
    <t>2013-04-01_2013-04-30</t>
  </si>
  <si>
    <t>2013-05-01_2013-05-31</t>
  </si>
  <si>
    <t>2013-06-01_2013-06-30</t>
  </si>
  <si>
    <t>2013-07-01_2013-07-31</t>
  </si>
  <si>
    <t>2013-08-01_2013-08-31</t>
  </si>
  <si>
    <t>2013-09-01_2013-09-30</t>
  </si>
  <si>
    <t>2013-10-01_2013-10-31</t>
  </si>
  <si>
    <t>2013-11-01_2013-11-30</t>
  </si>
  <si>
    <t>2013-12-01_2013-12-31</t>
  </si>
  <si>
    <t>S-STAT 95</t>
  </si>
  <si>
    <t>S-STAT 80</t>
  </si>
  <si>
    <t>S-STAT 70</t>
  </si>
  <si>
    <t>S-STAT 60</t>
  </si>
  <si>
    <t>S-STAT 50</t>
  </si>
  <si>
    <t>S-STATE 30</t>
  </si>
  <si>
    <t>L-STAT 90</t>
  </si>
  <si>
    <t>L-STAT 1-topic</t>
  </si>
  <si>
    <t>Chile-S</t>
  </si>
  <si>
    <t>Argentina-S</t>
  </si>
  <si>
    <t>Uruguay-S</t>
  </si>
  <si>
    <t>L-STAT 95</t>
  </si>
  <si>
    <t>L-STAT 80</t>
  </si>
  <si>
    <t>L-STAT 70</t>
  </si>
  <si>
    <t>L-STAT 60</t>
  </si>
  <si>
    <t>L-STAT 50</t>
  </si>
  <si>
    <t>L-STAT 30</t>
  </si>
  <si>
    <t>F1</t>
  </si>
  <si>
    <t>2014-01-01_2014-01-31</t>
  </si>
  <si>
    <t>2014-02-01_2014-02-28</t>
  </si>
  <si>
    <t>2014-03-01_2014-03-31</t>
  </si>
  <si>
    <t>R+</t>
  </si>
  <si>
    <t>R-</t>
  </si>
  <si>
    <t xml:space="preserve">T </t>
  </si>
  <si>
    <t>prec</t>
  </si>
  <si>
    <t>rec</t>
  </si>
  <si>
    <t>f1</t>
  </si>
  <si>
    <t>bsr sstat</t>
  </si>
  <si>
    <t xml:space="preserve">R+ </t>
  </si>
  <si>
    <t>T</t>
  </si>
  <si>
    <t>Z</t>
  </si>
  <si>
    <t xml:space="preserve">Z </t>
  </si>
  <si>
    <t>W</t>
  </si>
  <si>
    <t xml:space="preserve">W </t>
  </si>
  <si>
    <t>Not Significant</t>
  </si>
  <si>
    <t>Significant</t>
  </si>
  <si>
    <t>lstat sstat</t>
  </si>
  <si>
    <t>Quality Score</t>
  </si>
  <si>
    <t>BSR</t>
  </si>
  <si>
    <t>L-STAT</t>
  </si>
  <si>
    <t>S-STAT</t>
  </si>
  <si>
    <t>LeadTime</t>
  </si>
  <si>
    <t>www.lanacion.cl</t>
  </si>
  <si>
    <t>radiopolar.com</t>
  </si>
  <si>
    <t>www.elcorreo.com</t>
  </si>
  <si>
    <t>www.biobiochile.cl</t>
  </si>
  <si>
    <t>noticias.terra.es</t>
  </si>
  <si>
    <t>elsolonline.com</t>
  </si>
  <si>
    <t>www.elpinguino.com</t>
  </si>
  <si>
    <t>spanish.peopledaily.com.cn</t>
  </si>
  <si>
    <t>www.puranoticia.cl</t>
  </si>
  <si>
    <t>noticias.terra.cl</t>
  </si>
  <si>
    <t>www.abc.es</t>
  </si>
  <si>
    <t>www.lostiempos.com</t>
  </si>
  <si>
    <t>www.elnaveghable.cl</t>
  </si>
  <si>
    <t>www.elrancaguino.cl</t>
  </si>
  <si>
    <t>eltipografo.cl</t>
  </si>
  <si>
    <t>www.elrancahuaso.cl</t>
  </si>
  <si>
    <t>www.elrepuertero.cl</t>
  </si>
  <si>
    <t>www.diarioladiscusion.cl</t>
  </si>
  <si>
    <t>www.cooperativa.cl</t>
  </si>
  <si>
    <t>diario.latercera.com</t>
  </si>
  <si>
    <t>www.eldeber.com.bo</t>
  </si>
  <si>
    <t>datachaco.com</t>
  </si>
  <si>
    <t>elrecado.net</t>
  </si>
  <si>
    <t>espanol.upi.com</t>
  </si>
  <si>
    <t>historico.elpais.com.uy</t>
  </si>
  <si>
    <t>infocampo.com.ar</t>
  </si>
  <si>
    <t>noticias.iruya.com</t>
  </si>
  <si>
    <t>palermonline.com.ar</t>
  </si>
  <si>
    <t>www.abc.com.py</t>
  </si>
  <si>
    <t>www.agenciafe.com</t>
  </si>
  <si>
    <t>www.ahoracalafate.com.ar</t>
  </si>
  <si>
    <t>www.barilocheopina.com</t>
  </si>
  <si>
    <t>www.buenosairesherald.com</t>
  </si>
  <si>
    <t>www.canaldenoticias.cl</t>
  </si>
  <si>
    <t>www.clarin.com</t>
  </si>
  <si>
    <t>www.contactopolitico.com.ar</t>
  </si>
  <si>
    <t>www.corrienteshoy.com</t>
  </si>
  <si>
    <t>www.diarioactualidad.com</t>
  </si>
  <si>
    <t>www.diarioc.com.ar</t>
  </si>
  <si>
    <t>www.diarioelargentino.com.ar</t>
  </si>
  <si>
    <t>www.diarionorte.com</t>
  </si>
  <si>
    <t>www.diariopanorama.com</t>
  </si>
  <si>
    <t>www.diariopopular.com.ar</t>
  </si>
  <si>
    <t>www.elcomercial.com.ar</t>
  </si>
  <si>
    <t>www.eldia.com.ar</t>
  </si>
  <si>
    <t>www.elintransigente.com</t>
  </si>
  <si>
    <t>www.elsalvador.com</t>
  </si>
  <si>
    <t>www.eltribuno.info</t>
  </si>
  <si>
    <t>www.eluniversal.com.mx</t>
  </si>
  <si>
    <t>www.generaccion.com</t>
  </si>
  <si>
    <t>www.hechosdehoy.com</t>
  </si>
  <si>
    <t>www.infanciahoy.com</t>
  </si>
  <si>
    <t>www.infoban.com.ar</t>
  </si>
  <si>
    <t>www.inforegion.com.ar</t>
  </si>
  <si>
    <t>www.laarena.com.ar</t>
  </si>
  <si>
    <t>www.lacapital.com.ar</t>
  </si>
  <si>
    <t>www.lagaceta.com.ar</t>
  </si>
  <si>
    <t>www.lanacion.com.ar</t>
  </si>
  <si>
    <t>www.lanacion.com.py</t>
  </si>
  <si>
    <t>www.lanoticia1.com</t>
  </si>
  <si>
    <t>www.laprensagrafica.com</t>
  </si>
  <si>
    <t>www.lavozdetandil.com.ar</t>
  </si>
  <si>
    <t>www.lmcordoba.com.ar</t>
  </si>
  <si>
    <t>www.losandes.com.ar</t>
  </si>
  <si>
    <t>www.miradaprofesional.com</t>
  </si>
  <si>
    <t>www.misionesonline.net</t>
  </si>
  <si>
    <t>www.momarandu.com</t>
  </si>
  <si>
    <t>www.nosis.com.ar</t>
  </si>
  <si>
    <t>www.nuevodiarioweb.com.ar</t>
  </si>
  <si>
    <t>www.pagina12.com.ar</t>
  </si>
  <si>
    <t>www.quilmespresente.com</t>
  </si>
  <si>
    <t>www.rionegro.com.ar</t>
  </si>
  <si>
    <t>www.telam.com.ar</t>
  </si>
  <si>
    <t>www.territoriodigital.com</t>
  </si>
  <si>
    <t>www.tiempodesanjuan.com</t>
  </si>
  <si>
    <t>www.tucumanalas7.com.ar</t>
  </si>
  <si>
    <t>www.ultimahora.com</t>
  </si>
  <si>
    <t>tribunadonorte.com.br</t>
  </si>
  <si>
    <t>ne10.uol.com.br</t>
  </si>
  <si>
    <t>www.parana-online.com.br</t>
  </si>
  <si>
    <t>www.diariodepernambuco.com.br</t>
  </si>
  <si>
    <t>g1.globo.com</t>
  </si>
  <si>
    <t>www.dci.com.br</t>
  </si>
  <si>
    <t>www.radioriovermelho.com.br</t>
  </si>
  <si>
    <t>odia.ig.com.br</t>
  </si>
  <si>
    <t>www.vermelho.org.br</t>
  </si>
  <si>
    <t>www.oriobranco.net</t>
  </si>
  <si>
    <t>www.agencia.ac.gov.br</t>
  </si>
  <si>
    <t>acritica.uol.com.br</t>
  </si>
  <si>
    <t>www.jcnet.com.br</t>
  </si>
  <si>
    <t>br.noticias.yahoo.com</t>
  </si>
  <si>
    <t>noticias.terra.com.br</t>
  </si>
  <si>
    <t>veja.abril.com.br</t>
  </si>
  <si>
    <t>memoria.ebc.com.br</t>
  </si>
  <si>
    <t>diariodovale.uol.com.br</t>
  </si>
  <si>
    <t>jornal.ofluminense.com.br</t>
  </si>
  <si>
    <t>www.monitormercantil.com.br</t>
  </si>
  <si>
    <t>www.bonitonoticias.com.br</t>
  </si>
  <si>
    <t>www.jornalacidade.com.br</t>
  </si>
  <si>
    <t>www.jornalfloripa.com.br</t>
  </si>
  <si>
    <t>www.midiamax.com.br</t>
  </si>
  <si>
    <t>www.capitalnews.com.br</t>
  </si>
  <si>
    <t>www.diariodecanoas.com.br</t>
  </si>
  <si>
    <t>www.ariquemesonline.com.br</t>
  </si>
  <si>
    <t>msnoticias.com.br</t>
  </si>
  <si>
    <t>www.jb.com.br</t>
  </si>
  <si>
    <t>www.grandefm.com.br</t>
  </si>
  <si>
    <t>www.progresso.com.br</t>
  </si>
  <si>
    <t>www.tnonline.com.br</t>
  </si>
  <si>
    <t>www.idest.com.br</t>
  </si>
  <si>
    <t>www.correiodecorumba.com.br</t>
  </si>
  <si>
    <t>www.agorams.com.br</t>
  </si>
  <si>
    <t>www.jornaldiadia.com.br</t>
  </si>
  <si>
    <t>www.acritica.net</t>
  </si>
  <si>
    <t>www.campograndenews.com.br</t>
  </si>
  <si>
    <t>boainformacao.com.br</t>
  </si>
  <si>
    <t>www.em.com.br</t>
  </si>
  <si>
    <t>www.portalamazonia.com.br</t>
  </si>
  <si>
    <t>noticias.band.uol.com.br</t>
  </si>
  <si>
    <t>www.midianews.com.br</t>
  </si>
  <si>
    <t>www.jornalnanet.com.br</t>
  </si>
  <si>
    <t>www.canalrioclaro.com.br</t>
  </si>
  <si>
    <t>www.itu.com.br</t>
  </si>
  <si>
    <t>chicoterra.com</t>
  </si>
  <si>
    <t>www.ribeiraopretoonline.com.br</t>
  </si>
  <si>
    <t>www.jmonline.com.br</t>
  </si>
  <si>
    <t>www.regiaonoroeste.com</t>
  </si>
  <si>
    <t>www.planetanews.com.br</t>
  </si>
  <si>
    <t>exame.abril.com.br</t>
  </si>
  <si>
    <t>www.dgabc.com.br</t>
  </si>
  <si>
    <t>www.difusora1340.com.br</t>
  </si>
  <si>
    <t>saopaulo.sp.gov.br</t>
  </si>
  <si>
    <t>www.cruzeirodosul.inf.br</t>
  </si>
  <si>
    <t>www.reporterdiario.com.br</t>
  </si>
  <si>
    <t>www.redebomdia.com.br</t>
  </si>
  <si>
    <t>www.estadao.com.br</t>
  </si>
  <si>
    <t>www.olhardireto.com.br</t>
  </si>
  <si>
    <t>www.portalr3.com.br</t>
  </si>
  <si>
    <t>www.destakjornal.com.br</t>
  </si>
  <si>
    <t>diariodonordeste.globo.com</t>
  </si>
  <si>
    <t>diariodonordeste.verdesmares.com.br</t>
  </si>
  <si>
    <t>www.opovo.com.br</t>
  </si>
  <si>
    <t>www.portalaz.com.br</t>
  </si>
  <si>
    <t>www.redebrasilatual.com.br</t>
  </si>
  <si>
    <t>sociedad.elpais.com</t>
  </si>
  <si>
    <t>diariocorreo.pe</t>
  </si>
  <si>
    <t>vaccinenewsdaily.com</t>
  </si>
  <si>
    <t>www.diariodopara.com.br</t>
  </si>
  <si>
    <t>www.redenoticia.com.br</t>
  </si>
  <si>
    <t>www.jcorreio.com.br</t>
  </si>
  <si>
    <t>www.noticiasdeempresas.com</t>
  </si>
  <si>
    <t>www.portaldepaulinia.com.br</t>
  </si>
  <si>
    <t>www.pantanalnews.com.br</t>
  </si>
  <si>
    <t>www.odocumento.com.br</t>
  </si>
  <si>
    <t>www.rtp.pt</t>
  </si>
  <si>
    <t>noticias.r7.com</t>
  </si>
  <si>
    <t>www.atribunamt.com.br</t>
  </si>
  <si>
    <t>www.infonet.com.br</t>
  </si>
  <si>
    <t>peru21.pe</t>
  </si>
  <si>
    <t>www.prensa-latina.cu</t>
  </si>
  <si>
    <t>spanish.china.org.cn</t>
  </si>
  <si>
    <t>www.circuitomt.com.br</t>
  </si>
  <si>
    <t>mexico.cnn.com</t>
  </si>
  <si>
    <t>zh.clicrbs.com.br</t>
  </si>
  <si>
    <t>www.que.es</t>
  </si>
  <si>
    <t>www.alagoas24horas.com.br</t>
  </si>
  <si>
    <t>www.ilustrado.com.br</t>
  </si>
  <si>
    <t>noticias.lainformacion.com</t>
  </si>
  <si>
    <t>www.expressomt.com.br</t>
  </si>
  <si>
    <t>www.tiempopyme.com</t>
  </si>
  <si>
    <t>www.cenariomt.com.br</t>
  </si>
  <si>
    <t>www.laprensa.com.ni</t>
  </si>
  <si>
    <t>www.rosario3.com</t>
  </si>
  <si>
    <t>www.24horasnews.com.br</t>
  </si>
  <si>
    <t>globovision.com</t>
  </si>
  <si>
    <t>www.topnews.com.br</t>
  </si>
  <si>
    <t>www.mtagora.com.br</t>
  </si>
  <si>
    <t>www.latercera.com</t>
  </si>
  <si>
    <t>www.noticiasdel6.com</t>
  </si>
  <si>
    <t>www.tribunahoje.com</t>
  </si>
  <si>
    <t>aquiacontece.com.br</t>
  </si>
  <si>
    <t>primeiraedicao.com.br</t>
  </si>
  <si>
    <t>correiodopovo-al.com.br</t>
  </si>
  <si>
    <t>gazetaweb.globo.com</t>
  </si>
  <si>
    <t>www.jeonline.com.br</t>
  </si>
  <si>
    <t>www.folhadosertao.com.br</t>
  </si>
  <si>
    <t>bagarai.com.br</t>
  </si>
  <si>
    <t>odiariodemogi.inf.br</t>
  </si>
  <si>
    <t>www.tvi24.iol.pt</t>
  </si>
  <si>
    <t>www.pbagora.com.br</t>
  </si>
  <si>
    <t>jconline.ne10.uol.com.br</t>
  </si>
  <si>
    <t>www.cmjornal.xl.pt</t>
  </si>
  <si>
    <t>www.rondonoticias.com.br</t>
  </si>
  <si>
    <t>www.rondoniaovivo.com</t>
  </si>
  <si>
    <t>www.tudorondonia.com</t>
  </si>
  <si>
    <t>www.emtempo.com.br</t>
  </si>
  <si>
    <t>www.cidadeverde.com</t>
  </si>
  <si>
    <t>www.administradores.com.br</t>
  </si>
  <si>
    <t>www.aen.pr.gov.br</t>
  </si>
  <si>
    <t>www.bemparana.com.br</t>
  </si>
  <si>
    <t>www.ibahia.com</t>
  </si>
  <si>
    <t>atarde.uol.com.br</t>
  </si>
  <si>
    <t>www2.uol.com.br</t>
  </si>
  <si>
    <t>www.correio24horas.com.br</t>
  </si>
  <si>
    <t>www.hnews.com.br</t>
  </si>
  <si>
    <t>www.ebc.com.br</t>
  </si>
  <si>
    <t>www.noh.com.br</t>
  </si>
  <si>
    <t>www.portalarcos.com.br</t>
  </si>
  <si>
    <t>www.defatoonline.com.br</t>
  </si>
  <si>
    <t>www.correiodeuberlandia.com.br</t>
  </si>
  <si>
    <t>novohamburgo.org</t>
  </si>
  <si>
    <t>www.jornalagora.com.br</t>
  </si>
  <si>
    <t>www.correiodopovo.com.br</t>
  </si>
  <si>
    <t>londrina.odiario.com</t>
  </si>
  <si>
    <t>maringa.odiario.com</t>
  </si>
  <si>
    <t>www.cbncuritiba.com.br</t>
  </si>
  <si>
    <t>www.noticiasbr.com.br</t>
  </si>
  <si>
    <t>blogs.odiario.com</t>
  </si>
  <si>
    <t>www.bonde.com.br</t>
  </si>
  <si>
    <t>www.bvnews.com.br</t>
  </si>
  <si>
    <t>ww.lanacion.cl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</si>
</sst>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Sheet2!$T$141:$T$148</c:f>
              <c:numCache>
                <c:formatCode>General</c:formatCode>
                <c:ptCount val="8"/>
                <c:pt idx="0">
                  <c:v>0.0</c:v>
                </c:pt>
                <c:pt idx="1">
                  <c:v>0.425688073394495</c:v>
                </c:pt>
                <c:pt idx="2">
                  <c:v>3.24</c:v>
                </c:pt>
                <c:pt idx="3">
                  <c:v>3.33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Sheet2!$U$141:$U$148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3.15</c:v>
                </c:pt>
                <c:pt idx="3">
                  <c:v>3.91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Sheet2!$S$141:$S$148</c:f>
              <c:strCache>
                <c:ptCount val="8"/>
                <c:pt idx="0">
                  <c:v>0</c:v>
                </c:pt>
                <c:pt idx="1">
                  <c:v>0.8</c:v>
                </c:pt>
                <c:pt idx="2">
                  <c:v>Chile</c:v>
                </c:pt>
                <c:pt idx="3">
                  <c:v>Chile-S</c:v>
                </c:pt>
                <c:pt idx="4">
                  <c:v>Argentina</c:v>
                </c:pt>
                <c:pt idx="5">
                  <c:v>Argentina-S</c:v>
                </c:pt>
                <c:pt idx="6">
                  <c:v>Uruguay</c:v>
                </c:pt>
                <c:pt idx="7">
                  <c:v>Uruguay-S</c:v>
                </c:pt>
              </c:strCache>
            </c:strRef>
          </c:cat>
          <c:val>
            <c:numRef>
              <c:f>Sheet2!$V$141:$V$148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3.37</c:v>
                </c:pt>
                <c:pt idx="3">
                  <c:v>3.04</c:v>
                </c:pt>
                <c:pt idx="4">
                  <c:v>3.43</c:v>
                </c:pt>
                <c:pt idx="5">
                  <c:v>0.0</c:v>
                </c:pt>
                <c:pt idx="6">
                  <c:v>3.15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05672"/>
        <c:axId val="2075989912"/>
      </c:barChart>
      <c:catAx>
        <c:axId val="20788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89912"/>
        <c:crosses val="autoZero"/>
        <c:auto val="1"/>
        <c:lblAlgn val="ctr"/>
        <c:lblOffset val="100"/>
        <c:noMultiLvlLbl val="0"/>
      </c:catAx>
      <c:valAx>
        <c:axId val="207598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8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355600</xdr:colOff>
      <xdr:row>138</xdr:row>
      <xdr:rowOff>146050</xdr:rowOff>
    </xdr:from>
    <xdr:to>
      <xdr:col>27</xdr:col>
      <xdr:colOff>215900</xdr:colOff>
      <xdr:row>154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workbookViewId="0">
      <selection activeCell="Q4" sqref="Q4"/>
    </sheetView>
  </sheetViews>
  <sheetFormatPr baseColWidth="10" defaultColWidth="8.83203125" defaultRowHeight="14" x14ac:dyDescent="0"/>
  <sheetData>
    <row r="1" spans="1:17">
      <c r="A1" s="7" t="s">
        <v>0</v>
      </c>
      <c r="B1" s="7" t="s">
        <v>9</v>
      </c>
      <c r="C1" s="7" t="s">
        <v>1</v>
      </c>
      <c r="D1" s="7"/>
      <c r="E1" s="7"/>
      <c r="F1" s="7"/>
      <c r="G1" s="7"/>
      <c r="H1" s="7" t="s">
        <v>2</v>
      </c>
      <c r="I1" s="7"/>
      <c r="J1" s="7"/>
      <c r="K1" s="7"/>
      <c r="L1" s="7"/>
      <c r="M1" s="7" t="s">
        <v>3</v>
      </c>
      <c r="N1" s="7"/>
      <c r="O1" s="7"/>
      <c r="P1" s="7"/>
      <c r="Q1" s="7"/>
    </row>
    <row r="2" spans="1:17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</row>
    <row r="3" spans="1:17">
      <c r="A3" s="6">
        <v>41275</v>
      </c>
      <c r="B3" s="2" t="s">
        <v>10</v>
      </c>
      <c r="C3" s="1">
        <v>2.84</v>
      </c>
      <c r="D3" s="1">
        <v>5</v>
      </c>
      <c r="E3" s="1">
        <v>0.67</v>
      </c>
      <c r="F3" s="1">
        <v>1</v>
      </c>
      <c r="G3" s="1">
        <f>(2*E3*F3)/(E3+F3)</f>
        <v>0.80239520958083843</v>
      </c>
      <c r="H3" s="1">
        <v>2.88</v>
      </c>
      <c r="I3" s="1">
        <v>5.8</v>
      </c>
      <c r="J3" s="1">
        <v>0.83</v>
      </c>
      <c r="K3" s="1">
        <v>1</v>
      </c>
      <c r="L3" s="1">
        <f>(2*J3*K3)/(J3+K3)</f>
        <v>0.90710382513661192</v>
      </c>
      <c r="M3" s="1"/>
      <c r="N3" s="1"/>
      <c r="O3" s="1"/>
      <c r="P3" s="1"/>
      <c r="Q3" s="1"/>
    </row>
    <row r="4" spans="1:17">
      <c r="A4" s="6"/>
      <c r="B4" s="1" t="s">
        <v>11</v>
      </c>
      <c r="C4" s="1">
        <v>2.84</v>
      </c>
      <c r="D4" s="1">
        <v>5</v>
      </c>
      <c r="E4" s="1">
        <v>0.67</v>
      </c>
      <c r="F4" s="1">
        <v>0.67</v>
      </c>
      <c r="G4" s="1">
        <f t="shared" ref="G4:G44" si="0">(2*E4*F4)/(E4+F4)</f>
        <v>0.67</v>
      </c>
      <c r="H4" s="1">
        <v>2.88</v>
      </c>
      <c r="I4" s="1">
        <v>5.8</v>
      </c>
      <c r="J4" s="1">
        <v>0.83</v>
      </c>
      <c r="K4" s="1">
        <v>0.18</v>
      </c>
      <c r="L4" s="1">
        <f t="shared" ref="L4:L45" si="1">(2*J4*K4)/(J4+K4)</f>
        <v>0.29584158415841577</v>
      </c>
      <c r="M4" s="1"/>
      <c r="N4" s="1"/>
      <c r="O4" s="1"/>
      <c r="P4" s="1"/>
      <c r="Q4" s="1"/>
    </row>
    <row r="5" spans="1:17">
      <c r="A5" s="8">
        <v>41306</v>
      </c>
      <c r="B5" s="1" t="s">
        <v>10</v>
      </c>
      <c r="C5" s="1">
        <v>3.24</v>
      </c>
      <c r="D5" s="1">
        <v>7</v>
      </c>
      <c r="E5" s="1">
        <v>1</v>
      </c>
      <c r="F5" s="1">
        <v>0.5</v>
      </c>
      <c r="G5" s="1">
        <f t="shared" si="0"/>
        <v>0.66666666666666663</v>
      </c>
      <c r="H5" s="1">
        <v>2.92</v>
      </c>
      <c r="I5" s="1">
        <v>10</v>
      </c>
      <c r="J5" s="1">
        <v>0.5</v>
      </c>
      <c r="K5" s="1">
        <v>0.25</v>
      </c>
      <c r="L5" s="1">
        <f t="shared" si="1"/>
        <v>0.33333333333333331</v>
      </c>
      <c r="M5" s="1"/>
      <c r="N5" s="1"/>
      <c r="O5" s="1"/>
      <c r="P5" s="1"/>
      <c r="Q5" s="1"/>
    </row>
    <row r="6" spans="1:17">
      <c r="A6" s="7"/>
      <c r="B6" s="1" t="s">
        <v>11</v>
      </c>
      <c r="C6" s="1">
        <v>3.24</v>
      </c>
      <c r="D6" s="1">
        <v>7</v>
      </c>
      <c r="E6" s="1">
        <v>1</v>
      </c>
      <c r="F6" s="1">
        <v>0.22</v>
      </c>
      <c r="G6" s="1">
        <f t="shared" si="0"/>
        <v>0.36065573770491804</v>
      </c>
      <c r="H6" s="1">
        <v>2.92</v>
      </c>
      <c r="I6" s="1">
        <v>10</v>
      </c>
      <c r="J6" s="1">
        <v>0.5</v>
      </c>
      <c r="K6" s="1">
        <v>0.09</v>
      </c>
      <c r="L6" s="1">
        <f t="shared" si="1"/>
        <v>0.15254237288135594</v>
      </c>
      <c r="M6" s="1"/>
      <c r="N6" s="1"/>
      <c r="O6" s="1"/>
      <c r="P6" s="1"/>
      <c r="Q6" s="1"/>
    </row>
    <row r="7" spans="1:17">
      <c r="A7" s="6">
        <v>41699</v>
      </c>
      <c r="B7" s="1" t="s">
        <v>10</v>
      </c>
      <c r="C7" s="1">
        <v>2.81</v>
      </c>
      <c r="D7" s="1">
        <v>11.5</v>
      </c>
      <c r="E7" s="1">
        <v>1</v>
      </c>
      <c r="F7" s="1">
        <v>0.5</v>
      </c>
      <c r="G7" s="1">
        <f t="shared" si="0"/>
        <v>0.66666666666666663</v>
      </c>
      <c r="H7" s="1">
        <v>3.04</v>
      </c>
      <c r="I7" s="1">
        <v>11.5</v>
      </c>
      <c r="J7" s="1">
        <v>1</v>
      </c>
      <c r="K7" s="1">
        <v>0.4</v>
      </c>
      <c r="L7" s="1">
        <f t="shared" si="1"/>
        <v>0.57142857142857151</v>
      </c>
      <c r="M7" s="1"/>
      <c r="N7" s="1"/>
      <c r="O7" s="1"/>
      <c r="P7" s="1"/>
      <c r="Q7" s="1"/>
    </row>
    <row r="8" spans="1:17">
      <c r="A8" s="6"/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 t="e">
        <f>(2*E8*F8)/(L3E8+F8)</f>
        <v>#NAME?</v>
      </c>
      <c r="H8" s="1">
        <v>2.99</v>
      </c>
      <c r="I8" s="1">
        <v>1</v>
      </c>
      <c r="J8" s="1">
        <v>1</v>
      </c>
      <c r="K8" s="1">
        <v>0.5</v>
      </c>
      <c r="L8" s="1">
        <f t="shared" si="1"/>
        <v>0.66666666666666663</v>
      </c>
      <c r="M8" s="1"/>
      <c r="N8" s="1"/>
      <c r="O8" s="1"/>
      <c r="P8" s="1"/>
      <c r="Q8" s="1"/>
    </row>
    <row r="9" spans="1:17">
      <c r="A9" s="6"/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 t="e">
        <f t="shared" si="0"/>
        <v>#DIV/0!</v>
      </c>
      <c r="H9" s="1">
        <v>2.92</v>
      </c>
      <c r="I9" s="1">
        <v>5</v>
      </c>
      <c r="J9" s="1">
        <v>1</v>
      </c>
      <c r="K9" s="1">
        <v>0.5</v>
      </c>
      <c r="L9" s="1">
        <f t="shared" si="1"/>
        <v>0.66666666666666663</v>
      </c>
      <c r="M9" s="1"/>
      <c r="N9" s="1"/>
      <c r="O9" s="1"/>
      <c r="P9" s="1"/>
      <c r="Q9" s="1"/>
    </row>
    <row r="10" spans="1:17">
      <c r="A10" s="6"/>
      <c r="B10" s="1" t="s">
        <v>11</v>
      </c>
      <c r="C10" s="1">
        <v>2.81</v>
      </c>
      <c r="D10" s="1">
        <v>11.5</v>
      </c>
      <c r="E10" s="1">
        <v>1</v>
      </c>
      <c r="F10" s="1">
        <v>0.4</v>
      </c>
      <c r="G10" s="1">
        <f t="shared" si="0"/>
        <v>0.57142857142857151</v>
      </c>
      <c r="H10" s="1">
        <v>3</v>
      </c>
      <c r="I10" s="1">
        <v>7.25</v>
      </c>
      <c r="J10" s="1">
        <v>1</v>
      </c>
      <c r="K10" s="1">
        <v>0.4</v>
      </c>
      <c r="L10" s="1">
        <f t="shared" si="1"/>
        <v>0.57142857142857151</v>
      </c>
      <c r="M10" s="1"/>
      <c r="N10" s="1"/>
      <c r="O10" s="1"/>
      <c r="P10" s="1"/>
      <c r="Q10" s="1"/>
    </row>
    <row r="11" spans="1:17">
      <c r="A11" s="8">
        <v>41365</v>
      </c>
      <c r="B11" s="1" t="s">
        <v>10</v>
      </c>
      <c r="C11" s="1">
        <v>2.85</v>
      </c>
      <c r="D11" s="1">
        <v>5.67</v>
      </c>
      <c r="E11" s="1">
        <v>1</v>
      </c>
      <c r="F11" s="1">
        <v>0.75</v>
      </c>
      <c r="G11" s="1">
        <f t="shared" si="0"/>
        <v>0.8571428571428571</v>
      </c>
      <c r="H11" s="1">
        <v>2.85</v>
      </c>
      <c r="I11" s="1">
        <v>5.67</v>
      </c>
      <c r="J11" s="1">
        <v>1</v>
      </c>
      <c r="K11" s="1">
        <v>0.43</v>
      </c>
      <c r="L11" s="1">
        <f t="shared" si="1"/>
        <v>0.60139860139860146</v>
      </c>
      <c r="M11" s="1"/>
      <c r="N11" s="1"/>
      <c r="O11" s="1"/>
      <c r="P11" s="1"/>
      <c r="Q11" s="1"/>
    </row>
    <row r="12" spans="1:17">
      <c r="A12" s="7"/>
      <c r="B12" s="1" t="s">
        <v>12</v>
      </c>
      <c r="C12" s="1">
        <v>3.37</v>
      </c>
      <c r="D12" s="1">
        <v>3</v>
      </c>
      <c r="E12" s="1">
        <v>1</v>
      </c>
      <c r="F12" s="1">
        <v>0.25</v>
      </c>
      <c r="G12" s="1">
        <f t="shared" si="0"/>
        <v>0.4</v>
      </c>
      <c r="H12" s="1">
        <v>1.96</v>
      </c>
      <c r="I12" s="1">
        <v>10</v>
      </c>
      <c r="J12" s="1">
        <v>1</v>
      </c>
      <c r="K12" s="1">
        <v>0.5</v>
      </c>
      <c r="L12" s="1">
        <f t="shared" si="1"/>
        <v>0.66666666666666663</v>
      </c>
      <c r="M12" s="1"/>
      <c r="N12" s="1"/>
      <c r="O12" s="1"/>
      <c r="P12" s="1"/>
      <c r="Q12" s="1"/>
    </row>
    <row r="13" spans="1:17">
      <c r="A13" s="7"/>
      <c r="B13" s="1" t="s">
        <v>11</v>
      </c>
      <c r="C13" s="1">
        <v>2.99</v>
      </c>
      <c r="D13" s="1">
        <v>5</v>
      </c>
      <c r="E13" s="1">
        <v>1</v>
      </c>
      <c r="F13" s="1">
        <v>0.5</v>
      </c>
      <c r="G13" s="1">
        <f t="shared" si="0"/>
        <v>0.66666666666666663</v>
      </c>
      <c r="H13" s="1">
        <v>2.63</v>
      </c>
      <c r="I13" s="1" t="s">
        <v>14</v>
      </c>
      <c r="J13" s="1">
        <v>1</v>
      </c>
      <c r="K13" s="1">
        <v>0.28999999999999998</v>
      </c>
      <c r="L13" s="1">
        <f t="shared" si="1"/>
        <v>0.44961240310077516</v>
      </c>
      <c r="M13" s="1"/>
      <c r="N13" s="1"/>
      <c r="O13" s="1"/>
      <c r="P13" s="1"/>
      <c r="Q13" s="1"/>
    </row>
    <row r="14" spans="1:17">
      <c r="A14" s="8">
        <v>41395</v>
      </c>
      <c r="B14" s="1" t="s">
        <v>10</v>
      </c>
      <c r="C14" s="1">
        <v>3.01</v>
      </c>
      <c r="D14" s="1">
        <v>4</v>
      </c>
      <c r="E14" s="1">
        <v>1</v>
      </c>
      <c r="F14" s="1">
        <v>0.4</v>
      </c>
      <c r="G14" s="1">
        <f t="shared" si="0"/>
        <v>0.57142857142857151</v>
      </c>
      <c r="H14" s="1">
        <v>3.01</v>
      </c>
      <c r="I14" s="1">
        <v>4</v>
      </c>
      <c r="J14" s="1">
        <v>1</v>
      </c>
      <c r="K14" s="1">
        <v>0.22</v>
      </c>
      <c r="L14" s="1">
        <f t="shared" si="1"/>
        <v>0.36065573770491804</v>
      </c>
      <c r="M14" s="1"/>
      <c r="N14" s="1"/>
      <c r="O14" s="1"/>
      <c r="P14" s="1"/>
      <c r="Q14" s="1"/>
    </row>
    <row r="15" spans="1:17">
      <c r="A15" s="7"/>
      <c r="B15" s="1" t="s">
        <v>12</v>
      </c>
      <c r="C15" s="1">
        <v>3.24</v>
      </c>
      <c r="D15" s="1">
        <v>4.5</v>
      </c>
      <c r="E15" s="1">
        <v>0.67</v>
      </c>
      <c r="F15" s="1">
        <v>0.4</v>
      </c>
      <c r="G15" s="1">
        <f t="shared" si="0"/>
        <v>0.50093457943925235</v>
      </c>
      <c r="H15" s="1">
        <v>2.92</v>
      </c>
      <c r="I15" s="1">
        <v>5</v>
      </c>
      <c r="J15" s="1">
        <v>0.67</v>
      </c>
      <c r="K15" s="1">
        <v>0.17</v>
      </c>
      <c r="L15" s="1">
        <f t="shared" si="1"/>
        <v>0.2711904761904762</v>
      </c>
      <c r="M15" s="1"/>
      <c r="N15" s="1"/>
      <c r="O15" s="1"/>
      <c r="P15" s="1"/>
      <c r="Q15" s="1"/>
    </row>
    <row r="16" spans="1:17">
      <c r="A16" s="7"/>
      <c r="B16" s="1" t="s">
        <v>11</v>
      </c>
      <c r="C16" s="1">
        <v>3.13</v>
      </c>
      <c r="D16" s="1">
        <v>4.25</v>
      </c>
      <c r="E16" s="1">
        <v>0.8</v>
      </c>
      <c r="F16" s="1">
        <v>0.33</v>
      </c>
      <c r="G16" s="1">
        <f t="shared" si="0"/>
        <v>0.46725663716814159</v>
      </c>
      <c r="H16" s="1">
        <v>2.97</v>
      </c>
      <c r="I16" s="1">
        <v>4.5</v>
      </c>
      <c r="J16" s="1">
        <v>0.8</v>
      </c>
      <c r="K16" s="1">
        <v>0.15</v>
      </c>
      <c r="L16" s="1">
        <f t="shared" si="1"/>
        <v>0.25263157894736837</v>
      </c>
      <c r="M16" s="1"/>
      <c r="N16" s="1"/>
      <c r="O16" s="1"/>
      <c r="P16" s="1"/>
      <c r="Q16" s="1"/>
    </row>
    <row r="17" spans="1:17">
      <c r="A17" s="8">
        <v>41426</v>
      </c>
      <c r="B17" s="1" t="s">
        <v>10</v>
      </c>
      <c r="C17" s="1">
        <v>2.72</v>
      </c>
      <c r="D17" s="1">
        <v>6</v>
      </c>
      <c r="E17" s="1">
        <v>1</v>
      </c>
      <c r="F17" s="1">
        <v>0.25</v>
      </c>
      <c r="G17" s="1">
        <f t="shared" si="0"/>
        <v>0.4</v>
      </c>
      <c r="H17" s="1">
        <v>0</v>
      </c>
      <c r="I17" s="1">
        <v>0</v>
      </c>
      <c r="J17" s="1">
        <v>0</v>
      </c>
      <c r="K17" s="1">
        <v>0</v>
      </c>
      <c r="L17" s="1" t="e">
        <f t="shared" si="1"/>
        <v>#DIV/0!</v>
      </c>
      <c r="M17" s="1"/>
      <c r="N17" s="1"/>
      <c r="O17" s="1"/>
      <c r="P17" s="1"/>
      <c r="Q17" s="1"/>
    </row>
    <row r="18" spans="1:17">
      <c r="A18" s="7"/>
      <c r="B18" s="1" t="s">
        <v>11</v>
      </c>
      <c r="C18" s="1">
        <v>2.72</v>
      </c>
      <c r="D18" s="1">
        <v>6</v>
      </c>
      <c r="E18" s="1">
        <v>1</v>
      </c>
      <c r="F18" s="1">
        <v>0.13</v>
      </c>
      <c r="G18" s="1">
        <f t="shared" si="0"/>
        <v>0.23008849557522126</v>
      </c>
      <c r="H18" s="1">
        <v>0</v>
      </c>
      <c r="I18" s="1">
        <v>0</v>
      </c>
      <c r="J18" s="1">
        <v>0</v>
      </c>
      <c r="K18" s="1">
        <v>0</v>
      </c>
      <c r="L18" s="1" t="e">
        <f t="shared" si="1"/>
        <v>#DIV/0!</v>
      </c>
      <c r="M18" s="1"/>
      <c r="N18" s="1"/>
      <c r="O18" s="1"/>
      <c r="P18" s="1"/>
      <c r="Q18" s="1"/>
    </row>
    <row r="19" spans="1:17">
      <c r="A19" s="8">
        <v>41456</v>
      </c>
      <c r="B19" s="1" t="s">
        <v>10</v>
      </c>
      <c r="C19" s="1">
        <v>2.92</v>
      </c>
      <c r="D19" s="1">
        <v>5</v>
      </c>
      <c r="E19" s="1">
        <v>1</v>
      </c>
      <c r="F19" s="1">
        <v>0.25</v>
      </c>
      <c r="G19" s="1">
        <f t="shared" si="0"/>
        <v>0.4</v>
      </c>
      <c r="H19" s="1">
        <v>0</v>
      </c>
      <c r="I19" s="1">
        <v>0</v>
      </c>
      <c r="J19" s="1">
        <v>0</v>
      </c>
      <c r="K19" s="1">
        <v>0</v>
      </c>
      <c r="L19" s="1" t="e">
        <f t="shared" si="1"/>
        <v>#DIV/0!</v>
      </c>
      <c r="M19" s="1"/>
      <c r="N19" s="1"/>
      <c r="O19" s="1"/>
      <c r="P19" s="1"/>
      <c r="Q19" s="1"/>
    </row>
    <row r="20" spans="1:17">
      <c r="A20" s="7"/>
      <c r="B20" s="1" t="s">
        <v>11</v>
      </c>
      <c r="C20" s="1">
        <v>2.92</v>
      </c>
      <c r="D20" s="1">
        <v>5</v>
      </c>
      <c r="E20" s="1">
        <v>1</v>
      </c>
      <c r="F20" s="1">
        <v>0.13</v>
      </c>
      <c r="G20" s="1">
        <f t="shared" si="0"/>
        <v>0.23008849557522126</v>
      </c>
      <c r="H20" s="1">
        <v>0</v>
      </c>
      <c r="I20" s="1">
        <v>0</v>
      </c>
      <c r="J20" s="1">
        <v>0</v>
      </c>
      <c r="K20" s="1">
        <v>0</v>
      </c>
      <c r="L20" s="1" t="e">
        <f t="shared" si="1"/>
        <v>#DIV/0!</v>
      </c>
      <c r="M20" s="1"/>
      <c r="N20" s="1"/>
      <c r="O20" s="1"/>
      <c r="P20" s="1"/>
      <c r="Q20" s="1"/>
    </row>
    <row r="21" spans="1:17">
      <c r="A21" s="8">
        <v>41487</v>
      </c>
      <c r="B21" s="1" t="s">
        <v>10</v>
      </c>
      <c r="C21" s="1">
        <v>2.72</v>
      </c>
      <c r="D21" s="1">
        <v>2</v>
      </c>
      <c r="E21" s="1">
        <v>1</v>
      </c>
      <c r="F21" s="1">
        <v>0.2</v>
      </c>
      <c r="G21" s="1">
        <f t="shared" si="0"/>
        <v>0.33333333333333337</v>
      </c>
      <c r="H21" s="1">
        <v>2.72</v>
      </c>
      <c r="I21" s="1">
        <v>2</v>
      </c>
      <c r="J21" s="1">
        <v>1</v>
      </c>
      <c r="K21" s="1">
        <v>0.5</v>
      </c>
      <c r="L21" s="1">
        <f t="shared" si="1"/>
        <v>0.66666666666666663</v>
      </c>
      <c r="M21" s="1"/>
      <c r="N21" s="1"/>
      <c r="O21" s="1"/>
      <c r="P21" s="1"/>
      <c r="Q21" s="1"/>
    </row>
    <row r="22" spans="1:17">
      <c r="A22" s="7"/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 t="e">
        <f t="shared" si="0"/>
        <v>#DIV/0!</v>
      </c>
      <c r="H22" s="1">
        <v>2.92</v>
      </c>
      <c r="I22" s="1">
        <v>22</v>
      </c>
      <c r="J22" s="1">
        <v>1</v>
      </c>
      <c r="K22" s="1">
        <v>0.33</v>
      </c>
      <c r="L22" s="1">
        <f t="shared" si="1"/>
        <v>0.49624060150375937</v>
      </c>
      <c r="M22" s="1"/>
      <c r="N22" s="1"/>
      <c r="O22" s="1"/>
      <c r="P22" s="1"/>
      <c r="Q22" s="1"/>
    </row>
    <row r="23" spans="1:17">
      <c r="A23" s="7"/>
      <c r="B23" s="1" t="s">
        <v>11</v>
      </c>
      <c r="C23" s="1">
        <v>2.72</v>
      </c>
      <c r="D23" s="1">
        <v>2</v>
      </c>
      <c r="E23" s="1">
        <v>0.5</v>
      </c>
      <c r="F23" s="1">
        <v>0.13</v>
      </c>
      <c r="G23" s="1">
        <f t="shared" si="0"/>
        <v>0.20634920634920637</v>
      </c>
      <c r="H23" s="1">
        <v>2.81</v>
      </c>
      <c r="I23" s="1">
        <v>12</v>
      </c>
      <c r="J23" s="1">
        <v>1</v>
      </c>
      <c r="K23" s="1">
        <v>0.4</v>
      </c>
      <c r="L23" s="1">
        <f t="shared" si="1"/>
        <v>0.57142857142857151</v>
      </c>
      <c r="M23" s="1"/>
      <c r="N23" s="1"/>
      <c r="O23" s="1"/>
      <c r="P23" s="1"/>
      <c r="Q23" s="1"/>
    </row>
    <row r="24" spans="1:17">
      <c r="A24" s="8">
        <v>41518</v>
      </c>
      <c r="B24" s="1" t="s">
        <v>10</v>
      </c>
      <c r="C24" s="1">
        <v>2.35</v>
      </c>
      <c r="D24" s="1">
        <v>9</v>
      </c>
      <c r="E24" s="1">
        <v>1</v>
      </c>
      <c r="F24" s="1">
        <v>0.25</v>
      </c>
      <c r="G24" s="1">
        <f t="shared" si="0"/>
        <v>0.4</v>
      </c>
      <c r="H24" s="1">
        <v>2.35</v>
      </c>
      <c r="I24" s="1">
        <v>9</v>
      </c>
      <c r="J24" s="1">
        <v>1</v>
      </c>
      <c r="K24" s="1">
        <v>0.5</v>
      </c>
      <c r="L24" s="1">
        <f t="shared" si="1"/>
        <v>0.66666666666666663</v>
      </c>
      <c r="M24" s="1"/>
      <c r="N24" s="1"/>
      <c r="O24" s="1"/>
      <c r="P24" s="1"/>
      <c r="Q24" s="1"/>
    </row>
    <row r="25" spans="1:17">
      <c r="A25" s="7"/>
      <c r="B25" s="1" t="s">
        <v>12</v>
      </c>
      <c r="C25" s="1">
        <v>2.76</v>
      </c>
      <c r="D25" s="1">
        <v>3</v>
      </c>
      <c r="E25" s="1">
        <v>1</v>
      </c>
      <c r="F25" s="1">
        <v>0.5</v>
      </c>
      <c r="G25" s="1">
        <f t="shared" si="0"/>
        <v>0.66666666666666663</v>
      </c>
      <c r="H25" s="1">
        <v>2.5299999999999998</v>
      </c>
      <c r="I25" s="1">
        <v>3</v>
      </c>
      <c r="J25" s="1">
        <v>1</v>
      </c>
      <c r="K25" s="1">
        <v>1</v>
      </c>
      <c r="L25" s="1">
        <f t="shared" si="1"/>
        <v>1</v>
      </c>
      <c r="M25" s="1"/>
      <c r="N25" s="1"/>
      <c r="O25" s="1"/>
      <c r="P25" s="1"/>
      <c r="Q25" s="1"/>
    </row>
    <row r="26" spans="1:17">
      <c r="A26" s="7"/>
      <c r="B26" s="1" t="s">
        <v>11</v>
      </c>
      <c r="C26" s="1">
        <v>2.61</v>
      </c>
      <c r="D26" s="1">
        <v>5</v>
      </c>
      <c r="E26" s="1">
        <v>1</v>
      </c>
      <c r="F26" s="1">
        <v>0.33</v>
      </c>
      <c r="G26" s="1">
        <f t="shared" si="0"/>
        <v>0.49624060150375937</v>
      </c>
      <c r="H26" s="1">
        <v>2.4700000000000002</v>
      </c>
      <c r="I26" s="1">
        <v>5</v>
      </c>
      <c r="J26" s="1">
        <v>1</v>
      </c>
      <c r="K26" s="1">
        <v>0.43</v>
      </c>
      <c r="L26" s="1">
        <f t="shared" si="1"/>
        <v>0.60139860139860146</v>
      </c>
      <c r="M26" s="1"/>
      <c r="N26" s="1"/>
      <c r="O26" s="1"/>
      <c r="P26" s="1"/>
      <c r="Q26" s="1"/>
    </row>
    <row r="27" spans="1:17">
      <c r="A27" s="6">
        <v>41913</v>
      </c>
      <c r="B27" s="1" t="s">
        <v>10</v>
      </c>
      <c r="C27" s="1">
        <v>3</v>
      </c>
      <c r="D27" s="1">
        <v>7.67</v>
      </c>
      <c r="E27" s="1">
        <v>1</v>
      </c>
      <c r="F27" s="1">
        <v>0.6</v>
      </c>
      <c r="G27" s="1">
        <f t="shared" si="0"/>
        <v>0.74999999999999989</v>
      </c>
      <c r="H27" s="1">
        <v>3.16</v>
      </c>
      <c r="I27" s="1">
        <v>7.67</v>
      </c>
      <c r="J27" s="1">
        <v>1</v>
      </c>
      <c r="K27" s="1">
        <v>0.33</v>
      </c>
      <c r="L27" s="1">
        <f t="shared" si="1"/>
        <v>0.49624060150375937</v>
      </c>
      <c r="M27" s="1"/>
      <c r="N27" s="1"/>
      <c r="O27" s="1"/>
      <c r="P27" s="1"/>
      <c r="Q27" s="1"/>
    </row>
    <row r="28" spans="1:17">
      <c r="A28" s="7"/>
      <c r="B28" s="1" t="s">
        <v>12</v>
      </c>
      <c r="C28" s="1">
        <v>2.72</v>
      </c>
      <c r="D28" s="1">
        <v>20</v>
      </c>
      <c r="E28" s="1">
        <v>1</v>
      </c>
      <c r="F28" s="1">
        <v>0.2</v>
      </c>
      <c r="G28" s="1">
        <f t="shared" si="0"/>
        <v>0.33333333333333337</v>
      </c>
      <c r="H28" s="1">
        <v>3.17</v>
      </c>
      <c r="I28" s="1">
        <v>20</v>
      </c>
      <c r="J28" s="1">
        <v>1</v>
      </c>
      <c r="K28" s="1">
        <v>0.2</v>
      </c>
      <c r="L28" s="1">
        <f t="shared" si="1"/>
        <v>0.33333333333333337</v>
      </c>
      <c r="M28" s="1"/>
      <c r="N28" s="1"/>
      <c r="O28" s="1"/>
      <c r="P28" s="1"/>
      <c r="Q28" s="1"/>
    </row>
    <row r="29" spans="1:17">
      <c r="A29" s="7"/>
      <c r="B29" s="1" t="s">
        <v>11</v>
      </c>
      <c r="C29" s="1">
        <v>2.93</v>
      </c>
      <c r="D29" s="1">
        <v>10.75</v>
      </c>
      <c r="E29" s="1">
        <v>0.8</v>
      </c>
      <c r="F29" s="1">
        <v>0.4</v>
      </c>
      <c r="G29" s="1">
        <f t="shared" si="0"/>
        <v>0.53333333333333333</v>
      </c>
      <c r="H29" s="1">
        <v>3.17</v>
      </c>
      <c r="I29" s="1">
        <v>10.75</v>
      </c>
      <c r="J29" s="1">
        <v>0.8</v>
      </c>
      <c r="K29" s="1">
        <v>0.22</v>
      </c>
      <c r="L29" s="1">
        <f t="shared" si="1"/>
        <v>0.34509803921568633</v>
      </c>
      <c r="M29" s="1"/>
      <c r="N29" s="1"/>
      <c r="O29" s="1"/>
      <c r="P29" s="1"/>
      <c r="Q29" s="1"/>
    </row>
    <row r="30" spans="1:17">
      <c r="A30" s="8">
        <v>41579</v>
      </c>
      <c r="B30" s="1" t="s">
        <v>10</v>
      </c>
      <c r="C30" s="1">
        <v>2.4700000000000002</v>
      </c>
      <c r="D30" s="1">
        <v>6</v>
      </c>
      <c r="E30" s="1">
        <v>0.75</v>
      </c>
      <c r="F30" s="1">
        <v>0.75</v>
      </c>
      <c r="G30" s="1">
        <f t="shared" si="0"/>
        <v>0.75</v>
      </c>
      <c r="H30" s="1">
        <v>2.95</v>
      </c>
      <c r="I30" s="1">
        <v>4</v>
      </c>
      <c r="J30" s="1">
        <v>0.5</v>
      </c>
      <c r="K30" s="1">
        <v>0.67</v>
      </c>
      <c r="L30" s="1">
        <f t="shared" si="1"/>
        <v>0.57264957264957272</v>
      </c>
      <c r="M30" s="1"/>
      <c r="N30" s="1"/>
      <c r="O30" s="1"/>
      <c r="P30" s="1"/>
      <c r="Q30" s="1"/>
    </row>
    <row r="31" spans="1:17">
      <c r="A31" s="7"/>
      <c r="B31" s="1" t="s">
        <v>12</v>
      </c>
      <c r="C31" s="1">
        <v>2.92</v>
      </c>
      <c r="D31" s="1">
        <v>8</v>
      </c>
      <c r="E31" s="1">
        <v>1</v>
      </c>
      <c r="F31" s="1">
        <v>0.5</v>
      </c>
      <c r="G31" s="1">
        <f t="shared" si="0"/>
        <v>0.66666666666666663</v>
      </c>
      <c r="H31" s="1">
        <v>2.92</v>
      </c>
      <c r="I31" s="1">
        <v>8</v>
      </c>
      <c r="J31" s="1">
        <v>1</v>
      </c>
      <c r="K31" s="1">
        <v>0.22</v>
      </c>
      <c r="L31" s="1">
        <f t="shared" si="1"/>
        <v>0.36065573770491804</v>
      </c>
      <c r="M31" s="1"/>
      <c r="N31" s="1"/>
      <c r="O31" s="1"/>
      <c r="P31" s="1"/>
      <c r="Q31" s="1"/>
    </row>
    <row r="32" spans="1:17">
      <c r="A32" s="7"/>
      <c r="B32" s="1" t="s">
        <v>11</v>
      </c>
      <c r="C32" s="1">
        <v>2.65</v>
      </c>
      <c r="D32" s="1">
        <v>6.8</v>
      </c>
      <c r="E32" s="1">
        <v>0.83</v>
      </c>
      <c r="F32" s="1">
        <v>0.5</v>
      </c>
      <c r="G32" s="1">
        <f t="shared" si="0"/>
        <v>0.62406015037593976</v>
      </c>
      <c r="H32" s="1">
        <v>2.93</v>
      </c>
      <c r="I32" s="1">
        <v>6</v>
      </c>
      <c r="J32" s="1">
        <v>0.67</v>
      </c>
      <c r="K32" s="1">
        <v>0.11</v>
      </c>
      <c r="L32" s="1">
        <f t="shared" si="1"/>
        <v>0.18897435897435896</v>
      </c>
      <c r="M32" s="1"/>
      <c r="N32" s="1"/>
      <c r="O32" s="1"/>
      <c r="P32" s="1"/>
      <c r="Q32" s="1"/>
    </row>
    <row r="33" spans="1:17">
      <c r="A33" s="8">
        <v>41609</v>
      </c>
      <c r="B33" s="1" t="s">
        <v>10</v>
      </c>
      <c r="C33" s="1">
        <v>3</v>
      </c>
      <c r="D33" s="1">
        <v>3.67</v>
      </c>
      <c r="E33" s="1">
        <v>0.38</v>
      </c>
      <c r="F33" s="1">
        <v>0.75</v>
      </c>
      <c r="G33" s="1">
        <f t="shared" si="0"/>
        <v>0.50442477876106206</v>
      </c>
      <c r="H33" s="1">
        <v>2.97</v>
      </c>
      <c r="I33" s="1">
        <v>4</v>
      </c>
      <c r="J33" s="1">
        <v>0.62</v>
      </c>
      <c r="K33" s="1">
        <v>0.56000000000000005</v>
      </c>
      <c r="L33" s="1">
        <f t="shared" si="1"/>
        <v>0.58847457627118638</v>
      </c>
      <c r="M33" s="1"/>
      <c r="N33" s="1"/>
      <c r="O33" s="1"/>
      <c r="P33" s="1"/>
      <c r="Q33" s="1"/>
    </row>
    <row r="34" spans="1:17">
      <c r="A34" s="7"/>
      <c r="B34" s="1" t="s">
        <v>12</v>
      </c>
      <c r="C34" s="1">
        <v>2.72</v>
      </c>
      <c r="D34" s="1">
        <v>12.33</v>
      </c>
      <c r="E34" s="1">
        <v>0.75</v>
      </c>
      <c r="F34" s="1">
        <v>1</v>
      </c>
      <c r="G34" s="1">
        <f t="shared" si="0"/>
        <v>0.8571428571428571</v>
      </c>
      <c r="H34" s="1">
        <v>2.67</v>
      </c>
      <c r="I34" s="1">
        <v>14.67</v>
      </c>
      <c r="J34" s="1">
        <v>1</v>
      </c>
      <c r="K34" s="1">
        <v>0.6</v>
      </c>
      <c r="L34" s="1">
        <f t="shared" si="1"/>
        <v>0.74999999999999989</v>
      </c>
      <c r="M34" s="1"/>
      <c r="N34" s="1"/>
      <c r="O34" s="1"/>
      <c r="P34" s="1"/>
      <c r="Q34" s="1"/>
    </row>
    <row r="35" spans="1:17">
      <c r="A35" s="7"/>
      <c r="B35" s="1" t="s">
        <v>11</v>
      </c>
      <c r="C35" s="1">
        <v>2.87</v>
      </c>
      <c r="D35" s="1">
        <v>8</v>
      </c>
      <c r="E35" s="1">
        <v>0.55000000000000004</v>
      </c>
      <c r="F35" s="1">
        <v>0.75</v>
      </c>
      <c r="G35" s="1">
        <f t="shared" si="0"/>
        <v>0.63461538461538469</v>
      </c>
      <c r="H35" s="1">
        <v>2.85</v>
      </c>
      <c r="I35" s="1">
        <v>8</v>
      </c>
      <c r="J35" s="1">
        <v>0.73</v>
      </c>
      <c r="K35" s="1">
        <v>0.44</v>
      </c>
      <c r="L35" s="1">
        <f t="shared" si="1"/>
        <v>0.54905982905982909</v>
      </c>
      <c r="M35" s="1"/>
      <c r="N35" s="1"/>
      <c r="O35" s="1"/>
      <c r="P35" s="1"/>
      <c r="Q35" s="1"/>
    </row>
    <row r="36" spans="1:17">
      <c r="A36" s="8">
        <v>41640</v>
      </c>
      <c r="B36" s="1" t="s">
        <v>10</v>
      </c>
      <c r="C36" s="1">
        <v>2.84</v>
      </c>
      <c r="D36" s="1">
        <v>5.2</v>
      </c>
      <c r="E36" s="1">
        <v>0.71</v>
      </c>
      <c r="F36" s="1">
        <v>1</v>
      </c>
      <c r="G36" s="1">
        <f t="shared" si="0"/>
        <v>0.83040935672514615</v>
      </c>
      <c r="H36" s="1">
        <v>2.95</v>
      </c>
      <c r="I36" s="1">
        <v>5.86</v>
      </c>
      <c r="J36" s="1">
        <v>1</v>
      </c>
      <c r="K36" s="1">
        <v>0.64</v>
      </c>
      <c r="L36" s="1">
        <f t="shared" si="1"/>
        <v>0.7804878048780487</v>
      </c>
      <c r="M36" s="1"/>
      <c r="N36" s="1"/>
      <c r="O36" s="1"/>
      <c r="P36" s="1"/>
      <c r="Q36" s="1"/>
    </row>
    <row r="37" spans="1:17">
      <c r="A37" s="7"/>
      <c r="B37" s="1" t="s">
        <v>11</v>
      </c>
      <c r="C37" s="1">
        <v>2.84</v>
      </c>
      <c r="D37" s="1">
        <v>5.2</v>
      </c>
      <c r="E37" s="1">
        <v>0.63</v>
      </c>
      <c r="F37" s="1">
        <v>0.45</v>
      </c>
      <c r="G37" s="1">
        <f t="shared" si="0"/>
        <v>0.52500000000000002</v>
      </c>
      <c r="H37" s="1">
        <v>2.95</v>
      </c>
      <c r="I37" s="1">
        <v>5.86</v>
      </c>
      <c r="J37" s="1">
        <v>0.88</v>
      </c>
      <c r="K37" s="1">
        <v>0.21</v>
      </c>
      <c r="L37" s="1">
        <f t="shared" si="1"/>
        <v>0.33908256880733939</v>
      </c>
      <c r="M37" s="1"/>
      <c r="N37" s="1"/>
      <c r="O37" s="1"/>
      <c r="P37" s="1"/>
      <c r="Q37" s="1"/>
    </row>
    <row r="38" spans="1:17">
      <c r="A38" s="8">
        <v>41671</v>
      </c>
      <c r="B38" s="1" t="s">
        <v>10</v>
      </c>
      <c r="C38" s="1">
        <v>2.81</v>
      </c>
      <c r="D38" s="1">
        <v>2.5</v>
      </c>
      <c r="E38" s="1">
        <v>0.5</v>
      </c>
      <c r="F38" s="1">
        <v>0.5</v>
      </c>
      <c r="G38" s="1">
        <f t="shared" si="0"/>
        <v>0.5</v>
      </c>
      <c r="H38" s="1">
        <v>3.07</v>
      </c>
      <c r="I38" s="1">
        <v>3</v>
      </c>
      <c r="J38" s="1">
        <v>0.75</v>
      </c>
      <c r="K38" s="1">
        <v>0.5</v>
      </c>
      <c r="L38" s="1">
        <f t="shared" si="1"/>
        <v>0.6</v>
      </c>
      <c r="M38" s="1"/>
      <c r="N38" s="1"/>
      <c r="O38" s="1"/>
      <c r="P38" s="1"/>
      <c r="Q38" s="1"/>
    </row>
    <row r="39" spans="1:17">
      <c r="A39" s="8"/>
      <c r="B39" s="1" t="s">
        <v>12</v>
      </c>
      <c r="C39" s="1">
        <v>3.11</v>
      </c>
      <c r="D39" s="1">
        <v>4</v>
      </c>
      <c r="E39" s="1">
        <v>1</v>
      </c>
      <c r="F39" s="1">
        <v>0.25</v>
      </c>
      <c r="G39" s="1">
        <f t="shared" si="0"/>
        <v>0.4</v>
      </c>
      <c r="H39" s="1">
        <v>3.56</v>
      </c>
      <c r="I39" s="1">
        <v>4</v>
      </c>
      <c r="J39" s="1">
        <v>1</v>
      </c>
      <c r="K39" s="1">
        <v>0.06</v>
      </c>
      <c r="L39" s="1">
        <f t="shared" si="1"/>
        <v>0.11320754716981131</v>
      </c>
      <c r="M39" s="1"/>
      <c r="N39" s="1"/>
      <c r="O39" s="1"/>
      <c r="P39" s="1"/>
      <c r="Q39" s="1"/>
    </row>
    <row r="40" spans="1:17">
      <c r="A40" s="8"/>
      <c r="B40" s="1" t="s">
        <v>15</v>
      </c>
      <c r="C40" s="1">
        <v>2.16</v>
      </c>
      <c r="D40" s="1">
        <v>15</v>
      </c>
      <c r="E40" s="1">
        <v>1</v>
      </c>
      <c r="F40" s="1">
        <v>1</v>
      </c>
      <c r="G40" s="1">
        <f t="shared" si="0"/>
        <v>1</v>
      </c>
      <c r="H40" s="1">
        <v>2.72</v>
      </c>
      <c r="I40" s="1">
        <v>22</v>
      </c>
      <c r="J40" s="1">
        <v>1</v>
      </c>
      <c r="K40" s="1">
        <v>0.06</v>
      </c>
      <c r="L40" s="1">
        <f t="shared" si="1"/>
        <v>0.11320754716981131</v>
      </c>
      <c r="M40" s="1"/>
      <c r="N40" s="1"/>
      <c r="O40" s="1"/>
      <c r="P40" s="1"/>
      <c r="Q40" s="1"/>
    </row>
    <row r="41" spans="1:17">
      <c r="A41" s="8"/>
      <c r="B41" s="1" t="s">
        <v>11</v>
      </c>
      <c r="C41" s="1">
        <v>2.72</v>
      </c>
      <c r="D41" s="1">
        <v>6</v>
      </c>
      <c r="E41" s="1">
        <v>0.67</v>
      </c>
      <c r="F41" s="1">
        <v>0.44</v>
      </c>
      <c r="G41" s="1">
        <f t="shared" si="0"/>
        <v>0.53117117117117119</v>
      </c>
      <c r="H41" s="1">
        <v>3.09</v>
      </c>
      <c r="I41" s="1">
        <v>7</v>
      </c>
      <c r="J41" s="1">
        <v>0.83</v>
      </c>
      <c r="K41" s="1">
        <v>0.12</v>
      </c>
      <c r="L41" s="1">
        <f t="shared" si="1"/>
        <v>0.20968421052631578</v>
      </c>
      <c r="M41" s="1"/>
      <c r="N41" s="1"/>
      <c r="O41" s="1"/>
      <c r="P41" s="1"/>
      <c r="Q41" s="1"/>
    </row>
    <row r="42" spans="1:17">
      <c r="A42" s="8">
        <v>41699</v>
      </c>
      <c r="B42" s="1" t="s">
        <v>10</v>
      </c>
      <c r="C42" s="1">
        <v>3.04</v>
      </c>
      <c r="D42" s="1">
        <v>3.67</v>
      </c>
      <c r="E42" s="1">
        <v>0.75</v>
      </c>
      <c r="F42" s="1">
        <v>0.75</v>
      </c>
      <c r="G42" s="1">
        <f t="shared" si="0"/>
        <v>0.75</v>
      </c>
      <c r="H42" s="1">
        <v>3.24</v>
      </c>
      <c r="I42" s="1">
        <v>3.5</v>
      </c>
      <c r="J42" s="1">
        <v>0.5</v>
      </c>
      <c r="K42" s="1">
        <v>0.5</v>
      </c>
      <c r="L42" s="1">
        <f t="shared" si="1"/>
        <v>0.5</v>
      </c>
      <c r="M42" s="1"/>
      <c r="N42" s="1"/>
      <c r="O42" s="1"/>
      <c r="P42" s="1"/>
      <c r="Q42" s="1"/>
    </row>
    <row r="43" spans="1:17">
      <c r="A43" s="7"/>
      <c r="B43" s="1" t="s">
        <v>12</v>
      </c>
      <c r="C43" s="1">
        <v>2.5299999999999998</v>
      </c>
      <c r="D43" s="1">
        <v>11</v>
      </c>
      <c r="E43" s="1">
        <v>1</v>
      </c>
      <c r="F43" s="1">
        <v>0.33</v>
      </c>
      <c r="G43" s="1">
        <f t="shared" si="0"/>
        <v>0.49624060150375937</v>
      </c>
      <c r="H43" s="1">
        <v>2.5299999999999998</v>
      </c>
      <c r="I43" s="1">
        <v>11</v>
      </c>
      <c r="J43" s="1">
        <v>1</v>
      </c>
      <c r="K43" s="1">
        <v>0.08</v>
      </c>
      <c r="L43" s="1">
        <f t="shared" si="1"/>
        <v>0.14814814814814814</v>
      </c>
      <c r="M43" s="1"/>
      <c r="N43" s="1"/>
      <c r="O43" s="1"/>
      <c r="P43" s="1"/>
      <c r="Q43" s="1"/>
    </row>
    <row r="44" spans="1:17">
      <c r="A44" s="7"/>
      <c r="B44" s="1" t="s">
        <v>11</v>
      </c>
      <c r="C44" s="1">
        <v>2.91</v>
      </c>
      <c r="D44" s="1">
        <v>5.5</v>
      </c>
      <c r="E44" s="1">
        <v>0.8</v>
      </c>
      <c r="F44" s="1">
        <v>0.44</v>
      </c>
      <c r="G44" s="1">
        <f t="shared" si="0"/>
        <v>0.56774193548387097</v>
      </c>
      <c r="H44" s="1">
        <v>3</v>
      </c>
      <c r="I44" s="1">
        <v>6</v>
      </c>
      <c r="J44" s="1">
        <v>0.6</v>
      </c>
      <c r="K44" s="1">
        <v>0.13</v>
      </c>
      <c r="L44" s="1">
        <f t="shared" si="1"/>
        <v>0.21369863013698631</v>
      </c>
      <c r="M44" s="1"/>
      <c r="N44" s="1"/>
      <c r="O44" s="1"/>
      <c r="P44" s="1"/>
      <c r="Q44" s="1"/>
    </row>
    <row r="45" spans="1:17">
      <c r="A45" t="s">
        <v>16</v>
      </c>
      <c r="B45" s="1" t="s">
        <v>11</v>
      </c>
      <c r="C45" s="1">
        <v>2.86</v>
      </c>
      <c r="D45" s="1">
        <v>6.2</v>
      </c>
      <c r="E45" s="1">
        <v>0.78</v>
      </c>
      <c r="F45" s="1">
        <v>0.38</v>
      </c>
      <c r="G45" s="1">
        <f>(2*E45*F45)/(E45+F45)</f>
        <v>0.51103448275862062</v>
      </c>
      <c r="H45" s="1">
        <v>2.5099999999999998</v>
      </c>
      <c r="I45" s="1">
        <v>6.32</v>
      </c>
      <c r="J45" s="1">
        <v>0.7</v>
      </c>
      <c r="K45" s="1">
        <v>0.21</v>
      </c>
      <c r="L45" s="1">
        <f t="shared" si="1"/>
        <v>0.32307692307692309</v>
      </c>
      <c r="M45" s="1"/>
      <c r="N45" s="1"/>
      <c r="O45" s="1"/>
      <c r="P45" s="1"/>
      <c r="Q45" s="1"/>
    </row>
    <row r="46" spans="1:1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2:17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2:17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2:17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17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</sheetData>
  <mergeCells count="20">
    <mergeCell ref="A36:A37"/>
    <mergeCell ref="A38:A41"/>
    <mergeCell ref="A42:A44"/>
    <mergeCell ref="A19:A20"/>
    <mergeCell ref="A21:A23"/>
    <mergeCell ref="A24:A26"/>
    <mergeCell ref="A27:A29"/>
    <mergeCell ref="A30:A32"/>
    <mergeCell ref="A33:A35"/>
    <mergeCell ref="A5:A6"/>
    <mergeCell ref="A7:A10"/>
    <mergeCell ref="A11:A13"/>
    <mergeCell ref="A14:A16"/>
    <mergeCell ref="A17:A18"/>
    <mergeCell ref="A3:A4"/>
    <mergeCell ref="B1:B2"/>
    <mergeCell ref="C1:G1"/>
    <mergeCell ref="H1:L1"/>
    <mergeCell ref="M1:Q1"/>
    <mergeCell ref="A1: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6"/>
  <sheetViews>
    <sheetView workbookViewId="0">
      <selection activeCell="U54" sqref="U54"/>
    </sheetView>
  </sheetViews>
  <sheetFormatPr baseColWidth="10" defaultColWidth="8.83203125" defaultRowHeight="14" x14ac:dyDescent="0"/>
  <cols>
    <col min="1" max="1" width="24.83203125" customWidth="1"/>
  </cols>
  <sheetData>
    <row r="1" spans="1:69">
      <c r="A1" t="s">
        <v>24</v>
      </c>
      <c r="K1" t="s">
        <v>38</v>
      </c>
      <c r="U1" t="s">
        <v>39</v>
      </c>
      <c r="AE1" t="s">
        <v>40</v>
      </c>
      <c r="AO1" t="s">
        <v>41</v>
      </c>
      <c r="AY1" t="s">
        <v>42</v>
      </c>
      <c r="BI1" t="s">
        <v>43</v>
      </c>
    </row>
    <row r="2" spans="1:69">
      <c r="A2" t="s">
        <v>17</v>
      </c>
      <c r="B2" t="s">
        <v>9</v>
      </c>
      <c r="C2" t="s">
        <v>18</v>
      </c>
      <c r="D2" t="s">
        <v>19</v>
      </c>
      <c r="E2" t="s">
        <v>20</v>
      </c>
      <c r="F2" t="s">
        <v>4</v>
      </c>
      <c r="G2" t="s">
        <v>21</v>
      </c>
      <c r="H2" t="s">
        <v>22</v>
      </c>
      <c r="I2" t="s">
        <v>23</v>
      </c>
      <c r="K2" t="s">
        <v>17</v>
      </c>
      <c r="L2" t="s">
        <v>9</v>
      </c>
      <c r="M2" t="s">
        <v>18</v>
      </c>
      <c r="N2" t="s">
        <v>19</v>
      </c>
      <c r="O2" t="s">
        <v>20</v>
      </c>
      <c r="P2" t="s">
        <v>4</v>
      </c>
      <c r="Q2" t="s">
        <v>21</v>
      </c>
      <c r="R2" t="s">
        <v>22</v>
      </c>
      <c r="S2" t="s">
        <v>23</v>
      </c>
      <c r="T2" t="s">
        <v>55</v>
      </c>
      <c r="U2" t="s">
        <v>17</v>
      </c>
      <c r="V2" t="s">
        <v>9</v>
      </c>
      <c r="W2" t="s">
        <v>18</v>
      </c>
      <c r="X2" t="s">
        <v>19</v>
      </c>
      <c r="Y2" t="s">
        <v>20</v>
      </c>
      <c r="Z2" t="s">
        <v>4</v>
      </c>
      <c r="AA2" t="s">
        <v>21</v>
      </c>
      <c r="AB2" t="s">
        <v>22</v>
      </c>
      <c r="AC2" t="s">
        <v>23</v>
      </c>
      <c r="AE2" t="s">
        <v>17</v>
      </c>
      <c r="AF2" t="s">
        <v>9</v>
      </c>
      <c r="AG2" t="s">
        <v>18</v>
      </c>
      <c r="AH2" t="s">
        <v>19</v>
      </c>
      <c r="AI2" t="s">
        <v>20</v>
      </c>
      <c r="AJ2" t="s">
        <v>4</v>
      </c>
      <c r="AK2" t="s">
        <v>21</v>
      </c>
      <c r="AL2" t="s">
        <v>22</v>
      </c>
      <c r="AM2" t="s">
        <v>23</v>
      </c>
      <c r="AO2" t="s">
        <v>17</v>
      </c>
      <c r="AP2" t="s">
        <v>9</v>
      </c>
      <c r="AQ2" t="s">
        <v>18</v>
      </c>
      <c r="AR2" t="s">
        <v>19</v>
      </c>
      <c r="AS2" t="s">
        <v>20</v>
      </c>
      <c r="AT2" t="s">
        <v>4</v>
      </c>
      <c r="AU2" t="s">
        <v>21</v>
      </c>
      <c r="AV2" t="s">
        <v>22</v>
      </c>
      <c r="AW2" t="s">
        <v>23</v>
      </c>
      <c r="AY2" t="s">
        <v>17</v>
      </c>
      <c r="AZ2" t="s">
        <v>9</v>
      </c>
      <c r="BA2" t="s">
        <v>18</v>
      </c>
      <c r="BB2" t="s">
        <v>19</v>
      </c>
      <c r="BC2" t="s">
        <v>20</v>
      </c>
      <c r="BD2" t="s">
        <v>4</v>
      </c>
      <c r="BE2" t="s">
        <v>21</v>
      </c>
      <c r="BF2" t="s">
        <v>22</v>
      </c>
      <c r="BG2" t="s">
        <v>23</v>
      </c>
      <c r="BI2" t="s">
        <v>17</v>
      </c>
      <c r="BJ2" t="s">
        <v>9</v>
      </c>
      <c r="BK2" t="s">
        <v>18</v>
      </c>
      <c r="BL2" t="s">
        <v>19</v>
      </c>
      <c r="BM2" t="s">
        <v>20</v>
      </c>
      <c r="BN2" t="s">
        <v>4</v>
      </c>
      <c r="BO2" t="s">
        <v>21</v>
      </c>
      <c r="BP2" t="s">
        <v>22</v>
      </c>
      <c r="BQ2" t="s">
        <v>23</v>
      </c>
    </row>
    <row r="3" spans="1:69">
      <c r="A3" t="s">
        <v>25</v>
      </c>
      <c r="B3" t="s">
        <v>15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K3" t="s">
        <v>25</v>
      </c>
      <c r="L3" t="s">
        <v>15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 t="e">
        <f>2*R3*S3/(R3+S3)</f>
        <v>#DIV/0!</v>
      </c>
      <c r="U3" t="s">
        <v>25</v>
      </c>
      <c r="V3" t="s">
        <v>15</v>
      </c>
      <c r="W3">
        <v>0</v>
      </c>
      <c r="X3">
        <v>6</v>
      </c>
      <c r="Y3">
        <v>0</v>
      </c>
      <c r="Z3">
        <v>0</v>
      </c>
      <c r="AA3">
        <v>0</v>
      </c>
      <c r="AB3">
        <v>0</v>
      </c>
      <c r="AC3">
        <v>0</v>
      </c>
      <c r="AE3" t="s">
        <v>25</v>
      </c>
      <c r="AF3" t="s">
        <v>15</v>
      </c>
      <c r="AG3">
        <v>0</v>
      </c>
      <c r="AH3">
        <v>6</v>
      </c>
      <c r="AI3">
        <v>0</v>
      </c>
      <c r="AJ3">
        <v>0</v>
      </c>
      <c r="AK3">
        <v>0</v>
      </c>
      <c r="AL3">
        <v>0</v>
      </c>
      <c r="AM3">
        <v>0</v>
      </c>
      <c r="AO3" t="s">
        <v>25</v>
      </c>
      <c r="AP3" t="s">
        <v>15</v>
      </c>
      <c r="AQ3">
        <v>0</v>
      </c>
      <c r="AR3">
        <v>7</v>
      </c>
      <c r="AS3">
        <v>0</v>
      </c>
      <c r="AT3">
        <v>0</v>
      </c>
      <c r="AU3">
        <v>0</v>
      </c>
      <c r="AV3">
        <v>0</v>
      </c>
      <c r="AW3">
        <v>0</v>
      </c>
      <c r="AY3" t="s">
        <v>25</v>
      </c>
      <c r="AZ3" t="s">
        <v>15</v>
      </c>
      <c r="BA3">
        <v>0</v>
      </c>
      <c r="BB3">
        <v>8</v>
      </c>
      <c r="BC3">
        <v>0</v>
      </c>
      <c r="BD3">
        <v>0</v>
      </c>
      <c r="BE3">
        <v>0</v>
      </c>
      <c r="BF3">
        <v>0</v>
      </c>
      <c r="BG3">
        <v>0</v>
      </c>
      <c r="BI3" t="s">
        <v>25</v>
      </c>
      <c r="BJ3" t="s">
        <v>15</v>
      </c>
      <c r="BK3">
        <v>0</v>
      </c>
      <c r="BL3">
        <v>11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>
      <c r="A4" t="s">
        <v>25</v>
      </c>
      <c r="B4" t="s">
        <v>10</v>
      </c>
      <c r="C4">
        <v>6</v>
      </c>
      <c r="D4">
        <v>4</v>
      </c>
      <c r="E4">
        <v>4</v>
      </c>
      <c r="F4">
        <v>3.33</v>
      </c>
      <c r="G4">
        <v>4.25</v>
      </c>
      <c r="H4">
        <v>1</v>
      </c>
      <c r="I4">
        <v>0.67</v>
      </c>
      <c r="K4" t="s">
        <v>25</v>
      </c>
      <c r="L4" t="s">
        <v>10</v>
      </c>
      <c r="M4">
        <v>6</v>
      </c>
      <c r="N4">
        <v>4</v>
      </c>
      <c r="O4">
        <v>4</v>
      </c>
      <c r="P4">
        <v>3.33</v>
      </c>
      <c r="Q4">
        <v>4.25</v>
      </c>
      <c r="R4">
        <v>1</v>
      </c>
      <c r="S4">
        <v>0.67</v>
      </c>
      <c r="T4">
        <f t="shared" ref="T4:T67" si="0">2*R4*S4/(R4+S4)</f>
        <v>0.80239520958083843</v>
      </c>
      <c r="U4" t="s">
        <v>25</v>
      </c>
      <c r="V4" t="s">
        <v>10</v>
      </c>
      <c r="W4">
        <v>6</v>
      </c>
      <c r="X4">
        <v>4</v>
      </c>
      <c r="Y4">
        <v>4</v>
      </c>
      <c r="Z4">
        <v>3.33</v>
      </c>
      <c r="AA4">
        <v>4.25</v>
      </c>
      <c r="AB4">
        <v>1</v>
      </c>
      <c r="AC4">
        <v>0.67</v>
      </c>
      <c r="AE4" t="s">
        <v>25</v>
      </c>
      <c r="AF4" t="s">
        <v>10</v>
      </c>
      <c r="AG4">
        <v>6</v>
      </c>
      <c r="AH4">
        <v>4</v>
      </c>
      <c r="AI4">
        <v>4</v>
      </c>
      <c r="AJ4">
        <v>3.33</v>
      </c>
      <c r="AK4">
        <v>4.25</v>
      </c>
      <c r="AL4">
        <v>1</v>
      </c>
      <c r="AM4">
        <v>0.67</v>
      </c>
      <c r="AO4" t="s">
        <v>25</v>
      </c>
      <c r="AP4" t="s">
        <v>10</v>
      </c>
      <c r="AQ4">
        <v>6</v>
      </c>
      <c r="AR4">
        <v>4</v>
      </c>
      <c r="AS4">
        <v>4</v>
      </c>
      <c r="AT4">
        <v>3.33</v>
      </c>
      <c r="AU4">
        <v>4.25</v>
      </c>
      <c r="AV4">
        <v>1</v>
      </c>
      <c r="AW4">
        <v>0.67</v>
      </c>
      <c r="AY4" t="s">
        <v>25</v>
      </c>
      <c r="AZ4" t="s">
        <v>10</v>
      </c>
      <c r="BA4">
        <v>6</v>
      </c>
      <c r="BB4">
        <v>4</v>
      </c>
      <c r="BC4">
        <v>4</v>
      </c>
      <c r="BD4">
        <v>3.33</v>
      </c>
      <c r="BE4">
        <v>4.25</v>
      </c>
      <c r="BF4">
        <v>1</v>
      </c>
      <c r="BG4">
        <v>0.67</v>
      </c>
      <c r="BI4" t="s">
        <v>25</v>
      </c>
      <c r="BJ4" t="s">
        <v>10</v>
      </c>
      <c r="BK4">
        <v>6</v>
      </c>
      <c r="BL4">
        <v>4</v>
      </c>
      <c r="BM4">
        <v>4</v>
      </c>
      <c r="BN4">
        <v>3.33</v>
      </c>
      <c r="BO4">
        <v>4.25</v>
      </c>
      <c r="BP4">
        <v>1</v>
      </c>
      <c r="BQ4">
        <v>0.67</v>
      </c>
    </row>
    <row r="5" spans="1:69">
      <c r="A5" t="s">
        <v>25</v>
      </c>
      <c r="B5" t="s">
        <v>12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 t="s">
        <v>25</v>
      </c>
      <c r="L5" t="s">
        <v>12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 t="e">
        <f t="shared" si="0"/>
        <v>#DIV/0!</v>
      </c>
      <c r="U5" t="s">
        <v>25</v>
      </c>
      <c r="V5" t="s">
        <v>12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E5" t="s">
        <v>25</v>
      </c>
      <c r="AF5" t="s">
        <v>12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25</v>
      </c>
      <c r="AP5" t="s">
        <v>12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25</v>
      </c>
      <c r="AZ5" t="s">
        <v>12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I5" t="s">
        <v>25</v>
      </c>
      <c r="BJ5" t="s">
        <v>12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>
      <c r="A6" t="s">
        <v>25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 t="s">
        <v>25</v>
      </c>
      <c r="L6" t="s">
        <v>13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 t="e">
        <f t="shared" si="0"/>
        <v>#DIV/0!</v>
      </c>
      <c r="U6" t="s">
        <v>25</v>
      </c>
      <c r="V6" t="s">
        <v>13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E6" t="s">
        <v>25</v>
      </c>
      <c r="AF6" t="s">
        <v>13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O6" t="s">
        <v>25</v>
      </c>
      <c r="AP6" t="s">
        <v>13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Y6" t="s">
        <v>25</v>
      </c>
      <c r="AZ6" t="s">
        <v>13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I6" t="s">
        <v>25</v>
      </c>
      <c r="BJ6" t="s">
        <v>13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>
      <c r="A7" s="3" t="s">
        <v>25</v>
      </c>
      <c r="B7" s="3" t="s">
        <v>26</v>
      </c>
      <c r="C7" s="3">
        <v>6</v>
      </c>
      <c r="D7" s="3">
        <v>13</v>
      </c>
      <c r="E7" s="3">
        <v>4</v>
      </c>
      <c r="F7" s="3">
        <v>3.33</v>
      </c>
      <c r="G7" s="3">
        <v>4.25</v>
      </c>
      <c r="H7" s="3">
        <v>0.31</v>
      </c>
      <c r="I7" s="3">
        <v>0.67</v>
      </c>
      <c r="J7" s="3"/>
      <c r="K7" s="3" t="s">
        <v>25</v>
      </c>
      <c r="L7" s="3" t="s">
        <v>26</v>
      </c>
      <c r="M7" s="3">
        <v>6</v>
      </c>
      <c r="N7" s="3">
        <v>9</v>
      </c>
      <c r="O7" s="3">
        <v>4</v>
      </c>
      <c r="P7" s="3">
        <v>3.33</v>
      </c>
      <c r="Q7" s="3">
        <v>4.25</v>
      </c>
      <c r="R7" s="3">
        <v>0.44</v>
      </c>
      <c r="S7" s="3">
        <v>0.67</v>
      </c>
      <c r="T7" s="3">
        <f t="shared" si="0"/>
        <v>0.53117117117117119</v>
      </c>
      <c r="U7" s="3" t="s">
        <v>25</v>
      </c>
      <c r="V7" s="3" t="s">
        <v>26</v>
      </c>
      <c r="W7" s="3">
        <v>6</v>
      </c>
      <c r="X7" s="3">
        <v>12</v>
      </c>
      <c r="Y7" s="3">
        <v>4</v>
      </c>
      <c r="Z7" s="3">
        <v>3.33</v>
      </c>
      <c r="AA7" s="3">
        <v>4.25</v>
      </c>
      <c r="AB7" s="3">
        <v>0.33</v>
      </c>
      <c r="AC7" s="3">
        <v>0.67</v>
      </c>
      <c r="AD7" s="3"/>
      <c r="AE7" s="3" t="s">
        <v>25</v>
      </c>
      <c r="AF7" s="3" t="s">
        <v>26</v>
      </c>
      <c r="AG7" s="3">
        <v>6</v>
      </c>
      <c r="AH7" s="3">
        <v>12</v>
      </c>
      <c r="AI7" s="3">
        <v>4</v>
      </c>
      <c r="AJ7" s="3">
        <v>3.33</v>
      </c>
      <c r="AK7" s="3">
        <v>4.25</v>
      </c>
      <c r="AL7" s="3">
        <v>0.33</v>
      </c>
      <c r="AM7" s="3">
        <v>0.67</v>
      </c>
      <c r="AN7" s="3"/>
      <c r="AO7" s="3" t="s">
        <v>25</v>
      </c>
      <c r="AP7" s="3" t="s">
        <v>26</v>
      </c>
      <c r="AQ7" s="3">
        <v>6</v>
      </c>
      <c r="AR7" s="3">
        <v>13</v>
      </c>
      <c r="AS7" s="3">
        <v>4</v>
      </c>
      <c r="AT7" s="3">
        <v>3.33</v>
      </c>
      <c r="AU7" s="3">
        <v>4.25</v>
      </c>
      <c r="AV7" s="3">
        <v>0.31</v>
      </c>
      <c r="AW7" s="3">
        <v>0.67</v>
      </c>
      <c r="AX7" s="3"/>
      <c r="AY7" s="3" t="s">
        <v>25</v>
      </c>
      <c r="AZ7" s="3" t="s">
        <v>26</v>
      </c>
      <c r="BA7" s="3">
        <v>6</v>
      </c>
      <c r="BB7" s="3">
        <v>15</v>
      </c>
      <c r="BC7" s="3">
        <v>4</v>
      </c>
      <c r="BD7" s="3">
        <v>3.33</v>
      </c>
      <c r="BE7" s="3">
        <v>4.25</v>
      </c>
      <c r="BF7" s="3">
        <v>0.27</v>
      </c>
      <c r="BG7" s="3">
        <v>0.67</v>
      </c>
      <c r="BH7" s="3"/>
      <c r="BI7" s="3" t="s">
        <v>25</v>
      </c>
      <c r="BJ7" s="3" t="s">
        <v>26</v>
      </c>
      <c r="BK7" s="3">
        <v>6</v>
      </c>
      <c r="BL7" s="3">
        <v>18</v>
      </c>
      <c r="BM7" s="3">
        <v>4</v>
      </c>
      <c r="BN7" s="3">
        <v>3.33</v>
      </c>
      <c r="BO7" s="3">
        <v>4.25</v>
      </c>
      <c r="BP7" s="3">
        <v>0.22</v>
      </c>
      <c r="BQ7" s="3">
        <v>0.67</v>
      </c>
    </row>
    <row r="8" spans="1:69">
      <c r="A8" t="s">
        <v>27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 t="s">
        <v>27</v>
      </c>
      <c r="L8" t="s">
        <v>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e">
        <f t="shared" si="0"/>
        <v>#DIV/0!</v>
      </c>
      <c r="U8" t="s">
        <v>27</v>
      </c>
      <c r="V8" t="s">
        <v>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E8" t="s">
        <v>27</v>
      </c>
      <c r="AF8" t="s">
        <v>15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O8" t="s">
        <v>27</v>
      </c>
      <c r="AP8" t="s">
        <v>15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Y8" t="s">
        <v>27</v>
      </c>
      <c r="AZ8" t="s">
        <v>15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I8" t="s">
        <v>27</v>
      </c>
      <c r="BJ8" t="s">
        <v>15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>
      <c r="A9" t="s">
        <v>27</v>
      </c>
      <c r="B9" t="s">
        <v>10</v>
      </c>
      <c r="C9">
        <v>2</v>
      </c>
      <c r="D9">
        <v>4</v>
      </c>
      <c r="E9">
        <v>2</v>
      </c>
      <c r="F9">
        <v>3.91</v>
      </c>
      <c r="G9">
        <v>7</v>
      </c>
      <c r="H9">
        <v>0.5</v>
      </c>
      <c r="I9">
        <v>1</v>
      </c>
      <c r="K9" t="s">
        <v>27</v>
      </c>
      <c r="L9" t="s">
        <v>10</v>
      </c>
      <c r="M9">
        <v>2</v>
      </c>
      <c r="N9">
        <v>4</v>
      </c>
      <c r="O9">
        <v>2</v>
      </c>
      <c r="P9">
        <v>3.91</v>
      </c>
      <c r="Q9">
        <v>7</v>
      </c>
      <c r="R9">
        <v>0.5</v>
      </c>
      <c r="S9">
        <v>1</v>
      </c>
      <c r="T9">
        <f t="shared" si="0"/>
        <v>0.66666666666666663</v>
      </c>
      <c r="U9" t="s">
        <v>27</v>
      </c>
      <c r="V9" t="s">
        <v>10</v>
      </c>
      <c r="W9">
        <v>2</v>
      </c>
      <c r="X9">
        <v>4</v>
      </c>
      <c r="Y9">
        <v>2</v>
      </c>
      <c r="Z9">
        <v>3.91</v>
      </c>
      <c r="AA9">
        <v>7</v>
      </c>
      <c r="AB9">
        <v>0.5</v>
      </c>
      <c r="AC9">
        <v>1</v>
      </c>
      <c r="AE9" t="s">
        <v>27</v>
      </c>
      <c r="AF9" t="s">
        <v>10</v>
      </c>
      <c r="AG9">
        <v>2</v>
      </c>
      <c r="AH9">
        <v>4</v>
      </c>
      <c r="AI9">
        <v>2</v>
      </c>
      <c r="AJ9">
        <v>3.91</v>
      </c>
      <c r="AK9">
        <v>7</v>
      </c>
      <c r="AL9">
        <v>0.5</v>
      </c>
      <c r="AM9">
        <v>1</v>
      </c>
      <c r="AO9" t="s">
        <v>27</v>
      </c>
      <c r="AP9" t="s">
        <v>10</v>
      </c>
      <c r="AQ9">
        <v>2</v>
      </c>
      <c r="AR9">
        <v>4</v>
      </c>
      <c r="AS9">
        <v>2</v>
      </c>
      <c r="AT9">
        <v>3.91</v>
      </c>
      <c r="AU9">
        <v>7</v>
      </c>
      <c r="AV9">
        <v>0.5</v>
      </c>
      <c r="AW9">
        <v>1</v>
      </c>
      <c r="AY9" t="s">
        <v>27</v>
      </c>
      <c r="AZ9" t="s">
        <v>10</v>
      </c>
      <c r="BA9">
        <v>2</v>
      </c>
      <c r="BB9">
        <v>5</v>
      </c>
      <c r="BC9">
        <v>2</v>
      </c>
      <c r="BD9">
        <v>3.91</v>
      </c>
      <c r="BE9">
        <v>7</v>
      </c>
      <c r="BF9">
        <v>0.4</v>
      </c>
      <c r="BG9">
        <v>1</v>
      </c>
      <c r="BI9" t="s">
        <v>27</v>
      </c>
      <c r="BJ9" t="s">
        <v>10</v>
      </c>
      <c r="BK9">
        <v>2</v>
      </c>
      <c r="BL9">
        <v>5</v>
      </c>
      <c r="BM9">
        <v>2</v>
      </c>
      <c r="BN9">
        <v>3.91</v>
      </c>
      <c r="BO9">
        <v>7</v>
      </c>
      <c r="BP9">
        <v>0.4</v>
      </c>
      <c r="BQ9">
        <v>1</v>
      </c>
    </row>
    <row r="10" spans="1:69">
      <c r="A10" t="s">
        <v>27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 t="s">
        <v>27</v>
      </c>
      <c r="L10" t="s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e">
        <f t="shared" si="0"/>
        <v>#DIV/0!</v>
      </c>
      <c r="U10" t="s">
        <v>27</v>
      </c>
      <c r="V10" t="s">
        <v>12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 t="s">
        <v>27</v>
      </c>
      <c r="AF10" t="s">
        <v>12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O10" t="s">
        <v>27</v>
      </c>
      <c r="AP10" t="s">
        <v>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Y10" t="s">
        <v>27</v>
      </c>
      <c r="AZ10" t="s">
        <v>12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I10" t="s">
        <v>27</v>
      </c>
      <c r="BJ10" t="s">
        <v>12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>
      <c r="A11" t="s">
        <v>27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27</v>
      </c>
      <c r="L11" t="s">
        <v>13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e">
        <f t="shared" si="0"/>
        <v>#DIV/0!</v>
      </c>
      <c r="U11" t="s">
        <v>27</v>
      </c>
      <c r="V11" t="s">
        <v>13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E11" t="s">
        <v>27</v>
      </c>
      <c r="AF11" t="s">
        <v>13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O11" t="s">
        <v>27</v>
      </c>
      <c r="AP11" t="s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Y11" t="s">
        <v>27</v>
      </c>
      <c r="AZ11" t="s">
        <v>13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I11" t="s">
        <v>27</v>
      </c>
      <c r="BJ11" t="s">
        <v>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>
      <c r="A12" t="s">
        <v>27</v>
      </c>
      <c r="B12" t="s">
        <v>26</v>
      </c>
      <c r="C12">
        <v>2</v>
      </c>
      <c r="D12">
        <v>4</v>
      </c>
      <c r="E12">
        <v>2</v>
      </c>
      <c r="F12">
        <v>3.91</v>
      </c>
      <c r="G12">
        <v>7</v>
      </c>
      <c r="H12">
        <v>0.5</v>
      </c>
      <c r="I12">
        <v>1</v>
      </c>
      <c r="K12" s="3" t="s">
        <v>27</v>
      </c>
      <c r="L12" s="3" t="s">
        <v>26</v>
      </c>
      <c r="M12" s="3">
        <v>2</v>
      </c>
      <c r="N12" s="3">
        <v>4</v>
      </c>
      <c r="O12" s="3">
        <v>2</v>
      </c>
      <c r="P12" s="3">
        <v>3.91</v>
      </c>
      <c r="Q12" s="3">
        <v>7</v>
      </c>
      <c r="R12" s="3">
        <v>0.5</v>
      </c>
      <c r="S12" s="3">
        <v>1</v>
      </c>
      <c r="T12" s="3">
        <f t="shared" si="0"/>
        <v>0.66666666666666663</v>
      </c>
      <c r="U12" t="s">
        <v>27</v>
      </c>
      <c r="V12" t="s">
        <v>26</v>
      </c>
      <c r="W12">
        <v>2</v>
      </c>
      <c r="X12">
        <v>4</v>
      </c>
      <c r="Y12">
        <v>2</v>
      </c>
      <c r="Z12">
        <v>3.91</v>
      </c>
      <c r="AA12">
        <v>7</v>
      </c>
      <c r="AB12">
        <v>0.5</v>
      </c>
      <c r="AC12">
        <v>1</v>
      </c>
      <c r="AE12" t="s">
        <v>27</v>
      </c>
      <c r="AF12" t="s">
        <v>26</v>
      </c>
      <c r="AG12">
        <v>2</v>
      </c>
      <c r="AH12">
        <v>4</v>
      </c>
      <c r="AI12">
        <v>2</v>
      </c>
      <c r="AJ12">
        <v>3.91</v>
      </c>
      <c r="AK12">
        <v>7</v>
      </c>
      <c r="AL12">
        <v>0.5</v>
      </c>
      <c r="AM12">
        <v>1</v>
      </c>
      <c r="AO12" t="s">
        <v>27</v>
      </c>
      <c r="AP12" t="s">
        <v>26</v>
      </c>
      <c r="AQ12">
        <v>2</v>
      </c>
      <c r="AR12">
        <v>4</v>
      </c>
      <c r="AS12">
        <v>2</v>
      </c>
      <c r="AT12">
        <v>3.91</v>
      </c>
      <c r="AU12">
        <v>7</v>
      </c>
      <c r="AV12">
        <v>0.5</v>
      </c>
      <c r="AW12">
        <v>1</v>
      </c>
      <c r="AY12" t="s">
        <v>27</v>
      </c>
      <c r="AZ12" t="s">
        <v>26</v>
      </c>
      <c r="BA12">
        <v>2</v>
      </c>
      <c r="BB12">
        <v>5</v>
      </c>
      <c r="BC12">
        <v>2</v>
      </c>
      <c r="BD12">
        <v>3.91</v>
      </c>
      <c r="BE12">
        <v>7</v>
      </c>
      <c r="BF12">
        <v>0.4</v>
      </c>
      <c r="BG12">
        <v>1</v>
      </c>
      <c r="BI12" t="s">
        <v>27</v>
      </c>
      <c r="BJ12" t="s">
        <v>26</v>
      </c>
      <c r="BK12">
        <v>2</v>
      </c>
      <c r="BL12">
        <v>5</v>
      </c>
      <c r="BM12">
        <v>2</v>
      </c>
      <c r="BN12">
        <v>3.91</v>
      </c>
      <c r="BO12">
        <v>7</v>
      </c>
      <c r="BP12">
        <v>0.4</v>
      </c>
      <c r="BQ12">
        <v>1</v>
      </c>
    </row>
    <row r="13" spans="1:69">
      <c r="A13" t="s">
        <v>28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 t="s">
        <v>28</v>
      </c>
      <c r="L13" t="s">
        <v>15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e">
        <f t="shared" si="0"/>
        <v>#DIV/0!</v>
      </c>
      <c r="U13" t="s">
        <v>28</v>
      </c>
      <c r="V13" t="s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E13" t="s">
        <v>28</v>
      </c>
      <c r="AF13" t="s">
        <v>15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O13" t="s">
        <v>28</v>
      </c>
      <c r="AP13" t="s">
        <v>15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Y13" t="s">
        <v>28</v>
      </c>
      <c r="AZ13" t="s">
        <v>15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I13" t="s">
        <v>28</v>
      </c>
      <c r="BJ13" t="s">
        <v>15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>
      <c r="A14" t="s">
        <v>28</v>
      </c>
      <c r="B14" t="s">
        <v>10</v>
      </c>
      <c r="C14">
        <v>2</v>
      </c>
      <c r="D14">
        <v>4</v>
      </c>
      <c r="E14">
        <v>2</v>
      </c>
      <c r="F14">
        <v>3.04</v>
      </c>
      <c r="G14">
        <v>11.5</v>
      </c>
      <c r="H14">
        <v>0.5</v>
      </c>
      <c r="I14">
        <v>1</v>
      </c>
      <c r="K14" t="s">
        <v>28</v>
      </c>
      <c r="L14" t="s">
        <v>10</v>
      </c>
      <c r="M14">
        <v>2</v>
      </c>
      <c r="N14">
        <v>4</v>
      </c>
      <c r="O14">
        <v>2</v>
      </c>
      <c r="P14">
        <v>3.04</v>
      </c>
      <c r="Q14">
        <v>11.5</v>
      </c>
      <c r="R14">
        <v>0.5</v>
      </c>
      <c r="S14">
        <v>1</v>
      </c>
      <c r="T14">
        <f t="shared" si="0"/>
        <v>0.66666666666666663</v>
      </c>
      <c r="U14" t="s">
        <v>28</v>
      </c>
      <c r="V14" t="s">
        <v>10</v>
      </c>
      <c r="W14">
        <v>2</v>
      </c>
      <c r="X14">
        <v>4</v>
      </c>
      <c r="Y14">
        <v>2</v>
      </c>
      <c r="Z14">
        <v>3.04</v>
      </c>
      <c r="AA14">
        <v>11.5</v>
      </c>
      <c r="AB14">
        <v>0.5</v>
      </c>
      <c r="AC14">
        <v>1</v>
      </c>
      <c r="AE14" t="s">
        <v>28</v>
      </c>
      <c r="AF14" t="s">
        <v>10</v>
      </c>
      <c r="AG14">
        <v>2</v>
      </c>
      <c r="AH14">
        <v>4</v>
      </c>
      <c r="AI14">
        <v>2</v>
      </c>
      <c r="AJ14">
        <v>3.04</v>
      </c>
      <c r="AK14">
        <v>11.5</v>
      </c>
      <c r="AL14">
        <v>0.5</v>
      </c>
      <c r="AM14">
        <v>1</v>
      </c>
      <c r="AO14" t="s">
        <v>28</v>
      </c>
      <c r="AP14" t="s">
        <v>10</v>
      </c>
      <c r="AQ14">
        <v>2</v>
      </c>
      <c r="AR14">
        <v>4</v>
      </c>
      <c r="AS14">
        <v>2</v>
      </c>
      <c r="AT14">
        <v>3.04</v>
      </c>
      <c r="AU14">
        <v>11.5</v>
      </c>
      <c r="AV14">
        <v>0.5</v>
      </c>
      <c r="AW14">
        <v>1</v>
      </c>
      <c r="AY14" t="s">
        <v>28</v>
      </c>
      <c r="AZ14" t="s">
        <v>10</v>
      </c>
      <c r="BA14">
        <v>2</v>
      </c>
      <c r="BB14">
        <v>4</v>
      </c>
      <c r="BC14">
        <v>2</v>
      </c>
      <c r="BD14">
        <v>3.04</v>
      </c>
      <c r="BE14">
        <v>11.5</v>
      </c>
      <c r="BF14">
        <v>0.5</v>
      </c>
      <c r="BG14">
        <v>1</v>
      </c>
      <c r="BI14" t="s">
        <v>28</v>
      </c>
      <c r="BJ14" t="s">
        <v>10</v>
      </c>
      <c r="BK14">
        <v>2</v>
      </c>
      <c r="BL14">
        <v>4</v>
      </c>
      <c r="BM14">
        <v>2</v>
      </c>
      <c r="BN14">
        <v>3.04</v>
      </c>
      <c r="BO14">
        <v>11.5</v>
      </c>
      <c r="BP14">
        <v>0.5</v>
      </c>
      <c r="BQ14">
        <v>1</v>
      </c>
    </row>
    <row r="15" spans="1:69">
      <c r="A15" t="s">
        <v>28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28</v>
      </c>
      <c r="L15" t="s">
        <v>12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e">
        <f t="shared" si="0"/>
        <v>#DIV/0!</v>
      </c>
      <c r="U15" t="s">
        <v>28</v>
      </c>
      <c r="V15" t="s">
        <v>12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E15" t="s">
        <v>28</v>
      </c>
      <c r="AF15" t="s">
        <v>12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O15" t="s">
        <v>28</v>
      </c>
      <c r="AP15" t="s">
        <v>12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Y15" t="s">
        <v>28</v>
      </c>
      <c r="AZ15" t="s">
        <v>12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I15" t="s">
        <v>28</v>
      </c>
      <c r="BJ15" t="s">
        <v>12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>
      <c r="A16" t="s">
        <v>28</v>
      </c>
      <c r="B16" t="s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28</v>
      </c>
      <c r="L16" t="s">
        <v>13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e">
        <f t="shared" si="0"/>
        <v>#DIV/0!</v>
      </c>
      <c r="U16" t="s">
        <v>28</v>
      </c>
      <c r="V16" t="s">
        <v>13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28</v>
      </c>
      <c r="AF16" t="s">
        <v>13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28</v>
      </c>
      <c r="AP16" t="s">
        <v>13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28</v>
      </c>
      <c r="AZ16" t="s">
        <v>13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I16" t="s">
        <v>28</v>
      </c>
      <c r="BJ16" t="s">
        <v>13</v>
      </c>
      <c r="BK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>
      <c r="A17" t="s">
        <v>28</v>
      </c>
      <c r="B17" t="s">
        <v>26</v>
      </c>
      <c r="C17">
        <v>4</v>
      </c>
      <c r="D17">
        <v>4</v>
      </c>
      <c r="E17">
        <v>2</v>
      </c>
      <c r="F17">
        <v>3.04</v>
      </c>
      <c r="G17">
        <v>11.5</v>
      </c>
      <c r="H17">
        <v>0.5</v>
      </c>
      <c r="I17">
        <v>0.5</v>
      </c>
      <c r="K17" t="s">
        <v>28</v>
      </c>
      <c r="L17" t="s">
        <v>26</v>
      </c>
      <c r="M17">
        <v>4</v>
      </c>
      <c r="N17">
        <v>4</v>
      </c>
      <c r="O17">
        <v>2</v>
      </c>
      <c r="P17">
        <v>3.04</v>
      </c>
      <c r="Q17">
        <v>11.5</v>
      </c>
      <c r="R17">
        <v>0.5</v>
      </c>
      <c r="S17">
        <v>0.5</v>
      </c>
      <c r="T17">
        <f t="shared" si="0"/>
        <v>0.5</v>
      </c>
      <c r="U17" t="s">
        <v>28</v>
      </c>
      <c r="V17" t="s">
        <v>26</v>
      </c>
      <c r="W17">
        <v>4</v>
      </c>
      <c r="X17">
        <v>4</v>
      </c>
      <c r="Y17">
        <v>2</v>
      </c>
      <c r="Z17">
        <v>3.04</v>
      </c>
      <c r="AA17">
        <v>11.5</v>
      </c>
      <c r="AB17">
        <v>0.5</v>
      </c>
      <c r="AC17">
        <v>0.5</v>
      </c>
      <c r="AE17" t="s">
        <v>28</v>
      </c>
      <c r="AF17" t="s">
        <v>26</v>
      </c>
      <c r="AG17">
        <v>4</v>
      </c>
      <c r="AH17">
        <v>4</v>
      </c>
      <c r="AI17">
        <v>2</v>
      </c>
      <c r="AJ17">
        <v>3.04</v>
      </c>
      <c r="AK17">
        <v>11.5</v>
      </c>
      <c r="AL17">
        <v>0.5</v>
      </c>
      <c r="AM17">
        <v>0.5</v>
      </c>
      <c r="AO17" t="s">
        <v>28</v>
      </c>
      <c r="AP17" t="s">
        <v>26</v>
      </c>
      <c r="AQ17">
        <v>4</v>
      </c>
      <c r="AR17">
        <v>4</v>
      </c>
      <c r="AS17">
        <v>2</v>
      </c>
      <c r="AT17">
        <v>3.04</v>
      </c>
      <c r="AU17">
        <v>11.5</v>
      </c>
      <c r="AV17">
        <v>0.5</v>
      </c>
      <c r="AW17">
        <v>0.5</v>
      </c>
      <c r="AY17" t="s">
        <v>28</v>
      </c>
      <c r="AZ17" t="s">
        <v>26</v>
      </c>
      <c r="BA17">
        <v>4</v>
      </c>
      <c r="BB17">
        <v>4</v>
      </c>
      <c r="BC17">
        <v>2</v>
      </c>
      <c r="BD17">
        <v>3.04</v>
      </c>
      <c r="BE17">
        <v>11.5</v>
      </c>
      <c r="BF17">
        <v>0.5</v>
      </c>
      <c r="BG17">
        <v>0.5</v>
      </c>
      <c r="BI17" t="s">
        <v>28</v>
      </c>
      <c r="BJ17" t="s">
        <v>26</v>
      </c>
      <c r="BK17">
        <v>4</v>
      </c>
      <c r="BL17">
        <v>4</v>
      </c>
      <c r="BM17">
        <v>2</v>
      </c>
      <c r="BN17">
        <v>3.04</v>
      </c>
      <c r="BO17">
        <v>11.5</v>
      </c>
      <c r="BP17">
        <v>0.5</v>
      </c>
      <c r="BQ17">
        <v>0.5</v>
      </c>
    </row>
    <row r="18" spans="1:69">
      <c r="A18" t="s">
        <v>29</v>
      </c>
      <c r="B18" t="s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 t="s">
        <v>29</v>
      </c>
      <c r="L18" t="s">
        <v>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e">
        <f t="shared" si="0"/>
        <v>#DIV/0!</v>
      </c>
      <c r="U18" t="s">
        <v>29</v>
      </c>
      <c r="V18" t="s">
        <v>15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E18" t="s">
        <v>29</v>
      </c>
      <c r="AF18" t="s">
        <v>15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O18" t="s">
        <v>29</v>
      </c>
      <c r="AP18" t="s">
        <v>15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Y18" t="s">
        <v>29</v>
      </c>
      <c r="AZ18" t="s">
        <v>15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I18" t="s">
        <v>29</v>
      </c>
      <c r="BJ18" t="s">
        <v>15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>
      <c r="A19" t="s">
        <v>29</v>
      </c>
      <c r="B19" t="s">
        <v>10</v>
      </c>
      <c r="C19">
        <v>3</v>
      </c>
      <c r="D19">
        <v>4</v>
      </c>
      <c r="E19">
        <v>3</v>
      </c>
      <c r="F19">
        <v>3.08</v>
      </c>
      <c r="G19">
        <v>5.67</v>
      </c>
      <c r="H19">
        <v>0.75</v>
      </c>
      <c r="I19">
        <v>1</v>
      </c>
      <c r="K19" t="s">
        <v>29</v>
      </c>
      <c r="L19" t="s">
        <v>10</v>
      </c>
      <c r="M19">
        <v>3</v>
      </c>
      <c r="N19">
        <v>4</v>
      </c>
      <c r="O19">
        <v>3</v>
      </c>
      <c r="P19">
        <v>3.08</v>
      </c>
      <c r="Q19">
        <v>5.67</v>
      </c>
      <c r="R19">
        <v>0.75</v>
      </c>
      <c r="S19">
        <v>1</v>
      </c>
      <c r="T19">
        <f t="shared" si="0"/>
        <v>0.8571428571428571</v>
      </c>
      <c r="U19" t="s">
        <v>29</v>
      </c>
      <c r="V19" t="s">
        <v>10</v>
      </c>
      <c r="W19">
        <v>3</v>
      </c>
      <c r="X19">
        <v>4</v>
      </c>
      <c r="Y19">
        <v>3</v>
      </c>
      <c r="Z19">
        <v>3.08</v>
      </c>
      <c r="AA19">
        <v>5.67</v>
      </c>
      <c r="AB19">
        <v>0.75</v>
      </c>
      <c r="AC19">
        <v>1</v>
      </c>
      <c r="AE19" t="s">
        <v>29</v>
      </c>
      <c r="AF19" t="s">
        <v>10</v>
      </c>
      <c r="AG19">
        <v>3</v>
      </c>
      <c r="AH19">
        <v>4</v>
      </c>
      <c r="AI19">
        <v>3</v>
      </c>
      <c r="AJ19">
        <v>3.08</v>
      </c>
      <c r="AK19">
        <v>5.67</v>
      </c>
      <c r="AL19">
        <v>0.75</v>
      </c>
      <c r="AM19">
        <v>1</v>
      </c>
      <c r="AO19" t="s">
        <v>29</v>
      </c>
      <c r="AP19" t="s">
        <v>10</v>
      </c>
      <c r="AQ19">
        <v>3</v>
      </c>
      <c r="AR19">
        <v>5</v>
      </c>
      <c r="AS19">
        <v>3</v>
      </c>
      <c r="AT19">
        <v>3.08</v>
      </c>
      <c r="AU19">
        <v>5.67</v>
      </c>
      <c r="AV19">
        <v>0.6</v>
      </c>
      <c r="AW19">
        <v>1</v>
      </c>
      <c r="AY19" t="s">
        <v>29</v>
      </c>
      <c r="AZ19" t="s">
        <v>10</v>
      </c>
      <c r="BA19">
        <v>3</v>
      </c>
      <c r="BB19">
        <v>6</v>
      </c>
      <c r="BC19">
        <v>3</v>
      </c>
      <c r="BD19">
        <v>3.31</v>
      </c>
      <c r="BE19">
        <v>5.67</v>
      </c>
      <c r="BF19">
        <v>0.5</v>
      </c>
      <c r="BG19">
        <v>1</v>
      </c>
      <c r="BI19" t="s">
        <v>29</v>
      </c>
      <c r="BJ19" t="s">
        <v>10</v>
      </c>
      <c r="BK19">
        <v>3</v>
      </c>
      <c r="BL19">
        <v>7</v>
      </c>
      <c r="BM19">
        <v>3</v>
      </c>
      <c r="BN19">
        <v>3.31</v>
      </c>
      <c r="BO19">
        <v>5.67</v>
      </c>
      <c r="BP19">
        <v>0.43</v>
      </c>
      <c r="BQ19">
        <v>1</v>
      </c>
    </row>
    <row r="20" spans="1:69">
      <c r="A20" t="s">
        <v>29</v>
      </c>
      <c r="B20" t="s">
        <v>12</v>
      </c>
      <c r="C20">
        <v>1</v>
      </c>
      <c r="D20">
        <v>3</v>
      </c>
      <c r="E20">
        <v>1</v>
      </c>
      <c r="F20">
        <v>2.85</v>
      </c>
      <c r="G20">
        <v>10</v>
      </c>
      <c r="H20">
        <v>0.33</v>
      </c>
      <c r="I20">
        <v>1</v>
      </c>
      <c r="K20" t="s">
        <v>29</v>
      </c>
      <c r="L20" t="s">
        <v>12</v>
      </c>
      <c r="M20">
        <v>1</v>
      </c>
      <c r="N20">
        <v>3</v>
      </c>
      <c r="O20">
        <v>1</v>
      </c>
      <c r="P20">
        <v>2.85</v>
      </c>
      <c r="Q20">
        <v>10</v>
      </c>
      <c r="R20">
        <v>0.33</v>
      </c>
      <c r="S20">
        <v>1</v>
      </c>
      <c r="T20">
        <f t="shared" si="0"/>
        <v>0.49624060150375937</v>
      </c>
      <c r="U20" t="s">
        <v>29</v>
      </c>
      <c r="V20" t="s">
        <v>12</v>
      </c>
      <c r="W20">
        <v>1</v>
      </c>
      <c r="X20">
        <v>3</v>
      </c>
      <c r="Y20">
        <v>1</v>
      </c>
      <c r="Z20">
        <v>2.85</v>
      </c>
      <c r="AA20">
        <v>10</v>
      </c>
      <c r="AB20">
        <v>0.33</v>
      </c>
      <c r="AC20">
        <v>1</v>
      </c>
      <c r="AE20" t="s">
        <v>29</v>
      </c>
      <c r="AF20" t="s">
        <v>12</v>
      </c>
      <c r="AG20">
        <v>1</v>
      </c>
      <c r="AH20">
        <v>3</v>
      </c>
      <c r="AI20">
        <v>1</v>
      </c>
      <c r="AJ20">
        <v>2.85</v>
      </c>
      <c r="AK20">
        <v>10</v>
      </c>
      <c r="AL20">
        <v>0.33</v>
      </c>
      <c r="AM20">
        <v>1</v>
      </c>
      <c r="AO20" t="s">
        <v>29</v>
      </c>
      <c r="AP20" t="s">
        <v>12</v>
      </c>
      <c r="AQ20">
        <v>1</v>
      </c>
      <c r="AR20">
        <v>3</v>
      </c>
      <c r="AS20">
        <v>1</v>
      </c>
      <c r="AT20">
        <v>2.85</v>
      </c>
      <c r="AU20">
        <v>10</v>
      </c>
      <c r="AV20">
        <v>0.33</v>
      </c>
      <c r="AW20">
        <v>1</v>
      </c>
      <c r="AY20" t="s">
        <v>29</v>
      </c>
      <c r="AZ20" t="s">
        <v>12</v>
      </c>
      <c r="BA20">
        <v>1</v>
      </c>
      <c r="BB20">
        <v>3</v>
      </c>
      <c r="BC20">
        <v>1</v>
      </c>
      <c r="BD20">
        <v>2.85</v>
      </c>
      <c r="BE20">
        <v>10</v>
      </c>
      <c r="BF20">
        <v>0.33</v>
      </c>
      <c r="BG20">
        <v>1</v>
      </c>
      <c r="BI20" t="s">
        <v>29</v>
      </c>
      <c r="BJ20" t="s">
        <v>12</v>
      </c>
      <c r="BK20">
        <v>1</v>
      </c>
      <c r="BL20">
        <v>3</v>
      </c>
      <c r="BM20">
        <v>1</v>
      </c>
      <c r="BN20">
        <v>2.85</v>
      </c>
      <c r="BO20">
        <v>10</v>
      </c>
      <c r="BP20">
        <v>0.33</v>
      </c>
      <c r="BQ20">
        <v>1</v>
      </c>
    </row>
    <row r="21" spans="1:69">
      <c r="A21" t="s">
        <v>29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t="s">
        <v>29</v>
      </c>
      <c r="L21" t="s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e">
        <f t="shared" si="0"/>
        <v>#DIV/0!</v>
      </c>
      <c r="U21" t="s">
        <v>29</v>
      </c>
      <c r="V21" t="s">
        <v>13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E21" t="s">
        <v>29</v>
      </c>
      <c r="AF21" t="s">
        <v>13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O21" t="s">
        <v>29</v>
      </c>
      <c r="AP21" t="s">
        <v>13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Y21" t="s">
        <v>29</v>
      </c>
      <c r="AZ21" t="s">
        <v>13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I21" t="s">
        <v>29</v>
      </c>
      <c r="BJ21" t="s">
        <v>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>
      <c r="A22" t="s">
        <v>29</v>
      </c>
      <c r="B22" t="s">
        <v>26</v>
      </c>
      <c r="C22">
        <v>4</v>
      </c>
      <c r="D22">
        <v>7</v>
      </c>
      <c r="E22">
        <v>4</v>
      </c>
      <c r="F22">
        <v>3.03</v>
      </c>
      <c r="G22">
        <v>6.75</v>
      </c>
      <c r="H22">
        <v>0.56999999999999995</v>
      </c>
      <c r="I22">
        <v>1</v>
      </c>
      <c r="K22" s="3" t="s">
        <v>29</v>
      </c>
      <c r="L22" s="3" t="s">
        <v>26</v>
      </c>
      <c r="M22" s="3">
        <v>4</v>
      </c>
      <c r="N22" s="3">
        <v>7</v>
      </c>
      <c r="O22" s="3">
        <v>4</v>
      </c>
      <c r="P22" s="3">
        <v>3.03</v>
      </c>
      <c r="Q22" s="3">
        <v>6.75</v>
      </c>
      <c r="R22" s="3">
        <v>0.56999999999999995</v>
      </c>
      <c r="S22" s="3">
        <v>1</v>
      </c>
      <c r="T22" s="3">
        <f t="shared" si="0"/>
        <v>0.72611464968152872</v>
      </c>
      <c r="U22" t="s">
        <v>29</v>
      </c>
      <c r="V22" t="s">
        <v>26</v>
      </c>
      <c r="W22">
        <v>4</v>
      </c>
      <c r="X22">
        <v>7</v>
      </c>
      <c r="Y22">
        <v>4</v>
      </c>
      <c r="Z22">
        <v>3.03</v>
      </c>
      <c r="AA22">
        <v>6.75</v>
      </c>
      <c r="AB22">
        <v>0.56999999999999995</v>
      </c>
      <c r="AC22">
        <v>1</v>
      </c>
      <c r="AE22" t="s">
        <v>29</v>
      </c>
      <c r="AF22" t="s">
        <v>26</v>
      </c>
      <c r="AG22">
        <v>4</v>
      </c>
      <c r="AH22">
        <v>7</v>
      </c>
      <c r="AI22">
        <v>4</v>
      </c>
      <c r="AJ22">
        <v>3.03</v>
      </c>
      <c r="AK22">
        <v>6.75</v>
      </c>
      <c r="AL22">
        <v>0.56999999999999995</v>
      </c>
      <c r="AM22">
        <v>1</v>
      </c>
      <c r="AO22" t="s">
        <v>29</v>
      </c>
      <c r="AP22" t="s">
        <v>26</v>
      </c>
      <c r="AQ22">
        <v>4</v>
      </c>
      <c r="AR22">
        <v>8</v>
      </c>
      <c r="AS22">
        <v>4</v>
      </c>
      <c r="AT22">
        <v>3.03</v>
      </c>
      <c r="AU22">
        <v>6.75</v>
      </c>
      <c r="AV22">
        <v>0.5</v>
      </c>
      <c r="AW22">
        <v>1</v>
      </c>
      <c r="AY22" t="s">
        <v>29</v>
      </c>
      <c r="AZ22" t="s">
        <v>26</v>
      </c>
      <c r="BA22">
        <v>4</v>
      </c>
      <c r="BB22">
        <v>9</v>
      </c>
      <c r="BC22">
        <v>4</v>
      </c>
      <c r="BD22">
        <v>3.19</v>
      </c>
      <c r="BE22">
        <v>6.75</v>
      </c>
      <c r="BF22">
        <v>0.44</v>
      </c>
      <c r="BG22">
        <v>1</v>
      </c>
      <c r="BI22" t="s">
        <v>29</v>
      </c>
      <c r="BJ22" t="s">
        <v>26</v>
      </c>
      <c r="BK22">
        <v>4</v>
      </c>
      <c r="BL22">
        <v>10</v>
      </c>
      <c r="BM22">
        <v>4</v>
      </c>
      <c r="BN22">
        <v>3.19</v>
      </c>
      <c r="BO22">
        <v>6.75</v>
      </c>
      <c r="BP22">
        <v>0.4</v>
      </c>
      <c r="BQ22">
        <v>1</v>
      </c>
    </row>
    <row r="23" spans="1:69">
      <c r="A23" t="s">
        <v>30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30</v>
      </c>
      <c r="L23" t="s">
        <v>15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e">
        <f t="shared" si="0"/>
        <v>#DIV/0!</v>
      </c>
      <c r="U23" t="s">
        <v>30</v>
      </c>
      <c r="V23" t="s">
        <v>15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E23" t="s">
        <v>30</v>
      </c>
      <c r="AF23" t="s">
        <v>15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O23" t="s">
        <v>30</v>
      </c>
      <c r="AP23" t="s">
        <v>15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Y23" t="s">
        <v>30</v>
      </c>
      <c r="AZ23" t="s">
        <v>15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I23" t="s">
        <v>30</v>
      </c>
      <c r="BJ23" t="s">
        <v>15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>
      <c r="A24" t="s">
        <v>30</v>
      </c>
      <c r="B24" t="s">
        <v>10</v>
      </c>
      <c r="C24">
        <v>2</v>
      </c>
      <c r="D24">
        <v>4</v>
      </c>
      <c r="E24">
        <v>2</v>
      </c>
      <c r="F24">
        <v>2.57</v>
      </c>
      <c r="G24">
        <v>7.5</v>
      </c>
      <c r="H24">
        <v>0.5</v>
      </c>
      <c r="I24">
        <v>1</v>
      </c>
      <c r="K24" t="s">
        <v>30</v>
      </c>
      <c r="L24" t="s">
        <v>10</v>
      </c>
      <c r="M24">
        <v>2</v>
      </c>
      <c r="N24">
        <v>4</v>
      </c>
      <c r="O24">
        <v>2</v>
      </c>
      <c r="P24">
        <v>2.57</v>
      </c>
      <c r="Q24">
        <v>7.5</v>
      </c>
      <c r="R24">
        <v>0.5</v>
      </c>
      <c r="S24">
        <v>1</v>
      </c>
      <c r="T24">
        <f t="shared" si="0"/>
        <v>0.66666666666666663</v>
      </c>
      <c r="U24" t="s">
        <v>30</v>
      </c>
      <c r="V24" t="s">
        <v>10</v>
      </c>
      <c r="W24">
        <v>2</v>
      </c>
      <c r="X24">
        <v>4</v>
      </c>
      <c r="Y24">
        <v>2</v>
      </c>
      <c r="Z24">
        <v>2.57</v>
      </c>
      <c r="AA24">
        <v>7.5</v>
      </c>
      <c r="AB24">
        <v>0.5</v>
      </c>
      <c r="AC24">
        <v>1</v>
      </c>
      <c r="AE24" t="s">
        <v>30</v>
      </c>
      <c r="AF24" t="s">
        <v>10</v>
      </c>
      <c r="AG24">
        <v>2</v>
      </c>
      <c r="AH24">
        <v>4</v>
      </c>
      <c r="AI24">
        <v>2</v>
      </c>
      <c r="AJ24">
        <v>2.57</v>
      </c>
      <c r="AK24">
        <v>7.5</v>
      </c>
      <c r="AL24">
        <v>0.5</v>
      </c>
      <c r="AM24">
        <v>1</v>
      </c>
      <c r="AO24" t="s">
        <v>30</v>
      </c>
      <c r="AP24" t="s">
        <v>10</v>
      </c>
      <c r="AQ24">
        <v>2</v>
      </c>
      <c r="AR24">
        <v>4</v>
      </c>
      <c r="AS24">
        <v>2</v>
      </c>
      <c r="AT24">
        <v>2.57</v>
      </c>
      <c r="AU24">
        <v>7.5</v>
      </c>
      <c r="AV24">
        <v>0.5</v>
      </c>
      <c r="AW24">
        <v>1</v>
      </c>
      <c r="AY24" t="s">
        <v>30</v>
      </c>
      <c r="AZ24" t="s">
        <v>10</v>
      </c>
      <c r="BA24">
        <v>2</v>
      </c>
      <c r="BB24">
        <v>4</v>
      </c>
      <c r="BC24">
        <v>2</v>
      </c>
      <c r="BD24">
        <v>2.57</v>
      </c>
      <c r="BE24">
        <v>7.5</v>
      </c>
      <c r="BF24">
        <v>0.5</v>
      </c>
      <c r="BG24">
        <v>1</v>
      </c>
      <c r="BI24" t="s">
        <v>30</v>
      </c>
      <c r="BJ24" t="s">
        <v>10</v>
      </c>
      <c r="BK24">
        <v>2</v>
      </c>
      <c r="BL24">
        <v>4</v>
      </c>
      <c r="BM24">
        <v>2</v>
      </c>
      <c r="BN24">
        <v>2.57</v>
      </c>
      <c r="BO24">
        <v>7.5</v>
      </c>
      <c r="BP24">
        <v>0.5</v>
      </c>
      <c r="BQ24">
        <v>1</v>
      </c>
    </row>
    <row r="25" spans="1:69">
      <c r="A25" t="s">
        <v>30</v>
      </c>
      <c r="B25" t="s">
        <v>12</v>
      </c>
      <c r="C25">
        <v>3</v>
      </c>
      <c r="D25">
        <v>4</v>
      </c>
      <c r="E25">
        <v>1</v>
      </c>
      <c r="F25">
        <v>3.81</v>
      </c>
      <c r="G25">
        <v>5</v>
      </c>
      <c r="H25">
        <v>0.25</v>
      </c>
      <c r="I25">
        <v>0.33</v>
      </c>
      <c r="K25" t="s">
        <v>30</v>
      </c>
      <c r="L25" t="s">
        <v>12</v>
      </c>
      <c r="M25">
        <v>3</v>
      </c>
      <c r="N25">
        <v>4</v>
      </c>
      <c r="O25">
        <v>1</v>
      </c>
      <c r="P25">
        <v>3.81</v>
      </c>
      <c r="Q25">
        <v>5</v>
      </c>
      <c r="R25">
        <v>0.25</v>
      </c>
      <c r="S25">
        <v>0.33</v>
      </c>
      <c r="T25">
        <f t="shared" si="0"/>
        <v>0.28448275862068961</v>
      </c>
      <c r="U25" t="s">
        <v>30</v>
      </c>
      <c r="V25" t="s">
        <v>12</v>
      </c>
      <c r="W25">
        <v>3</v>
      </c>
      <c r="X25">
        <v>4</v>
      </c>
      <c r="Y25">
        <v>1</v>
      </c>
      <c r="Z25">
        <v>3.81</v>
      </c>
      <c r="AA25">
        <v>5</v>
      </c>
      <c r="AB25">
        <v>0.25</v>
      </c>
      <c r="AC25">
        <v>0.33</v>
      </c>
      <c r="AE25" t="s">
        <v>30</v>
      </c>
      <c r="AF25" t="s">
        <v>12</v>
      </c>
      <c r="AG25">
        <v>3</v>
      </c>
      <c r="AH25">
        <v>4</v>
      </c>
      <c r="AI25">
        <v>1</v>
      </c>
      <c r="AJ25">
        <v>3.81</v>
      </c>
      <c r="AK25">
        <v>5</v>
      </c>
      <c r="AL25">
        <v>0.25</v>
      </c>
      <c r="AM25">
        <v>0.33</v>
      </c>
      <c r="AO25" t="s">
        <v>30</v>
      </c>
      <c r="AP25" t="s">
        <v>12</v>
      </c>
      <c r="AQ25">
        <v>3</v>
      </c>
      <c r="AR25">
        <v>4</v>
      </c>
      <c r="AS25">
        <v>1</v>
      </c>
      <c r="AT25">
        <v>3.81</v>
      </c>
      <c r="AU25">
        <v>5</v>
      </c>
      <c r="AV25">
        <v>0.25</v>
      </c>
      <c r="AW25">
        <v>0.33</v>
      </c>
      <c r="AY25" t="s">
        <v>30</v>
      </c>
      <c r="AZ25" t="s">
        <v>12</v>
      </c>
      <c r="BA25">
        <v>3</v>
      </c>
      <c r="BB25">
        <v>4</v>
      </c>
      <c r="BC25">
        <v>1</v>
      </c>
      <c r="BD25">
        <v>3.81</v>
      </c>
      <c r="BE25">
        <v>5</v>
      </c>
      <c r="BF25">
        <v>0.25</v>
      </c>
      <c r="BG25">
        <v>0.33</v>
      </c>
      <c r="BI25" t="s">
        <v>30</v>
      </c>
      <c r="BJ25" t="s">
        <v>12</v>
      </c>
      <c r="BK25">
        <v>3</v>
      </c>
      <c r="BL25">
        <v>4</v>
      </c>
      <c r="BM25">
        <v>1</v>
      </c>
      <c r="BN25">
        <v>3.81</v>
      </c>
      <c r="BO25">
        <v>5</v>
      </c>
      <c r="BP25">
        <v>0.25</v>
      </c>
      <c r="BQ25">
        <v>0.33</v>
      </c>
    </row>
    <row r="26" spans="1:69">
      <c r="A26" t="s">
        <v>30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 t="s">
        <v>30</v>
      </c>
      <c r="L26" t="s">
        <v>13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e">
        <f t="shared" si="0"/>
        <v>#DIV/0!</v>
      </c>
      <c r="U26" t="s">
        <v>30</v>
      </c>
      <c r="V26" t="s">
        <v>13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 t="s">
        <v>30</v>
      </c>
      <c r="AF26" t="s">
        <v>13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O26" t="s">
        <v>30</v>
      </c>
      <c r="AP26" t="s">
        <v>13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Y26" t="s">
        <v>30</v>
      </c>
      <c r="AZ26" t="s">
        <v>13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I26" t="s">
        <v>30</v>
      </c>
      <c r="BJ26" t="s">
        <v>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>
      <c r="A27" t="s">
        <v>30</v>
      </c>
      <c r="B27" t="s">
        <v>26</v>
      </c>
      <c r="C27">
        <v>5</v>
      </c>
      <c r="D27">
        <v>8</v>
      </c>
      <c r="E27">
        <v>3</v>
      </c>
      <c r="F27">
        <v>2.99</v>
      </c>
      <c r="G27">
        <v>6.67</v>
      </c>
      <c r="H27">
        <v>0.38</v>
      </c>
      <c r="I27">
        <v>0.6</v>
      </c>
      <c r="K27" s="3" t="s">
        <v>30</v>
      </c>
      <c r="L27" s="3" t="s">
        <v>26</v>
      </c>
      <c r="M27" s="3">
        <v>5</v>
      </c>
      <c r="N27" s="3">
        <v>8</v>
      </c>
      <c r="O27" s="3">
        <v>3</v>
      </c>
      <c r="P27" s="3">
        <v>2.99</v>
      </c>
      <c r="Q27" s="3">
        <v>6.67</v>
      </c>
      <c r="R27" s="3">
        <v>0.38</v>
      </c>
      <c r="S27" s="3">
        <v>0.6</v>
      </c>
      <c r="T27" s="3">
        <f t="shared" si="0"/>
        <v>0.46530612244897956</v>
      </c>
      <c r="U27" t="s">
        <v>30</v>
      </c>
      <c r="V27" t="s">
        <v>26</v>
      </c>
      <c r="W27">
        <v>5</v>
      </c>
      <c r="X27">
        <v>8</v>
      </c>
      <c r="Y27">
        <v>3</v>
      </c>
      <c r="Z27">
        <v>2.99</v>
      </c>
      <c r="AA27">
        <v>6.67</v>
      </c>
      <c r="AB27">
        <v>0.38</v>
      </c>
      <c r="AC27">
        <v>0.6</v>
      </c>
      <c r="AE27" t="s">
        <v>30</v>
      </c>
      <c r="AF27" t="s">
        <v>26</v>
      </c>
      <c r="AG27">
        <v>5</v>
      </c>
      <c r="AH27">
        <v>8</v>
      </c>
      <c r="AI27">
        <v>3</v>
      </c>
      <c r="AJ27">
        <v>2.99</v>
      </c>
      <c r="AK27">
        <v>6.67</v>
      </c>
      <c r="AL27">
        <v>0.38</v>
      </c>
      <c r="AM27">
        <v>0.6</v>
      </c>
      <c r="AO27" t="s">
        <v>30</v>
      </c>
      <c r="AP27" t="s">
        <v>26</v>
      </c>
      <c r="AQ27">
        <v>5</v>
      </c>
      <c r="AR27">
        <v>8</v>
      </c>
      <c r="AS27">
        <v>3</v>
      </c>
      <c r="AT27">
        <v>2.99</v>
      </c>
      <c r="AU27">
        <v>6.67</v>
      </c>
      <c r="AV27">
        <v>0.38</v>
      </c>
      <c r="AW27">
        <v>0.6</v>
      </c>
      <c r="AY27" t="s">
        <v>30</v>
      </c>
      <c r="AZ27" t="s">
        <v>26</v>
      </c>
      <c r="BA27">
        <v>5</v>
      </c>
      <c r="BB27">
        <v>8</v>
      </c>
      <c r="BC27">
        <v>3</v>
      </c>
      <c r="BD27">
        <v>2.99</v>
      </c>
      <c r="BE27">
        <v>6.67</v>
      </c>
      <c r="BF27">
        <v>0.38</v>
      </c>
      <c r="BG27">
        <v>0.6</v>
      </c>
      <c r="BI27" t="s">
        <v>30</v>
      </c>
      <c r="BJ27" t="s">
        <v>26</v>
      </c>
      <c r="BK27">
        <v>5</v>
      </c>
      <c r="BL27">
        <v>8</v>
      </c>
      <c r="BM27">
        <v>3</v>
      </c>
      <c r="BN27">
        <v>2.99</v>
      </c>
      <c r="BO27">
        <v>6.67</v>
      </c>
      <c r="BP27">
        <v>0.38</v>
      </c>
      <c r="BQ27">
        <v>0.6</v>
      </c>
    </row>
    <row r="28" spans="1:69">
      <c r="A28" t="s">
        <v>31</v>
      </c>
      <c r="B28" t="s">
        <v>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31</v>
      </c>
      <c r="L28" t="s">
        <v>15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e">
        <f t="shared" si="0"/>
        <v>#DIV/0!</v>
      </c>
      <c r="U28" t="s">
        <v>31</v>
      </c>
      <c r="V28" t="s">
        <v>15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31</v>
      </c>
      <c r="AF28" t="s">
        <v>15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31</v>
      </c>
      <c r="AP28" t="s">
        <v>15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31</v>
      </c>
      <c r="AZ28" t="s">
        <v>15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I28" t="s">
        <v>31</v>
      </c>
      <c r="BJ28" t="s">
        <v>15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>
      <c r="A29" t="s">
        <v>31</v>
      </c>
      <c r="B29" t="s">
        <v>10</v>
      </c>
      <c r="C29">
        <v>1</v>
      </c>
      <c r="D29">
        <v>3</v>
      </c>
      <c r="E29">
        <v>1</v>
      </c>
      <c r="F29">
        <v>2.95</v>
      </c>
      <c r="G29">
        <v>6</v>
      </c>
      <c r="H29">
        <v>0.33</v>
      </c>
      <c r="I29">
        <v>1</v>
      </c>
      <c r="K29" t="s">
        <v>31</v>
      </c>
      <c r="L29" t="s">
        <v>10</v>
      </c>
      <c r="M29">
        <v>1</v>
      </c>
      <c r="N29">
        <v>3</v>
      </c>
      <c r="O29">
        <v>1</v>
      </c>
      <c r="P29">
        <v>2.95</v>
      </c>
      <c r="Q29">
        <v>6</v>
      </c>
      <c r="R29">
        <v>0.33</v>
      </c>
      <c r="S29">
        <v>1</v>
      </c>
      <c r="T29">
        <f t="shared" si="0"/>
        <v>0.49624060150375937</v>
      </c>
      <c r="U29" t="s">
        <v>31</v>
      </c>
      <c r="V29" t="s">
        <v>10</v>
      </c>
      <c r="W29">
        <v>1</v>
      </c>
      <c r="X29">
        <v>3</v>
      </c>
      <c r="Y29">
        <v>1</v>
      </c>
      <c r="Z29">
        <v>2.95</v>
      </c>
      <c r="AA29">
        <v>6</v>
      </c>
      <c r="AB29">
        <v>0.33</v>
      </c>
      <c r="AC29">
        <v>1</v>
      </c>
      <c r="AE29" t="s">
        <v>31</v>
      </c>
      <c r="AF29" t="s">
        <v>10</v>
      </c>
      <c r="AG29">
        <v>1</v>
      </c>
      <c r="AH29">
        <v>3</v>
      </c>
      <c r="AI29">
        <v>1</v>
      </c>
      <c r="AJ29">
        <v>2.95</v>
      </c>
      <c r="AK29">
        <v>6</v>
      </c>
      <c r="AL29">
        <v>0.33</v>
      </c>
      <c r="AM29">
        <v>1</v>
      </c>
      <c r="AO29" t="s">
        <v>31</v>
      </c>
      <c r="AP29" t="s">
        <v>10</v>
      </c>
      <c r="AQ29">
        <v>1</v>
      </c>
      <c r="AR29">
        <v>3</v>
      </c>
      <c r="AS29">
        <v>1</v>
      </c>
      <c r="AT29">
        <v>2.95</v>
      </c>
      <c r="AU29">
        <v>6</v>
      </c>
      <c r="AV29">
        <v>0.33</v>
      </c>
      <c r="AW29">
        <v>1</v>
      </c>
      <c r="AY29" t="s">
        <v>31</v>
      </c>
      <c r="AZ29" t="s">
        <v>10</v>
      </c>
      <c r="BA29">
        <v>1</v>
      </c>
      <c r="BB29">
        <v>3</v>
      </c>
      <c r="BC29">
        <v>1</v>
      </c>
      <c r="BD29">
        <v>2.95</v>
      </c>
      <c r="BE29">
        <v>6</v>
      </c>
      <c r="BF29">
        <v>0.33</v>
      </c>
      <c r="BG29">
        <v>1</v>
      </c>
      <c r="BI29" t="s">
        <v>31</v>
      </c>
      <c r="BJ29" t="s">
        <v>10</v>
      </c>
      <c r="BK29">
        <v>1</v>
      </c>
      <c r="BL29">
        <v>3</v>
      </c>
      <c r="BM29">
        <v>1</v>
      </c>
      <c r="BN29">
        <v>2.95</v>
      </c>
      <c r="BO29">
        <v>6</v>
      </c>
      <c r="BP29">
        <v>0.33</v>
      </c>
      <c r="BQ29">
        <v>1</v>
      </c>
    </row>
    <row r="30" spans="1:69">
      <c r="A30" t="s">
        <v>31</v>
      </c>
      <c r="B30" t="s">
        <v>12</v>
      </c>
      <c r="C30">
        <v>0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K30" t="s">
        <v>31</v>
      </c>
      <c r="L30" t="s">
        <v>12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 t="e">
        <f t="shared" si="0"/>
        <v>#DIV/0!</v>
      </c>
      <c r="U30" t="s">
        <v>31</v>
      </c>
      <c r="V30" t="s">
        <v>12</v>
      </c>
      <c r="W30">
        <v>0</v>
      </c>
      <c r="X30">
        <v>4</v>
      </c>
      <c r="Y30">
        <v>0</v>
      </c>
      <c r="Z30">
        <v>0</v>
      </c>
      <c r="AA30">
        <v>0</v>
      </c>
      <c r="AB30">
        <v>0</v>
      </c>
      <c r="AC30">
        <v>0</v>
      </c>
      <c r="AE30" t="s">
        <v>31</v>
      </c>
      <c r="AF30" t="s">
        <v>12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O30" t="s">
        <v>31</v>
      </c>
      <c r="AP30" t="s">
        <v>12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Y30" t="s">
        <v>31</v>
      </c>
      <c r="AZ30" t="s">
        <v>12</v>
      </c>
      <c r="BA30">
        <v>0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I30" t="s">
        <v>31</v>
      </c>
      <c r="BJ30" t="s">
        <v>12</v>
      </c>
      <c r="BK30">
        <v>0</v>
      </c>
      <c r="BL30">
        <v>4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>
      <c r="A31" t="s">
        <v>31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 t="s">
        <v>31</v>
      </c>
      <c r="L31" t="s">
        <v>13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e">
        <f t="shared" si="0"/>
        <v>#DIV/0!</v>
      </c>
      <c r="U31" t="s">
        <v>31</v>
      </c>
      <c r="V31" t="s">
        <v>13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E31" t="s">
        <v>31</v>
      </c>
      <c r="AF31" t="s">
        <v>13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O31" t="s">
        <v>31</v>
      </c>
      <c r="AP31" t="s">
        <v>13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Y31" t="s">
        <v>31</v>
      </c>
      <c r="AZ31" t="s">
        <v>13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I31" t="s">
        <v>31</v>
      </c>
      <c r="BJ31" t="s">
        <v>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>
      <c r="A32" t="s">
        <v>31</v>
      </c>
      <c r="B32" t="s">
        <v>26</v>
      </c>
      <c r="C32">
        <v>1</v>
      </c>
      <c r="D32">
        <v>7</v>
      </c>
      <c r="E32">
        <v>1</v>
      </c>
      <c r="F32">
        <v>2.95</v>
      </c>
      <c r="G32">
        <v>6</v>
      </c>
      <c r="H32">
        <v>0.14000000000000001</v>
      </c>
      <c r="I32">
        <v>1</v>
      </c>
      <c r="K32" s="3" t="s">
        <v>31</v>
      </c>
      <c r="L32" s="3" t="s">
        <v>26</v>
      </c>
      <c r="M32" s="3">
        <v>1</v>
      </c>
      <c r="N32" s="3">
        <v>7</v>
      </c>
      <c r="O32" s="3">
        <v>1</v>
      </c>
      <c r="P32" s="3">
        <v>2.95</v>
      </c>
      <c r="Q32" s="3">
        <v>6</v>
      </c>
      <c r="R32" s="3">
        <v>0.14000000000000001</v>
      </c>
      <c r="S32" s="3">
        <v>1</v>
      </c>
      <c r="T32" s="3">
        <f t="shared" si="0"/>
        <v>0.24561403508771928</v>
      </c>
      <c r="U32" t="s">
        <v>31</v>
      </c>
      <c r="V32" t="s">
        <v>26</v>
      </c>
      <c r="W32">
        <v>1</v>
      </c>
      <c r="X32">
        <v>7</v>
      </c>
      <c r="Y32">
        <v>1</v>
      </c>
      <c r="Z32">
        <v>2.95</v>
      </c>
      <c r="AA32">
        <v>6</v>
      </c>
      <c r="AB32">
        <v>0.14000000000000001</v>
      </c>
      <c r="AC32">
        <v>1</v>
      </c>
      <c r="AE32" t="s">
        <v>31</v>
      </c>
      <c r="AF32" t="s">
        <v>26</v>
      </c>
      <c r="AG32">
        <v>1</v>
      </c>
      <c r="AH32">
        <v>7</v>
      </c>
      <c r="AI32">
        <v>1</v>
      </c>
      <c r="AJ32">
        <v>2.95</v>
      </c>
      <c r="AK32">
        <v>6</v>
      </c>
      <c r="AL32">
        <v>0.14000000000000001</v>
      </c>
      <c r="AM32">
        <v>1</v>
      </c>
      <c r="AO32" t="s">
        <v>31</v>
      </c>
      <c r="AP32" t="s">
        <v>26</v>
      </c>
      <c r="AQ32">
        <v>1</v>
      </c>
      <c r="AR32">
        <v>7</v>
      </c>
      <c r="AS32">
        <v>1</v>
      </c>
      <c r="AT32">
        <v>2.95</v>
      </c>
      <c r="AU32">
        <v>6</v>
      </c>
      <c r="AV32">
        <v>0.14000000000000001</v>
      </c>
      <c r="AW32">
        <v>1</v>
      </c>
      <c r="AY32" t="s">
        <v>31</v>
      </c>
      <c r="AZ32" t="s">
        <v>26</v>
      </c>
      <c r="BA32">
        <v>1</v>
      </c>
      <c r="BB32">
        <v>7</v>
      </c>
      <c r="BC32">
        <v>1</v>
      </c>
      <c r="BD32">
        <v>2.95</v>
      </c>
      <c r="BE32">
        <v>6</v>
      </c>
      <c r="BF32">
        <v>0.14000000000000001</v>
      </c>
      <c r="BG32">
        <v>1</v>
      </c>
      <c r="BI32" t="s">
        <v>31</v>
      </c>
      <c r="BJ32" t="s">
        <v>26</v>
      </c>
      <c r="BK32">
        <v>1</v>
      </c>
      <c r="BL32">
        <v>7</v>
      </c>
      <c r="BM32">
        <v>1</v>
      </c>
      <c r="BN32">
        <v>2.95</v>
      </c>
      <c r="BO32">
        <v>6</v>
      </c>
      <c r="BP32">
        <v>0.14000000000000001</v>
      </c>
      <c r="BQ32">
        <v>1</v>
      </c>
    </row>
    <row r="33" spans="1:69">
      <c r="A33" t="s">
        <v>32</v>
      </c>
      <c r="B33" t="s">
        <v>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">
        <v>32</v>
      </c>
      <c r="L33" t="s">
        <v>15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e">
        <f t="shared" si="0"/>
        <v>#DIV/0!</v>
      </c>
      <c r="U33" t="s">
        <v>32</v>
      </c>
      <c r="V33" t="s">
        <v>15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E33" t="s">
        <v>32</v>
      </c>
      <c r="AF33" t="s">
        <v>15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O33" t="s">
        <v>32</v>
      </c>
      <c r="AP33" t="s">
        <v>15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Y33" t="s">
        <v>32</v>
      </c>
      <c r="AZ33" t="s">
        <v>15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 t="s">
        <v>32</v>
      </c>
      <c r="BJ33" t="s">
        <v>15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>
      <c r="A34" t="s">
        <v>32</v>
      </c>
      <c r="B34" t="s">
        <v>10</v>
      </c>
      <c r="C34">
        <v>1</v>
      </c>
      <c r="D34">
        <v>4</v>
      </c>
      <c r="E34">
        <v>1</v>
      </c>
      <c r="F34">
        <v>3.81</v>
      </c>
      <c r="G34">
        <v>5</v>
      </c>
      <c r="H34">
        <v>0.25</v>
      </c>
      <c r="I34">
        <v>1</v>
      </c>
      <c r="K34" t="s">
        <v>32</v>
      </c>
      <c r="L34" t="s">
        <v>10</v>
      </c>
      <c r="M34">
        <v>1</v>
      </c>
      <c r="N34">
        <v>4</v>
      </c>
      <c r="O34">
        <v>1</v>
      </c>
      <c r="P34">
        <v>3.81</v>
      </c>
      <c r="Q34">
        <v>5</v>
      </c>
      <c r="R34">
        <v>0.25</v>
      </c>
      <c r="S34">
        <v>1</v>
      </c>
      <c r="T34">
        <f t="shared" si="0"/>
        <v>0.4</v>
      </c>
      <c r="U34" t="s">
        <v>32</v>
      </c>
      <c r="V34" t="s">
        <v>10</v>
      </c>
      <c r="W34">
        <v>1</v>
      </c>
      <c r="X34">
        <v>4</v>
      </c>
      <c r="Y34">
        <v>1</v>
      </c>
      <c r="Z34">
        <v>3.81</v>
      </c>
      <c r="AA34">
        <v>5</v>
      </c>
      <c r="AB34">
        <v>0.25</v>
      </c>
      <c r="AC34">
        <v>1</v>
      </c>
      <c r="AE34" t="s">
        <v>32</v>
      </c>
      <c r="AF34" t="s">
        <v>10</v>
      </c>
      <c r="AG34">
        <v>1</v>
      </c>
      <c r="AH34">
        <v>4</v>
      </c>
      <c r="AI34">
        <v>1</v>
      </c>
      <c r="AJ34">
        <v>3.81</v>
      </c>
      <c r="AK34">
        <v>5</v>
      </c>
      <c r="AL34">
        <v>0.25</v>
      </c>
      <c r="AM34">
        <v>1</v>
      </c>
      <c r="AO34" t="s">
        <v>32</v>
      </c>
      <c r="AP34" t="s">
        <v>10</v>
      </c>
      <c r="AQ34">
        <v>1</v>
      </c>
      <c r="AR34">
        <v>4</v>
      </c>
      <c r="AS34">
        <v>1</v>
      </c>
      <c r="AT34">
        <v>3.81</v>
      </c>
      <c r="AU34">
        <v>5</v>
      </c>
      <c r="AV34">
        <v>0.25</v>
      </c>
      <c r="AW34">
        <v>1</v>
      </c>
      <c r="AY34" t="s">
        <v>32</v>
      </c>
      <c r="AZ34" t="s">
        <v>10</v>
      </c>
      <c r="BA34">
        <v>1</v>
      </c>
      <c r="BB34">
        <v>4</v>
      </c>
      <c r="BC34">
        <v>1</v>
      </c>
      <c r="BD34">
        <v>3.81</v>
      </c>
      <c r="BE34">
        <v>5</v>
      </c>
      <c r="BF34">
        <v>0.25</v>
      </c>
      <c r="BG34">
        <v>1</v>
      </c>
      <c r="BI34" t="s">
        <v>32</v>
      </c>
      <c r="BJ34" t="s">
        <v>10</v>
      </c>
      <c r="BK34">
        <v>1</v>
      </c>
      <c r="BL34">
        <v>4</v>
      </c>
      <c r="BM34">
        <v>1</v>
      </c>
      <c r="BN34">
        <v>3.81</v>
      </c>
      <c r="BO34">
        <v>5</v>
      </c>
      <c r="BP34">
        <v>0.25</v>
      </c>
      <c r="BQ34">
        <v>1</v>
      </c>
    </row>
    <row r="35" spans="1:69">
      <c r="A35" t="s">
        <v>32</v>
      </c>
      <c r="B35" t="s">
        <v>12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 t="s">
        <v>32</v>
      </c>
      <c r="L35" t="s">
        <v>12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 t="e">
        <f t="shared" si="0"/>
        <v>#DIV/0!</v>
      </c>
      <c r="U35" t="s">
        <v>32</v>
      </c>
      <c r="V35" t="s">
        <v>12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E35" t="s">
        <v>32</v>
      </c>
      <c r="AF35" t="s">
        <v>12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O35" t="s">
        <v>32</v>
      </c>
      <c r="AP35" t="s">
        <v>12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Y35" t="s">
        <v>32</v>
      </c>
      <c r="AZ35" t="s">
        <v>12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I35" t="s">
        <v>32</v>
      </c>
      <c r="BJ35" t="s">
        <v>12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>
      <c r="A36" t="s">
        <v>32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">
        <v>32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e">
        <f t="shared" si="0"/>
        <v>#DIV/0!</v>
      </c>
      <c r="U36" t="s">
        <v>32</v>
      </c>
      <c r="V36" t="s">
        <v>13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E36" t="s">
        <v>32</v>
      </c>
      <c r="AF36" t="s">
        <v>13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O36" t="s">
        <v>32</v>
      </c>
      <c r="AP36" t="s">
        <v>13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Y36" t="s">
        <v>32</v>
      </c>
      <c r="AZ36" t="s">
        <v>13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I36" t="s">
        <v>32</v>
      </c>
      <c r="BJ36" t="s">
        <v>13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>
      <c r="A37" t="s">
        <v>32</v>
      </c>
      <c r="B37" t="s">
        <v>26</v>
      </c>
      <c r="C37">
        <v>1</v>
      </c>
      <c r="D37">
        <v>5</v>
      </c>
      <c r="E37">
        <v>1</v>
      </c>
      <c r="F37">
        <v>3.81</v>
      </c>
      <c r="G37">
        <v>5</v>
      </c>
      <c r="H37">
        <v>0.2</v>
      </c>
      <c r="I37">
        <v>1</v>
      </c>
      <c r="K37" s="3" t="s">
        <v>32</v>
      </c>
      <c r="L37" s="3" t="s">
        <v>26</v>
      </c>
      <c r="M37" s="3">
        <v>1</v>
      </c>
      <c r="N37" s="3">
        <v>5</v>
      </c>
      <c r="O37" s="3">
        <v>1</v>
      </c>
      <c r="P37" s="3">
        <v>3.81</v>
      </c>
      <c r="Q37" s="3">
        <v>5</v>
      </c>
      <c r="R37" s="3">
        <v>0.2</v>
      </c>
      <c r="S37" s="3">
        <v>1</v>
      </c>
      <c r="T37" s="3">
        <f t="shared" si="0"/>
        <v>0.33333333333333337</v>
      </c>
      <c r="U37" t="s">
        <v>32</v>
      </c>
      <c r="V37" t="s">
        <v>26</v>
      </c>
      <c r="W37">
        <v>1</v>
      </c>
      <c r="X37">
        <v>5</v>
      </c>
      <c r="Y37">
        <v>1</v>
      </c>
      <c r="Z37">
        <v>3.81</v>
      </c>
      <c r="AA37">
        <v>5</v>
      </c>
      <c r="AB37">
        <v>0.2</v>
      </c>
      <c r="AC37">
        <v>1</v>
      </c>
      <c r="AE37" t="s">
        <v>32</v>
      </c>
      <c r="AF37" t="s">
        <v>26</v>
      </c>
      <c r="AG37">
        <v>1</v>
      </c>
      <c r="AH37">
        <v>5</v>
      </c>
      <c r="AI37">
        <v>1</v>
      </c>
      <c r="AJ37">
        <v>3.81</v>
      </c>
      <c r="AK37">
        <v>5</v>
      </c>
      <c r="AL37">
        <v>0.2</v>
      </c>
      <c r="AM37">
        <v>1</v>
      </c>
      <c r="AO37" t="s">
        <v>32</v>
      </c>
      <c r="AP37" t="s">
        <v>26</v>
      </c>
      <c r="AQ37">
        <v>1</v>
      </c>
      <c r="AR37">
        <v>5</v>
      </c>
      <c r="AS37">
        <v>1</v>
      </c>
      <c r="AT37">
        <v>3.81</v>
      </c>
      <c r="AU37">
        <v>5</v>
      </c>
      <c r="AV37">
        <v>0.2</v>
      </c>
      <c r="AW37">
        <v>1</v>
      </c>
      <c r="AY37" t="s">
        <v>32</v>
      </c>
      <c r="AZ37" t="s">
        <v>26</v>
      </c>
      <c r="BA37">
        <v>1</v>
      </c>
      <c r="BB37">
        <v>5</v>
      </c>
      <c r="BC37">
        <v>1</v>
      </c>
      <c r="BD37">
        <v>3.81</v>
      </c>
      <c r="BE37">
        <v>5</v>
      </c>
      <c r="BF37">
        <v>0.2</v>
      </c>
      <c r="BG37">
        <v>1</v>
      </c>
      <c r="BI37" t="s">
        <v>32</v>
      </c>
      <c r="BJ37" t="s">
        <v>26</v>
      </c>
      <c r="BK37">
        <v>1</v>
      </c>
      <c r="BL37">
        <v>5</v>
      </c>
      <c r="BM37">
        <v>1</v>
      </c>
      <c r="BN37">
        <v>3.81</v>
      </c>
      <c r="BO37">
        <v>5</v>
      </c>
      <c r="BP37">
        <v>0.2</v>
      </c>
      <c r="BQ37">
        <v>1</v>
      </c>
    </row>
    <row r="38" spans="1:69">
      <c r="A38" t="s">
        <v>33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t="s">
        <v>33</v>
      </c>
      <c r="L38" t="s">
        <v>15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e">
        <f t="shared" si="0"/>
        <v>#DIV/0!</v>
      </c>
      <c r="U38" t="s">
        <v>33</v>
      </c>
      <c r="V38" t="s">
        <v>15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 t="s">
        <v>33</v>
      </c>
      <c r="AF38" t="s">
        <v>15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O38" t="s">
        <v>33</v>
      </c>
      <c r="AP38" t="s">
        <v>15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 t="s">
        <v>33</v>
      </c>
      <c r="AZ38" t="s">
        <v>15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I38" t="s">
        <v>33</v>
      </c>
      <c r="BJ38" t="s">
        <v>15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>
      <c r="A39" t="s">
        <v>33</v>
      </c>
      <c r="B39" t="s">
        <v>10</v>
      </c>
      <c r="C39">
        <v>1</v>
      </c>
      <c r="D39">
        <v>2</v>
      </c>
      <c r="E39">
        <v>1</v>
      </c>
      <c r="F39">
        <v>2.39</v>
      </c>
      <c r="G39">
        <v>9</v>
      </c>
      <c r="H39">
        <v>0.5</v>
      </c>
      <c r="I39">
        <v>1</v>
      </c>
      <c r="K39" t="s">
        <v>33</v>
      </c>
      <c r="L39" t="s">
        <v>10</v>
      </c>
      <c r="M39">
        <v>1</v>
      </c>
      <c r="N39">
        <v>2</v>
      </c>
      <c r="O39">
        <v>1</v>
      </c>
      <c r="P39">
        <v>2.39</v>
      </c>
      <c r="Q39">
        <v>9</v>
      </c>
      <c r="R39">
        <v>0.5</v>
      </c>
      <c r="S39">
        <v>1</v>
      </c>
      <c r="T39">
        <f t="shared" si="0"/>
        <v>0.66666666666666663</v>
      </c>
      <c r="U39" t="s">
        <v>33</v>
      </c>
      <c r="V39" t="s">
        <v>10</v>
      </c>
      <c r="W39">
        <v>1</v>
      </c>
      <c r="X39">
        <v>2</v>
      </c>
      <c r="Y39">
        <v>1</v>
      </c>
      <c r="Z39">
        <v>2.39</v>
      </c>
      <c r="AA39">
        <v>9</v>
      </c>
      <c r="AB39">
        <v>0.5</v>
      </c>
      <c r="AC39">
        <v>1</v>
      </c>
      <c r="AE39" t="s">
        <v>33</v>
      </c>
      <c r="AF39" t="s">
        <v>10</v>
      </c>
      <c r="AG39">
        <v>1</v>
      </c>
      <c r="AH39">
        <v>2</v>
      </c>
      <c r="AI39">
        <v>1</v>
      </c>
      <c r="AJ39">
        <v>2.39</v>
      </c>
      <c r="AK39">
        <v>9</v>
      </c>
      <c r="AL39">
        <v>0.5</v>
      </c>
      <c r="AM39">
        <v>1</v>
      </c>
      <c r="AO39" t="s">
        <v>33</v>
      </c>
      <c r="AP39" t="s">
        <v>10</v>
      </c>
      <c r="AQ39">
        <v>1</v>
      </c>
      <c r="AR39">
        <v>2</v>
      </c>
      <c r="AS39">
        <v>1</v>
      </c>
      <c r="AT39">
        <v>2.39</v>
      </c>
      <c r="AU39">
        <v>9</v>
      </c>
      <c r="AV39">
        <v>0.5</v>
      </c>
      <c r="AW39">
        <v>1</v>
      </c>
      <c r="AY39" t="s">
        <v>33</v>
      </c>
      <c r="AZ39" t="s">
        <v>10</v>
      </c>
      <c r="BA39">
        <v>1</v>
      </c>
      <c r="BB39">
        <v>2</v>
      </c>
      <c r="BC39">
        <v>1</v>
      </c>
      <c r="BD39">
        <v>2.39</v>
      </c>
      <c r="BE39">
        <v>9</v>
      </c>
      <c r="BF39">
        <v>0.5</v>
      </c>
      <c r="BG39">
        <v>1</v>
      </c>
      <c r="BI39" t="s">
        <v>33</v>
      </c>
      <c r="BJ39" t="s">
        <v>10</v>
      </c>
      <c r="BK39">
        <v>1</v>
      </c>
      <c r="BL39">
        <v>2</v>
      </c>
      <c r="BM39">
        <v>1</v>
      </c>
      <c r="BN39">
        <v>2.39</v>
      </c>
      <c r="BO39">
        <v>9</v>
      </c>
      <c r="BP39">
        <v>0.5</v>
      </c>
      <c r="BQ39">
        <v>1</v>
      </c>
    </row>
    <row r="40" spans="1:69">
      <c r="A40" t="s">
        <v>33</v>
      </c>
      <c r="B40" t="s">
        <v>12</v>
      </c>
      <c r="C40">
        <v>1</v>
      </c>
      <c r="D40">
        <v>1</v>
      </c>
      <c r="E40">
        <v>1</v>
      </c>
      <c r="F40">
        <v>2.85</v>
      </c>
      <c r="G40">
        <v>15</v>
      </c>
      <c r="H40">
        <v>1</v>
      </c>
      <c r="I40">
        <v>1</v>
      </c>
      <c r="K40" t="s">
        <v>33</v>
      </c>
      <c r="L40" t="s">
        <v>12</v>
      </c>
      <c r="M40">
        <v>1</v>
      </c>
      <c r="N40">
        <v>1</v>
      </c>
      <c r="O40">
        <v>1</v>
      </c>
      <c r="P40">
        <v>2.85</v>
      </c>
      <c r="Q40">
        <v>15</v>
      </c>
      <c r="R40">
        <v>1</v>
      </c>
      <c r="S40">
        <v>1</v>
      </c>
      <c r="T40">
        <f t="shared" si="0"/>
        <v>1</v>
      </c>
      <c r="U40" t="s">
        <v>33</v>
      </c>
      <c r="V40" t="s">
        <v>12</v>
      </c>
      <c r="W40">
        <v>1</v>
      </c>
      <c r="X40">
        <v>1</v>
      </c>
      <c r="Y40">
        <v>1</v>
      </c>
      <c r="Z40">
        <v>2.85</v>
      </c>
      <c r="AA40">
        <v>15</v>
      </c>
      <c r="AB40">
        <v>1</v>
      </c>
      <c r="AC40">
        <v>1</v>
      </c>
      <c r="AE40" t="s">
        <v>33</v>
      </c>
      <c r="AF40" t="s">
        <v>12</v>
      </c>
      <c r="AG40">
        <v>1</v>
      </c>
      <c r="AH40">
        <v>1</v>
      </c>
      <c r="AI40">
        <v>1</v>
      </c>
      <c r="AJ40">
        <v>2.85</v>
      </c>
      <c r="AK40">
        <v>15</v>
      </c>
      <c r="AL40">
        <v>1</v>
      </c>
      <c r="AM40">
        <v>1</v>
      </c>
      <c r="AO40" t="s">
        <v>33</v>
      </c>
      <c r="AP40" t="s">
        <v>12</v>
      </c>
      <c r="AQ40">
        <v>1</v>
      </c>
      <c r="AR40">
        <v>1</v>
      </c>
      <c r="AS40">
        <v>1</v>
      </c>
      <c r="AT40">
        <v>2.85</v>
      </c>
      <c r="AU40">
        <v>15</v>
      </c>
      <c r="AV40">
        <v>1</v>
      </c>
      <c r="AW40">
        <v>1</v>
      </c>
      <c r="AY40" t="s">
        <v>33</v>
      </c>
      <c r="AZ40" t="s">
        <v>12</v>
      </c>
      <c r="BA40">
        <v>1</v>
      </c>
      <c r="BB40">
        <v>1</v>
      </c>
      <c r="BC40">
        <v>1</v>
      </c>
      <c r="BD40">
        <v>2.85</v>
      </c>
      <c r="BE40">
        <v>15</v>
      </c>
      <c r="BF40">
        <v>1</v>
      </c>
      <c r="BG40">
        <v>1</v>
      </c>
      <c r="BI40" t="s">
        <v>33</v>
      </c>
      <c r="BJ40" t="s">
        <v>12</v>
      </c>
      <c r="BK40">
        <v>1</v>
      </c>
      <c r="BL40">
        <v>1</v>
      </c>
      <c r="BM40">
        <v>1</v>
      </c>
      <c r="BN40">
        <v>2.85</v>
      </c>
      <c r="BO40">
        <v>15</v>
      </c>
      <c r="BP40">
        <v>1</v>
      </c>
      <c r="BQ40">
        <v>1</v>
      </c>
    </row>
    <row r="41" spans="1:69">
      <c r="A41" t="s">
        <v>33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 t="s">
        <v>33</v>
      </c>
      <c r="L41" t="s">
        <v>13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e">
        <f t="shared" si="0"/>
        <v>#DIV/0!</v>
      </c>
      <c r="U41" t="s">
        <v>33</v>
      </c>
      <c r="V41" t="s">
        <v>13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E41" t="s">
        <v>33</v>
      </c>
      <c r="AF41" t="s">
        <v>13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O41" t="s">
        <v>33</v>
      </c>
      <c r="AP41" t="s">
        <v>13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Y41" t="s">
        <v>33</v>
      </c>
      <c r="AZ41" t="s">
        <v>13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I41" t="s">
        <v>33</v>
      </c>
      <c r="BJ41" t="s">
        <v>13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>
      <c r="A42" t="s">
        <v>33</v>
      </c>
      <c r="B42" t="s">
        <v>26</v>
      </c>
      <c r="C42">
        <v>2</v>
      </c>
      <c r="D42">
        <v>3</v>
      </c>
      <c r="E42">
        <v>2</v>
      </c>
      <c r="F42">
        <v>2.61</v>
      </c>
      <c r="G42">
        <v>12</v>
      </c>
      <c r="H42">
        <v>0.67</v>
      </c>
      <c r="I42">
        <v>1</v>
      </c>
      <c r="K42" s="3" t="s">
        <v>33</v>
      </c>
      <c r="L42" s="3" t="s">
        <v>26</v>
      </c>
      <c r="M42" s="3">
        <v>2</v>
      </c>
      <c r="N42" s="3">
        <v>3</v>
      </c>
      <c r="O42" s="3">
        <v>2</v>
      </c>
      <c r="P42" s="3">
        <v>2.61</v>
      </c>
      <c r="Q42" s="3">
        <v>12</v>
      </c>
      <c r="R42" s="3">
        <v>0.67</v>
      </c>
      <c r="S42" s="3">
        <v>1</v>
      </c>
      <c r="T42" s="3">
        <f t="shared" si="0"/>
        <v>0.80239520958083843</v>
      </c>
      <c r="U42" t="s">
        <v>33</v>
      </c>
      <c r="V42" t="s">
        <v>26</v>
      </c>
      <c r="W42">
        <v>2</v>
      </c>
      <c r="X42">
        <v>3</v>
      </c>
      <c r="Y42">
        <v>2</v>
      </c>
      <c r="Z42">
        <v>2.61</v>
      </c>
      <c r="AA42">
        <v>12</v>
      </c>
      <c r="AB42">
        <v>0.67</v>
      </c>
      <c r="AC42">
        <v>1</v>
      </c>
      <c r="AE42" t="s">
        <v>33</v>
      </c>
      <c r="AF42" t="s">
        <v>26</v>
      </c>
      <c r="AG42">
        <v>2</v>
      </c>
      <c r="AH42">
        <v>3</v>
      </c>
      <c r="AI42">
        <v>2</v>
      </c>
      <c r="AJ42">
        <v>2.61</v>
      </c>
      <c r="AK42">
        <v>12</v>
      </c>
      <c r="AL42">
        <v>0.67</v>
      </c>
      <c r="AM42">
        <v>1</v>
      </c>
      <c r="AO42" t="s">
        <v>33</v>
      </c>
      <c r="AP42" t="s">
        <v>26</v>
      </c>
      <c r="AQ42">
        <v>2</v>
      </c>
      <c r="AR42">
        <v>3</v>
      </c>
      <c r="AS42">
        <v>2</v>
      </c>
      <c r="AT42">
        <v>2.61</v>
      </c>
      <c r="AU42">
        <v>12</v>
      </c>
      <c r="AV42">
        <v>0.67</v>
      </c>
      <c r="AW42">
        <v>1</v>
      </c>
      <c r="AY42" t="s">
        <v>33</v>
      </c>
      <c r="AZ42" t="s">
        <v>26</v>
      </c>
      <c r="BA42">
        <v>2</v>
      </c>
      <c r="BB42">
        <v>3</v>
      </c>
      <c r="BC42">
        <v>2</v>
      </c>
      <c r="BD42">
        <v>2.61</v>
      </c>
      <c r="BE42">
        <v>12</v>
      </c>
      <c r="BF42">
        <v>0.67</v>
      </c>
      <c r="BG42">
        <v>1</v>
      </c>
      <c r="BI42" t="s">
        <v>33</v>
      </c>
      <c r="BJ42" t="s">
        <v>26</v>
      </c>
      <c r="BK42">
        <v>2</v>
      </c>
      <c r="BL42">
        <v>3</v>
      </c>
      <c r="BM42">
        <v>2</v>
      </c>
      <c r="BN42">
        <v>2.61</v>
      </c>
      <c r="BO42">
        <v>12</v>
      </c>
      <c r="BP42">
        <v>0.67</v>
      </c>
      <c r="BQ42">
        <v>1</v>
      </c>
    </row>
    <row r="43" spans="1:69">
      <c r="A43" t="s">
        <v>34</v>
      </c>
      <c r="B43" t="s">
        <v>15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34</v>
      </c>
      <c r="L43" t="s">
        <v>15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e">
        <f t="shared" si="0"/>
        <v>#DIV/0!</v>
      </c>
      <c r="U43" t="s">
        <v>34</v>
      </c>
      <c r="V43" t="s">
        <v>15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E43" t="s">
        <v>34</v>
      </c>
      <c r="AF43" t="s">
        <v>15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O43" t="s">
        <v>34</v>
      </c>
      <c r="AP43" t="s">
        <v>15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Y43" t="s">
        <v>34</v>
      </c>
      <c r="AZ43" t="s">
        <v>15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I43" t="s">
        <v>34</v>
      </c>
      <c r="BJ43" t="s">
        <v>15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>
      <c r="A44" t="s">
        <v>34</v>
      </c>
      <c r="B44" t="s">
        <v>10</v>
      </c>
      <c r="C44">
        <v>1</v>
      </c>
      <c r="D44">
        <v>1</v>
      </c>
      <c r="E44">
        <v>1</v>
      </c>
      <c r="F44">
        <v>2.57</v>
      </c>
      <c r="G44">
        <v>9</v>
      </c>
      <c r="H44">
        <v>1</v>
      </c>
      <c r="I44">
        <v>1</v>
      </c>
      <c r="K44" t="s">
        <v>34</v>
      </c>
      <c r="L44" t="s">
        <v>10</v>
      </c>
      <c r="M44">
        <v>1</v>
      </c>
      <c r="N44">
        <v>1</v>
      </c>
      <c r="O44">
        <v>1</v>
      </c>
      <c r="P44">
        <v>2.57</v>
      </c>
      <c r="Q44">
        <v>9</v>
      </c>
      <c r="R44">
        <v>1</v>
      </c>
      <c r="S44">
        <v>1</v>
      </c>
      <c r="T44">
        <f t="shared" si="0"/>
        <v>1</v>
      </c>
      <c r="U44" t="s">
        <v>34</v>
      </c>
      <c r="V44" t="s">
        <v>10</v>
      </c>
      <c r="W44">
        <v>1</v>
      </c>
      <c r="X44">
        <v>1</v>
      </c>
      <c r="Y44">
        <v>1</v>
      </c>
      <c r="Z44">
        <v>2.57</v>
      </c>
      <c r="AA44">
        <v>9</v>
      </c>
      <c r="AB44">
        <v>1</v>
      </c>
      <c r="AC44">
        <v>1</v>
      </c>
      <c r="AE44" t="s">
        <v>34</v>
      </c>
      <c r="AF44" t="s">
        <v>10</v>
      </c>
      <c r="AG44">
        <v>1</v>
      </c>
      <c r="AH44">
        <v>1</v>
      </c>
      <c r="AI44">
        <v>1</v>
      </c>
      <c r="AJ44">
        <v>2.57</v>
      </c>
      <c r="AK44">
        <v>9</v>
      </c>
      <c r="AL44">
        <v>1</v>
      </c>
      <c r="AM44">
        <v>1</v>
      </c>
      <c r="AO44" t="s">
        <v>34</v>
      </c>
      <c r="AP44" t="s">
        <v>10</v>
      </c>
      <c r="AQ44">
        <v>1</v>
      </c>
      <c r="AR44">
        <v>1</v>
      </c>
      <c r="AS44">
        <v>1</v>
      </c>
      <c r="AT44">
        <v>2.57</v>
      </c>
      <c r="AU44">
        <v>9</v>
      </c>
      <c r="AV44">
        <v>1</v>
      </c>
      <c r="AW44">
        <v>1</v>
      </c>
      <c r="AY44" t="s">
        <v>34</v>
      </c>
      <c r="AZ44" t="s">
        <v>10</v>
      </c>
      <c r="BA44">
        <v>1</v>
      </c>
      <c r="BB44">
        <v>1</v>
      </c>
      <c r="BC44">
        <v>1</v>
      </c>
      <c r="BD44">
        <v>2.57</v>
      </c>
      <c r="BE44">
        <v>9</v>
      </c>
      <c r="BF44">
        <v>1</v>
      </c>
      <c r="BG44">
        <v>1</v>
      </c>
      <c r="BI44" t="s">
        <v>34</v>
      </c>
      <c r="BJ44" t="s">
        <v>10</v>
      </c>
      <c r="BK44">
        <v>1</v>
      </c>
      <c r="BL44">
        <v>1</v>
      </c>
      <c r="BM44">
        <v>1</v>
      </c>
      <c r="BN44">
        <v>2.57</v>
      </c>
      <c r="BO44">
        <v>9</v>
      </c>
      <c r="BP44">
        <v>1</v>
      </c>
      <c r="BQ44">
        <v>1</v>
      </c>
    </row>
    <row r="45" spans="1:69">
      <c r="A45" t="s">
        <v>34</v>
      </c>
      <c r="B45" t="s">
        <v>12</v>
      </c>
      <c r="C45">
        <v>2</v>
      </c>
      <c r="D45">
        <v>2</v>
      </c>
      <c r="E45">
        <v>1</v>
      </c>
      <c r="F45">
        <v>2.57</v>
      </c>
      <c r="G45">
        <v>9</v>
      </c>
      <c r="H45">
        <v>0.5</v>
      </c>
      <c r="I45">
        <v>0.5</v>
      </c>
      <c r="K45" t="s">
        <v>34</v>
      </c>
      <c r="L45" t="s">
        <v>12</v>
      </c>
      <c r="M45">
        <v>2</v>
      </c>
      <c r="N45">
        <v>2</v>
      </c>
      <c r="O45">
        <v>1</v>
      </c>
      <c r="P45">
        <v>2.57</v>
      </c>
      <c r="Q45">
        <v>9</v>
      </c>
      <c r="R45">
        <v>0.5</v>
      </c>
      <c r="S45">
        <v>0.5</v>
      </c>
      <c r="T45">
        <f t="shared" si="0"/>
        <v>0.5</v>
      </c>
      <c r="U45" t="s">
        <v>34</v>
      </c>
      <c r="V45" t="s">
        <v>12</v>
      </c>
      <c r="W45">
        <v>2</v>
      </c>
      <c r="X45">
        <v>2</v>
      </c>
      <c r="Y45">
        <v>1</v>
      </c>
      <c r="Z45">
        <v>2.57</v>
      </c>
      <c r="AA45">
        <v>9</v>
      </c>
      <c r="AB45">
        <v>0.5</v>
      </c>
      <c r="AC45">
        <v>0.5</v>
      </c>
      <c r="AE45" t="s">
        <v>34</v>
      </c>
      <c r="AF45" t="s">
        <v>12</v>
      </c>
      <c r="AG45">
        <v>2</v>
      </c>
      <c r="AH45">
        <v>2</v>
      </c>
      <c r="AI45">
        <v>1</v>
      </c>
      <c r="AJ45">
        <v>2.57</v>
      </c>
      <c r="AK45">
        <v>9</v>
      </c>
      <c r="AL45">
        <v>0.5</v>
      </c>
      <c r="AM45">
        <v>0.5</v>
      </c>
      <c r="AO45" t="s">
        <v>34</v>
      </c>
      <c r="AP45" t="s">
        <v>12</v>
      </c>
      <c r="AQ45">
        <v>2</v>
      </c>
      <c r="AR45">
        <v>2</v>
      </c>
      <c r="AS45">
        <v>1</v>
      </c>
      <c r="AT45">
        <v>2.57</v>
      </c>
      <c r="AU45">
        <v>9</v>
      </c>
      <c r="AV45">
        <v>0.5</v>
      </c>
      <c r="AW45">
        <v>0.5</v>
      </c>
      <c r="AY45" t="s">
        <v>34</v>
      </c>
      <c r="AZ45" t="s">
        <v>12</v>
      </c>
      <c r="BA45">
        <v>2</v>
      </c>
      <c r="BB45">
        <v>2</v>
      </c>
      <c r="BC45">
        <v>1</v>
      </c>
      <c r="BD45">
        <v>2.57</v>
      </c>
      <c r="BE45">
        <v>9</v>
      </c>
      <c r="BF45">
        <v>0.5</v>
      </c>
      <c r="BG45">
        <v>0.5</v>
      </c>
      <c r="BI45" t="s">
        <v>34</v>
      </c>
      <c r="BJ45" t="s">
        <v>12</v>
      </c>
      <c r="BK45">
        <v>2</v>
      </c>
      <c r="BL45">
        <v>2</v>
      </c>
      <c r="BM45">
        <v>1</v>
      </c>
      <c r="BN45">
        <v>2.57</v>
      </c>
      <c r="BO45">
        <v>9</v>
      </c>
      <c r="BP45">
        <v>0.5</v>
      </c>
      <c r="BQ45">
        <v>0.5</v>
      </c>
    </row>
    <row r="46" spans="1:69">
      <c r="A46" t="s">
        <v>34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 t="s">
        <v>34</v>
      </c>
      <c r="L46" t="s">
        <v>13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e">
        <f t="shared" si="0"/>
        <v>#DIV/0!</v>
      </c>
      <c r="U46" t="s">
        <v>34</v>
      </c>
      <c r="V46" t="s">
        <v>13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E46" t="s">
        <v>34</v>
      </c>
      <c r="AF46" t="s">
        <v>13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O46" t="s">
        <v>34</v>
      </c>
      <c r="AP46" t="s">
        <v>13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Y46" t="s">
        <v>34</v>
      </c>
      <c r="AZ46" t="s">
        <v>13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I46" t="s">
        <v>34</v>
      </c>
      <c r="BJ46" t="s">
        <v>13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>
      <c r="A47" t="s">
        <v>34</v>
      </c>
      <c r="B47" t="s">
        <v>26</v>
      </c>
      <c r="C47">
        <v>3</v>
      </c>
      <c r="D47">
        <v>3</v>
      </c>
      <c r="E47">
        <v>2</v>
      </c>
      <c r="F47">
        <v>2.57</v>
      </c>
      <c r="G47">
        <v>9</v>
      </c>
      <c r="H47">
        <v>0.67</v>
      </c>
      <c r="I47">
        <v>0.67</v>
      </c>
      <c r="K47" s="3" t="s">
        <v>34</v>
      </c>
      <c r="L47" s="3" t="s">
        <v>26</v>
      </c>
      <c r="M47" s="3">
        <v>3</v>
      </c>
      <c r="N47" s="3">
        <v>3</v>
      </c>
      <c r="O47" s="3">
        <v>2</v>
      </c>
      <c r="P47" s="3">
        <v>2.57</v>
      </c>
      <c r="Q47" s="3">
        <v>9</v>
      </c>
      <c r="R47" s="3">
        <v>0.67</v>
      </c>
      <c r="S47" s="3">
        <v>0.67</v>
      </c>
      <c r="T47" s="3">
        <f t="shared" si="0"/>
        <v>0.67</v>
      </c>
      <c r="U47" t="s">
        <v>34</v>
      </c>
      <c r="V47" t="s">
        <v>26</v>
      </c>
      <c r="W47">
        <v>3</v>
      </c>
      <c r="X47">
        <v>3</v>
      </c>
      <c r="Y47">
        <v>2</v>
      </c>
      <c r="Z47">
        <v>2.57</v>
      </c>
      <c r="AA47">
        <v>9</v>
      </c>
      <c r="AB47">
        <v>0.67</v>
      </c>
      <c r="AC47">
        <v>0.67</v>
      </c>
      <c r="AE47" t="s">
        <v>34</v>
      </c>
      <c r="AF47" t="s">
        <v>26</v>
      </c>
      <c r="AG47">
        <v>3</v>
      </c>
      <c r="AH47">
        <v>3</v>
      </c>
      <c r="AI47">
        <v>2</v>
      </c>
      <c r="AJ47">
        <v>2.57</v>
      </c>
      <c r="AK47">
        <v>9</v>
      </c>
      <c r="AL47">
        <v>0.67</v>
      </c>
      <c r="AM47">
        <v>0.67</v>
      </c>
      <c r="AO47" t="s">
        <v>34</v>
      </c>
      <c r="AP47" t="s">
        <v>26</v>
      </c>
      <c r="AQ47">
        <v>3</v>
      </c>
      <c r="AR47">
        <v>3</v>
      </c>
      <c r="AS47">
        <v>2</v>
      </c>
      <c r="AT47">
        <v>2.57</v>
      </c>
      <c r="AU47">
        <v>9</v>
      </c>
      <c r="AV47">
        <v>0.67</v>
      </c>
      <c r="AW47">
        <v>0.67</v>
      </c>
      <c r="AY47" t="s">
        <v>34</v>
      </c>
      <c r="AZ47" t="s">
        <v>26</v>
      </c>
      <c r="BA47">
        <v>3</v>
      </c>
      <c r="BB47">
        <v>3</v>
      </c>
      <c r="BC47">
        <v>2</v>
      </c>
      <c r="BD47">
        <v>2.57</v>
      </c>
      <c r="BE47">
        <v>9</v>
      </c>
      <c r="BF47">
        <v>0.67</v>
      </c>
      <c r="BG47">
        <v>0.67</v>
      </c>
      <c r="BI47" t="s">
        <v>34</v>
      </c>
      <c r="BJ47" t="s">
        <v>26</v>
      </c>
      <c r="BK47">
        <v>3</v>
      </c>
      <c r="BL47">
        <v>3</v>
      </c>
      <c r="BM47">
        <v>2</v>
      </c>
      <c r="BN47">
        <v>2.57</v>
      </c>
      <c r="BO47">
        <v>9</v>
      </c>
      <c r="BP47">
        <v>0.67</v>
      </c>
      <c r="BQ47">
        <v>0.67</v>
      </c>
    </row>
    <row r="48" spans="1:69">
      <c r="A48" t="s">
        <v>35</v>
      </c>
      <c r="B48" t="s">
        <v>15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35</v>
      </c>
      <c r="L48" t="s">
        <v>15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 t="e">
        <f t="shared" si="0"/>
        <v>#DIV/0!</v>
      </c>
      <c r="U48" t="s">
        <v>35</v>
      </c>
      <c r="V48" t="s">
        <v>15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E48" t="s">
        <v>35</v>
      </c>
      <c r="AF48" t="s">
        <v>15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O48" t="s">
        <v>35</v>
      </c>
      <c r="AP48" t="s">
        <v>15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Y48" t="s">
        <v>35</v>
      </c>
      <c r="AZ48" t="s">
        <v>15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I48" t="s">
        <v>35</v>
      </c>
      <c r="BJ48" t="s">
        <v>15</v>
      </c>
      <c r="BK48">
        <v>1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>
      <c r="A49" t="s">
        <v>35</v>
      </c>
      <c r="B49" t="s">
        <v>10</v>
      </c>
      <c r="C49">
        <v>3</v>
      </c>
      <c r="D49">
        <v>3</v>
      </c>
      <c r="E49">
        <v>2</v>
      </c>
      <c r="F49">
        <v>3.15</v>
      </c>
      <c r="G49">
        <v>9.5</v>
      </c>
      <c r="H49">
        <v>0.67</v>
      </c>
      <c r="I49">
        <v>0.67</v>
      </c>
      <c r="K49" t="s">
        <v>35</v>
      </c>
      <c r="L49" t="s">
        <v>10</v>
      </c>
      <c r="M49">
        <v>3</v>
      </c>
      <c r="N49">
        <v>3</v>
      </c>
      <c r="O49">
        <v>2</v>
      </c>
      <c r="P49">
        <v>3.15</v>
      </c>
      <c r="Q49">
        <v>9.5</v>
      </c>
      <c r="R49">
        <v>0.67</v>
      </c>
      <c r="S49">
        <v>0.67</v>
      </c>
      <c r="T49">
        <f t="shared" si="0"/>
        <v>0.67</v>
      </c>
      <c r="U49" t="s">
        <v>35</v>
      </c>
      <c r="V49" t="s">
        <v>10</v>
      </c>
      <c r="W49">
        <v>3</v>
      </c>
      <c r="X49">
        <v>3</v>
      </c>
      <c r="Y49">
        <v>2</v>
      </c>
      <c r="Z49">
        <v>3.15</v>
      </c>
      <c r="AA49">
        <v>9.5</v>
      </c>
      <c r="AB49">
        <v>0.67</v>
      </c>
      <c r="AC49">
        <v>0.67</v>
      </c>
      <c r="AE49" t="s">
        <v>35</v>
      </c>
      <c r="AF49" t="s">
        <v>10</v>
      </c>
      <c r="AG49">
        <v>3</v>
      </c>
      <c r="AH49">
        <v>3</v>
      </c>
      <c r="AI49">
        <v>2</v>
      </c>
      <c r="AJ49">
        <v>3.15</v>
      </c>
      <c r="AK49">
        <v>9.5</v>
      </c>
      <c r="AL49">
        <v>0.67</v>
      </c>
      <c r="AM49">
        <v>0.67</v>
      </c>
      <c r="AO49" t="s">
        <v>35</v>
      </c>
      <c r="AP49" t="s">
        <v>10</v>
      </c>
      <c r="AQ49">
        <v>3</v>
      </c>
      <c r="AR49">
        <v>3</v>
      </c>
      <c r="AS49">
        <v>2</v>
      </c>
      <c r="AT49">
        <v>3.15</v>
      </c>
      <c r="AU49">
        <v>9.5</v>
      </c>
      <c r="AV49">
        <v>0.67</v>
      </c>
      <c r="AW49">
        <v>0.67</v>
      </c>
      <c r="AY49" t="s">
        <v>35</v>
      </c>
      <c r="AZ49" t="s">
        <v>10</v>
      </c>
      <c r="BA49">
        <v>3</v>
      </c>
      <c r="BB49">
        <v>3</v>
      </c>
      <c r="BC49">
        <v>2</v>
      </c>
      <c r="BD49">
        <v>3.15</v>
      </c>
      <c r="BE49">
        <v>9.5</v>
      </c>
      <c r="BF49">
        <v>0.67</v>
      </c>
      <c r="BG49">
        <v>0.67</v>
      </c>
      <c r="BI49" t="s">
        <v>35</v>
      </c>
      <c r="BJ49" t="s">
        <v>10</v>
      </c>
      <c r="BK49">
        <v>3</v>
      </c>
      <c r="BL49">
        <v>3</v>
      </c>
      <c r="BM49">
        <v>2</v>
      </c>
      <c r="BN49">
        <v>3.15</v>
      </c>
      <c r="BO49">
        <v>9.5</v>
      </c>
      <c r="BP49">
        <v>0.67</v>
      </c>
      <c r="BQ49">
        <v>0.67</v>
      </c>
    </row>
    <row r="50" spans="1:69">
      <c r="A50" t="s">
        <v>35</v>
      </c>
      <c r="B50" t="s">
        <v>12</v>
      </c>
      <c r="C50">
        <v>1</v>
      </c>
      <c r="D50">
        <v>4</v>
      </c>
      <c r="E50">
        <v>1</v>
      </c>
      <c r="F50">
        <v>2.39</v>
      </c>
      <c r="G50">
        <v>27</v>
      </c>
      <c r="H50">
        <v>0.25</v>
      </c>
      <c r="I50">
        <v>1</v>
      </c>
      <c r="K50" t="s">
        <v>35</v>
      </c>
      <c r="L50" t="s">
        <v>12</v>
      </c>
      <c r="M50">
        <v>1</v>
      </c>
      <c r="N50">
        <v>4</v>
      </c>
      <c r="O50">
        <v>1</v>
      </c>
      <c r="P50">
        <v>2.39</v>
      </c>
      <c r="Q50">
        <v>27</v>
      </c>
      <c r="R50">
        <v>0.25</v>
      </c>
      <c r="S50">
        <v>1</v>
      </c>
      <c r="T50">
        <f t="shared" si="0"/>
        <v>0.4</v>
      </c>
      <c r="U50" t="s">
        <v>35</v>
      </c>
      <c r="V50" t="s">
        <v>12</v>
      </c>
      <c r="W50">
        <v>1</v>
      </c>
      <c r="X50">
        <v>4</v>
      </c>
      <c r="Y50">
        <v>1</v>
      </c>
      <c r="Z50">
        <v>2.39</v>
      </c>
      <c r="AA50">
        <v>27</v>
      </c>
      <c r="AB50">
        <v>0.25</v>
      </c>
      <c r="AC50">
        <v>1</v>
      </c>
      <c r="AE50" t="s">
        <v>35</v>
      </c>
      <c r="AF50" t="s">
        <v>12</v>
      </c>
      <c r="AG50">
        <v>1</v>
      </c>
      <c r="AH50">
        <v>4</v>
      </c>
      <c r="AI50">
        <v>1</v>
      </c>
      <c r="AJ50">
        <v>2.39</v>
      </c>
      <c r="AK50">
        <v>27</v>
      </c>
      <c r="AL50">
        <v>0.25</v>
      </c>
      <c r="AM50">
        <v>1</v>
      </c>
      <c r="AO50" t="s">
        <v>35</v>
      </c>
      <c r="AP50" t="s">
        <v>12</v>
      </c>
      <c r="AQ50">
        <v>1</v>
      </c>
      <c r="AR50">
        <v>4</v>
      </c>
      <c r="AS50">
        <v>1</v>
      </c>
      <c r="AT50">
        <v>2.39</v>
      </c>
      <c r="AU50">
        <v>27</v>
      </c>
      <c r="AV50">
        <v>0.25</v>
      </c>
      <c r="AW50">
        <v>1</v>
      </c>
      <c r="AY50" t="s">
        <v>35</v>
      </c>
      <c r="AZ50" t="s">
        <v>12</v>
      </c>
      <c r="BA50">
        <v>1</v>
      </c>
      <c r="BB50">
        <v>5</v>
      </c>
      <c r="BC50">
        <v>1</v>
      </c>
      <c r="BD50">
        <v>2.39</v>
      </c>
      <c r="BE50">
        <v>27</v>
      </c>
      <c r="BF50">
        <v>0.2</v>
      </c>
      <c r="BG50">
        <v>1</v>
      </c>
      <c r="BI50" t="s">
        <v>35</v>
      </c>
      <c r="BJ50" t="s">
        <v>12</v>
      </c>
      <c r="BK50">
        <v>1</v>
      </c>
      <c r="BL50">
        <v>5</v>
      </c>
      <c r="BM50">
        <v>1</v>
      </c>
      <c r="BN50">
        <v>2.39</v>
      </c>
      <c r="BO50">
        <v>27</v>
      </c>
      <c r="BP50">
        <v>0.2</v>
      </c>
      <c r="BQ50">
        <v>1</v>
      </c>
    </row>
    <row r="51" spans="1:69">
      <c r="A51" t="s">
        <v>35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35</v>
      </c>
      <c r="L51" t="s">
        <v>13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e">
        <f t="shared" si="0"/>
        <v>#DIV/0!</v>
      </c>
      <c r="U51" t="s">
        <v>35</v>
      </c>
      <c r="V51" t="s">
        <v>13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 t="s">
        <v>35</v>
      </c>
      <c r="AF51" t="s">
        <v>13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O51" t="s">
        <v>35</v>
      </c>
      <c r="AP51" t="s">
        <v>13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Y51" t="s">
        <v>35</v>
      </c>
      <c r="AZ51" t="s">
        <v>13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I51" t="s">
        <v>35</v>
      </c>
      <c r="BJ51" t="s">
        <v>13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>
      <c r="A52" t="s">
        <v>35</v>
      </c>
      <c r="B52" t="s">
        <v>26</v>
      </c>
      <c r="C52">
        <v>5</v>
      </c>
      <c r="D52">
        <v>8</v>
      </c>
      <c r="E52">
        <v>3</v>
      </c>
      <c r="F52">
        <v>2.89</v>
      </c>
      <c r="G52">
        <v>15.33</v>
      </c>
      <c r="H52">
        <v>0.38</v>
      </c>
      <c r="I52">
        <v>0.6</v>
      </c>
      <c r="K52" s="3" t="s">
        <v>35</v>
      </c>
      <c r="L52" s="3" t="s">
        <v>26</v>
      </c>
      <c r="M52" s="3">
        <v>5</v>
      </c>
      <c r="N52" s="3">
        <v>8</v>
      </c>
      <c r="O52" s="3">
        <v>3</v>
      </c>
      <c r="P52" s="3">
        <v>2.89</v>
      </c>
      <c r="Q52" s="3">
        <v>15.33</v>
      </c>
      <c r="R52" s="3">
        <v>0.38</v>
      </c>
      <c r="S52" s="3">
        <v>0.6</v>
      </c>
      <c r="T52" s="3">
        <f t="shared" si="0"/>
        <v>0.46530612244897956</v>
      </c>
      <c r="U52" t="s">
        <v>35</v>
      </c>
      <c r="V52" t="s">
        <v>26</v>
      </c>
      <c r="W52">
        <v>5</v>
      </c>
      <c r="X52">
        <v>8</v>
      </c>
      <c r="Y52">
        <v>3</v>
      </c>
      <c r="Z52">
        <v>2.89</v>
      </c>
      <c r="AA52">
        <v>15.33</v>
      </c>
      <c r="AB52">
        <v>0.38</v>
      </c>
      <c r="AC52">
        <v>0.6</v>
      </c>
      <c r="AE52" t="s">
        <v>35</v>
      </c>
      <c r="AF52" t="s">
        <v>26</v>
      </c>
      <c r="AG52">
        <v>5</v>
      </c>
      <c r="AH52">
        <v>8</v>
      </c>
      <c r="AI52">
        <v>3</v>
      </c>
      <c r="AJ52">
        <v>2.89</v>
      </c>
      <c r="AK52">
        <v>15.33</v>
      </c>
      <c r="AL52">
        <v>0.38</v>
      </c>
      <c r="AM52">
        <v>0.6</v>
      </c>
      <c r="AO52" t="s">
        <v>35</v>
      </c>
      <c r="AP52" t="s">
        <v>26</v>
      </c>
      <c r="AQ52">
        <v>5</v>
      </c>
      <c r="AR52">
        <v>8</v>
      </c>
      <c r="AS52">
        <v>3</v>
      </c>
      <c r="AT52">
        <v>2.89</v>
      </c>
      <c r="AU52">
        <v>15.33</v>
      </c>
      <c r="AV52">
        <v>0.38</v>
      </c>
      <c r="AW52">
        <v>0.6</v>
      </c>
      <c r="AY52" t="s">
        <v>35</v>
      </c>
      <c r="AZ52" t="s">
        <v>26</v>
      </c>
      <c r="BA52">
        <v>5</v>
      </c>
      <c r="BB52">
        <v>9</v>
      </c>
      <c r="BC52">
        <v>3</v>
      </c>
      <c r="BD52">
        <v>2.89</v>
      </c>
      <c r="BE52">
        <v>15.33</v>
      </c>
      <c r="BF52">
        <v>0.33</v>
      </c>
      <c r="BG52">
        <v>0.6</v>
      </c>
      <c r="BI52" t="s">
        <v>35</v>
      </c>
      <c r="BJ52" t="s">
        <v>26</v>
      </c>
      <c r="BK52">
        <v>5</v>
      </c>
      <c r="BL52">
        <v>9</v>
      </c>
      <c r="BM52">
        <v>3</v>
      </c>
      <c r="BN52">
        <v>2.89</v>
      </c>
      <c r="BO52">
        <v>15.33</v>
      </c>
      <c r="BP52">
        <v>0.33</v>
      </c>
      <c r="BQ52">
        <v>0.6</v>
      </c>
    </row>
    <row r="53" spans="1:69">
      <c r="A53" t="s">
        <v>36</v>
      </c>
      <c r="B53" t="s">
        <v>15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K53" t="s">
        <v>36</v>
      </c>
      <c r="L53" t="s">
        <v>15</v>
      </c>
      <c r="M53">
        <v>0</v>
      </c>
      <c r="N53">
        <v>2</v>
      </c>
      <c r="O53">
        <v>0</v>
      </c>
      <c r="P53">
        <v>0</v>
      </c>
      <c r="Q53">
        <v>0</v>
      </c>
      <c r="R53">
        <v>0</v>
      </c>
      <c r="S53">
        <v>0</v>
      </c>
      <c r="T53" t="e">
        <f t="shared" si="0"/>
        <v>#DIV/0!</v>
      </c>
      <c r="U53" t="s">
        <v>36</v>
      </c>
      <c r="V53" t="s">
        <v>15</v>
      </c>
      <c r="W53">
        <v>0</v>
      </c>
      <c r="X53">
        <v>2</v>
      </c>
      <c r="Y53">
        <v>0</v>
      </c>
      <c r="Z53">
        <v>0</v>
      </c>
      <c r="AA53">
        <v>0</v>
      </c>
      <c r="AB53">
        <v>0</v>
      </c>
      <c r="AC53">
        <v>0</v>
      </c>
      <c r="AE53" t="s">
        <v>36</v>
      </c>
      <c r="AF53" t="s">
        <v>15</v>
      </c>
      <c r="AG53">
        <v>0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O53" t="s">
        <v>36</v>
      </c>
      <c r="AP53" t="s">
        <v>15</v>
      </c>
      <c r="AQ53">
        <v>0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Y53" t="s">
        <v>36</v>
      </c>
      <c r="AZ53" t="s">
        <v>15</v>
      </c>
      <c r="BA53">
        <v>0</v>
      </c>
      <c r="BB53">
        <v>2</v>
      </c>
      <c r="BC53">
        <v>0</v>
      </c>
      <c r="BD53">
        <v>0</v>
      </c>
      <c r="BE53">
        <v>0</v>
      </c>
      <c r="BF53">
        <v>0</v>
      </c>
      <c r="BG53">
        <v>0</v>
      </c>
      <c r="BI53" t="s">
        <v>36</v>
      </c>
      <c r="BJ53" t="s">
        <v>15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>
      <c r="A54" t="s">
        <v>36</v>
      </c>
      <c r="B54" t="s">
        <v>10</v>
      </c>
      <c r="C54">
        <v>4</v>
      </c>
      <c r="D54">
        <v>4</v>
      </c>
      <c r="E54">
        <v>3</v>
      </c>
      <c r="F54">
        <v>2.69</v>
      </c>
      <c r="G54">
        <v>6</v>
      </c>
      <c r="H54">
        <v>0.75</v>
      </c>
      <c r="I54">
        <v>0.75</v>
      </c>
      <c r="K54" t="s">
        <v>36</v>
      </c>
      <c r="L54" t="s">
        <v>10</v>
      </c>
      <c r="M54">
        <v>4</v>
      </c>
      <c r="N54">
        <v>4</v>
      </c>
      <c r="O54">
        <v>3</v>
      </c>
      <c r="P54">
        <v>2.69</v>
      </c>
      <c r="Q54">
        <v>6</v>
      </c>
      <c r="R54">
        <v>0.75</v>
      </c>
      <c r="S54">
        <v>0.75</v>
      </c>
      <c r="T54">
        <f t="shared" si="0"/>
        <v>0.75</v>
      </c>
      <c r="U54" t="s">
        <v>36</v>
      </c>
      <c r="V54" t="s">
        <v>10</v>
      </c>
      <c r="W54">
        <v>4</v>
      </c>
      <c r="X54">
        <v>4</v>
      </c>
      <c r="Y54">
        <v>3</v>
      </c>
      <c r="Z54">
        <v>2.69</v>
      </c>
      <c r="AA54">
        <v>6</v>
      </c>
      <c r="AB54">
        <v>0.75</v>
      </c>
      <c r="AC54">
        <v>0.75</v>
      </c>
      <c r="AE54" t="s">
        <v>36</v>
      </c>
      <c r="AF54" t="s">
        <v>10</v>
      </c>
      <c r="AG54">
        <v>4</v>
      </c>
      <c r="AH54">
        <v>4</v>
      </c>
      <c r="AI54">
        <v>3</v>
      </c>
      <c r="AJ54">
        <v>2.69</v>
      </c>
      <c r="AK54">
        <v>6</v>
      </c>
      <c r="AL54">
        <v>0.75</v>
      </c>
      <c r="AM54">
        <v>0.75</v>
      </c>
      <c r="AO54" t="s">
        <v>36</v>
      </c>
      <c r="AP54" t="s">
        <v>10</v>
      </c>
      <c r="AQ54">
        <v>4</v>
      </c>
      <c r="AR54">
        <v>4</v>
      </c>
      <c r="AS54">
        <v>3</v>
      </c>
      <c r="AT54">
        <v>2.69</v>
      </c>
      <c r="AU54">
        <v>6</v>
      </c>
      <c r="AV54">
        <v>0.75</v>
      </c>
      <c r="AW54">
        <v>0.75</v>
      </c>
      <c r="AY54" t="s">
        <v>36</v>
      </c>
      <c r="AZ54" t="s">
        <v>10</v>
      </c>
      <c r="BA54">
        <v>4</v>
      </c>
      <c r="BB54">
        <v>6</v>
      </c>
      <c r="BC54">
        <v>3</v>
      </c>
      <c r="BD54">
        <v>3.01</v>
      </c>
      <c r="BE54">
        <v>3.67</v>
      </c>
      <c r="BF54">
        <v>0.5</v>
      </c>
      <c r="BG54">
        <v>0.75</v>
      </c>
      <c r="BI54" t="s">
        <v>36</v>
      </c>
      <c r="BJ54" t="s">
        <v>10</v>
      </c>
      <c r="BK54">
        <v>4</v>
      </c>
      <c r="BL54">
        <v>6</v>
      </c>
      <c r="BM54">
        <v>3</v>
      </c>
      <c r="BN54">
        <v>3.01</v>
      </c>
      <c r="BO54">
        <v>3.67</v>
      </c>
      <c r="BP54">
        <v>0.5</v>
      </c>
      <c r="BQ54">
        <v>0.75</v>
      </c>
    </row>
    <row r="55" spans="1:69">
      <c r="A55" t="s">
        <v>36</v>
      </c>
      <c r="B55" t="s">
        <v>12</v>
      </c>
      <c r="C55">
        <v>2</v>
      </c>
      <c r="D55">
        <v>4</v>
      </c>
      <c r="E55">
        <v>2</v>
      </c>
      <c r="F55">
        <v>3.48</v>
      </c>
      <c r="G55">
        <v>8</v>
      </c>
      <c r="H55">
        <v>0.5</v>
      </c>
      <c r="I55">
        <v>1</v>
      </c>
      <c r="K55" t="s">
        <v>36</v>
      </c>
      <c r="L55" t="s">
        <v>12</v>
      </c>
      <c r="M55">
        <v>2</v>
      </c>
      <c r="N55">
        <v>4</v>
      </c>
      <c r="O55">
        <v>2</v>
      </c>
      <c r="P55">
        <v>3.48</v>
      </c>
      <c r="Q55">
        <v>8</v>
      </c>
      <c r="R55">
        <v>0.5</v>
      </c>
      <c r="S55">
        <v>1</v>
      </c>
      <c r="T55">
        <f t="shared" si="0"/>
        <v>0.66666666666666663</v>
      </c>
      <c r="U55" t="s">
        <v>36</v>
      </c>
      <c r="V55" t="s">
        <v>12</v>
      </c>
      <c r="W55">
        <v>2</v>
      </c>
      <c r="X55">
        <v>4</v>
      </c>
      <c r="Y55">
        <v>2</v>
      </c>
      <c r="Z55">
        <v>3.48</v>
      </c>
      <c r="AA55">
        <v>8</v>
      </c>
      <c r="AB55">
        <v>0.5</v>
      </c>
      <c r="AC55">
        <v>1</v>
      </c>
      <c r="AE55" t="s">
        <v>36</v>
      </c>
      <c r="AF55" t="s">
        <v>12</v>
      </c>
      <c r="AG55">
        <v>2</v>
      </c>
      <c r="AH55">
        <v>4</v>
      </c>
      <c r="AI55">
        <v>2</v>
      </c>
      <c r="AJ55">
        <v>3.48</v>
      </c>
      <c r="AK55">
        <v>8</v>
      </c>
      <c r="AL55">
        <v>0.5</v>
      </c>
      <c r="AM55">
        <v>1</v>
      </c>
      <c r="AO55" t="s">
        <v>36</v>
      </c>
      <c r="AP55" t="s">
        <v>12</v>
      </c>
      <c r="AQ55">
        <v>2</v>
      </c>
      <c r="AR55">
        <v>4</v>
      </c>
      <c r="AS55">
        <v>2</v>
      </c>
      <c r="AT55">
        <v>3.48</v>
      </c>
      <c r="AU55">
        <v>8</v>
      </c>
      <c r="AV55">
        <v>0.5</v>
      </c>
      <c r="AW55">
        <v>1</v>
      </c>
      <c r="AY55" t="s">
        <v>36</v>
      </c>
      <c r="AZ55" t="s">
        <v>12</v>
      </c>
      <c r="BA55">
        <v>2</v>
      </c>
      <c r="BB55">
        <v>4</v>
      </c>
      <c r="BC55">
        <v>2</v>
      </c>
      <c r="BD55">
        <v>3.48</v>
      </c>
      <c r="BE55">
        <v>8</v>
      </c>
      <c r="BF55">
        <v>0.5</v>
      </c>
      <c r="BG55">
        <v>1</v>
      </c>
      <c r="BI55" t="s">
        <v>36</v>
      </c>
      <c r="BJ55" t="s">
        <v>12</v>
      </c>
      <c r="BK55">
        <v>2</v>
      </c>
      <c r="BL55">
        <v>4</v>
      </c>
      <c r="BM55">
        <v>2</v>
      </c>
      <c r="BN55">
        <v>3.48</v>
      </c>
      <c r="BO55">
        <v>8</v>
      </c>
      <c r="BP55">
        <v>0.5</v>
      </c>
      <c r="BQ55">
        <v>1</v>
      </c>
    </row>
    <row r="56" spans="1:69">
      <c r="A56" t="s">
        <v>36</v>
      </c>
      <c r="B56" t="s">
        <v>13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K56" t="s">
        <v>36</v>
      </c>
      <c r="L56" t="s">
        <v>13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e">
        <f t="shared" si="0"/>
        <v>#DIV/0!</v>
      </c>
      <c r="U56" t="s">
        <v>36</v>
      </c>
      <c r="V56" t="s">
        <v>13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E56" t="s">
        <v>36</v>
      </c>
      <c r="AF56" t="s">
        <v>13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O56" t="s">
        <v>36</v>
      </c>
      <c r="AP56" t="s">
        <v>13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Y56" t="s">
        <v>36</v>
      </c>
      <c r="AZ56" t="s">
        <v>13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I56" t="s">
        <v>36</v>
      </c>
      <c r="BJ56" t="s">
        <v>13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>
      <c r="A57" t="s">
        <v>36</v>
      </c>
      <c r="B57" t="s">
        <v>26</v>
      </c>
      <c r="C57">
        <v>6</v>
      </c>
      <c r="D57">
        <v>11</v>
      </c>
      <c r="E57">
        <v>5</v>
      </c>
      <c r="F57">
        <v>3.01</v>
      </c>
      <c r="G57">
        <v>6.8</v>
      </c>
      <c r="H57">
        <v>0.45</v>
      </c>
      <c r="I57">
        <v>0.83</v>
      </c>
      <c r="K57" s="3" t="s">
        <v>36</v>
      </c>
      <c r="L57" s="3" t="s">
        <v>26</v>
      </c>
      <c r="M57" s="3">
        <v>6</v>
      </c>
      <c r="N57" s="3">
        <v>11</v>
      </c>
      <c r="O57" s="3">
        <v>5</v>
      </c>
      <c r="P57" s="3">
        <v>3.01</v>
      </c>
      <c r="Q57" s="3">
        <v>6.8</v>
      </c>
      <c r="R57" s="3">
        <v>0.45</v>
      </c>
      <c r="S57" s="3">
        <v>0.83</v>
      </c>
      <c r="T57" s="3">
        <f t="shared" si="0"/>
        <v>0.58359375000000002</v>
      </c>
      <c r="U57" t="s">
        <v>36</v>
      </c>
      <c r="V57" t="s">
        <v>26</v>
      </c>
      <c r="W57">
        <v>6</v>
      </c>
      <c r="X57">
        <v>11</v>
      </c>
      <c r="Y57">
        <v>5</v>
      </c>
      <c r="Z57">
        <v>3.01</v>
      </c>
      <c r="AA57">
        <v>6.8</v>
      </c>
      <c r="AB57">
        <v>0.45</v>
      </c>
      <c r="AC57">
        <v>0.83</v>
      </c>
      <c r="AE57" t="s">
        <v>36</v>
      </c>
      <c r="AF57" t="s">
        <v>26</v>
      </c>
      <c r="AG57">
        <v>6</v>
      </c>
      <c r="AH57">
        <v>11</v>
      </c>
      <c r="AI57">
        <v>5</v>
      </c>
      <c r="AJ57">
        <v>3.01</v>
      </c>
      <c r="AK57">
        <v>6.8</v>
      </c>
      <c r="AL57">
        <v>0.45</v>
      </c>
      <c r="AM57">
        <v>0.83</v>
      </c>
      <c r="AO57" t="s">
        <v>36</v>
      </c>
      <c r="AP57" t="s">
        <v>26</v>
      </c>
      <c r="AQ57">
        <v>6</v>
      </c>
      <c r="AR57">
        <v>11</v>
      </c>
      <c r="AS57">
        <v>5</v>
      </c>
      <c r="AT57">
        <v>3.01</v>
      </c>
      <c r="AU57">
        <v>6.8</v>
      </c>
      <c r="AV57">
        <v>0.45</v>
      </c>
      <c r="AW57">
        <v>0.83</v>
      </c>
      <c r="AY57" t="s">
        <v>36</v>
      </c>
      <c r="AZ57" t="s">
        <v>26</v>
      </c>
      <c r="BA57">
        <v>6</v>
      </c>
      <c r="BB57">
        <v>13</v>
      </c>
      <c r="BC57">
        <v>5</v>
      </c>
      <c r="BD57">
        <v>3.2</v>
      </c>
      <c r="BE57">
        <v>5.4</v>
      </c>
      <c r="BF57">
        <v>0.38</v>
      </c>
      <c r="BG57">
        <v>0.83</v>
      </c>
      <c r="BI57" t="s">
        <v>36</v>
      </c>
      <c r="BJ57" t="s">
        <v>26</v>
      </c>
      <c r="BK57">
        <v>6</v>
      </c>
      <c r="BL57">
        <v>13</v>
      </c>
      <c r="BM57">
        <v>5</v>
      </c>
      <c r="BN57">
        <v>3.2</v>
      </c>
      <c r="BO57">
        <v>5.4</v>
      </c>
      <c r="BP57">
        <v>0.38</v>
      </c>
      <c r="BQ57">
        <v>0.83</v>
      </c>
    </row>
    <row r="58" spans="1:69">
      <c r="A58" t="s">
        <v>37</v>
      </c>
      <c r="B58" t="s">
        <v>15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K58" t="s">
        <v>37</v>
      </c>
      <c r="L58" t="s">
        <v>15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 t="e">
        <f t="shared" si="0"/>
        <v>#DIV/0!</v>
      </c>
      <c r="U58" t="s">
        <v>37</v>
      </c>
      <c r="V58" t="s">
        <v>15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E58" t="s">
        <v>37</v>
      </c>
      <c r="AF58" t="s">
        <v>15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O58" t="s">
        <v>37</v>
      </c>
      <c r="AP58" t="s">
        <v>15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Y58" t="s">
        <v>37</v>
      </c>
      <c r="AZ58" t="s">
        <v>15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I58" t="s">
        <v>37</v>
      </c>
      <c r="BJ58" t="s">
        <v>15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>
      <c r="A59" t="s">
        <v>37</v>
      </c>
      <c r="B59" t="s">
        <v>10</v>
      </c>
      <c r="C59">
        <v>8</v>
      </c>
      <c r="D59">
        <v>4</v>
      </c>
      <c r="E59">
        <v>3</v>
      </c>
      <c r="F59">
        <v>3.31</v>
      </c>
      <c r="G59">
        <v>3.67</v>
      </c>
      <c r="H59">
        <v>0.75</v>
      </c>
      <c r="I59">
        <v>0.38</v>
      </c>
      <c r="K59" t="s">
        <v>37</v>
      </c>
      <c r="L59" t="s">
        <v>10</v>
      </c>
      <c r="M59">
        <v>8</v>
      </c>
      <c r="N59">
        <v>4</v>
      </c>
      <c r="O59">
        <v>3</v>
      </c>
      <c r="P59">
        <v>3.31</v>
      </c>
      <c r="Q59">
        <v>3.67</v>
      </c>
      <c r="R59">
        <v>0.75</v>
      </c>
      <c r="S59">
        <v>0.38</v>
      </c>
      <c r="T59">
        <f t="shared" si="0"/>
        <v>0.50442477876106206</v>
      </c>
      <c r="U59" t="s">
        <v>37</v>
      </c>
      <c r="V59" t="s">
        <v>10</v>
      </c>
      <c r="W59">
        <v>8</v>
      </c>
      <c r="X59">
        <v>4</v>
      </c>
      <c r="Y59">
        <v>3</v>
      </c>
      <c r="Z59">
        <v>3.31</v>
      </c>
      <c r="AA59">
        <v>3.67</v>
      </c>
      <c r="AB59">
        <v>0.75</v>
      </c>
      <c r="AC59">
        <v>0.38</v>
      </c>
      <c r="AE59" t="s">
        <v>37</v>
      </c>
      <c r="AF59" t="s">
        <v>10</v>
      </c>
      <c r="AG59">
        <v>8</v>
      </c>
      <c r="AH59">
        <v>4</v>
      </c>
      <c r="AI59">
        <v>3</v>
      </c>
      <c r="AJ59">
        <v>3.31</v>
      </c>
      <c r="AK59">
        <v>3.67</v>
      </c>
      <c r="AL59">
        <v>0.75</v>
      </c>
      <c r="AM59">
        <v>0.38</v>
      </c>
      <c r="AO59" t="s">
        <v>37</v>
      </c>
      <c r="AP59" t="s">
        <v>10</v>
      </c>
      <c r="AQ59">
        <v>8</v>
      </c>
      <c r="AR59">
        <v>5</v>
      </c>
      <c r="AS59">
        <v>3</v>
      </c>
      <c r="AT59">
        <v>3.31</v>
      </c>
      <c r="AU59">
        <v>3.67</v>
      </c>
      <c r="AV59">
        <v>0.6</v>
      </c>
      <c r="AW59">
        <v>0.38</v>
      </c>
      <c r="AY59" t="s">
        <v>37</v>
      </c>
      <c r="AZ59" t="s">
        <v>10</v>
      </c>
      <c r="BA59">
        <v>8</v>
      </c>
      <c r="BB59">
        <v>6</v>
      </c>
      <c r="BC59">
        <v>4</v>
      </c>
      <c r="BD59">
        <v>3.27</v>
      </c>
      <c r="BE59">
        <v>4</v>
      </c>
      <c r="BF59">
        <v>0.67</v>
      </c>
      <c r="BG59">
        <v>0.5</v>
      </c>
      <c r="BI59" t="s">
        <v>37</v>
      </c>
      <c r="BJ59" t="s">
        <v>10</v>
      </c>
      <c r="BK59">
        <v>8</v>
      </c>
      <c r="BL59">
        <v>7</v>
      </c>
      <c r="BM59">
        <v>4</v>
      </c>
      <c r="BN59">
        <v>3.27</v>
      </c>
      <c r="BO59">
        <v>4</v>
      </c>
      <c r="BP59">
        <v>0.56999999999999995</v>
      </c>
      <c r="BQ59">
        <v>0.5</v>
      </c>
    </row>
    <row r="60" spans="1:69">
      <c r="A60" t="s">
        <v>37</v>
      </c>
      <c r="B60" t="s">
        <v>12</v>
      </c>
      <c r="C60">
        <v>3</v>
      </c>
      <c r="D60">
        <v>4</v>
      </c>
      <c r="E60">
        <v>3</v>
      </c>
      <c r="F60">
        <v>2.95</v>
      </c>
      <c r="G60">
        <v>12.33</v>
      </c>
      <c r="H60">
        <v>0.75</v>
      </c>
      <c r="I60">
        <v>1</v>
      </c>
      <c r="K60" t="s">
        <v>37</v>
      </c>
      <c r="L60" t="s">
        <v>12</v>
      </c>
      <c r="M60">
        <v>3</v>
      </c>
      <c r="N60">
        <v>4</v>
      </c>
      <c r="O60">
        <v>3</v>
      </c>
      <c r="P60">
        <v>2.95</v>
      </c>
      <c r="Q60">
        <v>12.33</v>
      </c>
      <c r="R60">
        <v>0.75</v>
      </c>
      <c r="S60">
        <v>1</v>
      </c>
      <c r="T60">
        <f t="shared" si="0"/>
        <v>0.8571428571428571</v>
      </c>
      <c r="U60" t="s">
        <v>37</v>
      </c>
      <c r="V60" t="s">
        <v>12</v>
      </c>
      <c r="W60">
        <v>3</v>
      </c>
      <c r="X60">
        <v>4</v>
      </c>
      <c r="Y60">
        <v>3</v>
      </c>
      <c r="Z60">
        <v>2.95</v>
      </c>
      <c r="AA60">
        <v>12.33</v>
      </c>
      <c r="AB60">
        <v>0.75</v>
      </c>
      <c r="AC60">
        <v>1</v>
      </c>
      <c r="AE60" t="s">
        <v>37</v>
      </c>
      <c r="AF60" t="s">
        <v>12</v>
      </c>
      <c r="AG60">
        <v>3</v>
      </c>
      <c r="AH60">
        <v>4</v>
      </c>
      <c r="AI60">
        <v>3</v>
      </c>
      <c r="AJ60">
        <v>2.95</v>
      </c>
      <c r="AK60">
        <v>12.33</v>
      </c>
      <c r="AL60">
        <v>0.75</v>
      </c>
      <c r="AM60">
        <v>1</v>
      </c>
      <c r="AO60" t="s">
        <v>37</v>
      </c>
      <c r="AP60" t="s">
        <v>12</v>
      </c>
      <c r="AQ60">
        <v>3</v>
      </c>
      <c r="AR60">
        <v>4</v>
      </c>
      <c r="AS60">
        <v>3</v>
      </c>
      <c r="AT60">
        <v>2.95</v>
      </c>
      <c r="AU60">
        <v>12.33</v>
      </c>
      <c r="AV60">
        <v>0.75</v>
      </c>
      <c r="AW60">
        <v>1</v>
      </c>
      <c r="AY60" t="s">
        <v>37</v>
      </c>
      <c r="AZ60" t="s">
        <v>12</v>
      </c>
      <c r="BA60">
        <v>3</v>
      </c>
      <c r="BB60">
        <v>6</v>
      </c>
      <c r="BC60">
        <v>3</v>
      </c>
      <c r="BD60">
        <v>2.95</v>
      </c>
      <c r="BE60">
        <v>12.33</v>
      </c>
      <c r="BF60">
        <v>0.5</v>
      </c>
      <c r="BG60">
        <v>1</v>
      </c>
      <c r="BI60" t="s">
        <v>37</v>
      </c>
      <c r="BJ60" t="s">
        <v>12</v>
      </c>
      <c r="BK60">
        <v>3</v>
      </c>
      <c r="BL60">
        <v>6</v>
      </c>
      <c r="BM60">
        <v>3</v>
      </c>
      <c r="BN60">
        <v>2.95</v>
      </c>
      <c r="BO60">
        <v>12.33</v>
      </c>
      <c r="BP60">
        <v>0.5</v>
      </c>
      <c r="BQ60">
        <v>1</v>
      </c>
    </row>
    <row r="61" spans="1:69">
      <c r="A61" t="s">
        <v>37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37</v>
      </c>
      <c r="L61" t="s">
        <v>13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e">
        <f t="shared" si="0"/>
        <v>#DIV/0!</v>
      </c>
      <c r="U61" t="s">
        <v>37</v>
      </c>
      <c r="V61" t="s">
        <v>13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E61" t="s">
        <v>37</v>
      </c>
      <c r="AF61" t="s">
        <v>13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O61" t="s">
        <v>37</v>
      </c>
      <c r="AP61" t="s">
        <v>13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Y61" t="s">
        <v>37</v>
      </c>
      <c r="AZ61" t="s">
        <v>13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I61" t="s">
        <v>37</v>
      </c>
      <c r="BJ61" t="s">
        <v>13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>
      <c r="A62" t="s">
        <v>37</v>
      </c>
      <c r="B62" t="s">
        <v>26</v>
      </c>
      <c r="C62">
        <v>11</v>
      </c>
      <c r="D62">
        <v>9</v>
      </c>
      <c r="E62">
        <v>6</v>
      </c>
      <c r="F62">
        <v>3.13</v>
      </c>
      <c r="G62">
        <v>8</v>
      </c>
      <c r="H62">
        <v>0.67</v>
      </c>
      <c r="I62">
        <v>0.55000000000000004</v>
      </c>
      <c r="K62" s="3" t="s">
        <v>37</v>
      </c>
      <c r="L62" s="3" t="s">
        <v>26</v>
      </c>
      <c r="M62" s="3">
        <v>11</v>
      </c>
      <c r="N62" s="3">
        <v>9</v>
      </c>
      <c r="O62" s="3">
        <v>6</v>
      </c>
      <c r="P62" s="3">
        <v>3.13</v>
      </c>
      <c r="Q62" s="3">
        <v>8</v>
      </c>
      <c r="R62" s="3">
        <v>0.67</v>
      </c>
      <c r="S62" s="3">
        <v>0.55000000000000004</v>
      </c>
      <c r="T62" s="3">
        <f t="shared" si="0"/>
        <v>0.60409836065573774</v>
      </c>
      <c r="U62" t="s">
        <v>37</v>
      </c>
      <c r="V62" t="s">
        <v>26</v>
      </c>
      <c r="W62">
        <v>11</v>
      </c>
      <c r="X62">
        <v>9</v>
      </c>
      <c r="Y62">
        <v>6</v>
      </c>
      <c r="Z62">
        <v>3.13</v>
      </c>
      <c r="AA62">
        <v>8</v>
      </c>
      <c r="AB62">
        <v>0.67</v>
      </c>
      <c r="AC62">
        <v>0.55000000000000004</v>
      </c>
      <c r="AE62" t="s">
        <v>37</v>
      </c>
      <c r="AF62" t="s">
        <v>26</v>
      </c>
      <c r="AG62">
        <v>11</v>
      </c>
      <c r="AH62">
        <v>9</v>
      </c>
      <c r="AI62">
        <v>6</v>
      </c>
      <c r="AJ62">
        <v>3.13</v>
      </c>
      <c r="AK62">
        <v>8</v>
      </c>
      <c r="AL62">
        <v>0.67</v>
      </c>
      <c r="AM62">
        <v>0.55000000000000004</v>
      </c>
      <c r="AO62" t="s">
        <v>37</v>
      </c>
      <c r="AP62" t="s">
        <v>26</v>
      </c>
      <c r="AQ62">
        <v>11</v>
      </c>
      <c r="AR62">
        <v>10</v>
      </c>
      <c r="AS62">
        <v>6</v>
      </c>
      <c r="AT62">
        <v>3.13</v>
      </c>
      <c r="AU62">
        <v>8</v>
      </c>
      <c r="AV62">
        <v>0.6</v>
      </c>
      <c r="AW62">
        <v>0.55000000000000004</v>
      </c>
      <c r="AY62" t="s">
        <v>37</v>
      </c>
      <c r="AZ62" t="s">
        <v>26</v>
      </c>
      <c r="BA62">
        <v>11</v>
      </c>
      <c r="BB62">
        <v>13</v>
      </c>
      <c r="BC62">
        <v>7</v>
      </c>
      <c r="BD62">
        <v>3.12</v>
      </c>
      <c r="BE62">
        <v>7.57</v>
      </c>
      <c r="BF62">
        <v>0.54</v>
      </c>
      <c r="BG62">
        <v>0.64</v>
      </c>
      <c r="BI62" t="s">
        <v>37</v>
      </c>
      <c r="BJ62" t="s">
        <v>26</v>
      </c>
      <c r="BK62">
        <v>11</v>
      </c>
      <c r="BL62">
        <v>14</v>
      </c>
      <c r="BM62">
        <v>7</v>
      </c>
      <c r="BN62">
        <v>3.12</v>
      </c>
      <c r="BO62">
        <v>7.57</v>
      </c>
      <c r="BP62">
        <v>0.5</v>
      </c>
      <c r="BQ62">
        <v>0.64</v>
      </c>
    </row>
    <row r="63" spans="1:69">
      <c r="R63">
        <v>0.71</v>
      </c>
      <c r="S63">
        <v>0.63</v>
      </c>
      <c r="T63" s="3">
        <f t="shared" si="0"/>
        <v>0.66761194029850746</v>
      </c>
    </row>
    <row r="64" spans="1:69">
      <c r="T64" s="3"/>
    </row>
    <row r="65" spans="1:69">
      <c r="T65" s="3"/>
    </row>
    <row r="66" spans="1:69">
      <c r="A66" t="s">
        <v>44</v>
      </c>
      <c r="K66" t="s">
        <v>49</v>
      </c>
      <c r="T66" s="3"/>
      <c r="U66" t="s">
        <v>50</v>
      </c>
      <c r="AE66" t="s">
        <v>51</v>
      </c>
      <c r="AO66" s="4" t="s">
        <v>52</v>
      </c>
      <c r="AP66" s="4"/>
      <c r="AQ66" s="4"/>
      <c r="AR66" s="4"/>
      <c r="AS66" s="4"/>
      <c r="AT66" s="4"/>
      <c r="AU66" s="4"/>
      <c r="AV66" s="4"/>
      <c r="AW66" s="4"/>
      <c r="AY66" s="4" t="s">
        <v>53</v>
      </c>
      <c r="AZ66" s="4"/>
      <c r="BA66" s="4"/>
      <c r="BB66" s="4"/>
      <c r="BC66" s="4"/>
      <c r="BD66" s="4"/>
      <c r="BE66" s="4"/>
      <c r="BF66" s="4"/>
      <c r="BG66" s="4"/>
      <c r="BI66" s="4" t="s">
        <v>54</v>
      </c>
      <c r="BJ66" s="4"/>
      <c r="BK66" s="4"/>
      <c r="BL66" s="4"/>
      <c r="BM66" s="4"/>
      <c r="BN66" s="4"/>
      <c r="BO66" s="4"/>
      <c r="BP66" s="4"/>
      <c r="BQ66" s="4"/>
    </row>
    <row r="67" spans="1:69">
      <c r="A67" t="s">
        <v>17</v>
      </c>
      <c r="B67" t="s">
        <v>9</v>
      </c>
      <c r="C67" t="s">
        <v>18</v>
      </c>
      <c r="D67" t="s">
        <v>19</v>
      </c>
      <c r="E67" t="s">
        <v>20</v>
      </c>
      <c r="F67" t="s">
        <v>4</v>
      </c>
      <c r="G67" t="s">
        <v>21</v>
      </c>
      <c r="H67" t="s">
        <v>22</v>
      </c>
      <c r="I67" t="s">
        <v>23</v>
      </c>
      <c r="K67" t="s">
        <v>17</v>
      </c>
      <c r="L67" t="s">
        <v>9</v>
      </c>
      <c r="M67" t="s">
        <v>18</v>
      </c>
      <c r="N67" t="s">
        <v>19</v>
      </c>
      <c r="O67" t="s">
        <v>20</v>
      </c>
      <c r="P67" t="s">
        <v>4</v>
      </c>
      <c r="Q67" t="s">
        <v>21</v>
      </c>
      <c r="R67" t="s">
        <v>22</v>
      </c>
      <c r="S67" t="s">
        <v>23</v>
      </c>
      <c r="T67" s="3" t="e">
        <f t="shared" si="0"/>
        <v>#VALUE!</v>
      </c>
      <c r="U67" t="s">
        <v>17</v>
      </c>
      <c r="V67" t="s">
        <v>9</v>
      </c>
      <c r="W67" t="s">
        <v>18</v>
      </c>
      <c r="X67" t="s">
        <v>19</v>
      </c>
      <c r="Y67" t="s">
        <v>20</v>
      </c>
      <c r="Z67" t="s">
        <v>4</v>
      </c>
      <c r="AA67" t="s">
        <v>21</v>
      </c>
      <c r="AB67" t="s">
        <v>22</v>
      </c>
      <c r="AC67" t="s">
        <v>23</v>
      </c>
      <c r="AE67" t="s">
        <v>17</v>
      </c>
      <c r="AF67" t="s">
        <v>9</v>
      </c>
      <c r="AG67" t="s">
        <v>18</v>
      </c>
      <c r="AH67" t="s">
        <v>19</v>
      </c>
      <c r="AI67" t="s">
        <v>20</v>
      </c>
      <c r="AJ67" t="s">
        <v>4</v>
      </c>
      <c r="AK67" t="s">
        <v>21</v>
      </c>
      <c r="AL67" t="s">
        <v>22</v>
      </c>
      <c r="AM67" t="s">
        <v>23</v>
      </c>
      <c r="AO67" s="4" t="s">
        <v>17</v>
      </c>
      <c r="AP67" s="4" t="s">
        <v>9</v>
      </c>
      <c r="AQ67" s="4" t="s">
        <v>18</v>
      </c>
      <c r="AR67" s="4" t="s">
        <v>19</v>
      </c>
      <c r="AS67" s="4" t="s">
        <v>20</v>
      </c>
      <c r="AT67" s="4" t="s">
        <v>4</v>
      </c>
      <c r="AU67" s="4" t="s">
        <v>21</v>
      </c>
      <c r="AV67" s="4" t="s">
        <v>22</v>
      </c>
      <c r="AW67" s="4" t="s">
        <v>23</v>
      </c>
      <c r="AY67" s="4" t="s">
        <v>17</v>
      </c>
      <c r="AZ67" s="4" t="s">
        <v>9</v>
      </c>
      <c r="BA67" s="4" t="s">
        <v>18</v>
      </c>
      <c r="BB67" s="4" t="s">
        <v>19</v>
      </c>
      <c r="BC67" s="4" t="s">
        <v>20</v>
      </c>
      <c r="BD67" s="4" t="s">
        <v>4</v>
      </c>
      <c r="BE67" s="4" t="s">
        <v>21</v>
      </c>
      <c r="BF67" s="4" t="s">
        <v>22</v>
      </c>
      <c r="BG67" s="4" t="s">
        <v>23</v>
      </c>
      <c r="BI67" s="4" t="s">
        <v>17</v>
      </c>
      <c r="BJ67" s="4" t="s">
        <v>9</v>
      </c>
      <c r="BK67" s="4" t="s">
        <v>18</v>
      </c>
      <c r="BL67" s="4" t="s">
        <v>19</v>
      </c>
      <c r="BM67" s="4" t="s">
        <v>20</v>
      </c>
      <c r="BN67" s="4" t="s">
        <v>4</v>
      </c>
      <c r="BO67" s="4" t="s">
        <v>21</v>
      </c>
      <c r="BP67" s="4" t="s">
        <v>22</v>
      </c>
      <c r="BQ67" s="4" t="s">
        <v>23</v>
      </c>
    </row>
    <row r="68" spans="1:69">
      <c r="A68" t="s">
        <v>25</v>
      </c>
      <c r="B68" t="s">
        <v>15</v>
      </c>
      <c r="C68">
        <v>0</v>
      </c>
      <c r="D68">
        <v>24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25</v>
      </c>
      <c r="L68" t="s">
        <v>15</v>
      </c>
      <c r="M68">
        <v>0</v>
      </c>
      <c r="N68">
        <v>24</v>
      </c>
      <c r="O68">
        <v>0</v>
      </c>
      <c r="P68">
        <v>0</v>
      </c>
      <c r="Q68">
        <v>0</v>
      </c>
      <c r="R68">
        <v>0</v>
      </c>
      <c r="S68">
        <v>0</v>
      </c>
      <c r="T68" s="3" t="e">
        <f t="shared" ref="T68:T131" si="1">2*R68*S68/(R68+S68)</f>
        <v>#DIV/0!</v>
      </c>
      <c r="U68" t="s">
        <v>25</v>
      </c>
      <c r="V68" t="s">
        <v>15</v>
      </c>
      <c r="W68">
        <v>0</v>
      </c>
      <c r="X68">
        <v>24</v>
      </c>
      <c r="Y68">
        <v>0</v>
      </c>
      <c r="Z68">
        <v>0</v>
      </c>
      <c r="AA68">
        <v>0</v>
      </c>
      <c r="AB68">
        <v>0</v>
      </c>
      <c r="AC68">
        <v>0</v>
      </c>
      <c r="AE68" t="s">
        <v>25</v>
      </c>
      <c r="AF68" t="s">
        <v>15</v>
      </c>
      <c r="AG68">
        <v>0</v>
      </c>
      <c r="AH68">
        <v>24</v>
      </c>
      <c r="AI68">
        <v>0</v>
      </c>
      <c r="AJ68">
        <v>0</v>
      </c>
      <c r="AK68">
        <v>0</v>
      </c>
      <c r="AL68">
        <v>0</v>
      </c>
      <c r="AM68">
        <v>0</v>
      </c>
      <c r="AO68" t="s">
        <v>25</v>
      </c>
      <c r="AP68" t="s">
        <v>15</v>
      </c>
      <c r="AQ68">
        <v>0</v>
      </c>
      <c r="AR68">
        <v>24</v>
      </c>
      <c r="AS68">
        <v>0</v>
      </c>
      <c r="AT68">
        <v>0</v>
      </c>
      <c r="AU68">
        <v>0</v>
      </c>
      <c r="AV68">
        <v>0</v>
      </c>
      <c r="AW68">
        <v>0</v>
      </c>
      <c r="AY68" t="s">
        <v>25</v>
      </c>
      <c r="AZ68" t="s">
        <v>15</v>
      </c>
      <c r="BA68">
        <v>0</v>
      </c>
      <c r="BB68">
        <v>24</v>
      </c>
      <c r="BC68">
        <v>0</v>
      </c>
      <c r="BD68">
        <v>0</v>
      </c>
      <c r="BE68">
        <v>0</v>
      </c>
      <c r="BF68">
        <v>0</v>
      </c>
      <c r="BG68">
        <v>0</v>
      </c>
      <c r="BI68" t="s">
        <v>25</v>
      </c>
      <c r="BJ68" t="s">
        <v>15</v>
      </c>
      <c r="BK68">
        <v>0</v>
      </c>
      <c r="BL68">
        <v>24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>
      <c r="A69" t="s">
        <v>25</v>
      </c>
      <c r="B69" t="s">
        <v>10</v>
      </c>
      <c r="C69">
        <v>6</v>
      </c>
      <c r="D69">
        <v>5</v>
      </c>
      <c r="E69">
        <v>4</v>
      </c>
      <c r="F69">
        <v>3.27</v>
      </c>
      <c r="G69">
        <v>6.75</v>
      </c>
      <c r="H69">
        <v>0.8</v>
      </c>
      <c r="I69">
        <v>0.67</v>
      </c>
      <c r="K69" t="s">
        <v>25</v>
      </c>
      <c r="L69" t="s">
        <v>10</v>
      </c>
      <c r="M69">
        <v>6</v>
      </c>
      <c r="N69">
        <v>5</v>
      </c>
      <c r="O69">
        <v>4</v>
      </c>
      <c r="P69">
        <v>3.27</v>
      </c>
      <c r="Q69">
        <v>6.75</v>
      </c>
      <c r="R69">
        <v>0.8</v>
      </c>
      <c r="S69">
        <v>0.67</v>
      </c>
      <c r="T69" s="3">
        <f t="shared" si="1"/>
        <v>0.72925170068027201</v>
      </c>
      <c r="U69" t="s">
        <v>25</v>
      </c>
      <c r="V69" t="s">
        <v>10</v>
      </c>
      <c r="W69">
        <v>6</v>
      </c>
      <c r="X69">
        <v>5</v>
      </c>
      <c r="Y69">
        <v>4</v>
      </c>
      <c r="Z69">
        <v>3.27</v>
      </c>
      <c r="AA69">
        <v>6.75</v>
      </c>
      <c r="AB69">
        <v>0.8</v>
      </c>
      <c r="AC69">
        <v>0.67</v>
      </c>
      <c r="AE69" t="s">
        <v>25</v>
      </c>
      <c r="AF69" t="s">
        <v>10</v>
      </c>
      <c r="AG69">
        <v>6</v>
      </c>
      <c r="AH69">
        <v>5</v>
      </c>
      <c r="AI69">
        <v>4</v>
      </c>
      <c r="AJ69">
        <v>3.27</v>
      </c>
      <c r="AK69">
        <v>6.75</v>
      </c>
      <c r="AL69">
        <v>0.8</v>
      </c>
      <c r="AM69">
        <v>0.67</v>
      </c>
      <c r="AO69" t="s">
        <v>25</v>
      </c>
      <c r="AP69" t="s">
        <v>10</v>
      </c>
      <c r="AQ69">
        <v>6</v>
      </c>
      <c r="AR69">
        <v>5</v>
      </c>
      <c r="AS69">
        <v>4</v>
      </c>
      <c r="AT69">
        <v>3.27</v>
      </c>
      <c r="AU69">
        <v>6.75</v>
      </c>
      <c r="AV69">
        <v>0.8</v>
      </c>
      <c r="AW69">
        <v>0.67</v>
      </c>
      <c r="AY69" t="s">
        <v>25</v>
      </c>
      <c r="AZ69" t="s">
        <v>10</v>
      </c>
      <c r="BA69">
        <v>6</v>
      </c>
      <c r="BB69">
        <v>6</v>
      </c>
      <c r="BC69">
        <v>5</v>
      </c>
      <c r="BD69">
        <v>3.33</v>
      </c>
      <c r="BE69">
        <v>6.6</v>
      </c>
      <c r="BF69">
        <v>0.83</v>
      </c>
      <c r="BG69">
        <v>0.83</v>
      </c>
      <c r="BI69" t="s">
        <v>25</v>
      </c>
      <c r="BJ69" t="s">
        <v>10</v>
      </c>
      <c r="BK69">
        <v>6</v>
      </c>
      <c r="BL69">
        <v>6</v>
      </c>
      <c r="BM69">
        <v>5</v>
      </c>
      <c r="BN69">
        <v>3.33</v>
      </c>
      <c r="BO69">
        <v>6.6</v>
      </c>
      <c r="BP69">
        <v>0.83</v>
      </c>
      <c r="BQ69">
        <v>0.83</v>
      </c>
    </row>
    <row r="70" spans="1:69">
      <c r="A70" t="s">
        <v>25</v>
      </c>
      <c r="B70" t="s">
        <v>12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25</v>
      </c>
      <c r="L70" t="s">
        <v>12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 s="3" t="e">
        <f t="shared" si="1"/>
        <v>#DIV/0!</v>
      </c>
      <c r="U70" t="s">
        <v>25</v>
      </c>
      <c r="V70" t="s">
        <v>12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E70" t="s">
        <v>25</v>
      </c>
      <c r="AF70" t="s">
        <v>12</v>
      </c>
      <c r="AG70">
        <v>0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O70" t="s">
        <v>25</v>
      </c>
      <c r="AP70" t="s">
        <v>12</v>
      </c>
      <c r="AQ70">
        <v>0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Y70" t="s">
        <v>25</v>
      </c>
      <c r="AZ70" t="s">
        <v>12</v>
      </c>
      <c r="BA70">
        <v>0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I70" t="s">
        <v>25</v>
      </c>
      <c r="BJ70" t="s">
        <v>12</v>
      </c>
      <c r="BK70">
        <v>0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>
      <c r="A71" t="s">
        <v>25</v>
      </c>
      <c r="B71" t="s">
        <v>13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K71" t="s">
        <v>25</v>
      </c>
      <c r="L71" t="s">
        <v>13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 s="3" t="e">
        <f t="shared" si="1"/>
        <v>#DIV/0!</v>
      </c>
      <c r="U71" t="s">
        <v>25</v>
      </c>
      <c r="V71" t="s">
        <v>13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E71" t="s">
        <v>25</v>
      </c>
      <c r="AF71" t="s">
        <v>13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O71" t="s">
        <v>25</v>
      </c>
      <c r="AP71" t="s">
        <v>13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Y71" t="s">
        <v>25</v>
      </c>
      <c r="AZ71" t="s">
        <v>13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I71" t="s">
        <v>25</v>
      </c>
      <c r="BJ71" t="s">
        <v>13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>
      <c r="A72" s="3" t="s">
        <v>25</v>
      </c>
      <c r="B72" s="3" t="s">
        <v>26</v>
      </c>
      <c r="C72" s="3">
        <v>6</v>
      </c>
      <c r="D72" s="3">
        <v>32</v>
      </c>
      <c r="E72" s="3">
        <v>4</v>
      </c>
      <c r="F72" s="3">
        <v>3.27</v>
      </c>
      <c r="G72" s="3">
        <v>6.75</v>
      </c>
      <c r="H72" s="3">
        <v>0.13</v>
      </c>
      <c r="I72" s="3">
        <v>0.67</v>
      </c>
      <c r="J72" s="3"/>
      <c r="K72" s="3" t="s">
        <v>25</v>
      </c>
      <c r="L72" s="3" t="s">
        <v>26</v>
      </c>
      <c r="M72" s="3">
        <v>6</v>
      </c>
      <c r="N72" s="3">
        <v>32</v>
      </c>
      <c r="O72" s="3">
        <v>4</v>
      </c>
      <c r="P72" s="3">
        <v>3.27</v>
      </c>
      <c r="Q72" s="3">
        <v>6.75</v>
      </c>
      <c r="R72" s="3">
        <v>0.13</v>
      </c>
      <c r="S72" s="3">
        <v>0.67</v>
      </c>
      <c r="T72" s="3">
        <f t="shared" si="1"/>
        <v>0.21775000000000003</v>
      </c>
      <c r="U72" s="3" t="s">
        <v>25</v>
      </c>
      <c r="V72" s="3" t="s">
        <v>26</v>
      </c>
      <c r="W72" s="3">
        <v>6</v>
      </c>
      <c r="X72" s="3">
        <v>32</v>
      </c>
      <c r="Y72" s="3">
        <v>4</v>
      </c>
      <c r="Z72" s="3">
        <v>3.27</v>
      </c>
      <c r="AA72" s="3">
        <v>6.75</v>
      </c>
      <c r="AB72" s="3">
        <v>0.13</v>
      </c>
      <c r="AC72" s="3">
        <v>0.67</v>
      </c>
      <c r="AD72" s="3"/>
      <c r="AE72" s="3" t="s">
        <v>25</v>
      </c>
      <c r="AF72" s="3" t="s">
        <v>26</v>
      </c>
      <c r="AG72" s="3">
        <v>6</v>
      </c>
      <c r="AH72" s="3">
        <v>32</v>
      </c>
      <c r="AI72" s="3">
        <v>4</v>
      </c>
      <c r="AJ72" s="3">
        <v>3.27</v>
      </c>
      <c r="AK72" s="3">
        <v>6.75</v>
      </c>
      <c r="AL72" s="3">
        <v>0.13</v>
      </c>
      <c r="AM72" s="3">
        <v>0.67</v>
      </c>
      <c r="AN72" s="3"/>
      <c r="AO72" s="3" t="s">
        <v>25</v>
      </c>
      <c r="AP72" s="3" t="s">
        <v>26</v>
      </c>
      <c r="AQ72" s="3">
        <v>6</v>
      </c>
      <c r="AR72" s="3">
        <v>32</v>
      </c>
      <c r="AS72" s="3">
        <v>4</v>
      </c>
      <c r="AT72" s="3">
        <v>3.27</v>
      </c>
      <c r="AU72" s="3">
        <v>6.75</v>
      </c>
      <c r="AV72" s="3">
        <v>0.13</v>
      </c>
      <c r="AW72" s="3">
        <v>0.67</v>
      </c>
      <c r="AX72" s="3"/>
      <c r="AY72" s="3" t="s">
        <v>25</v>
      </c>
      <c r="AZ72" s="3" t="s">
        <v>26</v>
      </c>
      <c r="BA72" s="3">
        <v>6</v>
      </c>
      <c r="BB72" s="3">
        <v>33</v>
      </c>
      <c r="BC72" s="3">
        <v>5</v>
      </c>
      <c r="BD72" s="3">
        <v>3.33</v>
      </c>
      <c r="BE72" s="3">
        <v>6.6</v>
      </c>
      <c r="BF72" s="3">
        <v>0.15</v>
      </c>
      <c r="BG72" s="3">
        <v>0.83</v>
      </c>
      <c r="BH72" s="3"/>
      <c r="BI72" s="3" t="s">
        <v>25</v>
      </c>
      <c r="BJ72" s="3" t="s">
        <v>26</v>
      </c>
      <c r="BK72" s="3">
        <v>6</v>
      </c>
      <c r="BL72" s="3">
        <v>33</v>
      </c>
      <c r="BM72" s="3">
        <v>5</v>
      </c>
      <c r="BN72" s="3">
        <v>3.33</v>
      </c>
      <c r="BO72" s="3">
        <v>6.6</v>
      </c>
      <c r="BP72" s="3">
        <v>0.15</v>
      </c>
      <c r="BQ72" s="3">
        <v>0.83</v>
      </c>
    </row>
    <row r="73" spans="1:69">
      <c r="A73" t="s">
        <v>27</v>
      </c>
      <c r="B73" t="s">
        <v>15</v>
      </c>
      <c r="C73">
        <v>0</v>
      </c>
      <c r="D73">
        <v>10</v>
      </c>
      <c r="E73">
        <v>0</v>
      </c>
      <c r="F73">
        <v>0</v>
      </c>
      <c r="G73">
        <v>0</v>
      </c>
      <c r="H73">
        <v>0</v>
      </c>
      <c r="I73">
        <v>0</v>
      </c>
      <c r="K73" t="s">
        <v>27</v>
      </c>
      <c r="L73" t="s">
        <v>15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 s="3" t="e">
        <f t="shared" si="1"/>
        <v>#DIV/0!</v>
      </c>
      <c r="U73" t="s">
        <v>27</v>
      </c>
      <c r="V73" t="s">
        <v>15</v>
      </c>
      <c r="W73">
        <v>0</v>
      </c>
      <c r="X73">
        <v>10</v>
      </c>
      <c r="Y73">
        <v>0</v>
      </c>
      <c r="Z73">
        <v>0</v>
      </c>
      <c r="AA73">
        <v>0</v>
      </c>
      <c r="AB73">
        <v>0</v>
      </c>
      <c r="AC73">
        <v>0</v>
      </c>
      <c r="AE73" t="s">
        <v>27</v>
      </c>
      <c r="AF73" t="s">
        <v>15</v>
      </c>
      <c r="AG73">
        <v>0</v>
      </c>
      <c r="AH73">
        <v>10</v>
      </c>
      <c r="AI73">
        <v>0</v>
      </c>
      <c r="AJ73">
        <v>0</v>
      </c>
      <c r="AK73">
        <v>0</v>
      </c>
      <c r="AL73">
        <v>0</v>
      </c>
      <c r="AM73">
        <v>0</v>
      </c>
      <c r="AO73" t="s">
        <v>27</v>
      </c>
      <c r="AP73" t="s">
        <v>15</v>
      </c>
      <c r="AQ73">
        <v>0</v>
      </c>
      <c r="AR73">
        <v>13</v>
      </c>
      <c r="AS73">
        <v>0</v>
      </c>
      <c r="AT73">
        <v>0</v>
      </c>
      <c r="AU73">
        <v>0</v>
      </c>
      <c r="AV73">
        <v>0</v>
      </c>
      <c r="AW73">
        <v>0</v>
      </c>
      <c r="AY73" t="s">
        <v>27</v>
      </c>
      <c r="AZ73" t="s">
        <v>15</v>
      </c>
      <c r="BA73">
        <v>0</v>
      </c>
      <c r="BB73">
        <v>13</v>
      </c>
      <c r="BC73">
        <v>0</v>
      </c>
      <c r="BD73">
        <v>0</v>
      </c>
      <c r="BE73">
        <v>0</v>
      </c>
      <c r="BF73">
        <v>0</v>
      </c>
      <c r="BG73">
        <v>0</v>
      </c>
      <c r="BI73" t="s">
        <v>27</v>
      </c>
      <c r="BJ73" t="s">
        <v>15</v>
      </c>
      <c r="BK73">
        <v>0</v>
      </c>
      <c r="BL73">
        <v>13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>
      <c r="A74" t="s">
        <v>27</v>
      </c>
      <c r="B74" t="s">
        <v>10</v>
      </c>
      <c r="C74">
        <v>2</v>
      </c>
      <c r="D74">
        <v>4</v>
      </c>
      <c r="E74">
        <v>2</v>
      </c>
      <c r="F74">
        <v>3.24</v>
      </c>
      <c r="G74">
        <v>7</v>
      </c>
      <c r="H74">
        <v>0.5</v>
      </c>
      <c r="I74">
        <v>1</v>
      </c>
      <c r="K74" t="s">
        <v>27</v>
      </c>
      <c r="L74" t="s">
        <v>10</v>
      </c>
      <c r="M74">
        <v>2</v>
      </c>
      <c r="N74">
        <v>4</v>
      </c>
      <c r="O74">
        <v>2</v>
      </c>
      <c r="P74">
        <v>3.24</v>
      </c>
      <c r="Q74">
        <v>7</v>
      </c>
      <c r="R74">
        <v>0.5</v>
      </c>
      <c r="S74">
        <v>1</v>
      </c>
      <c r="T74" s="3">
        <f t="shared" si="1"/>
        <v>0.66666666666666663</v>
      </c>
      <c r="U74" t="s">
        <v>27</v>
      </c>
      <c r="V74" t="s">
        <v>10</v>
      </c>
      <c r="W74">
        <v>2</v>
      </c>
      <c r="X74">
        <v>4</v>
      </c>
      <c r="Y74">
        <v>2</v>
      </c>
      <c r="Z74">
        <v>3.24</v>
      </c>
      <c r="AA74">
        <v>7</v>
      </c>
      <c r="AB74">
        <v>0.5</v>
      </c>
      <c r="AC74">
        <v>1</v>
      </c>
      <c r="AE74" t="s">
        <v>27</v>
      </c>
      <c r="AF74" t="s">
        <v>10</v>
      </c>
      <c r="AG74">
        <v>2</v>
      </c>
      <c r="AH74">
        <v>4</v>
      </c>
      <c r="AI74">
        <v>2</v>
      </c>
      <c r="AJ74">
        <v>3.24</v>
      </c>
      <c r="AK74">
        <v>7</v>
      </c>
      <c r="AL74">
        <v>0.5</v>
      </c>
      <c r="AM74">
        <v>1</v>
      </c>
      <c r="AO74" t="s">
        <v>27</v>
      </c>
      <c r="AP74" t="s">
        <v>10</v>
      </c>
      <c r="AQ74">
        <v>2</v>
      </c>
      <c r="AR74">
        <v>4</v>
      </c>
      <c r="AS74">
        <v>2</v>
      </c>
      <c r="AT74">
        <v>3.24</v>
      </c>
      <c r="AU74">
        <v>7</v>
      </c>
      <c r="AV74">
        <v>0.5</v>
      </c>
      <c r="AW74">
        <v>1</v>
      </c>
      <c r="AY74" t="s">
        <v>27</v>
      </c>
      <c r="AZ74" t="s">
        <v>10</v>
      </c>
      <c r="BA74">
        <v>2</v>
      </c>
      <c r="BB74">
        <v>6</v>
      </c>
      <c r="BC74">
        <v>2</v>
      </c>
      <c r="BD74">
        <v>3.24</v>
      </c>
      <c r="BE74">
        <v>7</v>
      </c>
      <c r="BF74">
        <v>0.33</v>
      </c>
      <c r="BG74">
        <v>1</v>
      </c>
      <c r="BI74" t="s">
        <v>27</v>
      </c>
      <c r="BJ74" t="s">
        <v>10</v>
      </c>
      <c r="BK74">
        <v>2</v>
      </c>
      <c r="BL74">
        <v>6</v>
      </c>
      <c r="BM74">
        <v>2</v>
      </c>
      <c r="BN74">
        <v>3.24</v>
      </c>
      <c r="BO74">
        <v>7</v>
      </c>
      <c r="BP74">
        <v>0.33</v>
      </c>
      <c r="BQ74">
        <v>1</v>
      </c>
    </row>
    <row r="75" spans="1:69">
      <c r="A75" t="s">
        <v>27</v>
      </c>
      <c r="B75" t="s">
        <v>12</v>
      </c>
      <c r="C75">
        <v>0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K75" t="s">
        <v>27</v>
      </c>
      <c r="L75" t="s">
        <v>12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 s="3" t="e">
        <f t="shared" si="1"/>
        <v>#DIV/0!</v>
      </c>
      <c r="U75" t="s">
        <v>27</v>
      </c>
      <c r="V75" t="s">
        <v>12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0</v>
      </c>
      <c r="AE75" t="s">
        <v>27</v>
      </c>
      <c r="AF75" t="s">
        <v>12</v>
      </c>
      <c r="AG75">
        <v>0</v>
      </c>
      <c r="AH75">
        <v>3</v>
      </c>
      <c r="AI75">
        <v>0</v>
      </c>
      <c r="AJ75">
        <v>0</v>
      </c>
      <c r="AK75">
        <v>0</v>
      </c>
      <c r="AL75">
        <v>0</v>
      </c>
      <c r="AM75">
        <v>0</v>
      </c>
      <c r="AO75" t="s">
        <v>27</v>
      </c>
      <c r="AP75" t="s">
        <v>12</v>
      </c>
      <c r="AQ75">
        <v>0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0</v>
      </c>
      <c r="AY75" t="s">
        <v>27</v>
      </c>
      <c r="AZ75" t="s">
        <v>12</v>
      </c>
      <c r="BA75">
        <v>0</v>
      </c>
      <c r="BB75">
        <v>3</v>
      </c>
      <c r="BC75">
        <v>0</v>
      </c>
      <c r="BD75">
        <v>0</v>
      </c>
      <c r="BE75">
        <v>0</v>
      </c>
      <c r="BF75">
        <v>0</v>
      </c>
      <c r="BG75">
        <v>0</v>
      </c>
      <c r="BI75" t="s">
        <v>27</v>
      </c>
      <c r="BJ75" t="s">
        <v>12</v>
      </c>
      <c r="BK75">
        <v>0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>
      <c r="A76" t="s">
        <v>27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27</v>
      </c>
      <c r="L76" t="s">
        <v>13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3" t="e">
        <f t="shared" si="1"/>
        <v>#DIV/0!</v>
      </c>
      <c r="U76" t="s">
        <v>27</v>
      </c>
      <c r="V76" t="s">
        <v>13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E76" t="s">
        <v>27</v>
      </c>
      <c r="AF76" t="s">
        <v>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O76" t="s">
        <v>27</v>
      </c>
      <c r="AP76" t="s">
        <v>13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Y76" t="s">
        <v>27</v>
      </c>
      <c r="AZ76" t="s">
        <v>13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I76" t="s">
        <v>27</v>
      </c>
      <c r="BJ76" t="s">
        <v>13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>
      <c r="A77" s="3" t="s">
        <v>27</v>
      </c>
      <c r="B77" s="3" t="s">
        <v>26</v>
      </c>
      <c r="C77" s="3">
        <v>2</v>
      </c>
      <c r="D77" s="3">
        <v>17</v>
      </c>
      <c r="E77" s="3">
        <v>2</v>
      </c>
      <c r="F77" s="3">
        <v>3.24</v>
      </c>
      <c r="G77" s="3">
        <v>7</v>
      </c>
      <c r="H77" s="3">
        <v>0.12</v>
      </c>
      <c r="I77" s="3">
        <v>1</v>
      </c>
      <c r="J77" s="3"/>
      <c r="K77" s="3" t="s">
        <v>27</v>
      </c>
      <c r="L77" s="3" t="s">
        <v>26</v>
      </c>
      <c r="M77" s="3">
        <v>2</v>
      </c>
      <c r="N77" s="3">
        <v>17</v>
      </c>
      <c r="O77" s="3">
        <v>2</v>
      </c>
      <c r="P77" s="3">
        <v>3.24</v>
      </c>
      <c r="Q77" s="3">
        <v>7</v>
      </c>
      <c r="R77" s="3">
        <v>0.12</v>
      </c>
      <c r="S77" s="3">
        <v>1</v>
      </c>
      <c r="T77" s="3">
        <f t="shared" si="1"/>
        <v>0.21428571428571425</v>
      </c>
      <c r="U77" s="3" t="s">
        <v>27</v>
      </c>
      <c r="V77" s="3" t="s">
        <v>26</v>
      </c>
      <c r="W77" s="3">
        <v>2</v>
      </c>
      <c r="X77" s="3">
        <v>17</v>
      </c>
      <c r="Y77" s="3">
        <v>2</v>
      </c>
      <c r="Z77" s="3">
        <v>3.24</v>
      </c>
      <c r="AA77" s="3">
        <v>7</v>
      </c>
      <c r="AB77" s="3">
        <v>0.12</v>
      </c>
      <c r="AC77" s="3">
        <v>1</v>
      </c>
      <c r="AD77" s="3"/>
      <c r="AE77" s="3" t="s">
        <v>27</v>
      </c>
      <c r="AF77" s="3" t="s">
        <v>26</v>
      </c>
      <c r="AG77" s="3">
        <v>2</v>
      </c>
      <c r="AH77" s="3">
        <v>17</v>
      </c>
      <c r="AI77" s="3">
        <v>2</v>
      </c>
      <c r="AJ77" s="3">
        <v>3.24</v>
      </c>
      <c r="AK77" s="3">
        <v>7</v>
      </c>
      <c r="AL77" s="3">
        <v>0.12</v>
      </c>
      <c r="AM77" s="3">
        <v>1</v>
      </c>
      <c r="AN77" s="3"/>
      <c r="AO77" s="3" t="s">
        <v>27</v>
      </c>
      <c r="AP77" s="3" t="s">
        <v>26</v>
      </c>
      <c r="AQ77" s="3">
        <v>2</v>
      </c>
      <c r="AR77" s="3">
        <v>20</v>
      </c>
      <c r="AS77" s="3">
        <v>2</v>
      </c>
      <c r="AT77" s="3">
        <v>3.24</v>
      </c>
      <c r="AU77" s="3">
        <v>7</v>
      </c>
      <c r="AV77" s="3">
        <v>0.1</v>
      </c>
      <c r="AW77" s="3">
        <v>1</v>
      </c>
      <c r="AX77" s="3"/>
      <c r="AY77" s="3" t="s">
        <v>27</v>
      </c>
      <c r="AZ77" s="3" t="s">
        <v>26</v>
      </c>
      <c r="BA77" s="3">
        <v>2</v>
      </c>
      <c r="BB77" s="3">
        <v>22</v>
      </c>
      <c r="BC77" s="3">
        <v>2</v>
      </c>
      <c r="BD77" s="3">
        <v>3.24</v>
      </c>
      <c r="BE77" s="3">
        <v>7</v>
      </c>
      <c r="BF77" s="3">
        <v>0.09</v>
      </c>
      <c r="BG77" s="3">
        <v>1</v>
      </c>
      <c r="BH77" s="3"/>
      <c r="BI77" s="3" t="s">
        <v>27</v>
      </c>
      <c r="BJ77" s="3" t="s">
        <v>26</v>
      </c>
      <c r="BK77" s="3">
        <v>2</v>
      </c>
      <c r="BL77" s="3">
        <v>22</v>
      </c>
      <c r="BM77" s="3">
        <v>2</v>
      </c>
      <c r="BN77" s="3">
        <v>3.24</v>
      </c>
      <c r="BO77" s="3">
        <v>7</v>
      </c>
      <c r="BP77" s="3">
        <v>0.09</v>
      </c>
      <c r="BQ77" s="3">
        <v>1</v>
      </c>
    </row>
    <row r="78" spans="1:69">
      <c r="A78" t="s">
        <v>28</v>
      </c>
      <c r="B78" t="s">
        <v>15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K78" t="s">
        <v>28</v>
      </c>
      <c r="L78" t="s">
        <v>15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 s="3" t="e">
        <f t="shared" si="1"/>
        <v>#DIV/0!</v>
      </c>
      <c r="U78" t="s">
        <v>28</v>
      </c>
      <c r="V78" t="s">
        <v>15</v>
      </c>
      <c r="W78">
        <v>0</v>
      </c>
      <c r="X78">
        <v>3</v>
      </c>
      <c r="Y78">
        <v>0</v>
      </c>
      <c r="Z78">
        <v>0</v>
      </c>
      <c r="AA78">
        <v>0</v>
      </c>
      <c r="AB78">
        <v>0</v>
      </c>
      <c r="AC78">
        <v>0</v>
      </c>
      <c r="AE78" t="s">
        <v>28</v>
      </c>
      <c r="AF78" t="s">
        <v>15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0</v>
      </c>
      <c r="AM78">
        <v>0</v>
      </c>
      <c r="AO78" t="s">
        <v>28</v>
      </c>
      <c r="AP78" t="s">
        <v>15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Y78" t="s">
        <v>28</v>
      </c>
      <c r="AZ78" t="s">
        <v>15</v>
      </c>
      <c r="BA78">
        <v>0</v>
      </c>
      <c r="BB78">
        <v>3</v>
      </c>
      <c r="BC78">
        <v>0</v>
      </c>
      <c r="BD78">
        <v>0</v>
      </c>
      <c r="BE78">
        <v>0</v>
      </c>
      <c r="BF78">
        <v>0</v>
      </c>
      <c r="BG78">
        <v>0</v>
      </c>
      <c r="BI78" t="s">
        <v>28</v>
      </c>
      <c r="BJ78" t="s">
        <v>15</v>
      </c>
      <c r="BK78">
        <v>0</v>
      </c>
      <c r="BL78">
        <v>3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>
      <c r="A79" t="s">
        <v>28</v>
      </c>
      <c r="B79" t="s">
        <v>10</v>
      </c>
      <c r="C79">
        <v>2</v>
      </c>
      <c r="D79">
        <v>2</v>
      </c>
      <c r="E79">
        <v>1</v>
      </c>
      <c r="F79">
        <v>2.57</v>
      </c>
      <c r="G79">
        <v>20</v>
      </c>
      <c r="H79">
        <v>0.5</v>
      </c>
      <c r="I79">
        <v>0.5</v>
      </c>
      <c r="K79" t="s">
        <v>28</v>
      </c>
      <c r="L79" t="s">
        <v>10</v>
      </c>
      <c r="M79">
        <v>2</v>
      </c>
      <c r="N79">
        <v>2</v>
      </c>
      <c r="O79">
        <v>1</v>
      </c>
      <c r="P79">
        <v>2.57</v>
      </c>
      <c r="Q79">
        <v>20</v>
      </c>
      <c r="R79">
        <v>0.5</v>
      </c>
      <c r="S79">
        <v>0.5</v>
      </c>
      <c r="T79" s="3">
        <f t="shared" si="1"/>
        <v>0.5</v>
      </c>
      <c r="U79" t="s">
        <v>28</v>
      </c>
      <c r="V79" t="s">
        <v>10</v>
      </c>
      <c r="W79">
        <v>2</v>
      </c>
      <c r="X79">
        <v>2</v>
      </c>
      <c r="Y79">
        <v>1</v>
      </c>
      <c r="Z79">
        <v>2.57</v>
      </c>
      <c r="AA79">
        <v>20</v>
      </c>
      <c r="AB79">
        <v>0.5</v>
      </c>
      <c r="AC79">
        <v>0.5</v>
      </c>
      <c r="AE79" t="s">
        <v>28</v>
      </c>
      <c r="AF79" t="s">
        <v>10</v>
      </c>
      <c r="AG79">
        <v>2</v>
      </c>
      <c r="AH79">
        <v>2</v>
      </c>
      <c r="AI79">
        <v>1</v>
      </c>
      <c r="AJ79">
        <v>2.57</v>
      </c>
      <c r="AK79">
        <v>20</v>
      </c>
      <c r="AL79">
        <v>0.5</v>
      </c>
      <c r="AM79">
        <v>0.5</v>
      </c>
      <c r="AO79" t="s">
        <v>28</v>
      </c>
      <c r="AP79" t="s">
        <v>10</v>
      </c>
      <c r="AQ79">
        <v>2</v>
      </c>
      <c r="AR79">
        <v>2</v>
      </c>
      <c r="AS79">
        <v>1</v>
      </c>
      <c r="AT79">
        <v>2.57</v>
      </c>
      <c r="AU79">
        <v>20</v>
      </c>
      <c r="AV79">
        <v>0.5</v>
      </c>
      <c r="AW79">
        <v>0.5</v>
      </c>
      <c r="AY79" t="s">
        <v>28</v>
      </c>
      <c r="AZ79" t="s">
        <v>10</v>
      </c>
      <c r="BA79">
        <v>2</v>
      </c>
      <c r="BB79">
        <v>2</v>
      </c>
      <c r="BC79">
        <v>1</v>
      </c>
      <c r="BD79">
        <v>2.57</v>
      </c>
      <c r="BE79">
        <v>20</v>
      </c>
      <c r="BF79">
        <v>0.5</v>
      </c>
      <c r="BG79">
        <v>0.5</v>
      </c>
      <c r="BI79" t="s">
        <v>28</v>
      </c>
      <c r="BJ79" t="s">
        <v>10</v>
      </c>
      <c r="BK79">
        <v>2</v>
      </c>
      <c r="BL79">
        <v>2</v>
      </c>
      <c r="BM79">
        <v>1</v>
      </c>
      <c r="BN79">
        <v>2.57</v>
      </c>
      <c r="BO79">
        <v>20</v>
      </c>
      <c r="BP79">
        <v>0.5</v>
      </c>
      <c r="BQ79">
        <v>0.5</v>
      </c>
    </row>
    <row r="80" spans="1:69">
      <c r="A80" t="s">
        <v>28</v>
      </c>
      <c r="B80" t="s">
        <v>12</v>
      </c>
      <c r="C80">
        <v>1</v>
      </c>
      <c r="D80">
        <v>2</v>
      </c>
      <c r="E80">
        <v>1</v>
      </c>
      <c r="F80">
        <v>3.24</v>
      </c>
      <c r="G80">
        <v>8</v>
      </c>
      <c r="H80">
        <v>0.5</v>
      </c>
      <c r="I80">
        <v>1</v>
      </c>
      <c r="K80" t="s">
        <v>28</v>
      </c>
      <c r="L80" t="s">
        <v>12</v>
      </c>
      <c r="M80">
        <v>1</v>
      </c>
      <c r="N80">
        <v>2</v>
      </c>
      <c r="O80">
        <v>1</v>
      </c>
      <c r="P80">
        <v>3.24</v>
      </c>
      <c r="Q80">
        <v>8</v>
      </c>
      <c r="R80">
        <v>0.5</v>
      </c>
      <c r="S80">
        <v>1</v>
      </c>
      <c r="T80" s="3">
        <f t="shared" si="1"/>
        <v>0.66666666666666663</v>
      </c>
      <c r="U80" t="s">
        <v>28</v>
      </c>
      <c r="V80" t="s">
        <v>12</v>
      </c>
      <c r="W80">
        <v>1</v>
      </c>
      <c r="X80">
        <v>2</v>
      </c>
      <c r="Y80">
        <v>1</v>
      </c>
      <c r="Z80">
        <v>3.24</v>
      </c>
      <c r="AA80">
        <v>8</v>
      </c>
      <c r="AB80">
        <v>0.5</v>
      </c>
      <c r="AC80">
        <v>1</v>
      </c>
      <c r="AE80" t="s">
        <v>28</v>
      </c>
      <c r="AF80" t="s">
        <v>12</v>
      </c>
      <c r="AG80">
        <v>1</v>
      </c>
      <c r="AH80">
        <v>2</v>
      </c>
      <c r="AI80">
        <v>1</v>
      </c>
      <c r="AJ80">
        <v>3.24</v>
      </c>
      <c r="AK80">
        <v>8</v>
      </c>
      <c r="AL80">
        <v>0.5</v>
      </c>
      <c r="AM80">
        <v>1</v>
      </c>
      <c r="AO80" t="s">
        <v>28</v>
      </c>
      <c r="AP80" t="s">
        <v>12</v>
      </c>
      <c r="AQ80">
        <v>1</v>
      </c>
      <c r="AR80">
        <v>2</v>
      </c>
      <c r="AS80">
        <v>1</v>
      </c>
      <c r="AT80">
        <v>3.24</v>
      </c>
      <c r="AU80">
        <v>8</v>
      </c>
      <c r="AV80">
        <v>0.5</v>
      </c>
      <c r="AW80">
        <v>1</v>
      </c>
      <c r="AY80" t="s">
        <v>28</v>
      </c>
      <c r="AZ80" t="s">
        <v>12</v>
      </c>
      <c r="BA80">
        <v>1</v>
      </c>
      <c r="BB80">
        <v>2</v>
      </c>
      <c r="BC80">
        <v>1</v>
      </c>
      <c r="BD80">
        <v>3.24</v>
      </c>
      <c r="BE80">
        <v>8</v>
      </c>
      <c r="BF80">
        <v>0.5</v>
      </c>
      <c r="BG80">
        <v>1</v>
      </c>
      <c r="BI80" t="s">
        <v>28</v>
      </c>
      <c r="BJ80" t="s">
        <v>12</v>
      </c>
      <c r="BK80">
        <v>1</v>
      </c>
      <c r="BL80">
        <v>2</v>
      </c>
      <c r="BM80">
        <v>1</v>
      </c>
      <c r="BN80">
        <v>3.24</v>
      </c>
      <c r="BO80">
        <v>8</v>
      </c>
      <c r="BP80">
        <v>0.5</v>
      </c>
      <c r="BQ80">
        <v>1</v>
      </c>
    </row>
    <row r="81" spans="1:69">
      <c r="A81" t="s">
        <v>28</v>
      </c>
      <c r="B81" t="s">
        <v>13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 t="s">
        <v>28</v>
      </c>
      <c r="L81" t="s">
        <v>13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3" t="e">
        <f t="shared" si="1"/>
        <v>#DIV/0!</v>
      </c>
      <c r="U81" t="s">
        <v>28</v>
      </c>
      <c r="V81" t="s">
        <v>13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E81" t="s">
        <v>28</v>
      </c>
      <c r="AF81" t="s">
        <v>13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O81" t="s">
        <v>28</v>
      </c>
      <c r="AP81" t="s">
        <v>13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Y81" t="s">
        <v>28</v>
      </c>
      <c r="AZ81" t="s">
        <v>13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I81" t="s">
        <v>28</v>
      </c>
      <c r="BJ81" t="s">
        <v>13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>
      <c r="A82" s="3" t="s">
        <v>28</v>
      </c>
      <c r="B82" s="3" t="s">
        <v>26</v>
      </c>
      <c r="C82" s="3">
        <v>4</v>
      </c>
      <c r="D82" s="3">
        <v>7</v>
      </c>
      <c r="E82" s="3">
        <v>2</v>
      </c>
      <c r="F82" s="3">
        <v>2.91</v>
      </c>
      <c r="G82" s="3">
        <v>14</v>
      </c>
      <c r="H82" s="3">
        <v>0.28999999999999998</v>
      </c>
      <c r="I82" s="3">
        <v>0.5</v>
      </c>
      <c r="J82" s="3"/>
      <c r="K82" s="3" t="s">
        <v>28</v>
      </c>
      <c r="L82" s="3" t="s">
        <v>26</v>
      </c>
      <c r="M82" s="3">
        <v>4</v>
      </c>
      <c r="N82" s="3">
        <v>7</v>
      </c>
      <c r="O82" s="3">
        <v>2</v>
      </c>
      <c r="P82" s="3">
        <v>2.91</v>
      </c>
      <c r="Q82" s="3">
        <v>14</v>
      </c>
      <c r="R82" s="3">
        <v>0.28999999999999998</v>
      </c>
      <c r="S82" s="3">
        <v>0.5</v>
      </c>
      <c r="T82" s="3">
        <f t="shared" si="1"/>
        <v>0.36708860759493667</v>
      </c>
      <c r="U82" s="3" t="s">
        <v>28</v>
      </c>
      <c r="V82" s="3" t="s">
        <v>26</v>
      </c>
      <c r="W82" s="3">
        <v>4</v>
      </c>
      <c r="X82" s="3">
        <v>7</v>
      </c>
      <c r="Y82" s="3">
        <v>2</v>
      </c>
      <c r="Z82" s="3">
        <v>2.91</v>
      </c>
      <c r="AA82" s="3">
        <v>14</v>
      </c>
      <c r="AB82" s="3">
        <v>0.28999999999999998</v>
      </c>
      <c r="AC82" s="3">
        <v>0.5</v>
      </c>
      <c r="AD82" s="3"/>
      <c r="AE82" s="3" t="s">
        <v>28</v>
      </c>
      <c r="AF82" s="3" t="s">
        <v>26</v>
      </c>
      <c r="AG82" s="3">
        <v>4</v>
      </c>
      <c r="AH82" s="3">
        <v>7</v>
      </c>
      <c r="AI82" s="3">
        <v>2</v>
      </c>
      <c r="AJ82" s="3">
        <v>2.91</v>
      </c>
      <c r="AK82" s="3">
        <v>14</v>
      </c>
      <c r="AL82" s="3">
        <v>0.28999999999999998</v>
      </c>
      <c r="AM82" s="3">
        <v>0.5</v>
      </c>
      <c r="AN82" s="3"/>
      <c r="AO82" s="3" t="s">
        <v>28</v>
      </c>
      <c r="AP82" s="3" t="s">
        <v>26</v>
      </c>
      <c r="AQ82" s="3">
        <v>4</v>
      </c>
      <c r="AR82" s="3">
        <v>7</v>
      </c>
      <c r="AS82" s="3">
        <v>2</v>
      </c>
      <c r="AT82" s="3">
        <v>2.91</v>
      </c>
      <c r="AU82" s="3">
        <v>14</v>
      </c>
      <c r="AV82" s="3">
        <v>0.28999999999999998</v>
      </c>
      <c r="AW82" s="3">
        <v>0.5</v>
      </c>
      <c r="AX82" s="3"/>
      <c r="AY82" s="3" t="s">
        <v>28</v>
      </c>
      <c r="AZ82" s="3" t="s">
        <v>26</v>
      </c>
      <c r="BA82" s="3">
        <v>4</v>
      </c>
      <c r="BB82" s="3">
        <v>7</v>
      </c>
      <c r="BC82" s="3">
        <v>2</v>
      </c>
      <c r="BD82" s="3">
        <v>2.91</v>
      </c>
      <c r="BE82" s="3">
        <v>14</v>
      </c>
      <c r="BF82" s="3">
        <v>0.28999999999999998</v>
      </c>
      <c r="BG82" s="3">
        <v>0.5</v>
      </c>
      <c r="BH82" s="3"/>
      <c r="BI82" s="3" t="s">
        <v>28</v>
      </c>
      <c r="BJ82" s="3" t="s">
        <v>26</v>
      </c>
      <c r="BK82" s="3">
        <v>4</v>
      </c>
      <c r="BL82" s="3">
        <v>7</v>
      </c>
      <c r="BM82" s="3">
        <v>2</v>
      </c>
      <c r="BN82" s="3">
        <v>2.91</v>
      </c>
      <c r="BO82" s="3">
        <v>14</v>
      </c>
      <c r="BP82" s="3">
        <v>0.28999999999999998</v>
      </c>
      <c r="BQ82" s="3">
        <v>0.5</v>
      </c>
    </row>
    <row r="83" spans="1:69">
      <c r="A83" t="s">
        <v>29</v>
      </c>
      <c r="B83" t="s">
        <v>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 t="s">
        <v>29</v>
      </c>
      <c r="L83" t="s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3" t="e">
        <f t="shared" si="1"/>
        <v>#DIV/0!</v>
      </c>
      <c r="U83" t="s">
        <v>29</v>
      </c>
      <c r="V83" t="s">
        <v>15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E83" t="s">
        <v>29</v>
      </c>
      <c r="AF83" t="s">
        <v>15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O83" t="s">
        <v>29</v>
      </c>
      <c r="AP83" t="s">
        <v>15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Y83" t="s">
        <v>29</v>
      </c>
      <c r="AZ83" t="s">
        <v>15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I83" t="s">
        <v>29</v>
      </c>
      <c r="BJ83" t="s">
        <v>15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>
      <c r="A84" t="s">
        <v>29</v>
      </c>
      <c r="B84" t="s">
        <v>10</v>
      </c>
      <c r="C84">
        <v>3</v>
      </c>
      <c r="D84">
        <v>4</v>
      </c>
      <c r="E84">
        <v>3</v>
      </c>
      <c r="F84">
        <v>3.08</v>
      </c>
      <c r="G84">
        <v>5.67</v>
      </c>
      <c r="H84">
        <v>0.75</v>
      </c>
      <c r="I84">
        <v>1</v>
      </c>
      <c r="K84" t="s">
        <v>29</v>
      </c>
      <c r="L84" t="s">
        <v>10</v>
      </c>
      <c r="M84">
        <v>3</v>
      </c>
      <c r="N84">
        <v>4</v>
      </c>
      <c r="O84">
        <v>3</v>
      </c>
      <c r="P84">
        <v>3.08</v>
      </c>
      <c r="Q84">
        <v>5.67</v>
      </c>
      <c r="R84">
        <v>0.75</v>
      </c>
      <c r="S84">
        <v>1</v>
      </c>
      <c r="T84" s="3">
        <f t="shared" si="1"/>
        <v>0.8571428571428571</v>
      </c>
      <c r="U84" t="s">
        <v>29</v>
      </c>
      <c r="V84" t="s">
        <v>10</v>
      </c>
      <c r="W84">
        <v>3</v>
      </c>
      <c r="X84">
        <v>4</v>
      </c>
      <c r="Y84">
        <v>3</v>
      </c>
      <c r="Z84">
        <v>3.08</v>
      </c>
      <c r="AA84">
        <v>5.67</v>
      </c>
      <c r="AB84">
        <v>0.75</v>
      </c>
      <c r="AC84">
        <v>1</v>
      </c>
      <c r="AE84" t="s">
        <v>29</v>
      </c>
      <c r="AF84" t="s">
        <v>10</v>
      </c>
      <c r="AG84">
        <v>3</v>
      </c>
      <c r="AH84">
        <v>4</v>
      </c>
      <c r="AI84">
        <v>3</v>
      </c>
      <c r="AJ84">
        <v>3.08</v>
      </c>
      <c r="AK84">
        <v>5.67</v>
      </c>
      <c r="AL84">
        <v>0.75</v>
      </c>
      <c r="AM84">
        <v>1</v>
      </c>
      <c r="AO84" t="s">
        <v>29</v>
      </c>
      <c r="AP84" t="s">
        <v>10</v>
      </c>
      <c r="AQ84">
        <v>3</v>
      </c>
      <c r="AR84">
        <v>4</v>
      </c>
      <c r="AS84">
        <v>3</v>
      </c>
      <c r="AT84">
        <v>3.08</v>
      </c>
      <c r="AU84">
        <v>5.67</v>
      </c>
      <c r="AV84">
        <v>0.75</v>
      </c>
      <c r="AW84">
        <v>1</v>
      </c>
      <c r="AY84" t="s">
        <v>29</v>
      </c>
      <c r="AZ84" t="s">
        <v>10</v>
      </c>
      <c r="BA84">
        <v>3</v>
      </c>
      <c r="BB84">
        <v>4</v>
      </c>
      <c r="BC84">
        <v>3</v>
      </c>
      <c r="BD84">
        <v>3.08</v>
      </c>
      <c r="BE84">
        <v>5.67</v>
      </c>
      <c r="BF84">
        <v>0.75</v>
      </c>
      <c r="BG84">
        <v>1</v>
      </c>
      <c r="BI84" t="s">
        <v>29</v>
      </c>
      <c r="BJ84" t="s">
        <v>10</v>
      </c>
      <c r="BK84">
        <v>3</v>
      </c>
      <c r="BL84">
        <v>4</v>
      </c>
      <c r="BM84">
        <v>3</v>
      </c>
      <c r="BN84">
        <v>3.08</v>
      </c>
      <c r="BO84">
        <v>5.67</v>
      </c>
      <c r="BP84">
        <v>0.75</v>
      </c>
      <c r="BQ84">
        <v>1</v>
      </c>
    </row>
    <row r="85" spans="1:69">
      <c r="A85" t="s">
        <v>29</v>
      </c>
      <c r="B85" t="s">
        <v>12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K85" t="s">
        <v>29</v>
      </c>
      <c r="L85" t="s">
        <v>12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 s="3" t="e">
        <f t="shared" si="1"/>
        <v>#DIV/0!</v>
      </c>
      <c r="U85" t="s">
        <v>29</v>
      </c>
      <c r="V85" t="s">
        <v>12</v>
      </c>
      <c r="W85">
        <v>1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E85" t="s">
        <v>29</v>
      </c>
      <c r="AF85" t="s">
        <v>12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O85" t="s">
        <v>29</v>
      </c>
      <c r="AP85" t="s">
        <v>12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Y85" t="s">
        <v>29</v>
      </c>
      <c r="AZ85" t="s">
        <v>12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I85" t="s">
        <v>29</v>
      </c>
      <c r="BJ85" t="s">
        <v>12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>
      <c r="A86" t="s">
        <v>29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 t="s">
        <v>29</v>
      </c>
      <c r="L86" t="s">
        <v>13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3" t="e">
        <f t="shared" si="1"/>
        <v>#DIV/0!</v>
      </c>
      <c r="U86" t="s">
        <v>29</v>
      </c>
      <c r="V86" t="s">
        <v>13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E86" t="s">
        <v>29</v>
      </c>
      <c r="AF86" t="s">
        <v>13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O86" t="s">
        <v>29</v>
      </c>
      <c r="AP86" t="s">
        <v>13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Y86" t="s">
        <v>29</v>
      </c>
      <c r="AZ86" t="s">
        <v>13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I86" t="s">
        <v>29</v>
      </c>
      <c r="BJ86" t="s">
        <v>13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>
      <c r="A87" s="3" t="s">
        <v>29</v>
      </c>
      <c r="B87" s="3" t="s">
        <v>26</v>
      </c>
      <c r="C87" s="3">
        <v>4</v>
      </c>
      <c r="D87" s="3">
        <v>5</v>
      </c>
      <c r="E87" s="3">
        <v>3</v>
      </c>
      <c r="F87" s="3">
        <v>3.08</v>
      </c>
      <c r="G87" s="3">
        <v>5.67</v>
      </c>
      <c r="H87" s="3">
        <v>0.6</v>
      </c>
      <c r="I87" s="3">
        <v>0.75</v>
      </c>
      <c r="J87" s="3"/>
      <c r="K87" s="3" t="s">
        <v>29</v>
      </c>
      <c r="L87" s="3" t="s">
        <v>26</v>
      </c>
      <c r="M87" s="3">
        <v>4</v>
      </c>
      <c r="N87" s="3">
        <v>5</v>
      </c>
      <c r="O87" s="3">
        <v>3</v>
      </c>
      <c r="P87" s="3">
        <v>3.08</v>
      </c>
      <c r="Q87" s="3">
        <v>5.67</v>
      </c>
      <c r="R87" s="3">
        <v>0.6</v>
      </c>
      <c r="S87" s="3">
        <v>0.75</v>
      </c>
      <c r="T87" s="3">
        <f t="shared" si="1"/>
        <v>0.66666666666666652</v>
      </c>
      <c r="U87" s="3" t="s">
        <v>29</v>
      </c>
      <c r="V87" s="3" t="s">
        <v>26</v>
      </c>
      <c r="W87" s="3">
        <v>4</v>
      </c>
      <c r="X87" s="3">
        <v>5</v>
      </c>
      <c r="Y87" s="3">
        <v>3</v>
      </c>
      <c r="Z87" s="3">
        <v>3.08</v>
      </c>
      <c r="AA87" s="3">
        <v>5.67</v>
      </c>
      <c r="AB87" s="3">
        <v>0.6</v>
      </c>
      <c r="AC87" s="3">
        <v>0.75</v>
      </c>
      <c r="AD87" s="3"/>
      <c r="AE87" s="3" t="s">
        <v>29</v>
      </c>
      <c r="AF87" s="3" t="s">
        <v>26</v>
      </c>
      <c r="AG87" s="3">
        <v>4</v>
      </c>
      <c r="AH87" s="3">
        <v>5</v>
      </c>
      <c r="AI87" s="3">
        <v>3</v>
      </c>
      <c r="AJ87" s="3">
        <v>3.08</v>
      </c>
      <c r="AK87" s="3">
        <v>5.67</v>
      </c>
      <c r="AL87" s="3">
        <v>0.6</v>
      </c>
      <c r="AM87" s="3">
        <v>0.75</v>
      </c>
      <c r="AN87" s="3"/>
      <c r="AO87" s="3" t="s">
        <v>29</v>
      </c>
      <c r="AP87" s="3" t="s">
        <v>26</v>
      </c>
      <c r="AQ87" s="3">
        <v>4</v>
      </c>
      <c r="AR87" s="3">
        <v>5</v>
      </c>
      <c r="AS87" s="3">
        <v>3</v>
      </c>
      <c r="AT87" s="3">
        <v>3.08</v>
      </c>
      <c r="AU87" s="3">
        <v>5.67</v>
      </c>
      <c r="AV87" s="3">
        <v>0.6</v>
      </c>
      <c r="AW87" s="3">
        <v>0.75</v>
      </c>
      <c r="AX87" s="3"/>
      <c r="AY87" s="3" t="s">
        <v>29</v>
      </c>
      <c r="AZ87" s="3" t="s">
        <v>26</v>
      </c>
      <c r="BA87" s="3">
        <v>4</v>
      </c>
      <c r="BB87" s="3">
        <v>5</v>
      </c>
      <c r="BC87" s="3">
        <v>3</v>
      </c>
      <c r="BD87" s="3">
        <v>3.08</v>
      </c>
      <c r="BE87" s="3">
        <v>5.67</v>
      </c>
      <c r="BF87" s="3">
        <v>0.6</v>
      </c>
      <c r="BG87" s="3">
        <v>0.75</v>
      </c>
      <c r="BH87" s="3"/>
      <c r="BI87" s="3" t="s">
        <v>29</v>
      </c>
      <c r="BJ87" s="3" t="s">
        <v>26</v>
      </c>
      <c r="BK87" s="3">
        <v>4</v>
      </c>
      <c r="BL87" s="3">
        <v>5</v>
      </c>
      <c r="BM87" s="3">
        <v>3</v>
      </c>
      <c r="BN87" s="3">
        <v>3.08</v>
      </c>
      <c r="BO87" s="3">
        <v>5.67</v>
      </c>
      <c r="BP87" s="3">
        <v>0.6</v>
      </c>
      <c r="BQ87" s="3">
        <v>0.75</v>
      </c>
    </row>
    <row r="88" spans="1:69">
      <c r="A88" t="s">
        <v>30</v>
      </c>
      <c r="B88" t="s">
        <v>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 t="s">
        <v>30</v>
      </c>
      <c r="L88" t="s">
        <v>15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3" t="e">
        <f t="shared" si="1"/>
        <v>#DIV/0!</v>
      </c>
      <c r="U88" t="s">
        <v>30</v>
      </c>
      <c r="V88" t="s">
        <v>15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E88" t="s">
        <v>30</v>
      </c>
      <c r="AF88" t="s">
        <v>15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O88" t="s">
        <v>30</v>
      </c>
      <c r="AP88" t="s">
        <v>15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Y88" t="s">
        <v>30</v>
      </c>
      <c r="AZ88" t="s">
        <v>15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I88" t="s">
        <v>30</v>
      </c>
      <c r="BJ88" t="s">
        <v>15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>
      <c r="A89" t="s">
        <v>30</v>
      </c>
      <c r="B89" t="s">
        <v>10</v>
      </c>
      <c r="C89">
        <v>2</v>
      </c>
      <c r="D89">
        <v>2</v>
      </c>
      <c r="E89">
        <v>1</v>
      </c>
      <c r="F89">
        <v>3.15</v>
      </c>
      <c r="G89">
        <v>4</v>
      </c>
      <c r="H89">
        <v>0.5</v>
      </c>
      <c r="I89">
        <v>0.5</v>
      </c>
      <c r="K89" t="s">
        <v>30</v>
      </c>
      <c r="L89" t="s">
        <v>10</v>
      </c>
      <c r="M89">
        <v>2</v>
      </c>
      <c r="N89">
        <v>2</v>
      </c>
      <c r="O89">
        <v>1</v>
      </c>
      <c r="P89">
        <v>3.15</v>
      </c>
      <c r="Q89">
        <v>4</v>
      </c>
      <c r="R89">
        <v>0.5</v>
      </c>
      <c r="S89">
        <v>0.5</v>
      </c>
      <c r="T89" s="3">
        <f t="shared" si="1"/>
        <v>0.5</v>
      </c>
      <c r="U89" t="s">
        <v>30</v>
      </c>
      <c r="V89" t="s">
        <v>10</v>
      </c>
      <c r="W89">
        <v>2</v>
      </c>
      <c r="X89">
        <v>2</v>
      </c>
      <c r="Y89">
        <v>1</v>
      </c>
      <c r="Z89">
        <v>3.15</v>
      </c>
      <c r="AA89">
        <v>4</v>
      </c>
      <c r="AB89">
        <v>0.5</v>
      </c>
      <c r="AC89">
        <v>0.5</v>
      </c>
      <c r="AE89" t="s">
        <v>30</v>
      </c>
      <c r="AF89" t="s">
        <v>10</v>
      </c>
      <c r="AG89">
        <v>2</v>
      </c>
      <c r="AH89">
        <v>2</v>
      </c>
      <c r="AI89">
        <v>1</v>
      </c>
      <c r="AJ89">
        <v>3.15</v>
      </c>
      <c r="AK89">
        <v>4</v>
      </c>
      <c r="AL89">
        <v>0.5</v>
      </c>
      <c r="AM89">
        <v>0.5</v>
      </c>
      <c r="AO89" t="s">
        <v>30</v>
      </c>
      <c r="AP89" t="s">
        <v>10</v>
      </c>
      <c r="AQ89">
        <v>2</v>
      </c>
      <c r="AR89">
        <v>2</v>
      </c>
      <c r="AS89">
        <v>1</v>
      </c>
      <c r="AT89">
        <v>3.15</v>
      </c>
      <c r="AU89">
        <v>4</v>
      </c>
      <c r="AV89">
        <v>0.5</v>
      </c>
      <c r="AW89">
        <v>0.5</v>
      </c>
      <c r="AY89" t="s">
        <v>30</v>
      </c>
      <c r="AZ89" t="s">
        <v>10</v>
      </c>
      <c r="BA89">
        <v>2</v>
      </c>
      <c r="BB89">
        <v>2</v>
      </c>
      <c r="BC89">
        <v>1</v>
      </c>
      <c r="BD89">
        <v>3.15</v>
      </c>
      <c r="BE89">
        <v>4</v>
      </c>
      <c r="BF89">
        <v>0.5</v>
      </c>
      <c r="BG89">
        <v>0.5</v>
      </c>
      <c r="BI89" t="s">
        <v>30</v>
      </c>
      <c r="BJ89" t="s">
        <v>10</v>
      </c>
      <c r="BK89">
        <v>2</v>
      </c>
      <c r="BL89">
        <v>2</v>
      </c>
      <c r="BM89">
        <v>1</v>
      </c>
      <c r="BN89">
        <v>3.15</v>
      </c>
      <c r="BO89">
        <v>4</v>
      </c>
      <c r="BP89">
        <v>0.5</v>
      </c>
      <c r="BQ89">
        <v>0.5</v>
      </c>
    </row>
    <row r="90" spans="1:69">
      <c r="A90" t="s">
        <v>30</v>
      </c>
      <c r="B90" t="s">
        <v>12</v>
      </c>
      <c r="C90">
        <v>3</v>
      </c>
      <c r="D90">
        <v>5</v>
      </c>
      <c r="E90">
        <v>0</v>
      </c>
      <c r="F90">
        <v>0</v>
      </c>
      <c r="G90">
        <v>0</v>
      </c>
      <c r="H90">
        <v>0</v>
      </c>
      <c r="I90">
        <v>0</v>
      </c>
      <c r="K90" t="s">
        <v>30</v>
      </c>
      <c r="L90" t="s">
        <v>12</v>
      </c>
      <c r="M90">
        <v>3</v>
      </c>
      <c r="N90">
        <v>5</v>
      </c>
      <c r="O90">
        <v>0</v>
      </c>
      <c r="P90">
        <v>0</v>
      </c>
      <c r="Q90">
        <v>0</v>
      </c>
      <c r="R90">
        <v>0</v>
      </c>
      <c r="S90">
        <v>0</v>
      </c>
      <c r="T90" s="3" t="e">
        <f t="shared" si="1"/>
        <v>#DIV/0!</v>
      </c>
      <c r="U90" t="s">
        <v>30</v>
      </c>
      <c r="V90" t="s">
        <v>12</v>
      </c>
      <c r="W90">
        <v>3</v>
      </c>
      <c r="X90">
        <v>6</v>
      </c>
      <c r="Y90">
        <v>0</v>
      </c>
      <c r="Z90">
        <v>0</v>
      </c>
      <c r="AA90">
        <v>0</v>
      </c>
      <c r="AB90">
        <v>0</v>
      </c>
      <c r="AC90">
        <v>0</v>
      </c>
      <c r="AE90" t="s">
        <v>30</v>
      </c>
      <c r="AF90" t="s">
        <v>12</v>
      </c>
      <c r="AG90">
        <v>3</v>
      </c>
      <c r="AH90">
        <v>7</v>
      </c>
      <c r="AI90">
        <v>0</v>
      </c>
      <c r="AJ90">
        <v>0</v>
      </c>
      <c r="AK90">
        <v>0</v>
      </c>
      <c r="AL90">
        <v>0</v>
      </c>
      <c r="AM90">
        <v>0</v>
      </c>
      <c r="AO90" t="s">
        <v>30</v>
      </c>
      <c r="AP90" t="s">
        <v>12</v>
      </c>
      <c r="AQ90">
        <v>3</v>
      </c>
      <c r="AR90">
        <v>8</v>
      </c>
      <c r="AS90">
        <v>0</v>
      </c>
      <c r="AT90">
        <v>0</v>
      </c>
      <c r="AU90">
        <v>0</v>
      </c>
      <c r="AV90">
        <v>0</v>
      </c>
      <c r="AW90">
        <v>0</v>
      </c>
      <c r="AY90" t="s">
        <v>30</v>
      </c>
      <c r="AZ90" t="s">
        <v>12</v>
      </c>
      <c r="BA90">
        <v>3</v>
      </c>
      <c r="BB90">
        <v>12</v>
      </c>
      <c r="BC90">
        <v>0</v>
      </c>
      <c r="BD90">
        <v>0</v>
      </c>
      <c r="BE90">
        <v>0</v>
      </c>
      <c r="BF90">
        <v>0</v>
      </c>
      <c r="BG90">
        <v>0</v>
      </c>
      <c r="BI90" t="s">
        <v>30</v>
      </c>
      <c r="BJ90" t="s">
        <v>12</v>
      </c>
      <c r="BK90">
        <v>3</v>
      </c>
      <c r="BL90">
        <v>13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>
      <c r="A91" t="s">
        <v>30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 t="s">
        <v>30</v>
      </c>
      <c r="L91" t="s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3" t="e">
        <f t="shared" si="1"/>
        <v>#DIV/0!</v>
      </c>
      <c r="U91" t="s">
        <v>30</v>
      </c>
      <c r="V91" t="s">
        <v>13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E91" t="s">
        <v>30</v>
      </c>
      <c r="AF91" t="s">
        <v>13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O91" t="s">
        <v>30</v>
      </c>
      <c r="AP91" t="s">
        <v>13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Y91" t="s">
        <v>30</v>
      </c>
      <c r="AZ91" t="s">
        <v>13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I91" t="s">
        <v>30</v>
      </c>
      <c r="BJ91" t="s">
        <v>13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>
      <c r="A92" s="3" t="s">
        <v>30</v>
      </c>
      <c r="B92" s="3" t="s">
        <v>26</v>
      </c>
      <c r="C92" s="3">
        <v>5</v>
      </c>
      <c r="D92" s="3">
        <v>7</v>
      </c>
      <c r="E92" s="3">
        <v>1</v>
      </c>
      <c r="F92" s="3">
        <v>3.15</v>
      </c>
      <c r="G92" s="3">
        <v>4</v>
      </c>
      <c r="H92" s="3">
        <v>0.14000000000000001</v>
      </c>
      <c r="I92" s="3">
        <v>0.2</v>
      </c>
      <c r="J92" s="3"/>
      <c r="K92" s="3" t="s">
        <v>30</v>
      </c>
      <c r="L92" s="3" t="s">
        <v>26</v>
      </c>
      <c r="M92" s="3">
        <v>5</v>
      </c>
      <c r="N92" s="3">
        <v>7</v>
      </c>
      <c r="O92" s="3">
        <v>1</v>
      </c>
      <c r="P92" s="3">
        <v>3.15</v>
      </c>
      <c r="Q92" s="3">
        <v>4</v>
      </c>
      <c r="R92" s="3">
        <v>0.14000000000000001</v>
      </c>
      <c r="S92" s="3">
        <v>0.2</v>
      </c>
      <c r="T92" s="3">
        <f t="shared" si="1"/>
        <v>0.1647058823529412</v>
      </c>
      <c r="U92" s="3" t="s">
        <v>30</v>
      </c>
      <c r="V92" s="3" t="s">
        <v>26</v>
      </c>
      <c r="W92" s="3">
        <v>5</v>
      </c>
      <c r="X92" s="3">
        <v>8</v>
      </c>
      <c r="Y92" s="3">
        <v>1</v>
      </c>
      <c r="Z92" s="3">
        <v>3.15</v>
      </c>
      <c r="AA92" s="3">
        <v>4</v>
      </c>
      <c r="AB92" s="3">
        <v>0.13</v>
      </c>
      <c r="AC92" s="3">
        <v>0.2</v>
      </c>
      <c r="AD92" s="3"/>
      <c r="AE92" s="3" t="s">
        <v>30</v>
      </c>
      <c r="AF92" s="3" t="s">
        <v>26</v>
      </c>
      <c r="AG92" s="3">
        <v>5</v>
      </c>
      <c r="AH92" s="3">
        <v>9</v>
      </c>
      <c r="AI92" s="3">
        <v>1</v>
      </c>
      <c r="AJ92" s="3">
        <v>3.15</v>
      </c>
      <c r="AK92" s="3">
        <v>4</v>
      </c>
      <c r="AL92" s="3">
        <v>0.11</v>
      </c>
      <c r="AM92" s="3">
        <v>0.2</v>
      </c>
      <c r="AN92" s="3"/>
      <c r="AO92" s="3" t="s">
        <v>30</v>
      </c>
      <c r="AP92" s="3" t="s">
        <v>26</v>
      </c>
      <c r="AQ92" s="3">
        <v>5</v>
      </c>
      <c r="AR92" s="3">
        <v>10</v>
      </c>
      <c r="AS92" s="3">
        <v>1</v>
      </c>
      <c r="AT92" s="3">
        <v>3.15</v>
      </c>
      <c r="AU92" s="3">
        <v>4</v>
      </c>
      <c r="AV92" s="3">
        <v>0.1</v>
      </c>
      <c r="AW92" s="3">
        <v>0.2</v>
      </c>
      <c r="AX92" s="3"/>
      <c r="AY92" s="3" t="s">
        <v>30</v>
      </c>
      <c r="AZ92" s="3" t="s">
        <v>26</v>
      </c>
      <c r="BA92" s="3">
        <v>5</v>
      </c>
      <c r="BB92" s="3">
        <v>14</v>
      </c>
      <c r="BC92" s="3">
        <v>1</v>
      </c>
      <c r="BD92" s="3">
        <v>3.15</v>
      </c>
      <c r="BE92" s="3">
        <v>4</v>
      </c>
      <c r="BF92" s="3">
        <v>7.0000000000000007E-2</v>
      </c>
      <c r="BG92" s="3">
        <v>0.2</v>
      </c>
      <c r="BH92" s="3"/>
      <c r="BI92" s="3" t="s">
        <v>30</v>
      </c>
      <c r="BJ92" s="3" t="s">
        <v>26</v>
      </c>
      <c r="BK92" s="3">
        <v>5</v>
      </c>
      <c r="BL92" s="3">
        <v>15</v>
      </c>
      <c r="BM92" s="3">
        <v>1</v>
      </c>
      <c r="BN92" s="3">
        <v>3.15</v>
      </c>
      <c r="BO92" s="3">
        <v>4</v>
      </c>
      <c r="BP92" s="3">
        <v>7.0000000000000007E-2</v>
      </c>
      <c r="BQ92" s="3">
        <v>0.2</v>
      </c>
    </row>
    <row r="93" spans="1:69">
      <c r="A93" t="s">
        <v>31</v>
      </c>
      <c r="B93" t="s">
        <v>15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 t="s">
        <v>31</v>
      </c>
      <c r="L93" t="s">
        <v>15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3" t="e">
        <f t="shared" si="1"/>
        <v>#DIV/0!</v>
      </c>
      <c r="U93" t="s">
        <v>31</v>
      </c>
      <c r="V93" t="s">
        <v>15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E93" t="s">
        <v>31</v>
      </c>
      <c r="AF93" t="s">
        <v>15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O93" t="s">
        <v>31</v>
      </c>
      <c r="AP93" t="s">
        <v>15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Y93" t="s">
        <v>31</v>
      </c>
      <c r="AZ93" t="s">
        <v>15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I93" t="s">
        <v>31</v>
      </c>
      <c r="BJ93" t="s">
        <v>15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>
      <c r="A94" t="s">
        <v>31</v>
      </c>
      <c r="B94" t="s">
        <v>10</v>
      </c>
      <c r="C94">
        <v>1</v>
      </c>
      <c r="D94">
        <v>3</v>
      </c>
      <c r="E94">
        <v>1</v>
      </c>
      <c r="F94">
        <v>2.95</v>
      </c>
      <c r="G94">
        <v>6</v>
      </c>
      <c r="H94">
        <v>0.33</v>
      </c>
      <c r="I94">
        <v>1</v>
      </c>
      <c r="K94" t="s">
        <v>31</v>
      </c>
      <c r="L94" t="s">
        <v>10</v>
      </c>
      <c r="M94">
        <v>1</v>
      </c>
      <c r="N94">
        <v>3</v>
      </c>
      <c r="O94">
        <v>1</v>
      </c>
      <c r="P94">
        <v>2.95</v>
      </c>
      <c r="Q94">
        <v>6</v>
      </c>
      <c r="R94">
        <v>0.33</v>
      </c>
      <c r="S94">
        <v>1</v>
      </c>
      <c r="T94" s="3">
        <f t="shared" si="1"/>
        <v>0.49624060150375937</v>
      </c>
      <c r="U94" t="s">
        <v>31</v>
      </c>
      <c r="V94" t="s">
        <v>10</v>
      </c>
      <c r="W94">
        <v>1</v>
      </c>
      <c r="X94">
        <v>3</v>
      </c>
      <c r="Y94">
        <v>1</v>
      </c>
      <c r="Z94">
        <v>2.95</v>
      </c>
      <c r="AA94">
        <v>6</v>
      </c>
      <c r="AB94">
        <v>0.33</v>
      </c>
      <c r="AC94">
        <v>1</v>
      </c>
      <c r="AE94" t="s">
        <v>31</v>
      </c>
      <c r="AF94" t="s">
        <v>10</v>
      </c>
      <c r="AG94">
        <v>1</v>
      </c>
      <c r="AH94">
        <v>3</v>
      </c>
      <c r="AI94">
        <v>1</v>
      </c>
      <c r="AJ94">
        <v>2.95</v>
      </c>
      <c r="AK94">
        <v>6</v>
      </c>
      <c r="AL94">
        <v>0.33</v>
      </c>
      <c r="AM94">
        <v>1</v>
      </c>
      <c r="AO94" t="s">
        <v>31</v>
      </c>
      <c r="AP94" t="s">
        <v>10</v>
      </c>
      <c r="AQ94">
        <v>1</v>
      </c>
      <c r="AR94">
        <v>3</v>
      </c>
      <c r="AS94">
        <v>1</v>
      </c>
      <c r="AT94">
        <v>2.95</v>
      </c>
      <c r="AU94">
        <v>6</v>
      </c>
      <c r="AV94">
        <v>0.33</v>
      </c>
      <c r="AW94">
        <v>1</v>
      </c>
      <c r="AY94" t="s">
        <v>31</v>
      </c>
      <c r="AZ94" t="s">
        <v>10</v>
      </c>
      <c r="BA94">
        <v>1</v>
      </c>
      <c r="BB94">
        <v>4</v>
      </c>
      <c r="BC94">
        <v>1</v>
      </c>
      <c r="BD94">
        <v>2.95</v>
      </c>
      <c r="BE94">
        <v>6</v>
      </c>
      <c r="BF94">
        <v>0.25</v>
      </c>
      <c r="BG94">
        <v>1</v>
      </c>
      <c r="BI94" t="s">
        <v>31</v>
      </c>
      <c r="BJ94" t="s">
        <v>10</v>
      </c>
      <c r="BK94">
        <v>1</v>
      </c>
      <c r="BL94">
        <v>4</v>
      </c>
      <c r="BM94">
        <v>1</v>
      </c>
      <c r="BN94">
        <v>2.95</v>
      </c>
      <c r="BO94">
        <v>6</v>
      </c>
      <c r="BP94">
        <v>0.25</v>
      </c>
      <c r="BQ94">
        <v>1</v>
      </c>
    </row>
    <row r="95" spans="1:69">
      <c r="A95" t="s">
        <v>31</v>
      </c>
      <c r="B95" t="s">
        <v>12</v>
      </c>
      <c r="C95">
        <v>0</v>
      </c>
      <c r="D95">
        <v>4</v>
      </c>
      <c r="E95">
        <v>0</v>
      </c>
      <c r="F95">
        <v>0</v>
      </c>
      <c r="G95">
        <v>0</v>
      </c>
      <c r="H95">
        <v>0</v>
      </c>
      <c r="I95">
        <v>0</v>
      </c>
      <c r="K95" t="s">
        <v>31</v>
      </c>
      <c r="L95" t="s">
        <v>12</v>
      </c>
      <c r="M95">
        <v>0</v>
      </c>
      <c r="N95">
        <v>4</v>
      </c>
      <c r="O95">
        <v>0</v>
      </c>
      <c r="P95">
        <v>0</v>
      </c>
      <c r="Q95">
        <v>0</v>
      </c>
      <c r="R95">
        <v>0</v>
      </c>
      <c r="S95">
        <v>0</v>
      </c>
      <c r="T95" s="3" t="e">
        <f t="shared" si="1"/>
        <v>#DIV/0!</v>
      </c>
      <c r="U95" t="s">
        <v>31</v>
      </c>
      <c r="V95" t="s">
        <v>12</v>
      </c>
      <c r="W95">
        <v>0</v>
      </c>
      <c r="X95">
        <v>5</v>
      </c>
      <c r="Y95">
        <v>0</v>
      </c>
      <c r="Z95">
        <v>0</v>
      </c>
      <c r="AA95">
        <v>0</v>
      </c>
      <c r="AB95">
        <v>0</v>
      </c>
      <c r="AC95">
        <v>0</v>
      </c>
      <c r="AE95" t="s">
        <v>31</v>
      </c>
      <c r="AF95" t="s">
        <v>12</v>
      </c>
      <c r="AG95">
        <v>0</v>
      </c>
      <c r="AH95">
        <v>6</v>
      </c>
      <c r="AI95">
        <v>0</v>
      </c>
      <c r="AJ95">
        <v>0</v>
      </c>
      <c r="AK95">
        <v>0</v>
      </c>
      <c r="AL95">
        <v>0</v>
      </c>
      <c r="AM95">
        <v>0</v>
      </c>
      <c r="AO95" t="s">
        <v>31</v>
      </c>
      <c r="AP95" t="s">
        <v>12</v>
      </c>
      <c r="AQ95">
        <v>0</v>
      </c>
      <c r="AR95">
        <v>8</v>
      </c>
      <c r="AS95">
        <v>0</v>
      </c>
      <c r="AT95">
        <v>0</v>
      </c>
      <c r="AU95">
        <v>0</v>
      </c>
      <c r="AV95">
        <v>0</v>
      </c>
      <c r="AW95">
        <v>0</v>
      </c>
      <c r="AY95" t="s">
        <v>31</v>
      </c>
      <c r="AZ95" t="s">
        <v>12</v>
      </c>
      <c r="BA95">
        <v>0</v>
      </c>
      <c r="BB95">
        <v>10</v>
      </c>
      <c r="BC95">
        <v>0</v>
      </c>
      <c r="BD95">
        <v>0</v>
      </c>
      <c r="BE95">
        <v>0</v>
      </c>
      <c r="BF95">
        <v>0</v>
      </c>
      <c r="BG95">
        <v>0</v>
      </c>
      <c r="BI95" t="s">
        <v>31</v>
      </c>
      <c r="BJ95" t="s">
        <v>12</v>
      </c>
      <c r="BK95">
        <v>0</v>
      </c>
      <c r="BL95">
        <v>13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>
      <c r="A96" t="s">
        <v>31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 t="s">
        <v>31</v>
      </c>
      <c r="L96" t="s">
        <v>13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" t="e">
        <f t="shared" si="1"/>
        <v>#DIV/0!</v>
      </c>
      <c r="U96" t="s">
        <v>31</v>
      </c>
      <c r="V96" t="s">
        <v>13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E96" t="s">
        <v>31</v>
      </c>
      <c r="AF96" t="s">
        <v>13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O96" t="s">
        <v>31</v>
      </c>
      <c r="AP96" t="s">
        <v>13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Y96" t="s">
        <v>31</v>
      </c>
      <c r="AZ96" t="s">
        <v>13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I96" t="s">
        <v>31</v>
      </c>
      <c r="BJ96" t="s">
        <v>13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>
      <c r="A97" s="3" t="s">
        <v>31</v>
      </c>
      <c r="B97" s="3" t="s">
        <v>26</v>
      </c>
      <c r="C97" s="3">
        <v>1</v>
      </c>
      <c r="D97" s="3">
        <v>7</v>
      </c>
      <c r="E97" s="3">
        <v>1</v>
      </c>
      <c r="F97" s="3">
        <v>2.95</v>
      </c>
      <c r="G97" s="3">
        <v>6</v>
      </c>
      <c r="H97" s="3">
        <v>0.14000000000000001</v>
      </c>
      <c r="I97" s="3">
        <v>1</v>
      </c>
      <c r="J97" s="3"/>
      <c r="K97" s="3" t="s">
        <v>31</v>
      </c>
      <c r="L97" s="3" t="s">
        <v>26</v>
      </c>
      <c r="M97" s="3">
        <v>1</v>
      </c>
      <c r="N97" s="3">
        <v>7</v>
      </c>
      <c r="O97" s="3">
        <v>1</v>
      </c>
      <c r="P97" s="3">
        <v>2.95</v>
      </c>
      <c r="Q97" s="3">
        <v>6</v>
      </c>
      <c r="R97" s="3">
        <v>0.14000000000000001</v>
      </c>
      <c r="S97" s="3">
        <v>1</v>
      </c>
      <c r="T97" s="3">
        <f t="shared" si="1"/>
        <v>0.24561403508771928</v>
      </c>
      <c r="U97" s="3" t="s">
        <v>31</v>
      </c>
      <c r="V97" s="3" t="s">
        <v>26</v>
      </c>
      <c r="W97" s="3">
        <v>1</v>
      </c>
      <c r="X97" s="3">
        <v>8</v>
      </c>
      <c r="Y97" s="3">
        <v>1</v>
      </c>
      <c r="Z97" s="3">
        <v>2.95</v>
      </c>
      <c r="AA97" s="3">
        <v>6</v>
      </c>
      <c r="AB97" s="3">
        <v>0.13</v>
      </c>
      <c r="AC97" s="3">
        <v>1</v>
      </c>
      <c r="AD97" s="3"/>
      <c r="AE97" s="3" t="s">
        <v>31</v>
      </c>
      <c r="AF97" s="3" t="s">
        <v>26</v>
      </c>
      <c r="AG97" s="3">
        <v>1</v>
      </c>
      <c r="AH97" s="3">
        <v>9</v>
      </c>
      <c r="AI97" s="3">
        <v>1</v>
      </c>
      <c r="AJ97" s="3">
        <v>2.95</v>
      </c>
      <c r="AK97" s="3">
        <v>6</v>
      </c>
      <c r="AL97" s="3">
        <v>0.11</v>
      </c>
      <c r="AM97" s="3">
        <v>1</v>
      </c>
      <c r="AN97" s="3"/>
      <c r="AO97" s="3" t="s">
        <v>31</v>
      </c>
      <c r="AP97" s="3" t="s">
        <v>26</v>
      </c>
      <c r="AQ97" s="3">
        <v>1</v>
      </c>
      <c r="AR97" s="3">
        <v>11</v>
      </c>
      <c r="AS97" s="3">
        <v>1</v>
      </c>
      <c r="AT97" s="3">
        <v>2.95</v>
      </c>
      <c r="AU97" s="3">
        <v>6</v>
      </c>
      <c r="AV97" s="3">
        <v>0.09</v>
      </c>
      <c r="AW97" s="3">
        <v>1</v>
      </c>
      <c r="AX97" s="3"/>
      <c r="AY97" s="3" t="s">
        <v>31</v>
      </c>
      <c r="AZ97" s="3" t="s">
        <v>26</v>
      </c>
      <c r="BA97" s="3">
        <v>1</v>
      </c>
      <c r="BB97" s="3">
        <v>14</v>
      </c>
      <c r="BC97" s="3">
        <v>1</v>
      </c>
      <c r="BD97" s="3">
        <v>2.95</v>
      </c>
      <c r="BE97" s="3">
        <v>6</v>
      </c>
      <c r="BF97" s="3">
        <v>7.0000000000000007E-2</v>
      </c>
      <c r="BG97" s="3">
        <v>1</v>
      </c>
      <c r="BH97" s="3"/>
      <c r="BI97" s="3" t="s">
        <v>31</v>
      </c>
      <c r="BJ97" s="3" t="s">
        <v>26</v>
      </c>
      <c r="BK97" s="3">
        <v>1</v>
      </c>
      <c r="BL97" s="3">
        <v>17</v>
      </c>
      <c r="BM97" s="3">
        <v>1</v>
      </c>
      <c r="BN97" s="3">
        <v>2.95</v>
      </c>
      <c r="BO97" s="3">
        <v>6</v>
      </c>
      <c r="BP97" s="3">
        <v>0.06</v>
      </c>
      <c r="BQ97" s="3">
        <v>1</v>
      </c>
    </row>
    <row r="98" spans="1:69">
      <c r="A98" t="s">
        <v>32</v>
      </c>
      <c r="B98" t="s">
        <v>15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">
        <v>32</v>
      </c>
      <c r="L98" t="s">
        <v>15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 s="3" t="e">
        <f t="shared" si="1"/>
        <v>#DIV/0!</v>
      </c>
      <c r="U98" t="s">
        <v>32</v>
      </c>
      <c r="V98" t="s">
        <v>15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E98" t="s">
        <v>32</v>
      </c>
      <c r="AF98" t="s">
        <v>15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O98" t="s">
        <v>32</v>
      </c>
      <c r="AP98" t="s">
        <v>15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Y98" t="s">
        <v>32</v>
      </c>
      <c r="AZ98" t="s">
        <v>15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I98" t="s">
        <v>32</v>
      </c>
      <c r="BJ98" t="s">
        <v>15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>
      <c r="A99" t="s">
        <v>32</v>
      </c>
      <c r="B99" t="s">
        <v>10</v>
      </c>
      <c r="C99">
        <v>1</v>
      </c>
      <c r="D99">
        <v>2</v>
      </c>
      <c r="E99">
        <v>1</v>
      </c>
      <c r="F99">
        <v>3.15</v>
      </c>
      <c r="G99">
        <v>5</v>
      </c>
      <c r="H99">
        <v>0.5</v>
      </c>
      <c r="I99">
        <v>1</v>
      </c>
      <c r="K99" t="s">
        <v>32</v>
      </c>
      <c r="L99" t="s">
        <v>10</v>
      </c>
      <c r="M99">
        <v>1</v>
      </c>
      <c r="N99">
        <v>2</v>
      </c>
      <c r="O99">
        <v>1</v>
      </c>
      <c r="P99">
        <v>3.15</v>
      </c>
      <c r="Q99">
        <v>5</v>
      </c>
      <c r="R99">
        <v>0.5</v>
      </c>
      <c r="S99">
        <v>1</v>
      </c>
      <c r="T99" s="3">
        <f t="shared" si="1"/>
        <v>0.66666666666666663</v>
      </c>
      <c r="U99" t="s">
        <v>32</v>
      </c>
      <c r="V99" t="s">
        <v>10</v>
      </c>
      <c r="W99">
        <v>1</v>
      </c>
      <c r="X99">
        <v>2</v>
      </c>
      <c r="Y99">
        <v>1</v>
      </c>
      <c r="Z99">
        <v>3.15</v>
      </c>
      <c r="AA99">
        <v>5</v>
      </c>
      <c r="AB99">
        <v>0.5</v>
      </c>
      <c r="AC99">
        <v>1</v>
      </c>
      <c r="AE99" t="s">
        <v>32</v>
      </c>
      <c r="AF99" t="s">
        <v>10</v>
      </c>
      <c r="AG99">
        <v>1</v>
      </c>
      <c r="AH99">
        <v>2</v>
      </c>
      <c r="AI99">
        <v>1</v>
      </c>
      <c r="AJ99">
        <v>3.15</v>
      </c>
      <c r="AK99">
        <v>5</v>
      </c>
      <c r="AL99">
        <v>0.5</v>
      </c>
      <c r="AM99">
        <v>1</v>
      </c>
      <c r="AO99" t="s">
        <v>32</v>
      </c>
      <c r="AP99" t="s">
        <v>10</v>
      </c>
      <c r="AQ99">
        <v>1</v>
      </c>
      <c r="AR99">
        <v>2</v>
      </c>
      <c r="AS99">
        <v>1</v>
      </c>
      <c r="AT99">
        <v>3.15</v>
      </c>
      <c r="AU99">
        <v>5</v>
      </c>
      <c r="AV99">
        <v>0.5</v>
      </c>
      <c r="AW99">
        <v>1</v>
      </c>
      <c r="AY99" t="s">
        <v>32</v>
      </c>
      <c r="AZ99" t="s">
        <v>10</v>
      </c>
      <c r="BA99">
        <v>1</v>
      </c>
      <c r="BB99">
        <v>2</v>
      </c>
      <c r="BC99">
        <v>1</v>
      </c>
      <c r="BD99">
        <v>3.15</v>
      </c>
      <c r="BE99">
        <v>5</v>
      </c>
      <c r="BF99">
        <v>0.5</v>
      </c>
      <c r="BG99">
        <v>1</v>
      </c>
      <c r="BI99" t="s">
        <v>32</v>
      </c>
      <c r="BJ99" t="s">
        <v>10</v>
      </c>
      <c r="BK99">
        <v>1</v>
      </c>
      <c r="BL99">
        <v>2</v>
      </c>
      <c r="BM99">
        <v>1</v>
      </c>
      <c r="BN99">
        <v>3.15</v>
      </c>
      <c r="BO99">
        <v>5</v>
      </c>
      <c r="BP99">
        <v>0.5</v>
      </c>
      <c r="BQ99">
        <v>1</v>
      </c>
    </row>
    <row r="100" spans="1:69">
      <c r="A100" t="s">
        <v>32</v>
      </c>
      <c r="B100" t="s">
        <v>12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0</v>
      </c>
      <c r="I100">
        <v>0</v>
      </c>
      <c r="K100" t="s">
        <v>32</v>
      </c>
      <c r="L100" t="s">
        <v>12</v>
      </c>
      <c r="M100">
        <v>0</v>
      </c>
      <c r="N100">
        <v>4</v>
      </c>
      <c r="O100">
        <v>0</v>
      </c>
      <c r="P100">
        <v>0</v>
      </c>
      <c r="Q100">
        <v>0</v>
      </c>
      <c r="R100">
        <v>0</v>
      </c>
      <c r="S100">
        <v>0</v>
      </c>
      <c r="T100" s="3" t="e">
        <f t="shared" si="1"/>
        <v>#DIV/0!</v>
      </c>
      <c r="U100" t="s">
        <v>32</v>
      </c>
      <c r="V100" t="s">
        <v>12</v>
      </c>
      <c r="W100">
        <v>0</v>
      </c>
      <c r="X100">
        <v>4</v>
      </c>
      <c r="Y100">
        <v>0</v>
      </c>
      <c r="Z100">
        <v>0</v>
      </c>
      <c r="AA100">
        <v>0</v>
      </c>
      <c r="AB100">
        <v>0</v>
      </c>
      <c r="AC100">
        <v>0</v>
      </c>
      <c r="AE100" t="s">
        <v>32</v>
      </c>
      <c r="AF100" t="s">
        <v>12</v>
      </c>
      <c r="AG100">
        <v>0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O100" t="s">
        <v>32</v>
      </c>
      <c r="AP100" t="s">
        <v>12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Y100" t="s">
        <v>32</v>
      </c>
      <c r="AZ100" t="s">
        <v>12</v>
      </c>
      <c r="BA100">
        <v>0</v>
      </c>
      <c r="BB100">
        <v>7</v>
      </c>
      <c r="BC100">
        <v>0</v>
      </c>
      <c r="BD100">
        <v>0</v>
      </c>
      <c r="BE100">
        <v>0</v>
      </c>
      <c r="BF100">
        <v>0</v>
      </c>
      <c r="BG100">
        <v>0</v>
      </c>
      <c r="BI100" t="s">
        <v>32</v>
      </c>
      <c r="BJ100" t="s">
        <v>12</v>
      </c>
      <c r="BK100">
        <v>0</v>
      </c>
      <c r="BL100">
        <v>7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>
      <c r="A101" t="s">
        <v>32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 t="s">
        <v>32</v>
      </c>
      <c r="L101" t="s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3" t="e">
        <f t="shared" si="1"/>
        <v>#DIV/0!</v>
      </c>
      <c r="U101" t="s">
        <v>32</v>
      </c>
      <c r="V101" t="s">
        <v>13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E101" t="s">
        <v>32</v>
      </c>
      <c r="AF101" t="s">
        <v>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O101" t="s">
        <v>32</v>
      </c>
      <c r="AP101" t="s">
        <v>13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Y101" t="s">
        <v>32</v>
      </c>
      <c r="AZ101" t="s">
        <v>13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I101" t="s">
        <v>32</v>
      </c>
      <c r="BJ101" t="s">
        <v>13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>
      <c r="A102" s="3" t="s">
        <v>32</v>
      </c>
      <c r="B102" s="3" t="s">
        <v>26</v>
      </c>
      <c r="C102" s="3">
        <v>1</v>
      </c>
      <c r="D102" s="3">
        <v>7</v>
      </c>
      <c r="E102" s="3">
        <v>1</v>
      </c>
      <c r="F102" s="3">
        <v>3.15</v>
      </c>
      <c r="G102" s="3">
        <v>5</v>
      </c>
      <c r="H102" s="3">
        <v>0.14000000000000001</v>
      </c>
      <c r="I102" s="3">
        <v>1</v>
      </c>
      <c r="J102" s="3"/>
      <c r="K102" s="3" t="s">
        <v>32</v>
      </c>
      <c r="L102" s="3" t="s">
        <v>26</v>
      </c>
      <c r="M102" s="3">
        <v>1</v>
      </c>
      <c r="N102" s="3">
        <v>7</v>
      </c>
      <c r="O102" s="3">
        <v>1</v>
      </c>
      <c r="P102" s="3">
        <v>3.15</v>
      </c>
      <c r="Q102" s="3">
        <v>5</v>
      </c>
      <c r="R102" s="3">
        <v>0.14000000000000001</v>
      </c>
      <c r="S102" s="3">
        <v>1</v>
      </c>
      <c r="T102" s="3">
        <f t="shared" si="1"/>
        <v>0.24561403508771928</v>
      </c>
      <c r="U102" s="3" t="s">
        <v>32</v>
      </c>
      <c r="V102" s="3" t="s">
        <v>26</v>
      </c>
      <c r="W102" s="3">
        <v>1</v>
      </c>
      <c r="X102" s="3">
        <v>7</v>
      </c>
      <c r="Y102" s="3">
        <v>1</v>
      </c>
      <c r="Z102" s="3">
        <v>3.15</v>
      </c>
      <c r="AA102" s="3">
        <v>5</v>
      </c>
      <c r="AB102" s="3">
        <v>0.14000000000000001</v>
      </c>
      <c r="AC102" s="3">
        <v>1</v>
      </c>
      <c r="AD102" s="3"/>
      <c r="AE102" s="3" t="s">
        <v>32</v>
      </c>
      <c r="AF102" s="3" t="s">
        <v>26</v>
      </c>
      <c r="AG102" s="3">
        <v>1</v>
      </c>
      <c r="AH102" s="3">
        <v>7</v>
      </c>
      <c r="AI102" s="3">
        <v>1</v>
      </c>
      <c r="AJ102" s="3">
        <v>3.15</v>
      </c>
      <c r="AK102" s="3">
        <v>5</v>
      </c>
      <c r="AL102" s="3">
        <v>0.14000000000000001</v>
      </c>
      <c r="AM102" s="3">
        <v>1</v>
      </c>
      <c r="AN102" s="3"/>
      <c r="AO102" s="3" t="s">
        <v>32</v>
      </c>
      <c r="AP102" s="3" t="s">
        <v>26</v>
      </c>
      <c r="AQ102" s="3">
        <v>1</v>
      </c>
      <c r="AR102" s="3">
        <v>7</v>
      </c>
      <c r="AS102" s="3">
        <v>1</v>
      </c>
      <c r="AT102" s="3">
        <v>3.15</v>
      </c>
      <c r="AU102" s="3">
        <v>5</v>
      </c>
      <c r="AV102" s="3">
        <v>0.14000000000000001</v>
      </c>
      <c r="AW102" s="3">
        <v>1</v>
      </c>
      <c r="AX102" s="3"/>
      <c r="AY102" s="3" t="s">
        <v>32</v>
      </c>
      <c r="AZ102" s="3" t="s">
        <v>26</v>
      </c>
      <c r="BA102" s="3">
        <v>1</v>
      </c>
      <c r="BB102" s="3">
        <v>10</v>
      </c>
      <c r="BC102" s="3">
        <v>1</v>
      </c>
      <c r="BD102" s="3">
        <v>3.15</v>
      </c>
      <c r="BE102" s="3">
        <v>5</v>
      </c>
      <c r="BF102" s="3">
        <v>0.1</v>
      </c>
      <c r="BG102" s="3">
        <v>1</v>
      </c>
      <c r="BH102" s="3"/>
      <c r="BI102" s="3" t="s">
        <v>32</v>
      </c>
      <c r="BJ102" s="3" t="s">
        <v>26</v>
      </c>
      <c r="BK102" s="3">
        <v>1</v>
      </c>
      <c r="BL102" s="3">
        <v>10</v>
      </c>
      <c r="BM102" s="3">
        <v>1</v>
      </c>
      <c r="BN102" s="3">
        <v>3.15</v>
      </c>
      <c r="BO102" s="3">
        <v>5</v>
      </c>
      <c r="BP102" s="3">
        <v>0.1</v>
      </c>
      <c r="BQ102" s="3">
        <v>1</v>
      </c>
    </row>
    <row r="103" spans="1:69">
      <c r="A103" t="s">
        <v>33</v>
      </c>
      <c r="B103" t="s">
        <v>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 t="s">
        <v>33</v>
      </c>
      <c r="L103" t="s">
        <v>15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3" t="e">
        <f t="shared" si="1"/>
        <v>#DIV/0!</v>
      </c>
      <c r="U103" t="s">
        <v>33</v>
      </c>
      <c r="V103" t="s">
        <v>15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E103" t="s">
        <v>33</v>
      </c>
      <c r="AF103" t="s">
        <v>15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O103" t="s">
        <v>33</v>
      </c>
      <c r="AP103" t="s">
        <v>15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Y103" t="s">
        <v>33</v>
      </c>
      <c r="AZ103" t="s">
        <v>15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I103" t="s">
        <v>33</v>
      </c>
      <c r="BJ103" t="s">
        <v>15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>
      <c r="A104" t="s">
        <v>33</v>
      </c>
      <c r="B104" t="s">
        <v>10</v>
      </c>
      <c r="C104">
        <v>1</v>
      </c>
      <c r="D104">
        <v>5</v>
      </c>
      <c r="E104">
        <v>1</v>
      </c>
      <c r="F104">
        <v>2.95</v>
      </c>
      <c r="G104">
        <v>2</v>
      </c>
      <c r="H104">
        <v>0.2</v>
      </c>
      <c r="I104">
        <v>1</v>
      </c>
      <c r="K104" t="s">
        <v>33</v>
      </c>
      <c r="L104" t="s">
        <v>10</v>
      </c>
      <c r="M104">
        <v>1</v>
      </c>
      <c r="N104">
        <v>5</v>
      </c>
      <c r="O104">
        <v>1</v>
      </c>
      <c r="P104">
        <v>2.95</v>
      </c>
      <c r="Q104">
        <v>2</v>
      </c>
      <c r="R104">
        <v>0.2</v>
      </c>
      <c r="S104">
        <v>1</v>
      </c>
      <c r="T104" s="3">
        <f t="shared" si="1"/>
        <v>0.33333333333333337</v>
      </c>
      <c r="U104" t="s">
        <v>33</v>
      </c>
      <c r="V104" t="s">
        <v>10</v>
      </c>
      <c r="W104">
        <v>1</v>
      </c>
      <c r="X104">
        <v>5</v>
      </c>
      <c r="Y104">
        <v>1</v>
      </c>
      <c r="Z104">
        <v>2.95</v>
      </c>
      <c r="AA104">
        <v>2</v>
      </c>
      <c r="AB104">
        <v>0.2</v>
      </c>
      <c r="AC104">
        <v>1</v>
      </c>
      <c r="AE104" t="s">
        <v>33</v>
      </c>
      <c r="AF104" t="s">
        <v>10</v>
      </c>
      <c r="AG104">
        <v>1</v>
      </c>
      <c r="AH104">
        <v>5</v>
      </c>
      <c r="AI104">
        <v>1</v>
      </c>
      <c r="AJ104">
        <v>2.95</v>
      </c>
      <c r="AK104">
        <v>2</v>
      </c>
      <c r="AL104">
        <v>0.2</v>
      </c>
      <c r="AM104">
        <v>1</v>
      </c>
      <c r="AO104" t="s">
        <v>33</v>
      </c>
      <c r="AP104" t="s">
        <v>10</v>
      </c>
      <c r="AQ104">
        <v>1</v>
      </c>
      <c r="AR104">
        <v>9</v>
      </c>
      <c r="AS104">
        <v>1</v>
      </c>
      <c r="AT104">
        <v>2.95</v>
      </c>
      <c r="AU104">
        <v>2</v>
      </c>
      <c r="AV104">
        <v>0.11</v>
      </c>
      <c r="AW104">
        <v>1</v>
      </c>
      <c r="AY104" t="s">
        <v>33</v>
      </c>
      <c r="AZ104" t="s">
        <v>10</v>
      </c>
      <c r="BA104">
        <v>1</v>
      </c>
      <c r="BB104">
        <v>9</v>
      </c>
      <c r="BC104">
        <v>1</v>
      </c>
      <c r="BD104">
        <v>2.95</v>
      </c>
      <c r="BE104">
        <v>2</v>
      </c>
      <c r="BF104">
        <v>0.11</v>
      </c>
      <c r="BG104">
        <v>1</v>
      </c>
      <c r="BI104" t="s">
        <v>33</v>
      </c>
      <c r="BJ104" t="s">
        <v>10</v>
      </c>
      <c r="BK104">
        <v>1</v>
      </c>
      <c r="BL104">
        <v>10</v>
      </c>
      <c r="BM104">
        <v>1</v>
      </c>
      <c r="BN104">
        <v>2.95</v>
      </c>
      <c r="BO104">
        <v>2</v>
      </c>
      <c r="BP104">
        <v>0.1</v>
      </c>
      <c r="BQ104">
        <v>1</v>
      </c>
    </row>
    <row r="105" spans="1:69">
      <c r="A105" t="s">
        <v>33</v>
      </c>
      <c r="B105" t="s">
        <v>12</v>
      </c>
      <c r="C105">
        <v>1</v>
      </c>
      <c r="D105">
        <v>5</v>
      </c>
      <c r="E105">
        <v>1</v>
      </c>
      <c r="F105">
        <v>3.15</v>
      </c>
      <c r="G105">
        <v>22</v>
      </c>
      <c r="H105">
        <v>0.2</v>
      </c>
      <c r="I105">
        <v>1</v>
      </c>
      <c r="K105" t="s">
        <v>33</v>
      </c>
      <c r="L105" t="s">
        <v>12</v>
      </c>
      <c r="M105">
        <v>1</v>
      </c>
      <c r="N105">
        <v>5</v>
      </c>
      <c r="O105">
        <v>1</v>
      </c>
      <c r="P105">
        <v>3.15</v>
      </c>
      <c r="Q105">
        <v>22</v>
      </c>
      <c r="R105">
        <v>0.2</v>
      </c>
      <c r="S105">
        <v>1</v>
      </c>
      <c r="T105" s="3">
        <f t="shared" si="1"/>
        <v>0.33333333333333337</v>
      </c>
      <c r="U105" t="s">
        <v>33</v>
      </c>
      <c r="V105" t="s">
        <v>12</v>
      </c>
      <c r="W105">
        <v>1</v>
      </c>
      <c r="X105">
        <v>5</v>
      </c>
      <c r="Y105">
        <v>1</v>
      </c>
      <c r="Z105">
        <v>3.15</v>
      </c>
      <c r="AA105">
        <v>22</v>
      </c>
      <c r="AB105">
        <v>0.2</v>
      </c>
      <c r="AC105">
        <v>1</v>
      </c>
      <c r="AE105" t="s">
        <v>33</v>
      </c>
      <c r="AF105" t="s">
        <v>12</v>
      </c>
      <c r="AG105">
        <v>1</v>
      </c>
      <c r="AH105">
        <v>5</v>
      </c>
      <c r="AI105">
        <v>1</v>
      </c>
      <c r="AJ105">
        <v>3.15</v>
      </c>
      <c r="AK105">
        <v>22</v>
      </c>
      <c r="AL105">
        <v>0.2</v>
      </c>
      <c r="AM105">
        <v>1</v>
      </c>
      <c r="AO105" t="s">
        <v>33</v>
      </c>
      <c r="AP105" t="s">
        <v>12</v>
      </c>
      <c r="AQ105">
        <v>1</v>
      </c>
      <c r="AR105">
        <v>7</v>
      </c>
      <c r="AS105">
        <v>1</v>
      </c>
      <c r="AT105">
        <v>3.15</v>
      </c>
      <c r="AU105">
        <v>22</v>
      </c>
      <c r="AV105">
        <v>0.14000000000000001</v>
      </c>
      <c r="AW105">
        <v>1</v>
      </c>
      <c r="AY105" t="s">
        <v>33</v>
      </c>
      <c r="AZ105" t="s">
        <v>12</v>
      </c>
      <c r="BA105">
        <v>1</v>
      </c>
      <c r="BB105">
        <v>9</v>
      </c>
      <c r="BC105">
        <v>1</v>
      </c>
      <c r="BD105">
        <v>3.15</v>
      </c>
      <c r="BE105">
        <v>22</v>
      </c>
      <c r="BF105">
        <v>0.11</v>
      </c>
      <c r="BG105">
        <v>1</v>
      </c>
      <c r="BI105" t="s">
        <v>33</v>
      </c>
      <c r="BJ105" t="s">
        <v>12</v>
      </c>
      <c r="BK105">
        <v>1</v>
      </c>
      <c r="BL105">
        <v>11</v>
      </c>
      <c r="BM105">
        <v>1</v>
      </c>
      <c r="BN105">
        <v>3.15</v>
      </c>
      <c r="BO105">
        <v>22</v>
      </c>
      <c r="BP105">
        <v>0.09</v>
      </c>
      <c r="BQ105">
        <v>1</v>
      </c>
    </row>
    <row r="106" spans="1:69">
      <c r="A106" t="s">
        <v>33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 t="s">
        <v>33</v>
      </c>
      <c r="L106" t="s">
        <v>13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3" t="e">
        <f t="shared" si="1"/>
        <v>#DIV/0!</v>
      </c>
      <c r="U106" t="s">
        <v>33</v>
      </c>
      <c r="V106" t="s">
        <v>13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E106" t="s">
        <v>33</v>
      </c>
      <c r="AF106" t="s">
        <v>13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O106" t="s">
        <v>33</v>
      </c>
      <c r="AP106" t="s">
        <v>13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Y106" t="s">
        <v>33</v>
      </c>
      <c r="AZ106" t="s">
        <v>13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I106" t="s">
        <v>33</v>
      </c>
      <c r="BJ106" t="s">
        <v>13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>
      <c r="A107" s="3" t="s">
        <v>33</v>
      </c>
      <c r="B107" s="3" t="s">
        <v>26</v>
      </c>
      <c r="C107" s="3">
        <v>2</v>
      </c>
      <c r="D107" s="3">
        <v>10</v>
      </c>
      <c r="E107" s="3">
        <v>2</v>
      </c>
      <c r="F107" s="3">
        <v>3.04</v>
      </c>
      <c r="G107" s="3">
        <v>12</v>
      </c>
      <c r="H107" s="3">
        <v>0.2</v>
      </c>
      <c r="I107" s="3">
        <v>1</v>
      </c>
      <c r="J107" s="3"/>
      <c r="K107" s="3" t="s">
        <v>33</v>
      </c>
      <c r="L107" s="3" t="s">
        <v>26</v>
      </c>
      <c r="M107" s="3">
        <v>2</v>
      </c>
      <c r="N107" s="3">
        <v>10</v>
      </c>
      <c r="O107" s="3">
        <v>2</v>
      </c>
      <c r="P107" s="3">
        <v>3.04</v>
      </c>
      <c r="Q107" s="3">
        <v>12</v>
      </c>
      <c r="R107" s="3">
        <v>0.2</v>
      </c>
      <c r="S107" s="3">
        <v>1</v>
      </c>
      <c r="T107" s="3">
        <f t="shared" si="1"/>
        <v>0.33333333333333337</v>
      </c>
      <c r="U107" s="3" t="s">
        <v>33</v>
      </c>
      <c r="V107" s="3" t="s">
        <v>26</v>
      </c>
      <c r="W107" s="3">
        <v>2</v>
      </c>
      <c r="X107" s="3">
        <v>10</v>
      </c>
      <c r="Y107" s="3">
        <v>2</v>
      </c>
      <c r="Z107" s="3">
        <v>3.04</v>
      </c>
      <c r="AA107" s="3">
        <v>12</v>
      </c>
      <c r="AB107" s="3">
        <v>0.2</v>
      </c>
      <c r="AC107" s="3">
        <v>1</v>
      </c>
      <c r="AD107" s="3"/>
      <c r="AE107" s="3" t="s">
        <v>33</v>
      </c>
      <c r="AF107" s="3" t="s">
        <v>26</v>
      </c>
      <c r="AG107" s="3">
        <v>2</v>
      </c>
      <c r="AH107" s="3">
        <v>10</v>
      </c>
      <c r="AI107" s="3">
        <v>2</v>
      </c>
      <c r="AJ107" s="3">
        <v>3.04</v>
      </c>
      <c r="AK107" s="3">
        <v>12</v>
      </c>
      <c r="AL107" s="3">
        <v>0.2</v>
      </c>
      <c r="AM107" s="3">
        <v>1</v>
      </c>
      <c r="AN107" s="3"/>
      <c r="AO107" s="3" t="s">
        <v>33</v>
      </c>
      <c r="AP107" s="3" t="s">
        <v>26</v>
      </c>
      <c r="AQ107" s="3">
        <v>2</v>
      </c>
      <c r="AR107" s="3">
        <v>16</v>
      </c>
      <c r="AS107" s="3">
        <v>2</v>
      </c>
      <c r="AT107" s="3">
        <v>3.04</v>
      </c>
      <c r="AU107" s="3">
        <v>12</v>
      </c>
      <c r="AV107" s="3">
        <v>0.13</v>
      </c>
      <c r="AW107" s="3">
        <v>1</v>
      </c>
      <c r="AX107" s="3"/>
      <c r="AY107" s="3" t="s">
        <v>33</v>
      </c>
      <c r="AZ107" s="3" t="s">
        <v>26</v>
      </c>
      <c r="BA107" s="3">
        <v>2</v>
      </c>
      <c r="BB107" s="3">
        <v>18</v>
      </c>
      <c r="BC107" s="3">
        <v>2</v>
      </c>
      <c r="BD107" s="3">
        <v>3.04</v>
      </c>
      <c r="BE107" s="3">
        <v>12</v>
      </c>
      <c r="BF107" s="3">
        <v>0.11</v>
      </c>
      <c r="BG107" s="3">
        <v>1</v>
      </c>
      <c r="BH107" s="3"/>
      <c r="BI107" s="3" t="s">
        <v>33</v>
      </c>
      <c r="BJ107" s="3" t="s">
        <v>26</v>
      </c>
      <c r="BK107" s="3">
        <v>2</v>
      </c>
      <c r="BL107" s="3">
        <v>21</v>
      </c>
      <c r="BM107" s="3">
        <v>2</v>
      </c>
      <c r="BN107" s="3">
        <v>3.04</v>
      </c>
      <c r="BO107" s="3">
        <v>12</v>
      </c>
      <c r="BP107" s="3">
        <v>0.1</v>
      </c>
      <c r="BQ107" s="3">
        <v>1</v>
      </c>
    </row>
    <row r="108" spans="1:69">
      <c r="A108" t="s">
        <v>34</v>
      </c>
      <c r="B108" t="s">
        <v>15</v>
      </c>
      <c r="C108">
        <v>0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0</v>
      </c>
      <c r="K108" t="s">
        <v>34</v>
      </c>
      <c r="L108" t="s">
        <v>15</v>
      </c>
      <c r="M108">
        <v>0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 s="3" t="e">
        <f t="shared" si="1"/>
        <v>#DIV/0!</v>
      </c>
      <c r="U108" t="s">
        <v>34</v>
      </c>
      <c r="V108" t="s">
        <v>15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0</v>
      </c>
      <c r="AC108">
        <v>0</v>
      </c>
      <c r="AE108" t="s">
        <v>34</v>
      </c>
      <c r="AF108" t="s">
        <v>15</v>
      </c>
      <c r="AG108">
        <v>0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O108" t="s">
        <v>34</v>
      </c>
      <c r="AP108" t="s">
        <v>15</v>
      </c>
      <c r="AQ108">
        <v>0</v>
      </c>
      <c r="AR108">
        <v>3</v>
      </c>
      <c r="AS108">
        <v>0</v>
      </c>
      <c r="AT108">
        <v>0</v>
      </c>
      <c r="AU108">
        <v>0</v>
      </c>
      <c r="AV108">
        <v>0</v>
      </c>
      <c r="AW108">
        <v>0</v>
      </c>
      <c r="AY108" t="s">
        <v>34</v>
      </c>
      <c r="AZ108" t="s">
        <v>15</v>
      </c>
      <c r="BA108">
        <v>0</v>
      </c>
      <c r="BB108">
        <v>3</v>
      </c>
      <c r="BC108">
        <v>0</v>
      </c>
      <c r="BD108">
        <v>0</v>
      </c>
      <c r="BE108">
        <v>0</v>
      </c>
      <c r="BF108">
        <v>0</v>
      </c>
      <c r="BG108">
        <v>0</v>
      </c>
      <c r="BI108" t="s">
        <v>34</v>
      </c>
      <c r="BJ108" t="s">
        <v>15</v>
      </c>
      <c r="BK108">
        <v>0</v>
      </c>
      <c r="BL108">
        <v>3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>
      <c r="A109" t="s">
        <v>34</v>
      </c>
      <c r="B109" t="s">
        <v>10</v>
      </c>
      <c r="C109">
        <v>1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K109" t="s">
        <v>34</v>
      </c>
      <c r="L109" t="s">
        <v>10</v>
      </c>
      <c r="M109">
        <v>1</v>
      </c>
      <c r="N109">
        <v>5</v>
      </c>
      <c r="O109">
        <v>1</v>
      </c>
      <c r="P109">
        <v>2.57</v>
      </c>
      <c r="Q109">
        <v>9</v>
      </c>
      <c r="R109">
        <v>0.2</v>
      </c>
      <c r="S109">
        <v>1</v>
      </c>
      <c r="T109" s="3">
        <f t="shared" si="1"/>
        <v>0.33333333333333337</v>
      </c>
      <c r="U109" t="s">
        <v>34</v>
      </c>
      <c r="V109" t="s">
        <v>10</v>
      </c>
      <c r="W109">
        <v>1</v>
      </c>
      <c r="X109">
        <v>5</v>
      </c>
      <c r="Y109">
        <v>1</v>
      </c>
      <c r="Z109">
        <v>2.57</v>
      </c>
      <c r="AA109">
        <v>9</v>
      </c>
      <c r="AB109">
        <v>0.2</v>
      </c>
      <c r="AC109">
        <v>1</v>
      </c>
      <c r="AE109" t="s">
        <v>34</v>
      </c>
      <c r="AF109" t="s">
        <v>10</v>
      </c>
      <c r="AG109">
        <v>1</v>
      </c>
      <c r="AH109">
        <v>3</v>
      </c>
      <c r="AI109">
        <v>0</v>
      </c>
      <c r="AJ109">
        <v>0</v>
      </c>
      <c r="AK109">
        <v>0</v>
      </c>
      <c r="AL109">
        <v>0</v>
      </c>
      <c r="AM109">
        <v>0</v>
      </c>
      <c r="AO109" t="s">
        <v>34</v>
      </c>
      <c r="AP109" t="s">
        <v>10</v>
      </c>
      <c r="AQ109">
        <v>1</v>
      </c>
      <c r="AR109">
        <v>5</v>
      </c>
      <c r="AS109">
        <v>1</v>
      </c>
      <c r="AT109">
        <v>2.57</v>
      </c>
      <c r="AU109">
        <v>9</v>
      </c>
      <c r="AV109">
        <v>0.2</v>
      </c>
      <c r="AW109">
        <v>1</v>
      </c>
      <c r="AY109" t="s">
        <v>34</v>
      </c>
      <c r="AZ109" t="s">
        <v>10</v>
      </c>
      <c r="BA109">
        <v>1</v>
      </c>
      <c r="BB109">
        <v>6</v>
      </c>
      <c r="BC109">
        <v>1</v>
      </c>
      <c r="BD109">
        <v>2.57</v>
      </c>
      <c r="BE109">
        <v>9</v>
      </c>
      <c r="BF109">
        <v>0.17</v>
      </c>
      <c r="BG109">
        <v>1</v>
      </c>
      <c r="BI109" t="s">
        <v>34</v>
      </c>
      <c r="BJ109" t="s">
        <v>10</v>
      </c>
      <c r="BK109">
        <v>1</v>
      </c>
      <c r="BL109">
        <v>7</v>
      </c>
      <c r="BM109">
        <v>1</v>
      </c>
      <c r="BN109">
        <v>2.57</v>
      </c>
      <c r="BO109">
        <v>9</v>
      </c>
      <c r="BP109">
        <v>0.14000000000000001</v>
      </c>
      <c r="BQ109">
        <v>1</v>
      </c>
    </row>
    <row r="110" spans="1:69">
      <c r="A110" t="s">
        <v>34</v>
      </c>
      <c r="B110" t="s">
        <v>12</v>
      </c>
      <c r="C110">
        <v>2</v>
      </c>
      <c r="D110">
        <v>4</v>
      </c>
      <c r="E110">
        <v>2</v>
      </c>
      <c r="F110">
        <v>3</v>
      </c>
      <c r="G110">
        <v>6.5</v>
      </c>
      <c r="H110">
        <v>0.5</v>
      </c>
      <c r="I110">
        <v>1</v>
      </c>
      <c r="K110" t="s">
        <v>34</v>
      </c>
      <c r="L110" t="s">
        <v>12</v>
      </c>
      <c r="M110">
        <v>2</v>
      </c>
      <c r="N110">
        <v>4</v>
      </c>
      <c r="O110">
        <v>2</v>
      </c>
      <c r="P110">
        <v>3</v>
      </c>
      <c r="Q110">
        <v>6.5</v>
      </c>
      <c r="R110">
        <v>0.5</v>
      </c>
      <c r="S110">
        <v>1</v>
      </c>
      <c r="T110" s="3">
        <f t="shared" si="1"/>
        <v>0.66666666666666663</v>
      </c>
      <c r="U110" t="s">
        <v>34</v>
      </c>
      <c r="V110" t="s">
        <v>12</v>
      </c>
      <c r="W110">
        <v>2</v>
      </c>
      <c r="X110">
        <v>4</v>
      </c>
      <c r="Y110">
        <v>2</v>
      </c>
      <c r="Z110">
        <v>3</v>
      </c>
      <c r="AA110">
        <v>6.5</v>
      </c>
      <c r="AB110">
        <v>0.5</v>
      </c>
      <c r="AC110">
        <v>1</v>
      </c>
      <c r="AE110" t="s">
        <v>34</v>
      </c>
      <c r="AF110" t="s">
        <v>12</v>
      </c>
      <c r="AG110">
        <v>2</v>
      </c>
      <c r="AH110">
        <v>5</v>
      </c>
      <c r="AI110">
        <v>2</v>
      </c>
      <c r="AJ110">
        <v>3</v>
      </c>
      <c r="AK110">
        <v>6.5</v>
      </c>
      <c r="AL110">
        <v>0.4</v>
      </c>
      <c r="AM110">
        <v>1</v>
      </c>
      <c r="AO110" t="s">
        <v>34</v>
      </c>
      <c r="AP110" t="s">
        <v>12</v>
      </c>
      <c r="AQ110">
        <v>2</v>
      </c>
      <c r="AR110">
        <v>5</v>
      </c>
      <c r="AS110">
        <v>2</v>
      </c>
      <c r="AT110">
        <v>3</v>
      </c>
      <c r="AU110">
        <v>6.5</v>
      </c>
      <c r="AV110">
        <v>0.4</v>
      </c>
      <c r="AW110">
        <v>1</v>
      </c>
      <c r="AY110" t="s">
        <v>34</v>
      </c>
      <c r="AZ110" t="s">
        <v>12</v>
      </c>
      <c r="BA110">
        <v>2</v>
      </c>
      <c r="BB110">
        <v>8</v>
      </c>
      <c r="BC110">
        <v>2</v>
      </c>
      <c r="BD110">
        <v>3</v>
      </c>
      <c r="BE110">
        <v>6.5</v>
      </c>
      <c r="BF110">
        <v>0.25</v>
      </c>
      <c r="BG110">
        <v>1</v>
      </c>
      <c r="BI110" t="s">
        <v>34</v>
      </c>
      <c r="BJ110" t="s">
        <v>12</v>
      </c>
      <c r="BK110">
        <v>2</v>
      </c>
      <c r="BL110">
        <v>8</v>
      </c>
      <c r="BM110">
        <v>2</v>
      </c>
      <c r="BN110">
        <v>3</v>
      </c>
      <c r="BO110">
        <v>6.5</v>
      </c>
      <c r="BP110">
        <v>0.25</v>
      </c>
      <c r="BQ110">
        <v>1</v>
      </c>
    </row>
    <row r="111" spans="1:69">
      <c r="A111" t="s">
        <v>34</v>
      </c>
      <c r="B111" t="s">
        <v>13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K111" t="s">
        <v>34</v>
      </c>
      <c r="L111" t="s">
        <v>13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 s="3" t="e">
        <f t="shared" si="1"/>
        <v>#DIV/0!</v>
      </c>
      <c r="U111" t="s">
        <v>34</v>
      </c>
      <c r="V111" t="s">
        <v>13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E111" t="s">
        <v>34</v>
      </c>
      <c r="AF111" t="s">
        <v>13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O111" t="s">
        <v>34</v>
      </c>
      <c r="AP111" t="s">
        <v>13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Y111" t="s">
        <v>34</v>
      </c>
      <c r="AZ111" t="s">
        <v>13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I111" t="s">
        <v>34</v>
      </c>
      <c r="BJ111" t="s">
        <v>13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>
      <c r="A112" s="3" t="s">
        <v>34</v>
      </c>
      <c r="B112" s="3" t="s">
        <v>26</v>
      </c>
      <c r="C112" s="3">
        <v>3</v>
      </c>
      <c r="D112" s="3">
        <v>11</v>
      </c>
      <c r="E112" s="3">
        <v>2</v>
      </c>
      <c r="F112" s="3">
        <v>3</v>
      </c>
      <c r="G112" s="3">
        <v>6.5</v>
      </c>
      <c r="H112" s="3">
        <v>0.18</v>
      </c>
      <c r="I112" s="3">
        <v>0.67</v>
      </c>
      <c r="J112" s="3"/>
      <c r="K112" s="3" t="s">
        <v>34</v>
      </c>
      <c r="L112" s="3" t="s">
        <v>26</v>
      </c>
      <c r="M112" s="3">
        <v>3</v>
      </c>
      <c r="N112" s="3">
        <v>13</v>
      </c>
      <c r="O112" s="3">
        <v>3</v>
      </c>
      <c r="P112" s="3">
        <v>2.87</v>
      </c>
      <c r="Q112" s="3">
        <v>7.33</v>
      </c>
      <c r="R112" s="3">
        <v>0.23</v>
      </c>
      <c r="S112" s="3">
        <v>1</v>
      </c>
      <c r="T112" s="3">
        <f t="shared" si="1"/>
        <v>0.37398373983739841</v>
      </c>
      <c r="U112" s="3" t="s">
        <v>34</v>
      </c>
      <c r="V112" s="3" t="s">
        <v>26</v>
      </c>
      <c r="W112" s="3">
        <v>3</v>
      </c>
      <c r="X112" s="3">
        <v>13</v>
      </c>
      <c r="Y112" s="3">
        <v>3</v>
      </c>
      <c r="Z112" s="3">
        <v>2.87</v>
      </c>
      <c r="AA112" s="3">
        <v>7.33</v>
      </c>
      <c r="AB112" s="3">
        <v>0.23</v>
      </c>
      <c r="AC112" s="3">
        <v>1</v>
      </c>
      <c r="AD112" s="3"/>
      <c r="AE112" s="3" t="s">
        <v>34</v>
      </c>
      <c r="AF112" s="3" t="s">
        <v>26</v>
      </c>
      <c r="AG112" s="3">
        <v>3</v>
      </c>
      <c r="AH112" s="3">
        <v>12</v>
      </c>
      <c r="AI112" s="3">
        <v>2</v>
      </c>
      <c r="AJ112" s="3">
        <v>3</v>
      </c>
      <c r="AK112" s="3">
        <v>6.5</v>
      </c>
      <c r="AL112" s="3">
        <v>0.17</v>
      </c>
      <c r="AM112" s="3">
        <v>0.67</v>
      </c>
      <c r="AN112" s="3"/>
      <c r="AO112" s="3" t="s">
        <v>34</v>
      </c>
      <c r="AP112" s="3" t="s">
        <v>26</v>
      </c>
      <c r="AQ112" s="3">
        <v>3</v>
      </c>
      <c r="AR112" s="3">
        <v>14</v>
      </c>
      <c r="AS112" s="3">
        <v>3</v>
      </c>
      <c r="AT112" s="3">
        <v>2.87</v>
      </c>
      <c r="AU112" s="3">
        <v>7.33</v>
      </c>
      <c r="AV112" s="3">
        <v>0.21</v>
      </c>
      <c r="AW112" s="3">
        <v>1</v>
      </c>
      <c r="AX112" s="3"/>
      <c r="AY112" s="3" t="s">
        <v>34</v>
      </c>
      <c r="AZ112" s="3" t="s">
        <v>26</v>
      </c>
      <c r="BA112" s="3">
        <v>3</v>
      </c>
      <c r="BB112" s="3">
        <v>18</v>
      </c>
      <c r="BC112" s="3">
        <v>3</v>
      </c>
      <c r="BD112" s="3">
        <v>2.87</v>
      </c>
      <c r="BE112" s="3">
        <v>7.33</v>
      </c>
      <c r="BF112" s="3">
        <v>0.17</v>
      </c>
      <c r="BG112" s="3">
        <v>1</v>
      </c>
      <c r="BH112" s="3"/>
      <c r="BI112" s="3" t="s">
        <v>34</v>
      </c>
      <c r="BJ112" s="3" t="s">
        <v>26</v>
      </c>
      <c r="BK112" s="3">
        <v>3</v>
      </c>
      <c r="BL112" s="3">
        <v>19</v>
      </c>
      <c r="BM112" s="3">
        <v>3</v>
      </c>
      <c r="BN112" s="3">
        <v>2.87</v>
      </c>
      <c r="BO112" s="3">
        <v>7.33</v>
      </c>
      <c r="BP112" s="3">
        <v>0.16</v>
      </c>
      <c r="BQ112" s="3">
        <v>1</v>
      </c>
    </row>
    <row r="113" spans="1:69">
      <c r="A113" t="s">
        <v>35</v>
      </c>
      <c r="B113" t="s">
        <v>15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 t="s">
        <v>35</v>
      </c>
      <c r="L113" t="s">
        <v>15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3" t="e">
        <f t="shared" si="1"/>
        <v>#DIV/0!</v>
      </c>
      <c r="U113" t="s">
        <v>35</v>
      </c>
      <c r="V113" t="s">
        <v>15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E113" t="s">
        <v>35</v>
      </c>
      <c r="AF113" t="s">
        <v>15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O113" t="s">
        <v>35</v>
      </c>
      <c r="AP113" t="s">
        <v>15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Y113" t="s">
        <v>35</v>
      </c>
      <c r="AZ113" t="s">
        <v>15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I113" t="s">
        <v>35</v>
      </c>
      <c r="BJ113" t="s">
        <v>15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>
      <c r="A114" t="s">
        <v>35</v>
      </c>
      <c r="B114" t="s">
        <v>10</v>
      </c>
      <c r="C114">
        <v>3</v>
      </c>
      <c r="D114">
        <v>7</v>
      </c>
      <c r="E114">
        <v>3</v>
      </c>
      <c r="F114">
        <v>3.08</v>
      </c>
      <c r="G114">
        <v>7.67</v>
      </c>
      <c r="H114">
        <v>0.43</v>
      </c>
      <c r="I114">
        <v>1</v>
      </c>
      <c r="K114" t="s">
        <v>35</v>
      </c>
      <c r="L114" t="s">
        <v>10</v>
      </c>
      <c r="M114">
        <v>3</v>
      </c>
      <c r="N114">
        <v>7</v>
      </c>
      <c r="O114">
        <v>3</v>
      </c>
      <c r="P114">
        <v>3.08</v>
      </c>
      <c r="Q114">
        <v>7.67</v>
      </c>
      <c r="R114">
        <v>0.43</v>
      </c>
      <c r="S114">
        <v>1</v>
      </c>
      <c r="T114" s="3">
        <f t="shared" si="1"/>
        <v>0.60139860139860146</v>
      </c>
      <c r="U114" t="s">
        <v>35</v>
      </c>
      <c r="V114" t="s">
        <v>10</v>
      </c>
      <c r="W114">
        <v>3</v>
      </c>
      <c r="X114">
        <v>8</v>
      </c>
      <c r="Y114">
        <v>3</v>
      </c>
      <c r="Z114">
        <v>3.08</v>
      </c>
      <c r="AA114">
        <v>7.67</v>
      </c>
      <c r="AB114">
        <v>0.38</v>
      </c>
      <c r="AC114">
        <v>1</v>
      </c>
      <c r="AE114" t="s">
        <v>35</v>
      </c>
      <c r="AF114" t="s">
        <v>10</v>
      </c>
      <c r="AG114">
        <v>3</v>
      </c>
      <c r="AH114">
        <v>8</v>
      </c>
      <c r="AI114">
        <v>3</v>
      </c>
      <c r="AJ114">
        <v>3.08</v>
      </c>
      <c r="AK114">
        <v>7.67</v>
      </c>
      <c r="AL114">
        <v>0.38</v>
      </c>
      <c r="AM114">
        <v>1</v>
      </c>
      <c r="AO114" t="s">
        <v>35</v>
      </c>
      <c r="AP114" t="s">
        <v>10</v>
      </c>
      <c r="AQ114">
        <v>3</v>
      </c>
      <c r="AR114">
        <v>11</v>
      </c>
      <c r="AS114">
        <v>3</v>
      </c>
      <c r="AT114">
        <v>3.08</v>
      </c>
      <c r="AU114">
        <v>7.67</v>
      </c>
      <c r="AV114">
        <v>0.27</v>
      </c>
      <c r="AW114">
        <v>1</v>
      </c>
      <c r="AY114" t="s">
        <v>35</v>
      </c>
      <c r="AZ114" t="s">
        <v>10</v>
      </c>
      <c r="BA114">
        <v>3</v>
      </c>
      <c r="BB114">
        <v>12</v>
      </c>
      <c r="BC114">
        <v>3</v>
      </c>
      <c r="BD114">
        <v>3.08</v>
      </c>
      <c r="BE114">
        <v>7.67</v>
      </c>
      <c r="BF114">
        <v>0.25</v>
      </c>
      <c r="BG114">
        <v>1</v>
      </c>
      <c r="BI114" t="s">
        <v>35</v>
      </c>
      <c r="BJ114" t="s">
        <v>10</v>
      </c>
      <c r="BK114">
        <v>3</v>
      </c>
      <c r="BL114">
        <v>14</v>
      </c>
      <c r="BM114">
        <v>3</v>
      </c>
      <c r="BN114">
        <v>3.31</v>
      </c>
      <c r="BO114">
        <v>7.67</v>
      </c>
      <c r="BP114">
        <v>0.21</v>
      </c>
      <c r="BQ114">
        <v>1</v>
      </c>
    </row>
    <row r="115" spans="1:69">
      <c r="A115" t="s">
        <v>35</v>
      </c>
      <c r="B115" t="s">
        <v>12</v>
      </c>
      <c r="C115">
        <v>1</v>
      </c>
      <c r="D115">
        <v>6</v>
      </c>
      <c r="E115">
        <v>1</v>
      </c>
      <c r="F115">
        <v>2.95</v>
      </c>
      <c r="G115">
        <v>20</v>
      </c>
      <c r="H115">
        <v>0.17</v>
      </c>
      <c r="I115">
        <v>1</v>
      </c>
      <c r="K115" t="s">
        <v>35</v>
      </c>
      <c r="L115" t="s">
        <v>12</v>
      </c>
      <c r="M115">
        <v>1</v>
      </c>
      <c r="N115">
        <v>6</v>
      </c>
      <c r="O115">
        <v>1</v>
      </c>
      <c r="P115">
        <v>2.95</v>
      </c>
      <c r="Q115">
        <v>20</v>
      </c>
      <c r="R115">
        <v>0.17</v>
      </c>
      <c r="S115">
        <v>1</v>
      </c>
      <c r="T115" s="3">
        <f t="shared" si="1"/>
        <v>0.29059829059829062</v>
      </c>
      <c r="U115" t="s">
        <v>35</v>
      </c>
      <c r="V115" t="s">
        <v>12</v>
      </c>
      <c r="W115">
        <v>1</v>
      </c>
      <c r="X115">
        <v>9</v>
      </c>
      <c r="Y115">
        <v>1</v>
      </c>
      <c r="Z115">
        <v>3.61</v>
      </c>
      <c r="AA115">
        <v>20</v>
      </c>
      <c r="AB115">
        <v>0.11</v>
      </c>
      <c r="AC115">
        <v>1</v>
      </c>
      <c r="AE115" t="s">
        <v>35</v>
      </c>
      <c r="AF115" t="s">
        <v>12</v>
      </c>
      <c r="AG115">
        <v>1</v>
      </c>
      <c r="AH115">
        <v>11</v>
      </c>
      <c r="AI115">
        <v>1</v>
      </c>
      <c r="AJ115">
        <v>3.61</v>
      </c>
      <c r="AK115">
        <v>20</v>
      </c>
      <c r="AL115">
        <v>0.09</v>
      </c>
      <c r="AM115">
        <v>1</v>
      </c>
      <c r="AO115" t="s">
        <v>35</v>
      </c>
      <c r="AP115" t="s">
        <v>12</v>
      </c>
      <c r="AQ115">
        <v>1</v>
      </c>
      <c r="AR115">
        <v>14</v>
      </c>
      <c r="AS115">
        <v>1</v>
      </c>
      <c r="AT115">
        <v>3.61</v>
      </c>
      <c r="AU115">
        <v>20</v>
      </c>
      <c r="AV115">
        <v>7.0000000000000007E-2</v>
      </c>
      <c r="AW115">
        <v>1</v>
      </c>
      <c r="AY115" t="s">
        <v>35</v>
      </c>
      <c r="AZ115" t="s">
        <v>12</v>
      </c>
      <c r="BA115">
        <v>1</v>
      </c>
      <c r="BB115">
        <v>17</v>
      </c>
      <c r="BC115">
        <v>1</v>
      </c>
      <c r="BD115">
        <v>3.61</v>
      </c>
      <c r="BE115">
        <v>20</v>
      </c>
      <c r="BF115">
        <v>0.06</v>
      </c>
      <c r="BG115">
        <v>1</v>
      </c>
      <c r="BI115" t="s">
        <v>35</v>
      </c>
      <c r="BJ115" t="s">
        <v>12</v>
      </c>
      <c r="BK115">
        <v>1</v>
      </c>
      <c r="BL115">
        <v>21</v>
      </c>
      <c r="BM115">
        <v>1</v>
      </c>
      <c r="BN115">
        <v>3.61</v>
      </c>
      <c r="BO115">
        <v>20</v>
      </c>
      <c r="BP115">
        <v>0.05</v>
      </c>
      <c r="BQ115">
        <v>1</v>
      </c>
    </row>
    <row r="116" spans="1:69">
      <c r="A116" t="s">
        <v>35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 t="s">
        <v>35</v>
      </c>
      <c r="L116" t="s">
        <v>13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3" t="e">
        <f t="shared" si="1"/>
        <v>#DIV/0!</v>
      </c>
      <c r="U116" t="s">
        <v>35</v>
      </c>
      <c r="V116" t="s">
        <v>13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E116" t="s">
        <v>35</v>
      </c>
      <c r="AF116" t="s">
        <v>13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O116" t="s">
        <v>35</v>
      </c>
      <c r="AP116" t="s">
        <v>13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Y116" t="s">
        <v>35</v>
      </c>
      <c r="AZ116" t="s">
        <v>13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I116" t="s">
        <v>35</v>
      </c>
      <c r="BJ116" t="s">
        <v>13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>
      <c r="A117" s="3" t="s">
        <v>35</v>
      </c>
      <c r="B117" s="3" t="s">
        <v>26</v>
      </c>
      <c r="C117" s="3">
        <v>5</v>
      </c>
      <c r="D117" s="3">
        <v>13</v>
      </c>
      <c r="E117" s="3">
        <v>4</v>
      </c>
      <c r="F117" s="3">
        <v>3.05</v>
      </c>
      <c r="G117" s="3">
        <v>10.75</v>
      </c>
      <c r="H117" s="3">
        <v>0.31</v>
      </c>
      <c r="I117" s="3">
        <v>0.8</v>
      </c>
      <c r="J117" s="3"/>
      <c r="K117" s="3" t="s">
        <v>35</v>
      </c>
      <c r="L117" s="3" t="s">
        <v>26</v>
      </c>
      <c r="M117" s="3">
        <v>5</v>
      </c>
      <c r="N117" s="3">
        <v>13</v>
      </c>
      <c r="O117" s="3">
        <v>4</v>
      </c>
      <c r="P117" s="3">
        <v>3.05</v>
      </c>
      <c r="Q117" s="3">
        <v>10.75</v>
      </c>
      <c r="R117" s="3">
        <v>0.31</v>
      </c>
      <c r="S117" s="3">
        <v>0.8</v>
      </c>
      <c r="T117" s="3">
        <f t="shared" si="1"/>
        <v>0.44684684684684678</v>
      </c>
      <c r="U117" s="3" t="s">
        <v>35</v>
      </c>
      <c r="V117" s="3" t="s">
        <v>26</v>
      </c>
      <c r="W117" s="3">
        <v>5</v>
      </c>
      <c r="X117" s="3">
        <v>17</v>
      </c>
      <c r="Y117" s="3">
        <v>4</v>
      </c>
      <c r="Z117" s="3">
        <v>3.23</v>
      </c>
      <c r="AA117" s="3">
        <v>10.75</v>
      </c>
      <c r="AB117" s="3">
        <v>0.24</v>
      </c>
      <c r="AC117" s="3">
        <v>0.8</v>
      </c>
      <c r="AD117" s="3"/>
      <c r="AE117" s="3" t="s">
        <v>35</v>
      </c>
      <c r="AF117" s="3" t="s">
        <v>26</v>
      </c>
      <c r="AG117" s="3">
        <v>5</v>
      </c>
      <c r="AH117" s="3">
        <v>19</v>
      </c>
      <c r="AI117" s="3">
        <v>4</v>
      </c>
      <c r="AJ117" s="3">
        <v>3.23</v>
      </c>
      <c r="AK117" s="3">
        <v>10.75</v>
      </c>
      <c r="AL117" s="3">
        <v>0.21</v>
      </c>
      <c r="AM117" s="3">
        <v>0.8</v>
      </c>
      <c r="AN117" s="3"/>
      <c r="AO117" s="3" t="s">
        <v>35</v>
      </c>
      <c r="AP117" s="3" t="s">
        <v>26</v>
      </c>
      <c r="AQ117" s="3">
        <v>5</v>
      </c>
      <c r="AR117" s="3">
        <v>25</v>
      </c>
      <c r="AS117" s="3">
        <v>4</v>
      </c>
      <c r="AT117" s="3">
        <v>3.23</v>
      </c>
      <c r="AU117" s="3">
        <v>10.75</v>
      </c>
      <c r="AV117" s="3">
        <v>0.16</v>
      </c>
      <c r="AW117" s="3">
        <v>0.8</v>
      </c>
      <c r="AX117" s="3"/>
      <c r="AY117" s="3" t="s">
        <v>35</v>
      </c>
      <c r="AZ117" s="3" t="s">
        <v>26</v>
      </c>
      <c r="BA117" s="3">
        <v>5</v>
      </c>
      <c r="BB117" s="3">
        <v>29</v>
      </c>
      <c r="BC117" s="3">
        <v>4</v>
      </c>
      <c r="BD117" s="3">
        <v>3.23</v>
      </c>
      <c r="BE117" s="3">
        <v>10.75</v>
      </c>
      <c r="BF117" s="3">
        <v>0.14000000000000001</v>
      </c>
      <c r="BG117" s="3">
        <v>0.8</v>
      </c>
      <c r="BH117" s="3"/>
      <c r="BI117" s="3" t="s">
        <v>35</v>
      </c>
      <c r="BJ117" s="3" t="s">
        <v>26</v>
      </c>
      <c r="BK117" s="3">
        <v>5</v>
      </c>
      <c r="BL117" s="3">
        <v>35</v>
      </c>
      <c r="BM117" s="3">
        <v>4</v>
      </c>
      <c r="BN117" s="3">
        <v>3.39</v>
      </c>
      <c r="BO117" s="3">
        <v>10.75</v>
      </c>
      <c r="BP117" s="3">
        <v>0.11</v>
      </c>
      <c r="BQ117" s="3">
        <v>0.8</v>
      </c>
    </row>
    <row r="118" spans="1:69">
      <c r="A118" t="s">
        <v>36</v>
      </c>
      <c r="B118" t="s">
        <v>15</v>
      </c>
      <c r="C118">
        <v>0</v>
      </c>
      <c r="D118">
        <v>15</v>
      </c>
      <c r="E118">
        <v>0</v>
      </c>
      <c r="F118">
        <v>0</v>
      </c>
      <c r="G118">
        <v>0</v>
      </c>
      <c r="H118">
        <v>0</v>
      </c>
      <c r="I118">
        <v>0</v>
      </c>
      <c r="K118" t="s">
        <v>36</v>
      </c>
      <c r="L118" t="s">
        <v>15</v>
      </c>
      <c r="M118">
        <v>0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 s="3" t="e">
        <f t="shared" si="1"/>
        <v>#DIV/0!</v>
      </c>
      <c r="U118" t="s">
        <v>36</v>
      </c>
      <c r="V118" t="s">
        <v>15</v>
      </c>
      <c r="W118">
        <v>0</v>
      </c>
      <c r="X118">
        <v>15</v>
      </c>
      <c r="Y118">
        <v>0</v>
      </c>
      <c r="Z118">
        <v>0</v>
      </c>
      <c r="AA118">
        <v>0</v>
      </c>
      <c r="AB118">
        <v>0</v>
      </c>
      <c r="AC118">
        <v>0</v>
      </c>
      <c r="AE118" t="s">
        <v>36</v>
      </c>
      <c r="AF118" t="s">
        <v>15</v>
      </c>
      <c r="AG118">
        <v>0</v>
      </c>
      <c r="AH118">
        <v>15</v>
      </c>
      <c r="AI118">
        <v>0</v>
      </c>
      <c r="AJ118">
        <v>0</v>
      </c>
      <c r="AK118">
        <v>0</v>
      </c>
      <c r="AL118">
        <v>0</v>
      </c>
      <c r="AM118">
        <v>0</v>
      </c>
      <c r="AO118" t="s">
        <v>36</v>
      </c>
      <c r="AP118" t="s">
        <v>15</v>
      </c>
      <c r="AQ118">
        <v>0</v>
      </c>
      <c r="AR118">
        <v>15</v>
      </c>
      <c r="AS118">
        <v>0</v>
      </c>
      <c r="AT118">
        <v>0</v>
      </c>
      <c r="AU118">
        <v>0</v>
      </c>
      <c r="AV118">
        <v>0</v>
      </c>
      <c r="AW118">
        <v>0</v>
      </c>
      <c r="AY118" t="s">
        <v>36</v>
      </c>
      <c r="AZ118" t="s">
        <v>15</v>
      </c>
      <c r="BA118">
        <v>0</v>
      </c>
      <c r="BB118">
        <v>15</v>
      </c>
      <c r="BC118">
        <v>0</v>
      </c>
      <c r="BD118">
        <v>0</v>
      </c>
      <c r="BE118">
        <v>0</v>
      </c>
      <c r="BF118">
        <v>0</v>
      </c>
      <c r="BG118">
        <v>0</v>
      </c>
      <c r="BI118" t="s">
        <v>36</v>
      </c>
      <c r="BJ118" t="s">
        <v>15</v>
      </c>
      <c r="BK118">
        <v>0</v>
      </c>
      <c r="BL118">
        <v>15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>
      <c r="A119" t="s">
        <v>36</v>
      </c>
      <c r="B119" t="s">
        <v>10</v>
      </c>
      <c r="C119">
        <v>4</v>
      </c>
      <c r="D119">
        <v>4</v>
      </c>
      <c r="E119">
        <v>3</v>
      </c>
      <c r="F119">
        <v>2.69</v>
      </c>
      <c r="G119">
        <v>6</v>
      </c>
      <c r="H119">
        <v>0.75</v>
      </c>
      <c r="I119">
        <v>0.75</v>
      </c>
      <c r="K119" t="s">
        <v>36</v>
      </c>
      <c r="L119" t="s">
        <v>10</v>
      </c>
      <c r="M119">
        <v>4</v>
      </c>
      <c r="N119">
        <v>4</v>
      </c>
      <c r="O119">
        <v>3</v>
      </c>
      <c r="P119">
        <v>2.69</v>
      </c>
      <c r="Q119">
        <v>6</v>
      </c>
      <c r="R119">
        <v>0.75</v>
      </c>
      <c r="S119">
        <v>0.75</v>
      </c>
      <c r="T119" s="3">
        <f t="shared" si="1"/>
        <v>0.75</v>
      </c>
      <c r="U119" t="s">
        <v>36</v>
      </c>
      <c r="V119" t="s">
        <v>10</v>
      </c>
      <c r="W119">
        <v>4</v>
      </c>
      <c r="X119">
        <v>4</v>
      </c>
      <c r="Y119">
        <v>3</v>
      </c>
      <c r="Z119">
        <v>2.69</v>
      </c>
      <c r="AA119">
        <v>6</v>
      </c>
      <c r="AB119">
        <v>0.75</v>
      </c>
      <c r="AC119">
        <v>0.75</v>
      </c>
      <c r="AE119" t="s">
        <v>36</v>
      </c>
      <c r="AF119" t="s">
        <v>10</v>
      </c>
      <c r="AG119">
        <v>4</v>
      </c>
      <c r="AH119">
        <v>4</v>
      </c>
      <c r="AI119">
        <v>3</v>
      </c>
      <c r="AJ119">
        <v>2.69</v>
      </c>
      <c r="AK119">
        <v>6</v>
      </c>
      <c r="AL119">
        <v>0.75</v>
      </c>
      <c r="AM119">
        <v>0.75</v>
      </c>
      <c r="AO119" t="s">
        <v>36</v>
      </c>
      <c r="AP119" t="s">
        <v>10</v>
      </c>
      <c r="AQ119">
        <v>4</v>
      </c>
      <c r="AR119">
        <v>4</v>
      </c>
      <c r="AS119">
        <v>3</v>
      </c>
      <c r="AT119">
        <v>2.69</v>
      </c>
      <c r="AU119">
        <v>6</v>
      </c>
      <c r="AV119">
        <v>0.75</v>
      </c>
      <c r="AW119">
        <v>0.75</v>
      </c>
      <c r="AY119" t="s">
        <v>36</v>
      </c>
      <c r="AZ119" t="s">
        <v>10</v>
      </c>
      <c r="BA119">
        <v>4</v>
      </c>
      <c r="BB119">
        <v>6</v>
      </c>
      <c r="BC119">
        <v>3</v>
      </c>
      <c r="BD119">
        <v>3.01</v>
      </c>
      <c r="BE119">
        <v>3.67</v>
      </c>
      <c r="BF119">
        <v>0.5</v>
      </c>
      <c r="BG119">
        <v>0.75</v>
      </c>
      <c r="BI119" t="s">
        <v>36</v>
      </c>
      <c r="BJ119" t="s">
        <v>10</v>
      </c>
      <c r="BK119">
        <v>4</v>
      </c>
      <c r="BL119">
        <v>6</v>
      </c>
      <c r="BM119">
        <v>3</v>
      </c>
      <c r="BN119">
        <v>3.01</v>
      </c>
      <c r="BO119">
        <v>3.67</v>
      </c>
      <c r="BP119">
        <v>0.5</v>
      </c>
      <c r="BQ119">
        <v>0.75</v>
      </c>
    </row>
    <row r="120" spans="1:69">
      <c r="A120" t="s">
        <v>36</v>
      </c>
      <c r="B120" t="s">
        <v>12</v>
      </c>
      <c r="C120">
        <v>2</v>
      </c>
      <c r="D120">
        <v>4</v>
      </c>
      <c r="E120">
        <v>2</v>
      </c>
      <c r="F120">
        <v>3.15</v>
      </c>
      <c r="G120">
        <v>8</v>
      </c>
      <c r="H120">
        <v>0.5</v>
      </c>
      <c r="I120">
        <v>1</v>
      </c>
      <c r="K120" t="s">
        <v>36</v>
      </c>
      <c r="L120" t="s">
        <v>12</v>
      </c>
      <c r="M120">
        <v>2</v>
      </c>
      <c r="N120">
        <v>4</v>
      </c>
      <c r="O120">
        <v>2</v>
      </c>
      <c r="P120">
        <v>3.15</v>
      </c>
      <c r="Q120">
        <v>8</v>
      </c>
      <c r="R120">
        <v>0.5</v>
      </c>
      <c r="S120">
        <v>1</v>
      </c>
      <c r="T120" s="3">
        <f t="shared" si="1"/>
        <v>0.66666666666666663</v>
      </c>
      <c r="U120" t="s">
        <v>36</v>
      </c>
      <c r="V120" t="s">
        <v>12</v>
      </c>
      <c r="W120">
        <v>2</v>
      </c>
      <c r="X120">
        <v>6</v>
      </c>
      <c r="Y120">
        <v>2</v>
      </c>
      <c r="Z120">
        <v>3.15</v>
      </c>
      <c r="AA120">
        <v>8</v>
      </c>
      <c r="AB120">
        <v>0.33</v>
      </c>
      <c r="AC120">
        <v>1</v>
      </c>
      <c r="AE120" t="s">
        <v>36</v>
      </c>
      <c r="AF120" t="s">
        <v>12</v>
      </c>
      <c r="AG120">
        <v>2</v>
      </c>
      <c r="AH120">
        <v>7</v>
      </c>
      <c r="AI120">
        <v>2</v>
      </c>
      <c r="AJ120">
        <v>3.15</v>
      </c>
      <c r="AK120">
        <v>8</v>
      </c>
      <c r="AL120">
        <v>0.28999999999999998</v>
      </c>
      <c r="AM120">
        <v>1</v>
      </c>
      <c r="AO120" t="s">
        <v>36</v>
      </c>
      <c r="AP120" t="s">
        <v>12</v>
      </c>
      <c r="AQ120">
        <v>2</v>
      </c>
      <c r="AR120">
        <v>9</v>
      </c>
      <c r="AS120">
        <v>2</v>
      </c>
      <c r="AT120">
        <v>3.15</v>
      </c>
      <c r="AU120">
        <v>8</v>
      </c>
      <c r="AV120">
        <v>0.22</v>
      </c>
      <c r="AW120">
        <v>1</v>
      </c>
      <c r="AY120" t="s">
        <v>36</v>
      </c>
      <c r="AZ120" t="s">
        <v>12</v>
      </c>
      <c r="BA120">
        <v>2</v>
      </c>
      <c r="BB120">
        <v>10</v>
      </c>
      <c r="BC120">
        <v>2</v>
      </c>
      <c r="BD120">
        <v>3.15</v>
      </c>
      <c r="BE120">
        <v>8</v>
      </c>
      <c r="BF120">
        <v>0.2</v>
      </c>
      <c r="BG120">
        <v>1</v>
      </c>
      <c r="BI120" t="s">
        <v>36</v>
      </c>
      <c r="BJ120" t="s">
        <v>12</v>
      </c>
      <c r="BK120">
        <v>2</v>
      </c>
      <c r="BL120">
        <v>14</v>
      </c>
      <c r="BM120">
        <v>2</v>
      </c>
      <c r="BN120">
        <v>3.15</v>
      </c>
      <c r="BO120">
        <v>8</v>
      </c>
      <c r="BP120">
        <v>0.14000000000000001</v>
      </c>
      <c r="BQ120">
        <v>1</v>
      </c>
    </row>
    <row r="121" spans="1:69">
      <c r="A121" t="s">
        <v>36</v>
      </c>
      <c r="B121" t="s">
        <v>13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K121" t="s">
        <v>36</v>
      </c>
      <c r="L121" t="s">
        <v>13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 s="3" t="e">
        <f t="shared" si="1"/>
        <v>#DIV/0!</v>
      </c>
      <c r="U121" t="s">
        <v>36</v>
      </c>
      <c r="V121" t="s">
        <v>13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E121" t="s">
        <v>36</v>
      </c>
      <c r="AF121" t="s">
        <v>13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O121" t="s">
        <v>36</v>
      </c>
      <c r="AP121" t="s">
        <v>13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Y121" t="s">
        <v>36</v>
      </c>
      <c r="AZ121" t="s">
        <v>13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I121" t="s">
        <v>36</v>
      </c>
      <c r="BJ121" t="s">
        <v>13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>
      <c r="A122" s="3" t="s">
        <v>36</v>
      </c>
      <c r="B122" s="3" t="s">
        <v>26</v>
      </c>
      <c r="C122" s="3">
        <v>6</v>
      </c>
      <c r="D122" s="3">
        <v>24</v>
      </c>
      <c r="E122" s="3">
        <v>5</v>
      </c>
      <c r="F122" s="3">
        <v>2.88</v>
      </c>
      <c r="G122" s="3">
        <v>6.8</v>
      </c>
      <c r="H122" s="3">
        <v>0.21</v>
      </c>
      <c r="I122" s="3">
        <v>0.83</v>
      </c>
      <c r="J122" s="3"/>
      <c r="K122" s="3" t="s">
        <v>36</v>
      </c>
      <c r="L122" s="3" t="s">
        <v>26</v>
      </c>
      <c r="M122" s="3">
        <v>6</v>
      </c>
      <c r="N122" s="3">
        <v>24</v>
      </c>
      <c r="O122" s="3">
        <v>5</v>
      </c>
      <c r="P122" s="3">
        <v>2.88</v>
      </c>
      <c r="Q122" s="3">
        <v>6.8</v>
      </c>
      <c r="R122" s="3">
        <v>0.21</v>
      </c>
      <c r="S122" s="3">
        <v>0.83</v>
      </c>
      <c r="T122" s="3">
        <f t="shared" si="1"/>
        <v>0.33519230769230762</v>
      </c>
      <c r="U122" s="3" t="s">
        <v>36</v>
      </c>
      <c r="V122" s="3" t="s">
        <v>26</v>
      </c>
      <c r="W122" s="3">
        <v>6</v>
      </c>
      <c r="X122" s="3">
        <v>26</v>
      </c>
      <c r="Y122" s="3">
        <v>5</v>
      </c>
      <c r="Z122" s="3">
        <v>2.88</v>
      </c>
      <c r="AA122" s="3">
        <v>6.8</v>
      </c>
      <c r="AB122" s="3">
        <v>0.19</v>
      </c>
      <c r="AC122" s="3">
        <v>0.83</v>
      </c>
      <c r="AD122" s="3"/>
      <c r="AE122" s="3" t="s">
        <v>36</v>
      </c>
      <c r="AF122" s="3" t="s">
        <v>26</v>
      </c>
      <c r="AG122" s="3">
        <v>6</v>
      </c>
      <c r="AH122" s="3">
        <v>27</v>
      </c>
      <c r="AI122" s="3">
        <v>5</v>
      </c>
      <c r="AJ122" s="3">
        <v>2.88</v>
      </c>
      <c r="AK122" s="3">
        <v>6.8</v>
      </c>
      <c r="AL122" s="3">
        <v>0.19</v>
      </c>
      <c r="AM122" s="3">
        <v>0.83</v>
      </c>
      <c r="AN122" s="3"/>
      <c r="AO122" s="3" t="s">
        <v>36</v>
      </c>
      <c r="AP122" s="3" t="s">
        <v>26</v>
      </c>
      <c r="AQ122" s="3">
        <v>6</v>
      </c>
      <c r="AR122" s="3">
        <v>29</v>
      </c>
      <c r="AS122" s="3">
        <v>5</v>
      </c>
      <c r="AT122" s="3">
        <v>2.88</v>
      </c>
      <c r="AU122" s="3">
        <v>6.8</v>
      </c>
      <c r="AV122" s="3">
        <v>0.17</v>
      </c>
      <c r="AW122" s="3">
        <v>0.83</v>
      </c>
      <c r="AX122" s="3"/>
      <c r="AY122" s="3" t="s">
        <v>36</v>
      </c>
      <c r="AZ122" s="3" t="s">
        <v>26</v>
      </c>
      <c r="BA122" s="3">
        <v>6</v>
      </c>
      <c r="BB122" s="3">
        <v>32</v>
      </c>
      <c r="BC122" s="3">
        <v>5</v>
      </c>
      <c r="BD122" s="3">
        <v>3.07</v>
      </c>
      <c r="BE122" s="3">
        <v>5.4</v>
      </c>
      <c r="BF122" s="3">
        <v>0.16</v>
      </c>
      <c r="BG122" s="3">
        <v>0.83</v>
      </c>
      <c r="BH122" s="3"/>
      <c r="BI122" s="3" t="s">
        <v>36</v>
      </c>
      <c r="BJ122" s="3" t="s">
        <v>26</v>
      </c>
      <c r="BK122" s="3">
        <v>6</v>
      </c>
      <c r="BL122" s="3">
        <v>36</v>
      </c>
      <c r="BM122" s="3">
        <v>5</v>
      </c>
      <c r="BN122" s="3">
        <v>3.07</v>
      </c>
      <c r="BO122" s="3">
        <v>5.4</v>
      </c>
      <c r="BP122" s="3">
        <v>0.14000000000000001</v>
      </c>
      <c r="BQ122" s="3">
        <v>0.83</v>
      </c>
    </row>
    <row r="123" spans="1:69">
      <c r="A123" t="s">
        <v>37</v>
      </c>
      <c r="B123" t="s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 t="s">
        <v>37</v>
      </c>
      <c r="L123" t="s">
        <v>15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3" t="e">
        <f t="shared" si="1"/>
        <v>#DIV/0!</v>
      </c>
      <c r="U123" t="s">
        <v>37</v>
      </c>
      <c r="V123" t="s">
        <v>15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E123" t="s">
        <v>37</v>
      </c>
      <c r="AF123" t="s">
        <v>15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O123" t="s">
        <v>37</v>
      </c>
      <c r="AP123" t="s">
        <v>15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Y123" t="s">
        <v>37</v>
      </c>
      <c r="AZ123" t="s">
        <v>15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I123" t="s">
        <v>37</v>
      </c>
      <c r="BJ123" t="s">
        <v>15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>
      <c r="A124" t="s">
        <v>37</v>
      </c>
      <c r="B124" t="s">
        <v>10</v>
      </c>
      <c r="C124">
        <v>8</v>
      </c>
      <c r="D124">
        <v>4</v>
      </c>
      <c r="E124">
        <v>3</v>
      </c>
      <c r="F124">
        <v>3.15</v>
      </c>
      <c r="G124">
        <v>4.67</v>
      </c>
      <c r="H124">
        <v>0.75</v>
      </c>
      <c r="I124">
        <v>0.38</v>
      </c>
      <c r="K124" t="s">
        <v>37</v>
      </c>
      <c r="L124" t="s">
        <v>10</v>
      </c>
      <c r="M124">
        <v>8</v>
      </c>
      <c r="N124">
        <v>4</v>
      </c>
      <c r="O124">
        <v>3</v>
      </c>
      <c r="P124">
        <v>3.15</v>
      </c>
      <c r="Q124">
        <v>4.67</v>
      </c>
      <c r="R124">
        <v>0.75</v>
      </c>
      <c r="S124">
        <v>0.38</v>
      </c>
      <c r="T124" s="3">
        <f t="shared" si="1"/>
        <v>0.50442477876106206</v>
      </c>
      <c r="U124" t="s">
        <v>37</v>
      </c>
      <c r="V124" t="s">
        <v>10</v>
      </c>
      <c r="W124">
        <v>8</v>
      </c>
      <c r="X124">
        <v>4</v>
      </c>
      <c r="Y124">
        <v>3</v>
      </c>
      <c r="Z124">
        <v>3.15</v>
      </c>
      <c r="AA124">
        <v>4.67</v>
      </c>
      <c r="AB124">
        <v>0.75</v>
      </c>
      <c r="AC124">
        <v>0.38</v>
      </c>
      <c r="AE124" t="s">
        <v>37</v>
      </c>
      <c r="AF124" t="s">
        <v>10</v>
      </c>
      <c r="AG124">
        <v>8</v>
      </c>
      <c r="AH124">
        <v>4</v>
      </c>
      <c r="AI124">
        <v>3</v>
      </c>
      <c r="AJ124">
        <v>3.15</v>
      </c>
      <c r="AK124">
        <v>4.67</v>
      </c>
      <c r="AL124">
        <v>0.75</v>
      </c>
      <c r="AM124">
        <v>0.38</v>
      </c>
      <c r="AO124" t="s">
        <v>37</v>
      </c>
      <c r="AP124" t="s">
        <v>10</v>
      </c>
      <c r="AQ124">
        <v>8</v>
      </c>
      <c r="AR124">
        <v>5</v>
      </c>
      <c r="AS124">
        <v>3</v>
      </c>
      <c r="AT124">
        <v>3.15</v>
      </c>
      <c r="AU124">
        <v>4.67</v>
      </c>
      <c r="AV124">
        <v>0.6</v>
      </c>
      <c r="AW124">
        <v>0.38</v>
      </c>
      <c r="AY124" t="s">
        <v>37</v>
      </c>
      <c r="AZ124" t="s">
        <v>10</v>
      </c>
      <c r="BA124">
        <v>8</v>
      </c>
      <c r="BB124">
        <v>6</v>
      </c>
      <c r="BC124">
        <v>4</v>
      </c>
      <c r="BD124">
        <v>3.09</v>
      </c>
      <c r="BE124">
        <v>4</v>
      </c>
      <c r="BF124">
        <v>0.67</v>
      </c>
      <c r="BG124">
        <v>0.5</v>
      </c>
      <c r="BI124" t="s">
        <v>37</v>
      </c>
      <c r="BJ124" t="s">
        <v>10</v>
      </c>
      <c r="BK124">
        <v>8</v>
      </c>
      <c r="BL124">
        <v>8</v>
      </c>
      <c r="BM124">
        <v>4</v>
      </c>
      <c r="BN124">
        <v>3.09</v>
      </c>
      <c r="BO124">
        <v>4</v>
      </c>
      <c r="BP124">
        <v>0.5</v>
      </c>
      <c r="BQ124">
        <v>0.5</v>
      </c>
    </row>
    <row r="125" spans="1:69">
      <c r="A125" t="s">
        <v>37</v>
      </c>
      <c r="B125" t="s">
        <v>12</v>
      </c>
      <c r="C125">
        <v>3</v>
      </c>
      <c r="D125">
        <v>4</v>
      </c>
      <c r="E125">
        <v>3</v>
      </c>
      <c r="F125">
        <v>2.95</v>
      </c>
      <c r="G125">
        <v>12.33</v>
      </c>
      <c r="H125">
        <v>0.75</v>
      </c>
      <c r="I125">
        <v>1</v>
      </c>
      <c r="K125" t="s">
        <v>37</v>
      </c>
      <c r="L125" t="s">
        <v>12</v>
      </c>
      <c r="M125">
        <v>3</v>
      </c>
      <c r="N125">
        <v>4</v>
      </c>
      <c r="O125">
        <v>3</v>
      </c>
      <c r="P125">
        <v>2.95</v>
      </c>
      <c r="Q125">
        <v>12.33</v>
      </c>
      <c r="R125">
        <v>0.75</v>
      </c>
      <c r="S125">
        <v>1</v>
      </c>
      <c r="T125" s="3">
        <f t="shared" si="1"/>
        <v>0.8571428571428571</v>
      </c>
      <c r="U125" t="s">
        <v>37</v>
      </c>
      <c r="V125" t="s">
        <v>12</v>
      </c>
      <c r="W125">
        <v>3</v>
      </c>
      <c r="X125">
        <v>9</v>
      </c>
      <c r="Y125">
        <v>3</v>
      </c>
      <c r="Z125">
        <v>2.95</v>
      </c>
      <c r="AA125">
        <v>12.33</v>
      </c>
      <c r="AB125">
        <v>0.33</v>
      </c>
      <c r="AC125">
        <v>1</v>
      </c>
      <c r="AE125" t="s">
        <v>37</v>
      </c>
      <c r="AF125" t="s">
        <v>12</v>
      </c>
      <c r="AG125">
        <v>3</v>
      </c>
      <c r="AH125">
        <v>9</v>
      </c>
      <c r="AI125">
        <v>3</v>
      </c>
      <c r="AJ125">
        <v>2.95</v>
      </c>
      <c r="AK125">
        <v>12.33</v>
      </c>
      <c r="AL125">
        <v>0.33</v>
      </c>
      <c r="AM125">
        <v>1</v>
      </c>
      <c r="AO125" t="s">
        <v>37</v>
      </c>
      <c r="AP125" t="s">
        <v>12</v>
      </c>
      <c r="AQ125">
        <v>3</v>
      </c>
      <c r="AR125">
        <v>11</v>
      </c>
      <c r="AS125">
        <v>3</v>
      </c>
      <c r="AT125">
        <v>2.95</v>
      </c>
      <c r="AU125">
        <v>12.33</v>
      </c>
      <c r="AV125">
        <v>0.27</v>
      </c>
      <c r="AW125">
        <v>1</v>
      </c>
      <c r="AY125" t="s">
        <v>37</v>
      </c>
      <c r="AZ125" t="s">
        <v>12</v>
      </c>
      <c r="BA125">
        <v>3</v>
      </c>
      <c r="BB125">
        <v>12</v>
      </c>
      <c r="BC125">
        <v>3</v>
      </c>
      <c r="BD125">
        <v>2.95</v>
      </c>
      <c r="BE125">
        <v>12.33</v>
      </c>
      <c r="BF125">
        <v>0.25</v>
      </c>
      <c r="BG125">
        <v>1</v>
      </c>
      <c r="BI125" t="s">
        <v>37</v>
      </c>
      <c r="BJ125" t="s">
        <v>12</v>
      </c>
      <c r="BK125">
        <v>3</v>
      </c>
      <c r="BL125">
        <v>15</v>
      </c>
      <c r="BM125">
        <v>3</v>
      </c>
      <c r="BN125">
        <v>2.95</v>
      </c>
      <c r="BO125">
        <v>12.33</v>
      </c>
      <c r="BP125">
        <v>0.2</v>
      </c>
      <c r="BQ125">
        <v>1</v>
      </c>
    </row>
    <row r="126" spans="1:69">
      <c r="A126" t="s">
        <v>37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 t="s">
        <v>37</v>
      </c>
      <c r="L126" t="s">
        <v>13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3" t="e">
        <f t="shared" si="1"/>
        <v>#DIV/0!</v>
      </c>
      <c r="U126" t="s">
        <v>37</v>
      </c>
      <c r="V126" t="s">
        <v>13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E126" t="s">
        <v>37</v>
      </c>
      <c r="AF126" t="s">
        <v>13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O126" t="s">
        <v>37</v>
      </c>
      <c r="AP126" t="s">
        <v>13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Y126" t="s">
        <v>37</v>
      </c>
      <c r="AZ126" t="s">
        <v>13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I126" t="s">
        <v>37</v>
      </c>
      <c r="BJ126" t="s">
        <v>13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>
      <c r="A127" s="3" t="s">
        <v>37</v>
      </c>
      <c r="B127" s="3" t="s">
        <v>26</v>
      </c>
      <c r="C127" s="3">
        <v>11</v>
      </c>
      <c r="D127" s="3">
        <v>8</v>
      </c>
      <c r="E127" s="3">
        <v>6</v>
      </c>
      <c r="F127" s="3">
        <v>3.05</v>
      </c>
      <c r="G127" s="3">
        <v>8.5</v>
      </c>
      <c r="H127" s="3">
        <v>0.75</v>
      </c>
      <c r="I127" s="3">
        <v>0.55000000000000004</v>
      </c>
      <c r="J127" s="3"/>
      <c r="K127" s="3" t="s">
        <v>37</v>
      </c>
      <c r="L127" s="3" t="s">
        <v>26</v>
      </c>
      <c r="M127" s="3">
        <v>11</v>
      </c>
      <c r="N127" s="3">
        <v>8</v>
      </c>
      <c r="O127" s="3">
        <v>6</v>
      </c>
      <c r="P127" s="3">
        <v>3.05</v>
      </c>
      <c r="Q127" s="3">
        <v>8.5</v>
      </c>
      <c r="R127" s="3">
        <v>0.75</v>
      </c>
      <c r="S127" s="3">
        <v>0.55000000000000004</v>
      </c>
      <c r="T127" s="3">
        <f t="shared" si="1"/>
        <v>0.63461538461538469</v>
      </c>
      <c r="U127" s="3" t="s">
        <v>37</v>
      </c>
      <c r="V127" s="3" t="s">
        <v>26</v>
      </c>
      <c r="W127" s="3">
        <v>11</v>
      </c>
      <c r="X127" s="3">
        <v>13</v>
      </c>
      <c r="Y127" s="3">
        <v>6</v>
      </c>
      <c r="Z127" s="3">
        <v>3.05</v>
      </c>
      <c r="AA127" s="3">
        <v>8.5</v>
      </c>
      <c r="AB127" s="3">
        <v>0.46</v>
      </c>
      <c r="AC127" s="3">
        <v>0.55000000000000004</v>
      </c>
      <c r="AD127" s="3"/>
      <c r="AE127" s="3" t="s">
        <v>37</v>
      </c>
      <c r="AF127" s="3" t="s">
        <v>26</v>
      </c>
      <c r="AG127" s="3">
        <v>11</v>
      </c>
      <c r="AH127" s="3">
        <v>13</v>
      </c>
      <c r="AI127" s="3">
        <v>6</v>
      </c>
      <c r="AJ127" s="3">
        <v>3.05</v>
      </c>
      <c r="AK127" s="3">
        <v>8.5</v>
      </c>
      <c r="AL127" s="3">
        <v>0.46</v>
      </c>
      <c r="AM127" s="3">
        <v>0.55000000000000004</v>
      </c>
      <c r="AN127" s="3"/>
      <c r="AO127" s="3" t="s">
        <v>37</v>
      </c>
      <c r="AP127" s="3" t="s">
        <v>26</v>
      </c>
      <c r="AQ127" s="3">
        <v>11</v>
      </c>
      <c r="AR127" s="3">
        <v>16</v>
      </c>
      <c r="AS127" s="3">
        <v>6</v>
      </c>
      <c r="AT127" s="3">
        <v>3.05</v>
      </c>
      <c r="AU127" s="3">
        <v>8.5</v>
      </c>
      <c r="AV127" s="3">
        <v>0.38</v>
      </c>
      <c r="AW127" s="3">
        <v>0.55000000000000004</v>
      </c>
      <c r="AX127" s="3"/>
      <c r="AY127" s="3" t="s">
        <v>37</v>
      </c>
      <c r="AZ127" s="3" t="s">
        <v>26</v>
      </c>
      <c r="BA127" s="3">
        <v>11</v>
      </c>
      <c r="BB127" s="3">
        <v>18</v>
      </c>
      <c r="BC127" s="3">
        <v>7</v>
      </c>
      <c r="BD127" s="3">
        <v>3.03</v>
      </c>
      <c r="BE127" s="3">
        <v>7.57</v>
      </c>
      <c r="BF127" s="3">
        <v>0.39</v>
      </c>
      <c r="BG127" s="3">
        <v>0.64</v>
      </c>
      <c r="BH127" s="3"/>
      <c r="BI127" s="3" t="s">
        <v>37</v>
      </c>
      <c r="BJ127" s="3" t="s">
        <v>26</v>
      </c>
      <c r="BK127" s="3">
        <v>11</v>
      </c>
      <c r="BL127" s="3">
        <v>23</v>
      </c>
      <c r="BM127" s="3">
        <v>7</v>
      </c>
      <c r="BN127" s="3">
        <v>3.03</v>
      </c>
      <c r="BO127" s="3">
        <v>7.57</v>
      </c>
      <c r="BP127" s="3">
        <v>0.3</v>
      </c>
      <c r="BQ127" s="3">
        <v>0.64</v>
      </c>
    </row>
    <row r="128" spans="1:69">
      <c r="K128" t="s">
        <v>56</v>
      </c>
      <c r="L128" t="s">
        <v>15</v>
      </c>
      <c r="M128">
        <v>0</v>
      </c>
      <c r="N128">
        <v>10</v>
      </c>
      <c r="O128">
        <v>0</v>
      </c>
      <c r="P128">
        <v>0</v>
      </c>
      <c r="Q128">
        <v>0</v>
      </c>
      <c r="R128">
        <v>0</v>
      </c>
      <c r="S128">
        <v>0</v>
      </c>
      <c r="T128" s="3" t="e">
        <f t="shared" si="1"/>
        <v>#DIV/0!</v>
      </c>
    </row>
    <row r="129" spans="1:37">
      <c r="K129" t="s">
        <v>56</v>
      </c>
      <c r="L129" t="s">
        <v>10</v>
      </c>
      <c r="M129">
        <v>7</v>
      </c>
      <c r="N129">
        <v>4</v>
      </c>
      <c r="O129">
        <v>4</v>
      </c>
      <c r="P129">
        <v>3.12</v>
      </c>
      <c r="Q129">
        <v>8</v>
      </c>
      <c r="R129">
        <v>1</v>
      </c>
      <c r="S129">
        <v>0.56999999999999995</v>
      </c>
      <c r="T129" s="3">
        <f t="shared" si="1"/>
        <v>0.72611464968152872</v>
      </c>
    </row>
    <row r="130" spans="1:37">
      <c r="A130" t="s">
        <v>45</v>
      </c>
      <c r="K130" t="s">
        <v>56</v>
      </c>
      <c r="L130" t="s">
        <v>12</v>
      </c>
      <c r="M130">
        <v>0</v>
      </c>
      <c r="N130">
        <v>6</v>
      </c>
      <c r="O130">
        <v>0</v>
      </c>
      <c r="P130">
        <v>0</v>
      </c>
      <c r="Q130">
        <v>0</v>
      </c>
      <c r="R130">
        <v>0</v>
      </c>
      <c r="S130">
        <v>0</v>
      </c>
      <c r="T130" s="3" t="e">
        <f t="shared" si="1"/>
        <v>#DIV/0!</v>
      </c>
    </row>
    <row r="131" spans="1:37">
      <c r="A131" t="s">
        <v>17</v>
      </c>
      <c r="B131" t="s">
        <v>9</v>
      </c>
      <c r="C131" t="s">
        <v>18</v>
      </c>
      <c r="D131" t="s">
        <v>19</v>
      </c>
      <c r="E131" t="s">
        <v>20</v>
      </c>
      <c r="F131" t="s">
        <v>4</v>
      </c>
      <c r="G131" t="s">
        <v>21</v>
      </c>
      <c r="H131" t="s">
        <v>22</v>
      </c>
      <c r="I131" t="s">
        <v>23</v>
      </c>
      <c r="K131" t="s">
        <v>56</v>
      </c>
      <c r="L131" t="s">
        <v>13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 s="3" t="e">
        <f t="shared" si="1"/>
        <v>#DIV/0!</v>
      </c>
    </row>
    <row r="132" spans="1:37">
      <c r="A132" t="s">
        <v>25</v>
      </c>
      <c r="B132" t="s">
        <v>15</v>
      </c>
      <c r="C132">
        <v>0</v>
      </c>
      <c r="D132">
        <v>21</v>
      </c>
      <c r="E132">
        <v>0</v>
      </c>
      <c r="F132">
        <v>0</v>
      </c>
      <c r="G132">
        <v>0</v>
      </c>
      <c r="H132">
        <v>0</v>
      </c>
      <c r="I132">
        <v>0</v>
      </c>
      <c r="K132" s="3" t="s">
        <v>56</v>
      </c>
      <c r="L132" s="3" t="s">
        <v>26</v>
      </c>
      <c r="M132" s="3">
        <v>8</v>
      </c>
      <c r="N132" s="3">
        <v>21</v>
      </c>
      <c r="O132" s="3">
        <v>4</v>
      </c>
      <c r="P132" s="3">
        <v>3.12</v>
      </c>
      <c r="Q132" s="3">
        <v>8</v>
      </c>
      <c r="R132" s="3">
        <v>0.19</v>
      </c>
      <c r="S132" s="3">
        <v>0.5</v>
      </c>
      <c r="T132" s="3">
        <f t="shared" ref="T132:T142" si="2">2*R132*S132/(R132+S132)</f>
        <v>0.27536231884057971</v>
      </c>
    </row>
    <row r="133" spans="1:37">
      <c r="A133" t="s">
        <v>25</v>
      </c>
      <c r="B133" t="s">
        <v>10</v>
      </c>
      <c r="C133">
        <v>6</v>
      </c>
      <c r="D133">
        <v>5</v>
      </c>
      <c r="E133">
        <v>5</v>
      </c>
      <c r="F133">
        <v>3.24</v>
      </c>
      <c r="G133">
        <v>5.8</v>
      </c>
      <c r="H133">
        <v>1</v>
      </c>
      <c r="I133">
        <v>0.83</v>
      </c>
      <c r="K133" t="s">
        <v>57</v>
      </c>
      <c r="L133" t="s">
        <v>15</v>
      </c>
      <c r="M133">
        <v>1</v>
      </c>
      <c r="N133">
        <v>6</v>
      </c>
      <c r="O133">
        <v>1</v>
      </c>
      <c r="P133">
        <v>2.95</v>
      </c>
      <c r="Q133">
        <v>22</v>
      </c>
      <c r="R133">
        <v>0.17</v>
      </c>
      <c r="S133">
        <v>1</v>
      </c>
      <c r="T133" s="3">
        <f t="shared" si="2"/>
        <v>0.29059829059829062</v>
      </c>
    </row>
    <row r="134" spans="1:37">
      <c r="A134" t="s">
        <v>25</v>
      </c>
      <c r="B134" t="s">
        <v>12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K134" t="s">
        <v>57</v>
      </c>
      <c r="L134" t="s">
        <v>10</v>
      </c>
      <c r="M134">
        <v>4</v>
      </c>
      <c r="N134">
        <v>4</v>
      </c>
      <c r="O134">
        <v>2</v>
      </c>
      <c r="P134">
        <v>3.04</v>
      </c>
      <c r="Q134">
        <v>2.5</v>
      </c>
      <c r="R134">
        <v>0.5</v>
      </c>
      <c r="S134">
        <v>0.5</v>
      </c>
      <c r="T134" s="3">
        <f t="shared" si="2"/>
        <v>0.5</v>
      </c>
    </row>
    <row r="135" spans="1:37">
      <c r="A135" t="s">
        <v>25</v>
      </c>
      <c r="B135" t="s">
        <v>13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K135" t="s">
        <v>57</v>
      </c>
      <c r="L135" t="s">
        <v>12</v>
      </c>
      <c r="M135">
        <v>1</v>
      </c>
      <c r="N135">
        <v>4</v>
      </c>
      <c r="O135">
        <v>1</v>
      </c>
      <c r="P135">
        <v>3.33</v>
      </c>
      <c r="Q135">
        <v>4</v>
      </c>
      <c r="R135">
        <v>0.25</v>
      </c>
      <c r="S135">
        <v>1</v>
      </c>
      <c r="T135" s="3">
        <f t="shared" si="2"/>
        <v>0.4</v>
      </c>
    </row>
    <row r="136" spans="1:37">
      <c r="A136" s="3" t="s">
        <v>25</v>
      </c>
      <c r="B136" s="3" t="s">
        <v>26</v>
      </c>
      <c r="C136" s="3">
        <v>6</v>
      </c>
      <c r="D136" s="3">
        <v>28</v>
      </c>
      <c r="E136" s="3">
        <v>5</v>
      </c>
      <c r="F136" s="3">
        <v>3.24</v>
      </c>
      <c r="G136" s="3">
        <v>5.8</v>
      </c>
      <c r="H136" s="3">
        <v>0.18</v>
      </c>
      <c r="I136" s="3">
        <v>0.83</v>
      </c>
      <c r="K136" t="s">
        <v>57</v>
      </c>
      <c r="L136" t="s">
        <v>13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 s="3" t="e">
        <f t="shared" si="2"/>
        <v>#DIV/0!</v>
      </c>
    </row>
    <row r="137" spans="1:37">
      <c r="A137" t="s">
        <v>27</v>
      </c>
      <c r="B137" t="s">
        <v>15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0</v>
      </c>
      <c r="I137">
        <v>0</v>
      </c>
      <c r="K137" s="3" t="s">
        <v>57</v>
      </c>
      <c r="L137" s="3" t="s">
        <v>26</v>
      </c>
      <c r="M137" s="3">
        <v>6</v>
      </c>
      <c r="N137" s="3">
        <v>15</v>
      </c>
      <c r="O137" s="3">
        <v>4</v>
      </c>
      <c r="P137" s="3">
        <v>3.09</v>
      </c>
      <c r="Q137" s="3">
        <v>7.75</v>
      </c>
      <c r="R137" s="3">
        <v>0.27</v>
      </c>
      <c r="S137" s="3">
        <v>0.67</v>
      </c>
      <c r="T137" s="3">
        <f t="shared" si="2"/>
        <v>0.38489361702127667</v>
      </c>
    </row>
    <row r="138" spans="1:37">
      <c r="A138" t="s">
        <v>27</v>
      </c>
      <c r="B138" t="s">
        <v>10</v>
      </c>
      <c r="C138">
        <v>2</v>
      </c>
      <c r="D138">
        <v>4</v>
      </c>
      <c r="E138">
        <v>1</v>
      </c>
      <c r="F138">
        <v>3.15</v>
      </c>
      <c r="G138">
        <v>10</v>
      </c>
      <c r="H138">
        <v>0.25</v>
      </c>
      <c r="I138">
        <v>0.5</v>
      </c>
      <c r="K138" t="s">
        <v>58</v>
      </c>
      <c r="L138" t="s">
        <v>15</v>
      </c>
      <c r="M138">
        <v>0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 s="3" t="e">
        <f t="shared" si="2"/>
        <v>#DIV/0!</v>
      </c>
    </row>
    <row r="139" spans="1:37">
      <c r="A139" t="s">
        <v>27</v>
      </c>
      <c r="B139" t="s">
        <v>12</v>
      </c>
      <c r="C139">
        <v>0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K139" t="s">
        <v>58</v>
      </c>
      <c r="L139" t="s">
        <v>10</v>
      </c>
      <c r="M139">
        <v>4</v>
      </c>
      <c r="N139">
        <v>4</v>
      </c>
      <c r="O139">
        <v>3</v>
      </c>
      <c r="P139">
        <v>3.27</v>
      </c>
      <c r="Q139">
        <v>3.67</v>
      </c>
      <c r="R139">
        <v>0.75</v>
      </c>
      <c r="S139">
        <v>0.75</v>
      </c>
      <c r="T139" s="3">
        <f t="shared" si="2"/>
        <v>0.75</v>
      </c>
    </row>
    <row r="140" spans="1:37">
      <c r="A140" t="s">
        <v>27</v>
      </c>
      <c r="B140" t="s">
        <v>13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K140" t="s">
        <v>58</v>
      </c>
      <c r="L140" t="s">
        <v>12</v>
      </c>
      <c r="M140">
        <v>1</v>
      </c>
      <c r="N140">
        <v>5</v>
      </c>
      <c r="O140">
        <v>1</v>
      </c>
      <c r="P140">
        <v>2.76</v>
      </c>
      <c r="Q140">
        <v>11</v>
      </c>
      <c r="R140">
        <v>0.2</v>
      </c>
      <c r="S140">
        <v>1</v>
      </c>
      <c r="T140" s="3">
        <f t="shared" si="2"/>
        <v>0.33333333333333337</v>
      </c>
    </row>
    <row r="141" spans="1:37">
      <c r="A141" s="3" t="s">
        <v>27</v>
      </c>
      <c r="B141" s="3" t="s">
        <v>26</v>
      </c>
      <c r="C141" s="3">
        <v>2</v>
      </c>
      <c r="D141" s="3">
        <v>11</v>
      </c>
      <c r="E141" s="3">
        <v>1</v>
      </c>
      <c r="F141" s="3">
        <v>3.15</v>
      </c>
      <c r="G141" s="3">
        <v>10</v>
      </c>
      <c r="H141" s="3">
        <v>0.09</v>
      </c>
      <c r="I141" s="3">
        <v>0.5</v>
      </c>
      <c r="K141" t="s">
        <v>58</v>
      </c>
      <c r="L141" t="s">
        <v>13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3" t="e">
        <f t="shared" si="2"/>
        <v>#DIV/0!</v>
      </c>
      <c r="U141">
        <v>0</v>
      </c>
      <c r="V141">
        <v>0</v>
      </c>
      <c r="AE141" t="s">
        <v>15</v>
      </c>
      <c r="AF141">
        <v>0</v>
      </c>
      <c r="AG141">
        <v>0</v>
      </c>
      <c r="AI141" t="s">
        <v>15</v>
      </c>
      <c r="AJ141">
        <v>0</v>
      </c>
      <c r="AK141">
        <v>0</v>
      </c>
    </row>
    <row r="142" spans="1:37">
      <c r="A142" t="s">
        <v>28</v>
      </c>
      <c r="B142" t="s">
        <v>15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K142" s="3" t="s">
        <v>58</v>
      </c>
      <c r="L142" s="3" t="s">
        <v>26</v>
      </c>
      <c r="M142" s="3">
        <v>5</v>
      </c>
      <c r="N142" s="3">
        <v>14</v>
      </c>
      <c r="O142" s="3">
        <v>4</v>
      </c>
      <c r="P142" s="3">
        <v>3.13</v>
      </c>
      <c r="Q142" s="3">
        <v>5.5</v>
      </c>
      <c r="R142" s="3">
        <v>0.28999999999999998</v>
      </c>
      <c r="S142" s="3">
        <v>0.8</v>
      </c>
      <c r="T142" s="3">
        <f t="shared" si="2"/>
        <v>0.42568807339449533</v>
      </c>
      <c r="U142">
        <v>0</v>
      </c>
      <c r="V142">
        <v>0</v>
      </c>
      <c r="AE142" t="s">
        <v>10</v>
      </c>
      <c r="AF142">
        <v>1</v>
      </c>
      <c r="AG142">
        <v>1</v>
      </c>
      <c r="AI142" t="s">
        <v>10</v>
      </c>
      <c r="AJ142">
        <v>0.83</v>
      </c>
      <c r="AK142">
        <v>0.67</v>
      </c>
    </row>
    <row r="143" spans="1:37">
      <c r="A143" t="s">
        <v>28</v>
      </c>
      <c r="B143" t="s">
        <v>10</v>
      </c>
      <c r="C143">
        <v>2</v>
      </c>
      <c r="D143">
        <v>5</v>
      </c>
      <c r="E143">
        <v>2</v>
      </c>
      <c r="F143">
        <v>3.37</v>
      </c>
      <c r="G143">
        <v>11.5</v>
      </c>
      <c r="H143">
        <v>0.4</v>
      </c>
      <c r="I143">
        <v>1</v>
      </c>
      <c r="N143" t="s">
        <v>12</v>
      </c>
      <c r="O143">
        <v>0</v>
      </c>
      <c r="P143">
        <v>0</v>
      </c>
      <c r="S143" t="s">
        <v>10</v>
      </c>
      <c r="T143">
        <v>3.24</v>
      </c>
      <c r="U143">
        <v>3.15</v>
      </c>
      <c r="V143">
        <v>3.37</v>
      </c>
      <c r="AE143" t="s">
        <v>12</v>
      </c>
      <c r="AF143">
        <v>0</v>
      </c>
      <c r="AG143">
        <v>0</v>
      </c>
      <c r="AI143" t="s">
        <v>12</v>
      </c>
      <c r="AJ143">
        <v>0</v>
      </c>
      <c r="AK143">
        <v>0</v>
      </c>
    </row>
    <row r="144" spans="1:37">
      <c r="A144" t="s">
        <v>28</v>
      </c>
      <c r="B144" t="s">
        <v>12</v>
      </c>
      <c r="C144">
        <v>1</v>
      </c>
      <c r="D144">
        <v>2</v>
      </c>
      <c r="E144">
        <v>1</v>
      </c>
      <c r="F144">
        <v>3.43</v>
      </c>
      <c r="G144">
        <v>1</v>
      </c>
      <c r="H144">
        <v>0.5</v>
      </c>
      <c r="I144">
        <v>1</v>
      </c>
      <c r="N144" t="s">
        <v>13</v>
      </c>
      <c r="O144">
        <v>0</v>
      </c>
      <c r="P144">
        <v>0</v>
      </c>
      <c r="S144" t="s">
        <v>46</v>
      </c>
      <c r="T144">
        <v>3.33</v>
      </c>
      <c r="U144">
        <v>3.91</v>
      </c>
      <c r="V144">
        <v>3.04</v>
      </c>
      <c r="AE144" t="s">
        <v>13</v>
      </c>
      <c r="AF144">
        <v>0</v>
      </c>
      <c r="AG144">
        <v>0</v>
      </c>
      <c r="AI144" t="s">
        <v>13</v>
      </c>
      <c r="AJ144">
        <v>0</v>
      </c>
      <c r="AK144">
        <v>0</v>
      </c>
    </row>
    <row r="145" spans="1:37">
      <c r="A145" t="s">
        <v>28</v>
      </c>
      <c r="B145" t="s">
        <v>13</v>
      </c>
      <c r="C145">
        <v>1</v>
      </c>
      <c r="D145">
        <v>2</v>
      </c>
      <c r="E145">
        <v>1</v>
      </c>
      <c r="F145">
        <v>3.15</v>
      </c>
      <c r="G145">
        <v>5</v>
      </c>
      <c r="H145">
        <v>0.5</v>
      </c>
      <c r="I145">
        <v>1</v>
      </c>
      <c r="N145" s="3" t="s">
        <v>26</v>
      </c>
      <c r="O145" s="3">
        <v>3.24</v>
      </c>
      <c r="P145" s="3">
        <v>3.33</v>
      </c>
      <c r="S145" t="s">
        <v>12</v>
      </c>
      <c r="T145">
        <v>0</v>
      </c>
      <c r="U145">
        <v>0</v>
      </c>
      <c r="V145">
        <v>3.43</v>
      </c>
      <c r="AE145" s="3" t="s">
        <v>26</v>
      </c>
      <c r="AF145" s="3">
        <v>0.18</v>
      </c>
      <c r="AG145" s="3">
        <v>0.44</v>
      </c>
      <c r="AI145" s="3" t="s">
        <v>26</v>
      </c>
      <c r="AJ145" s="3">
        <v>0.83</v>
      </c>
      <c r="AK145" s="3">
        <v>0.67</v>
      </c>
    </row>
    <row r="146" spans="1:37">
      <c r="A146" s="3" t="s">
        <v>28</v>
      </c>
      <c r="B146" s="3" t="s">
        <v>26</v>
      </c>
      <c r="C146" s="3">
        <v>4</v>
      </c>
      <c r="D146" s="3">
        <v>10</v>
      </c>
      <c r="E146" s="3">
        <v>4</v>
      </c>
      <c r="F146" s="3">
        <v>3.33</v>
      </c>
      <c r="G146" s="3">
        <v>7.25</v>
      </c>
      <c r="H146" s="3">
        <v>0.4</v>
      </c>
      <c r="I146" s="3">
        <v>1</v>
      </c>
      <c r="N146" t="s">
        <v>15</v>
      </c>
      <c r="O146">
        <v>0</v>
      </c>
      <c r="P146">
        <v>0</v>
      </c>
      <c r="S146" t="s">
        <v>47</v>
      </c>
      <c r="T146">
        <v>0</v>
      </c>
      <c r="U146">
        <v>0</v>
      </c>
      <c r="V146">
        <v>0</v>
      </c>
      <c r="AE146" t="s">
        <v>15</v>
      </c>
      <c r="AF146">
        <v>0</v>
      </c>
      <c r="AG146">
        <v>0</v>
      </c>
      <c r="AI146" t="s">
        <v>15</v>
      </c>
      <c r="AJ146">
        <v>0</v>
      </c>
      <c r="AK146">
        <v>0</v>
      </c>
    </row>
    <row r="147" spans="1:37">
      <c r="A147" t="s">
        <v>29</v>
      </c>
      <c r="B147" t="s">
        <v>15</v>
      </c>
      <c r="C147">
        <v>0</v>
      </c>
      <c r="D147">
        <v>5</v>
      </c>
      <c r="E147">
        <v>0</v>
      </c>
      <c r="F147">
        <v>0</v>
      </c>
      <c r="G147">
        <v>0</v>
      </c>
      <c r="H147">
        <v>0</v>
      </c>
      <c r="I147">
        <v>0</v>
      </c>
      <c r="N147" t="s">
        <v>10</v>
      </c>
      <c r="O147">
        <v>3.15</v>
      </c>
      <c r="P147">
        <v>3.91</v>
      </c>
      <c r="S147" t="s">
        <v>13</v>
      </c>
      <c r="T147">
        <v>0</v>
      </c>
      <c r="U147">
        <v>0</v>
      </c>
      <c r="V147">
        <v>3.15</v>
      </c>
      <c r="AE147" t="s">
        <v>10</v>
      </c>
      <c r="AF147">
        <v>0.25</v>
      </c>
      <c r="AG147">
        <v>0.5</v>
      </c>
      <c r="AI147" t="s">
        <v>10</v>
      </c>
      <c r="AJ147">
        <v>0.5</v>
      </c>
      <c r="AK147">
        <v>1</v>
      </c>
    </row>
    <row r="148" spans="1:37">
      <c r="A148" t="s">
        <v>29</v>
      </c>
      <c r="B148" t="s">
        <v>10</v>
      </c>
      <c r="C148">
        <v>3</v>
      </c>
      <c r="D148">
        <v>7</v>
      </c>
      <c r="E148">
        <v>3</v>
      </c>
      <c r="F148">
        <v>3.08</v>
      </c>
      <c r="G148">
        <v>5.67</v>
      </c>
      <c r="H148">
        <v>0.43</v>
      </c>
      <c r="I148">
        <v>1</v>
      </c>
      <c r="N148" t="s">
        <v>12</v>
      </c>
      <c r="O148">
        <v>0</v>
      </c>
      <c r="P148">
        <v>0</v>
      </c>
      <c r="S148" t="s">
        <v>48</v>
      </c>
      <c r="T148">
        <v>0</v>
      </c>
      <c r="U148">
        <v>0</v>
      </c>
      <c r="V148">
        <v>0</v>
      </c>
      <c r="AE148" t="s">
        <v>12</v>
      </c>
      <c r="AF148">
        <v>0</v>
      </c>
      <c r="AG148">
        <v>0</v>
      </c>
      <c r="AI148" t="s">
        <v>12</v>
      </c>
      <c r="AJ148">
        <v>0</v>
      </c>
      <c r="AK148">
        <v>0</v>
      </c>
    </row>
    <row r="149" spans="1:37">
      <c r="A149" t="s">
        <v>29</v>
      </c>
      <c r="B149" t="s">
        <v>12</v>
      </c>
      <c r="C149">
        <v>1</v>
      </c>
      <c r="D149">
        <v>2</v>
      </c>
      <c r="E149">
        <v>1</v>
      </c>
      <c r="F149">
        <v>2.19</v>
      </c>
      <c r="G149">
        <v>10</v>
      </c>
      <c r="H149">
        <v>0.5</v>
      </c>
      <c r="I149">
        <v>1</v>
      </c>
      <c r="N149" t="s">
        <v>13</v>
      </c>
      <c r="O149">
        <v>0</v>
      </c>
      <c r="P149">
        <v>0</v>
      </c>
      <c r="AE149" t="s">
        <v>13</v>
      </c>
      <c r="AF149">
        <v>0</v>
      </c>
      <c r="AG149">
        <v>0</v>
      </c>
      <c r="AI149" t="s">
        <v>13</v>
      </c>
      <c r="AJ149">
        <v>0</v>
      </c>
      <c r="AK149">
        <v>0</v>
      </c>
    </row>
    <row r="150" spans="1:37">
      <c r="A150" t="s">
        <v>29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N150" s="3" t="s">
        <v>26</v>
      </c>
      <c r="O150" s="3">
        <v>3.15</v>
      </c>
      <c r="P150" s="3">
        <v>3.91</v>
      </c>
      <c r="AE150" s="3" t="s">
        <v>26</v>
      </c>
      <c r="AF150" s="3">
        <v>0.09</v>
      </c>
      <c r="AG150" s="3">
        <v>0.5</v>
      </c>
      <c r="AI150" s="3" t="s">
        <v>26</v>
      </c>
      <c r="AJ150" s="3">
        <v>0.5</v>
      </c>
      <c r="AK150" s="3">
        <v>1</v>
      </c>
    </row>
    <row r="151" spans="1:37">
      <c r="A151" s="3" t="s">
        <v>29</v>
      </c>
      <c r="B151" s="3" t="s">
        <v>26</v>
      </c>
      <c r="C151" s="3">
        <v>4</v>
      </c>
      <c r="D151" s="3">
        <v>14</v>
      </c>
      <c r="E151" s="3">
        <v>4</v>
      </c>
      <c r="F151" s="3">
        <v>2.85</v>
      </c>
      <c r="G151" s="3">
        <v>6.75</v>
      </c>
      <c r="H151" s="3">
        <v>0.28999999999999998</v>
      </c>
      <c r="I151" s="3">
        <v>1</v>
      </c>
      <c r="N151" t="s">
        <v>15</v>
      </c>
      <c r="O151">
        <v>0</v>
      </c>
      <c r="P151">
        <v>0</v>
      </c>
      <c r="AE151" t="s">
        <v>15</v>
      </c>
      <c r="AF151">
        <v>0</v>
      </c>
      <c r="AG151">
        <v>0</v>
      </c>
      <c r="AI151" t="s">
        <v>15</v>
      </c>
      <c r="AJ151">
        <v>0</v>
      </c>
      <c r="AK151">
        <v>0</v>
      </c>
    </row>
    <row r="152" spans="1:37">
      <c r="A152" t="s">
        <v>30</v>
      </c>
      <c r="B152" t="s">
        <v>15</v>
      </c>
      <c r="C152">
        <v>0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0</v>
      </c>
      <c r="N152" t="s">
        <v>10</v>
      </c>
      <c r="O152">
        <v>3.37</v>
      </c>
      <c r="P152">
        <v>3.04</v>
      </c>
      <c r="AE152" t="s">
        <v>10</v>
      </c>
      <c r="AF152">
        <v>0.4</v>
      </c>
      <c r="AG152">
        <v>0.5</v>
      </c>
      <c r="AI152" t="s">
        <v>10</v>
      </c>
      <c r="AJ152">
        <v>1</v>
      </c>
      <c r="AK152">
        <v>1</v>
      </c>
    </row>
    <row r="153" spans="1:37">
      <c r="A153" t="s">
        <v>30</v>
      </c>
      <c r="B153" t="s">
        <v>10</v>
      </c>
      <c r="C153">
        <v>2</v>
      </c>
      <c r="D153">
        <v>9</v>
      </c>
      <c r="E153">
        <v>2</v>
      </c>
      <c r="F153">
        <v>3.24</v>
      </c>
      <c r="G153">
        <v>4</v>
      </c>
      <c r="H153">
        <v>0.22</v>
      </c>
      <c r="I153">
        <v>1</v>
      </c>
      <c r="N153" t="s">
        <v>12</v>
      </c>
      <c r="O153">
        <v>3.43</v>
      </c>
      <c r="P153">
        <v>0</v>
      </c>
      <c r="AE153" t="s">
        <v>12</v>
      </c>
      <c r="AF153">
        <v>0.5</v>
      </c>
      <c r="AG153">
        <v>0</v>
      </c>
      <c r="AI153" t="s">
        <v>12</v>
      </c>
      <c r="AJ153">
        <v>1</v>
      </c>
      <c r="AK153">
        <v>0</v>
      </c>
    </row>
    <row r="154" spans="1:37">
      <c r="A154" t="s">
        <v>30</v>
      </c>
      <c r="B154" t="s">
        <v>12</v>
      </c>
      <c r="C154">
        <v>3</v>
      </c>
      <c r="D154">
        <v>12</v>
      </c>
      <c r="E154">
        <v>2</v>
      </c>
      <c r="F154">
        <v>3.15</v>
      </c>
      <c r="G154">
        <v>5</v>
      </c>
      <c r="H154">
        <v>0.17</v>
      </c>
      <c r="I154">
        <v>0.67</v>
      </c>
      <c r="N154" t="s">
        <v>13</v>
      </c>
      <c r="O154">
        <v>3.15</v>
      </c>
      <c r="P154">
        <v>0</v>
      </c>
      <c r="AE154" t="s">
        <v>13</v>
      </c>
      <c r="AF154">
        <v>0.5</v>
      </c>
      <c r="AG154">
        <v>0</v>
      </c>
      <c r="AI154" t="s">
        <v>13</v>
      </c>
      <c r="AJ154">
        <v>1</v>
      </c>
      <c r="AK154">
        <v>0</v>
      </c>
    </row>
    <row r="155" spans="1:37">
      <c r="A155" t="s">
        <v>30</v>
      </c>
      <c r="B155" t="s">
        <v>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N155" s="3" t="s">
        <v>26</v>
      </c>
      <c r="O155" s="3">
        <v>3.33</v>
      </c>
      <c r="P155" s="3">
        <v>3.04</v>
      </c>
      <c r="AE155" s="3" t="s">
        <v>26</v>
      </c>
      <c r="AF155" s="3">
        <v>0.4</v>
      </c>
      <c r="AG155" s="3">
        <v>0.5</v>
      </c>
      <c r="AI155" s="3" t="s">
        <v>26</v>
      </c>
      <c r="AJ155" s="3">
        <v>1</v>
      </c>
      <c r="AK155" s="3">
        <v>0.5</v>
      </c>
    </row>
    <row r="156" spans="1:37">
      <c r="A156" s="3" t="s">
        <v>30</v>
      </c>
      <c r="B156" s="3" t="s">
        <v>26</v>
      </c>
      <c r="C156" s="3">
        <v>5</v>
      </c>
      <c r="D156" s="3">
        <v>27</v>
      </c>
      <c r="E156" s="3">
        <v>4</v>
      </c>
      <c r="F156" s="3">
        <v>3.2</v>
      </c>
      <c r="G156" s="3">
        <v>4.5</v>
      </c>
      <c r="H156" s="3">
        <v>0.15</v>
      </c>
      <c r="I156" s="3">
        <v>0.8</v>
      </c>
      <c r="N156" t="s">
        <v>15</v>
      </c>
      <c r="O156">
        <v>0</v>
      </c>
      <c r="P156">
        <v>0</v>
      </c>
      <c r="AE156" t="s">
        <v>15</v>
      </c>
      <c r="AF156">
        <v>0</v>
      </c>
      <c r="AG156">
        <v>0</v>
      </c>
      <c r="AI156" t="s">
        <v>15</v>
      </c>
      <c r="AJ156">
        <v>0</v>
      </c>
      <c r="AK156">
        <v>0</v>
      </c>
    </row>
    <row r="157" spans="1:37">
      <c r="A157" t="s">
        <v>31</v>
      </c>
      <c r="B157" t="s">
        <v>15</v>
      </c>
      <c r="C157">
        <v>0</v>
      </c>
      <c r="D157">
        <v>3</v>
      </c>
      <c r="E157">
        <v>0</v>
      </c>
      <c r="F157">
        <v>0</v>
      </c>
      <c r="G157">
        <v>0</v>
      </c>
      <c r="H157">
        <v>0</v>
      </c>
      <c r="I157">
        <v>0</v>
      </c>
      <c r="N157" t="s">
        <v>10</v>
      </c>
      <c r="O157">
        <v>3.08</v>
      </c>
      <c r="P157">
        <v>3.08</v>
      </c>
      <c r="AE157" t="s">
        <v>10</v>
      </c>
      <c r="AF157">
        <v>0.43</v>
      </c>
      <c r="AG157">
        <v>0.75</v>
      </c>
      <c r="AI157" t="s">
        <v>10</v>
      </c>
      <c r="AJ157">
        <v>1</v>
      </c>
      <c r="AK157">
        <v>1</v>
      </c>
    </row>
    <row r="158" spans="1:37">
      <c r="A158" t="s">
        <v>31</v>
      </c>
      <c r="B158" t="s">
        <v>10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N158" t="s">
        <v>12</v>
      </c>
      <c r="O158">
        <v>2.19</v>
      </c>
      <c r="P158">
        <v>2.85</v>
      </c>
      <c r="AE158" t="s">
        <v>12</v>
      </c>
      <c r="AF158">
        <v>0.5</v>
      </c>
      <c r="AG158">
        <v>0.33</v>
      </c>
      <c r="AI158" t="s">
        <v>12</v>
      </c>
      <c r="AJ158">
        <v>1</v>
      </c>
      <c r="AK158">
        <v>1</v>
      </c>
    </row>
    <row r="159" spans="1:37">
      <c r="A159" t="s">
        <v>31</v>
      </c>
      <c r="B159" t="s">
        <v>12</v>
      </c>
      <c r="C159">
        <v>0</v>
      </c>
      <c r="D159">
        <v>12</v>
      </c>
      <c r="E159">
        <v>0</v>
      </c>
      <c r="F159">
        <v>0</v>
      </c>
      <c r="G159">
        <v>0</v>
      </c>
      <c r="H159">
        <v>0</v>
      </c>
      <c r="I159">
        <v>0</v>
      </c>
      <c r="N159" t="s">
        <v>13</v>
      </c>
      <c r="O159">
        <v>0</v>
      </c>
      <c r="P159">
        <v>0</v>
      </c>
      <c r="AE159" t="s">
        <v>13</v>
      </c>
      <c r="AF159">
        <v>0</v>
      </c>
      <c r="AG159">
        <v>0</v>
      </c>
      <c r="AI159" t="s">
        <v>13</v>
      </c>
      <c r="AJ159">
        <v>0</v>
      </c>
      <c r="AK159">
        <v>0</v>
      </c>
    </row>
    <row r="160" spans="1:37">
      <c r="A160" t="s">
        <v>31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N160" s="3" t="s">
        <v>26</v>
      </c>
      <c r="O160" s="3">
        <v>2.85</v>
      </c>
      <c r="P160" s="3">
        <v>3.03</v>
      </c>
      <c r="AE160" s="3" t="s">
        <v>26</v>
      </c>
      <c r="AF160" s="3">
        <v>0.28999999999999998</v>
      </c>
      <c r="AG160" s="3">
        <v>0.56999999999999995</v>
      </c>
      <c r="AI160" s="3" t="s">
        <v>26</v>
      </c>
      <c r="AJ160" s="3">
        <v>1</v>
      </c>
      <c r="AK160" s="3">
        <v>1</v>
      </c>
    </row>
    <row r="161" spans="1:37">
      <c r="A161" s="3" t="s">
        <v>31</v>
      </c>
      <c r="B161" s="3" t="s">
        <v>26</v>
      </c>
      <c r="C161" s="3">
        <v>1</v>
      </c>
      <c r="D161" s="3">
        <v>15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N161" t="s">
        <v>15</v>
      </c>
      <c r="O161">
        <v>0</v>
      </c>
      <c r="P161">
        <v>0</v>
      </c>
      <c r="AE161" t="s">
        <v>15</v>
      </c>
      <c r="AF161">
        <v>0</v>
      </c>
      <c r="AG161">
        <v>0</v>
      </c>
      <c r="AI161" t="s">
        <v>15</v>
      </c>
      <c r="AJ161">
        <v>0</v>
      </c>
      <c r="AK161">
        <v>0</v>
      </c>
    </row>
    <row r="162" spans="1:37">
      <c r="A162" t="s">
        <v>32</v>
      </c>
      <c r="B162" t="s">
        <v>15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0</v>
      </c>
      <c r="I162">
        <v>0</v>
      </c>
      <c r="N162" t="s">
        <v>10</v>
      </c>
      <c r="O162">
        <v>3.24</v>
      </c>
      <c r="P162">
        <v>2.57</v>
      </c>
      <c r="AE162" t="s">
        <v>10</v>
      </c>
      <c r="AF162">
        <v>0.22</v>
      </c>
      <c r="AG162">
        <v>0.5</v>
      </c>
      <c r="AI162" t="s">
        <v>10</v>
      </c>
      <c r="AJ162">
        <v>1</v>
      </c>
      <c r="AK162">
        <v>1</v>
      </c>
    </row>
    <row r="163" spans="1:37">
      <c r="A163" t="s">
        <v>32</v>
      </c>
      <c r="B163" t="s">
        <v>10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N163" t="s">
        <v>12</v>
      </c>
      <c r="O163">
        <v>3.15</v>
      </c>
      <c r="P163">
        <v>3.81</v>
      </c>
      <c r="AE163" t="s">
        <v>12</v>
      </c>
      <c r="AF163">
        <v>0.17</v>
      </c>
      <c r="AG163">
        <v>0.25</v>
      </c>
      <c r="AI163" t="s">
        <v>12</v>
      </c>
      <c r="AJ163">
        <v>0.67</v>
      </c>
      <c r="AK163">
        <v>0.33</v>
      </c>
    </row>
    <row r="164" spans="1:37">
      <c r="A164" t="s">
        <v>32</v>
      </c>
      <c r="B164" t="s">
        <v>12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N164" t="s">
        <v>13</v>
      </c>
      <c r="O164">
        <v>0</v>
      </c>
      <c r="P164">
        <v>0</v>
      </c>
      <c r="AE164" t="s">
        <v>13</v>
      </c>
      <c r="AF164">
        <v>0</v>
      </c>
      <c r="AG164">
        <v>0</v>
      </c>
      <c r="AI164" t="s">
        <v>13</v>
      </c>
      <c r="AJ164">
        <v>0</v>
      </c>
      <c r="AK164">
        <v>0</v>
      </c>
    </row>
    <row r="165" spans="1:37">
      <c r="A165" t="s">
        <v>32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N165" s="3" t="s">
        <v>26</v>
      </c>
      <c r="O165" s="3">
        <v>3.2</v>
      </c>
      <c r="P165" s="3">
        <v>2.99</v>
      </c>
      <c r="AE165" s="3" t="s">
        <v>26</v>
      </c>
      <c r="AF165" s="3">
        <v>0.15</v>
      </c>
      <c r="AG165" s="3">
        <v>0.38</v>
      </c>
      <c r="AI165" s="3" t="s">
        <v>26</v>
      </c>
      <c r="AJ165" s="3">
        <v>0.8</v>
      </c>
      <c r="AK165" s="3">
        <v>0.6</v>
      </c>
    </row>
    <row r="166" spans="1:37">
      <c r="A166" s="3" t="s">
        <v>32</v>
      </c>
      <c r="B166" s="3" t="s">
        <v>26</v>
      </c>
      <c r="C166" s="3">
        <v>1</v>
      </c>
      <c r="D166" s="3">
        <v>9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N166" t="s">
        <v>15</v>
      </c>
      <c r="O166">
        <v>0</v>
      </c>
      <c r="P166">
        <v>0</v>
      </c>
      <c r="AE166" t="s">
        <v>15</v>
      </c>
      <c r="AF166">
        <v>0</v>
      </c>
      <c r="AG166">
        <v>0</v>
      </c>
      <c r="AI166" t="s">
        <v>15</v>
      </c>
      <c r="AJ166">
        <v>0</v>
      </c>
      <c r="AK166">
        <v>0</v>
      </c>
    </row>
    <row r="167" spans="1:37">
      <c r="A167" t="s">
        <v>33</v>
      </c>
      <c r="B167" t="s">
        <v>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N167" t="s">
        <v>10</v>
      </c>
      <c r="O167">
        <v>0</v>
      </c>
      <c r="P167">
        <v>2.95</v>
      </c>
      <c r="AE167" t="s">
        <v>10</v>
      </c>
      <c r="AF167">
        <v>0</v>
      </c>
      <c r="AG167">
        <v>0.33</v>
      </c>
      <c r="AI167" t="s">
        <v>10</v>
      </c>
      <c r="AJ167">
        <v>0</v>
      </c>
      <c r="AK167">
        <v>1</v>
      </c>
    </row>
    <row r="168" spans="1:37">
      <c r="A168" t="s">
        <v>33</v>
      </c>
      <c r="B168" t="s">
        <v>10</v>
      </c>
      <c r="C168">
        <v>1</v>
      </c>
      <c r="D168">
        <v>2</v>
      </c>
      <c r="E168">
        <v>1</v>
      </c>
      <c r="F168">
        <v>2.95</v>
      </c>
      <c r="G168">
        <v>2</v>
      </c>
      <c r="H168">
        <v>0.5</v>
      </c>
      <c r="I168">
        <v>1</v>
      </c>
      <c r="N168" t="s">
        <v>12</v>
      </c>
      <c r="O168">
        <v>0</v>
      </c>
      <c r="P168">
        <v>0</v>
      </c>
      <c r="AE168" t="s">
        <v>12</v>
      </c>
      <c r="AF168">
        <v>0</v>
      </c>
      <c r="AG168">
        <v>0</v>
      </c>
      <c r="AI168" t="s">
        <v>12</v>
      </c>
      <c r="AJ168">
        <v>0</v>
      </c>
      <c r="AK168">
        <v>0</v>
      </c>
    </row>
    <row r="169" spans="1:37">
      <c r="A169" t="s">
        <v>33</v>
      </c>
      <c r="B169" t="s">
        <v>12</v>
      </c>
      <c r="C169">
        <v>1</v>
      </c>
      <c r="D169">
        <v>3</v>
      </c>
      <c r="E169">
        <v>1</v>
      </c>
      <c r="F169">
        <v>3.15</v>
      </c>
      <c r="G169">
        <v>22</v>
      </c>
      <c r="H169">
        <v>0.33</v>
      </c>
      <c r="I169">
        <v>1</v>
      </c>
      <c r="N169" t="s">
        <v>13</v>
      </c>
      <c r="O169">
        <v>0</v>
      </c>
      <c r="P169">
        <v>0</v>
      </c>
      <c r="AE169" t="s">
        <v>13</v>
      </c>
      <c r="AF169">
        <v>0</v>
      </c>
      <c r="AG169">
        <v>0</v>
      </c>
      <c r="AI169" t="s">
        <v>13</v>
      </c>
      <c r="AJ169">
        <v>0</v>
      </c>
      <c r="AK169">
        <v>0</v>
      </c>
    </row>
    <row r="170" spans="1:37">
      <c r="A170" t="s">
        <v>33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N170" t="s">
        <v>26</v>
      </c>
      <c r="O170" s="3">
        <v>0</v>
      </c>
      <c r="P170" s="3">
        <v>2.95</v>
      </c>
      <c r="AE170" t="s">
        <v>26</v>
      </c>
      <c r="AF170" s="3">
        <v>0</v>
      </c>
      <c r="AG170" s="3">
        <v>0.14000000000000001</v>
      </c>
      <c r="AI170" t="s">
        <v>26</v>
      </c>
      <c r="AJ170" s="3">
        <v>0</v>
      </c>
      <c r="AK170" s="3">
        <v>1</v>
      </c>
    </row>
    <row r="171" spans="1:37">
      <c r="A171" s="3" t="s">
        <v>33</v>
      </c>
      <c r="B171" s="3" t="s">
        <v>26</v>
      </c>
      <c r="C171" s="3">
        <v>2</v>
      </c>
      <c r="D171" s="3">
        <v>5</v>
      </c>
      <c r="E171" s="3">
        <v>2</v>
      </c>
      <c r="F171" s="3">
        <v>3.04</v>
      </c>
      <c r="G171" s="3">
        <v>12</v>
      </c>
      <c r="H171" s="3">
        <v>0.4</v>
      </c>
      <c r="I171" s="3">
        <v>1</v>
      </c>
      <c r="N171" t="s">
        <v>15</v>
      </c>
      <c r="O171">
        <v>0</v>
      </c>
      <c r="P171">
        <v>0</v>
      </c>
      <c r="AE171" t="s">
        <v>15</v>
      </c>
      <c r="AF171">
        <v>0</v>
      </c>
      <c r="AG171">
        <v>0</v>
      </c>
      <c r="AI171" t="s">
        <v>15</v>
      </c>
      <c r="AJ171">
        <v>0</v>
      </c>
      <c r="AK171">
        <v>0</v>
      </c>
    </row>
    <row r="172" spans="1:37">
      <c r="A172" t="s">
        <v>34</v>
      </c>
      <c r="B172" t="s">
        <v>15</v>
      </c>
      <c r="C172">
        <v>0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N172" t="s">
        <v>10</v>
      </c>
      <c r="O172">
        <v>0</v>
      </c>
      <c r="P172">
        <v>3.81</v>
      </c>
      <c r="AE172" t="s">
        <v>10</v>
      </c>
      <c r="AF172">
        <v>0</v>
      </c>
      <c r="AG172">
        <v>0.25</v>
      </c>
      <c r="AI172" t="s">
        <v>10</v>
      </c>
      <c r="AJ172">
        <v>0</v>
      </c>
      <c r="AK172">
        <v>1</v>
      </c>
    </row>
    <row r="173" spans="1:37">
      <c r="A173" t="s">
        <v>34</v>
      </c>
      <c r="B173" t="s">
        <v>10</v>
      </c>
      <c r="C173">
        <v>1</v>
      </c>
      <c r="D173">
        <v>2</v>
      </c>
      <c r="E173">
        <v>1</v>
      </c>
      <c r="F173">
        <v>2.57</v>
      </c>
      <c r="G173">
        <v>9</v>
      </c>
      <c r="H173">
        <v>0.5</v>
      </c>
      <c r="I173">
        <v>1</v>
      </c>
      <c r="N173" t="s">
        <v>12</v>
      </c>
      <c r="O173">
        <v>0</v>
      </c>
      <c r="P173">
        <v>0</v>
      </c>
      <c r="AE173" t="s">
        <v>12</v>
      </c>
      <c r="AF173">
        <v>0</v>
      </c>
      <c r="AG173">
        <v>0</v>
      </c>
      <c r="AI173" t="s">
        <v>12</v>
      </c>
      <c r="AJ173">
        <v>0</v>
      </c>
      <c r="AK173">
        <v>0</v>
      </c>
    </row>
    <row r="174" spans="1:37">
      <c r="A174" t="s">
        <v>34</v>
      </c>
      <c r="B174" t="s">
        <v>12</v>
      </c>
      <c r="C174">
        <v>2</v>
      </c>
      <c r="D174">
        <v>2</v>
      </c>
      <c r="E174">
        <v>2</v>
      </c>
      <c r="F174">
        <v>2.76</v>
      </c>
      <c r="G174">
        <v>3</v>
      </c>
      <c r="H174">
        <v>1</v>
      </c>
      <c r="I174">
        <v>1</v>
      </c>
      <c r="N174" t="s">
        <v>13</v>
      </c>
      <c r="O174">
        <v>0</v>
      </c>
      <c r="P174">
        <v>0</v>
      </c>
      <c r="AE174" t="s">
        <v>13</v>
      </c>
      <c r="AF174">
        <v>0</v>
      </c>
      <c r="AG174">
        <v>0</v>
      </c>
      <c r="AI174" t="s">
        <v>13</v>
      </c>
      <c r="AJ174">
        <v>0</v>
      </c>
      <c r="AK174">
        <v>0</v>
      </c>
    </row>
    <row r="175" spans="1:37">
      <c r="A175" t="s">
        <v>34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N175" t="s">
        <v>26</v>
      </c>
      <c r="O175" s="3">
        <v>0</v>
      </c>
      <c r="P175" s="3">
        <v>3.81</v>
      </c>
      <c r="AE175" t="s">
        <v>26</v>
      </c>
      <c r="AF175" s="3">
        <v>0</v>
      </c>
      <c r="AG175" s="3">
        <v>0.2</v>
      </c>
      <c r="AI175" t="s">
        <v>26</v>
      </c>
      <c r="AJ175" s="3">
        <v>0</v>
      </c>
      <c r="AK175" s="3">
        <v>1</v>
      </c>
    </row>
    <row r="176" spans="1:37">
      <c r="A176" s="3" t="s">
        <v>34</v>
      </c>
      <c r="B176" s="3" t="s">
        <v>26</v>
      </c>
      <c r="C176" s="3">
        <v>3</v>
      </c>
      <c r="D176" s="3">
        <v>7</v>
      </c>
      <c r="E176" s="3">
        <v>3</v>
      </c>
      <c r="F176" s="3">
        <v>2.69</v>
      </c>
      <c r="G176" s="3">
        <v>5</v>
      </c>
      <c r="H176" s="3">
        <v>0.43</v>
      </c>
      <c r="I176" s="3">
        <v>1</v>
      </c>
      <c r="N176" t="s">
        <v>15</v>
      </c>
      <c r="O176">
        <v>0</v>
      </c>
      <c r="P176">
        <v>0</v>
      </c>
      <c r="AE176" t="s">
        <v>15</v>
      </c>
      <c r="AF176">
        <v>0</v>
      </c>
      <c r="AG176">
        <v>0</v>
      </c>
      <c r="AI176" t="s">
        <v>15</v>
      </c>
      <c r="AJ176">
        <v>0</v>
      </c>
      <c r="AK176">
        <v>0</v>
      </c>
    </row>
    <row r="177" spans="1:37">
      <c r="A177" t="s">
        <v>35</v>
      </c>
      <c r="B177" t="s">
        <v>15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N177" t="s">
        <v>10</v>
      </c>
      <c r="O177">
        <v>2.95</v>
      </c>
      <c r="P177">
        <v>2.39</v>
      </c>
      <c r="AE177" t="s">
        <v>10</v>
      </c>
      <c r="AF177">
        <v>0.5</v>
      </c>
      <c r="AG177">
        <v>0.5</v>
      </c>
      <c r="AI177" t="s">
        <v>10</v>
      </c>
      <c r="AJ177">
        <v>1</v>
      </c>
      <c r="AK177">
        <v>1</v>
      </c>
    </row>
    <row r="178" spans="1:37">
      <c r="A178" t="s">
        <v>35</v>
      </c>
      <c r="B178" t="s">
        <v>10</v>
      </c>
      <c r="C178">
        <v>3</v>
      </c>
      <c r="D178">
        <v>9</v>
      </c>
      <c r="E178">
        <v>3</v>
      </c>
      <c r="F178">
        <v>3.52</v>
      </c>
      <c r="G178">
        <v>7.67</v>
      </c>
      <c r="H178">
        <v>0.33</v>
      </c>
      <c r="I178">
        <v>1</v>
      </c>
      <c r="N178" t="s">
        <v>12</v>
      </c>
      <c r="O178">
        <v>3.15</v>
      </c>
      <c r="P178">
        <v>2.85</v>
      </c>
      <c r="AE178" t="s">
        <v>12</v>
      </c>
      <c r="AF178">
        <v>0.33</v>
      </c>
      <c r="AG178">
        <v>1</v>
      </c>
      <c r="AI178" t="s">
        <v>12</v>
      </c>
      <c r="AJ178">
        <v>1</v>
      </c>
      <c r="AK178">
        <v>1</v>
      </c>
    </row>
    <row r="179" spans="1:37">
      <c r="A179" t="s">
        <v>35</v>
      </c>
      <c r="B179" t="s">
        <v>12</v>
      </c>
      <c r="C179">
        <v>1</v>
      </c>
      <c r="D179">
        <v>8</v>
      </c>
      <c r="E179">
        <v>1</v>
      </c>
      <c r="F179">
        <v>3.61</v>
      </c>
      <c r="G179">
        <v>20</v>
      </c>
      <c r="H179">
        <v>0.12</v>
      </c>
      <c r="I179">
        <v>1</v>
      </c>
      <c r="N179" t="s">
        <v>13</v>
      </c>
      <c r="O179">
        <v>0</v>
      </c>
      <c r="P179">
        <v>0</v>
      </c>
      <c r="AE179" t="s">
        <v>13</v>
      </c>
      <c r="AF179">
        <v>0</v>
      </c>
      <c r="AG179">
        <v>0</v>
      </c>
      <c r="AI179" t="s">
        <v>13</v>
      </c>
      <c r="AJ179">
        <v>0</v>
      </c>
      <c r="AK179">
        <v>0</v>
      </c>
    </row>
    <row r="180" spans="1:37">
      <c r="A180" t="s">
        <v>35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N180" t="s">
        <v>26</v>
      </c>
      <c r="O180" s="3">
        <v>3.04</v>
      </c>
      <c r="P180" s="3">
        <v>2.61</v>
      </c>
      <c r="AE180" t="s">
        <v>26</v>
      </c>
      <c r="AF180" s="3">
        <v>0.4</v>
      </c>
      <c r="AG180" s="3">
        <v>0.67</v>
      </c>
      <c r="AI180" t="s">
        <v>26</v>
      </c>
      <c r="AJ180" s="3">
        <v>1</v>
      </c>
      <c r="AK180" s="3">
        <v>1</v>
      </c>
    </row>
    <row r="181" spans="1:37">
      <c r="A181" s="3" t="s">
        <v>35</v>
      </c>
      <c r="B181" s="3" t="s">
        <v>26</v>
      </c>
      <c r="C181" s="3">
        <v>5</v>
      </c>
      <c r="D181" s="3">
        <v>18</v>
      </c>
      <c r="E181" s="3">
        <v>4</v>
      </c>
      <c r="F181" s="3">
        <v>3.55</v>
      </c>
      <c r="G181" s="3">
        <v>10.75</v>
      </c>
      <c r="H181" s="3">
        <v>0.22</v>
      </c>
      <c r="I181" s="3">
        <v>0.8</v>
      </c>
      <c r="N181" t="s">
        <v>15</v>
      </c>
      <c r="O181">
        <v>0</v>
      </c>
      <c r="P181">
        <v>0</v>
      </c>
      <c r="AE181" t="s">
        <v>15</v>
      </c>
      <c r="AF181">
        <v>0</v>
      </c>
      <c r="AG181">
        <v>0</v>
      </c>
      <c r="AI181" t="s">
        <v>15</v>
      </c>
      <c r="AJ181">
        <v>0</v>
      </c>
      <c r="AK181">
        <v>0</v>
      </c>
    </row>
    <row r="182" spans="1:37">
      <c r="A182" t="s">
        <v>36</v>
      </c>
      <c r="B182" t="s">
        <v>15</v>
      </c>
      <c r="C182">
        <v>0</v>
      </c>
      <c r="D182">
        <v>23</v>
      </c>
      <c r="E182">
        <v>0</v>
      </c>
      <c r="F182">
        <v>0</v>
      </c>
      <c r="G182">
        <v>0</v>
      </c>
      <c r="H182">
        <v>0</v>
      </c>
      <c r="I182">
        <v>0</v>
      </c>
      <c r="N182" t="s">
        <v>10</v>
      </c>
      <c r="O182">
        <v>2.57</v>
      </c>
      <c r="P182">
        <v>2.57</v>
      </c>
      <c r="AE182" t="s">
        <v>10</v>
      </c>
      <c r="AF182">
        <v>0.5</v>
      </c>
      <c r="AG182">
        <v>1</v>
      </c>
      <c r="AI182" t="s">
        <v>10</v>
      </c>
      <c r="AJ182">
        <v>1</v>
      </c>
      <c r="AK182">
        <v>1</v>
      </c>
    </row>
    <row r="183" spans="1:37">
      <c r="A183" t="s">
        <v>36</v>
      </c>
      <c r="B183" t="s">
        <v>10</v>
      </c>
      <c r="C183">
        <v>4</v>
      </c>
      <c r="D183">
        <v>3</v>
      </c>
      <c r="E183">
        <v>2</v>
      </c>
      <c r="F183">
        <v>3.28</v>
      </c>
      <c r="G183">
        <v>4</v>
      </c>
      <c r="H183">
        <v>0.67</v>
      </c>
      <c r="I183">
        <v>0.5</v>
      </c>
      <c r="N183" t="s">
        <v>12</v>
      </c>
      <c r="O183">
        <v>2.76</v>
      </c>
      <c r="P183">
        <v>2.57</v>
      </c>
      <c r="AE183" t="s">
        <v>12</v>
      </c>
      <c r="AF183">
        <v>1</v>
      </c>
      <c r="AG183">
        <v>0.5</v>
      </c>
      <c r="AI183" t="s">
        <v>12</v>
      </c>
      <c r="AJ183">
        <v>1</v>
      </c>
      <c r="AK183">
        <v>0.5</v>
      </c>
    </row>
    <row r="184" spans="1:37">
      <c r="A184" t="s">
        <v>36</v>
      </c>
      <c r="B184" t="s">
        <v>12</v>
      </c>
      <c r="C184">
        <v>2</v>
      </c>
      <c r="D184">
        <v>9</v>
      </c>
      <c r="E184">
        <v>2</v>
      </c>
      <c r="F184">
        <v>3.15</v>
      </c>
      <c r="G184">
        <v>8</v>
      </c>
      <c r="H184">
        <v>0.22</v>
      </c>
      <c r="I184">
        <v>1</v>
      </c>
      <c r="N184" t="s">
        <v>13</v>
      </c>
      <c r="O184">
        <v>0</v>
      </c>
      <c r="P184">
        <v>0</v>
      </c>
      <c r="AE184" t="s">
        <v>13</v>
      </c>
      <c r="AF184">
        <v>0</v>
      </c>
      <c r="AG184">
        <v>0</v>
      </c>
      <c r="AI184" t="s">
        <v>13</v>
      </c>
      <c r="AJ184">
        <v>0</v>
      </c>
      <c r="AK184">
        <v>0</v>
      </c>
    </row>
    <row r="185" spans="1:37">
      <c r="A185" t="s">
        <v>36</v>
      </c>
      <c r="B185" t="s">
        <v>13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N185" t="s">
        <v>26</v>
      </c>
      <c r="O185" s="3">
        <v>2.69</v>
      </c>
      <c r="P185" s="3">
        <v>2.57</v>
      </c>
      <c r="AE185" t="s">
        <v>26</v>
      </c>
      <c r="AF185" s="3">
        <v>0.43</v>
      </c>
      <c r="AG185" s="3">
        <v>0.67</v>
      </c>
      <c r="AI185" t="s">
        <v>26</v>
      </c>
      <c r="AJ185" s="3">
        <v>1</v>
      </c>
      <c r="AK185" s="3">
        <v>0.67</v>
      </c>
    </row>
    <row r="186" spans="1:37">
      <c r="A186" s="3" t="s">
        <v>36</v>
      </c>
      <c r="B186" s="3" t="s">
        <v>26</v>
      </c>
      <c r="C186" s="3">
        <v>6</v>
      </c>
      <c r="D186" s="3">
        <v>37</v>
      </c>
      <c r="E186" s="3">
        <v>4</v>
      </c>
      <c r="F186" s="3">
        <v>3.21</v>
      </c>
      <c r="G186" s="3">
        <v>6</v>
      </c>
      <c r="H186" s="3">
        <v>0.11</v>
      </c>
      <c r="I186" s="3">
        <v>0.67</v>
      </c>
      <c r="N186" t="s">
        <v>15</v>
      </c>
      <c r="O186">
        <v>0</v>
      </c>
      <c r="P186">
        <v>0</v>
      </c>
      <c r="AE186" t="s">
        <v>15</v>
      </c>
      <c r="AF186">
        <v>0</v>
      </c>
      <c r="AG186">
        <v>0</v>
      </c>
      <c r="AI186" t="s">
        <v>15</v>
      </c>
      <c r="AJ186">
        <v>0</v>
      </c>
      <c r="AK186">
        <v>0</v>
      </c>
    </row>
    <row r="187" spans="1:37">
      <c r="A187" t="s">
        <v>37</v>
      </c>
      <c r="B187" t="s">
        <v>15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N187" t="s">
        <v>10</v>
      </c>
      <c r="O187">
        <v>3.52</v>
      </c>
      <c r="P187">
        <v>3.15</v>
      </c>
      <c r="AE187" t="s">
        <v>10</v>
      </c>
      <c r="AF187">
        <v>0.33</v>
      </c>
      <c r="AG187">
        <v>0.67</v>
      </c>
      <c r="AI187" t="s">
        <v>10</v>
      </c>
      <c r="AJ187">
        <v>1</v>
      </c>
      <c r="AK187">
        <v>0.67</v>
      </c>
    </row>
    <row r="188" spans="1:37">
      <c r="A188" t="s">
        <v>37</v>
      </c>
      <c r="B188" t="s">
        <v>10</v>
      </c>
      <c r="C188">
        <v>8</v>
      </c>
      <c r="D188">
        <v>9</v>
      </c>
      <c r="E188">
        <v>5</v>
      </c>
      <c r="F188">
        <v>3.24</v>
      </c>
      <c r="G188">
        <v>4</v>
      </c>
      <c r="H188">
        <v>0.56000000000000005</v>
      </c>
      <c r="I188">
        <v>0.62</v>
      </c>
      <c r="N188" t="s">
        <v>12</v>
      </c>
      <c r="O188">
        <v>3.61</v>
      </c>
      <c r="P188">
        <v>2.39</v>
      </c>
      <c r="AE188" t="s">
        <v>12</v>
      </c>
      <c r="AF188">
        <v>0.12</v>
      </c>
      <c r="AG188">
        <v>0.25</v>
      </c>
      <c r="AI188" t="s">
        <v>12</v>
      </c>
      <c r="AJ188">
        <v>1</v>
      </c>
      <c r="AK188">
        <v>1</v>
      </c>
    </row>
    <row r="189" spans="1:37">
      <c r="A189" t="s">
        <v>37</v>
      </c>
      <c r="B189" t="s">
        <v>12</v>
      </c>
      <c r="C189">
        <v>3</v>
      </c>
      <c r="D189">
        <v>5</v>
      </c>
      <c r="E189">
        <v>3</v>
      </c>
      <c r="F189">
        <v>2.89</v>
      </c>
      <c r="G189">
        <v>14.67</v>
      </c>
      <c r="H189">
        <v>0.6</v>
      </c>
      <c r="I189">
        <v>1</v>
      </c>
      <c r="N189" t="s">
        <v>13</v>
      </c>
      <c r="O189">
        <v>0</v>
      </c>
      <c r="P189">
        <v>0</v>
      </c>
      <c r="AE189" t="s">
        <v>13</v>
      </c>
      <c r="AF189">
        <v>0</v>
      </c>
      <c r="AG189">
        <v>0</v>
      </c>
      <c r="AI189" t="s">
        <v>13</v>
      </c>
      <c r="AJ189">
        <v>0</v>
      </c>
      <c r="AK189">
        <v>0</v>
      </c>
    </row>
    <row r="190" spans="1:37">
      <c r="A190" t="s">
        <v>37</v>
      </c>
      <c r="B190" t="s">
        <v>13</v>
      </c>
      <c r="C190">
        <v>0</v>
      </c>
      <c r="D190">
        <v>3</v>
      </c>
      <c r="E190">
        <v>0</v>
      </c>
      <c r="F190">
        <v>0</v>
      </c>
      <c r="G190">
        <v>0</v>
      </c>
      <c r="H190">
        <v>0</v>
      </c>
      <c r="I190">
        <v>0</v>
      </c>
      <c r="N190" t="s">
        <v>26</v>
      </c>
      <c r="O190" s="3">
        <v>3.55</v>
      </c>
      <c r="P190" s="3">
        <v>2.89</v>
      </c>
      <c r="AE190" t="s">
        <v>26</v>
      </c>
      <c r="AF190" s="3">
        <v>0.22</v>
      </c>
      <c r="AG190" s="3">
        <v>0.38</v>
      </c>
      <c r="AI190" t="s">
        <v>26</v>
      </c>
      <c r="AJ190" s="3">
        <v>0.8</v>
      </c>
      <c r="AK190" s="3">
        <v>0.6</v>
      </c>
    </row>
    <row r="191" spans="1:37">
      <c r="A191" s="3" t="s">
        <v>37</v>
      </c>
      <c r="B191" s="3" t="s">
        <v>26</v>
      </c>
      <c r="C191" s="3">
        <v>11</v>
      </c>
      <c r="D191" s="3">
        <v>18</v>
      </c>
      <c r="E191" s="3">
        <v>8</v>
      </c>
      <c r="F191" s="3">
        <v>3.11</v>
      </c>
      <c r="G191" s="3">
        <v>8</v>
      </c>
      <c r="H191" s="3">
        <v>0.44</v>
      </c>
      <c r="I191" s="3">
        <v>0.73</v>
      </c>
      <c r="N191" t="s">
        <v>15</v>
      </c>
      <c r="O191">
        <v>0</v>
      </c>
      <c r="P191">
        <v>0</v>
      </c>
      <c r="AE191" t="s">
        <v>15</v>
      </c>
      <c r="AF191">
        <v>0</v>
      </c>
      <c r="AG191">
        <v>0</v>
      </c>
      <c r="AI191" t="s">
        <v>15</v>
      </c>
      <c r="AJ191">
        <v>0</v>
      </c>
      <c r="AK191">
        <v>0</v>
      </c>
    </row>
    <row r="192" spans="1:37">
      <c r="N192" t="s">
        <v>10</v>
      </c>
      <c r="O192">
        <v>3.28</v>
      </c>
      <c r="P192">
        <v>2.69</v>
      </c>
      <c r="AE192" t="s">
        <v>10</v>
      </c>
      <c r="AF192">
        <v>0.67</v>
      </c>
      <c r="AG192">
        <v>0.75</v>
      </c>
      <c r="AI192" t="s">
        <v>10</v>
      </c>
      <c r="AJ192">
        <v>0.5</v>
      </c>
      <c r="AK192">
        <v>0.75</v>
      </c>
    </row>
    <row r="193" spans="14:73">
      <c r="N193" t="s">
        <v>12</v>
      </c>
      <c r="O193">
        <v>3.15</v>
      </c>
      <c r="P193">
        <v>3.48</v>
      </c>
      <c r="AE193" t="s">
        <v>12</v>
      </c>
      <c r="AF193">
        <v>0.22</v>
      </c>
      <c r="AG193">
        <v>0.5</v>
      </c>
      <c r="AI193" t="s">
        <v>12</v>
      </c>
      <c r="AJ193">
        <v>1</v>
      </c>
      <c r="AK193">
        <v>1</v>
      </c>
    </row>
    <row r="194" spans="14:73">
      <c r="N194" t="s">
        <v>13</v>
      </c>
      <c r="O194">
        <v>0</v>
      </c>
      <c r="P194">
        <v>0</v>
      </c>
      <c r="AE194" t="s">
        <v>13</v>
      </c>
      <c r="AF194">
        <v>0</v>
      </c>
      <c r="AG194">
        <v>0</v>
      </c>
      <c r="AI194" t="s">
        <v>13</v>
      </c>
      <c r="AJ194">
        <v>0</v>
      </c>
      <c r="AK194">
        <v>0</v>
      </c>
    </row>
    <row r="195" spans="14:73">
      <c r="N195" t="s">
        <v>26</v>
      </c>
      <c r="O195" s="3">
        <v>3.21</v>
      </c>
      <c r="P195" s="3">
        <v>3.01</v>
      </c>
      <c r="AE195" t="s">
        <v>26</v>
      </c>
      <c r="AF195" s="3">
        <v>0.11</v>
      </c>
      <c r="AG195" s="3">
        <v>0.45</v>
      </c>
      <c r="AI195" t="s">
        <v>26</v>
      </c>
      <c r="AJ195" s="3">
        <v>0.67</v>
      </c>
      <c r="AK195" s="3">
        <v>0.83</v>
      </c>
    </row>
    <row r="196" spans="14:73">
      <c r="N196" t="s">
        <v>15</v>
      </c>
      <c r="O196">
        <v>0</v>
      </c>
      <c r="P196">
        <v>0</v>
      </c>
      <c r="AE196" t="s">
        <v>15</v>
      </c>
      <c r="AF196">
        <v>0</v>
      </c>
      <c r="AG196">
        <v>0</v>
      </c>
      <c r="AI196" t="s">
        <v>15</v>
      </c>
      <c r="AJ196">
        <v>0</v>
      </c>
      <c r="AK196">
        <v>0</v>
      </c>
    </row>
    <row r="197" spans="14:73">
      <c r="N197" t="s">
        <v>10</v>
      </c>
      <c r="O197">
        <v>3.24</v>
      </c>
      <c r="P197">
        <v>3.31</v>
      </c>
      <c r="AE197" t="s">
        <v>10</v>
      </c>
      <c r="AF197">
        <v>0.56000000000000005</v>
      </c>
      <c r="AG197">
        <v>0.75</v>
      </c>
      <c r="AI197" t="s">
        <v>10</v>
      </c>
      <c r="AJ197">
        <v>0.62</v>
      </c>
      <c r="AK197">
        <v>0.38</v>
      </c>
    </row>
    <row r="198" spans="14:73">
      <c r="N198" t="s">
        <v>12</v>
      </c>
      <c r="O198">
        <v>2.89</v>
      </c>
      <c r="P198">
        <v>2.95</v>
      </c>
      <c r="AE198" t="s">
        <v>12</v>
      </c>
      <c r="AF198">
        <v>0.6</v>
      </c>
      <c r="AG198">
        <v>0.75</v>
      </c>
      <c r="AI198" t="s">
        <v>12</v>
      </c>
      <c r="AJ198">
        <v>1</v>
      </c>
      <c r="AK198">
        <v>1</v>
      </c>
    </row>
    <row r="199" spans="14:73">
      <c r="N199" t="s">
        <v>13</v>
      </c>
      <c r="O199">
        <v>0</v>
      </c>
      <c r="P199">
        <v>0</v>
      </c>
      <c r="AE199" t="s">
        <v>13</v>
      </c>
      <c r="AF199">
        <v>0</v>
      </c>
      <c r="AG199">
        <v>0</v>
      </c>
      <c r="AI199" t="s">
        <v>13</v>
      </c>
      <c r="AJ199">
        <v>0</v>
      </c>
      <c r="AK199">
        <v>0</v>
      </c>
    </row>
    <row r="200" spans="14:73">
      <c r="N200" t="s">
        <v>26</v>
      </c>
      <c r="O200" s="3">
        <v>3.11</v>
      </c>
      <c r="P200" s="3">
        <v>3.13</v>
      </c>
      <c r="AE200" t="s">
        <v>26</v>
      </c>
      <c r="AF200" s="3">
        <v>0.44</v>
      </c>
      <c r="AG200" s="3">
        <v>0.67</v>
      </c>
      <c r="AI200" t="s">
        <v>26</v>
      </c>
      <c r="AJ200" s="3">
        <v>0.73</v>
      </c>
      <c r="AK200" s="3">
        <v>0.55000000000000004</v>
      </c>
    </row>
    <row r="204" spans="14:73">
      <c r="R204" s="3"/>
      <c r="W204" s="3"/>
      <c r="AB204" s="3"/>
      <c r="AG204" s="3"/>
      <c r="AL204" s="3"/>
    </row>
    <row r="205" spans="14:73">
      <c r="R205" s="3"/>
      <c r="W205" s="3"/>
      <c r="AB205" s="3"/>
      <c r="AG205" s="3"/>
      <c r="AL205" s="3"/>
      <c r="AQ205" s="3"/>
      <c r="AV205" s="3"/>
      <c r="BA205" s="3"/>
      <c r="BF205" s="3"/>
      <c r="BK205" s="3"/>
      <c r="BP205" s="3"/>
      <c r="BU205" s="3"/>
    </row>
    <row r="206" spans="14:73">
      <c r="R206" s="3"/>
      <c r="W206" s="3"/>
      <c r="AB206" s="3"/>
      <c r="AG206" s="3"/>
      <c r="AL206" s="3"/>
      <c r="AQ206" s="3"/>
      <c r="AV206" s="3"/>
      <c r="BA206" s="3"/>
      <c r="BF206" s="3"/>
      <c r="BK206" s="3"/>
      <c r="BP206" s="3"/>
      <c r="BU206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workbookViewId="0">
      <selection activeCell="B1" sqref="B1:B15"/>
    </sheetView>
  </sheetViews>
  <sheetFormatPr baseColWidth="10" defaultColWidth="8.83203125" defaultRowHeight="14" x14ac:dyDescent="0"/>
  <sheetData>
    <row r="1" spans="2:11">
      <c r="B1" s="5">
        <v>41652</v>
      </c>
      <c r="C1">
        <v>0.5</v>
      </c>
      <c r="D1">
        <v>0.17</v>
      </c>
      <c r="E1">
        <v>0.25</v>
      </c>
      <c r="F1">
        <v>0.13</v>
      </c>
      <c r="G1">
        <v>0.67</v>
      </c>
      <c r="H1">
        <v>0.22</v>
      </c>
      <c r="I1">
        <v>0.44</v>
      </c>
      <c r="J1">
        <v>0.67</v>
      </c>
      <c r="K1">
        <v>0.53</v>
      </c>
    </row>
    <row r="2" spans="2:11">
      <c r="B2" s="5">
        <v>41683</v>
      </c>
      <c r="C2">
        <v>0.52</v>
      </c>
      <c r="D2">
        <v>0.78</v>
      </c>
      <c r="E2">
        <v>0.62</v>
      </c>
      <c r="F2">
        <v>0.12</v>
      </c>
      <c r="G2">
        <v>1</v>
      </c>
      <c r="H2">
        <v>0.21</v>
      </c>
      <c r="I2">
        <v>0.5</v>
      </c>
      <c r="J2">
        <v>1</v>
      </c>
      <c r="K2">
        <v>0.67</v>
      </c>
    </row>
    <row r="3" spans="2:11">
      <c r="B3" s="5">
        <v>41711</v>
      </c>
      <c r="C3">
        <v>0.7</v>
      </c>
      <c r="D3">
        <v>0.35</v>
      </c>
      <c r="E3">
        <v>0.46</v>
      </c>
      <c r="F3">
        <v>0.28999999999999998</v>
      </c>
      <c r="G3">
        <v>0.5</v>
      </c>
      <c r="H3">
        <v>0.37</v>
      </c>
      <c r="I3">
        <v>0.5</v>
      </c>
      <c r="J3">
        <v>0.5</v>
      </c>
      <c r="K3">
        <v>0.5</v>
      </c>
    </row>
    <row r="4" spans="2:11">
      <c r="B4" s="5">
        <v>41742</v>
      </c>
      <c r="C4">
        <v>0.78</v>
      </c>
      <c r="D4">
        <v>0.59</v>
      </c>
      <c r="E4">
        <v>0.67</v>
      </c>
      <c r="F4">
        <v>0.6</v>
      </c>
      <c r="G4">
        <v>0.75</v>
      </c>
      <c r="H4">
        <v>0.67</v>
      </c>
      <c r="I4">
        <v>0.56999999999999995</v>
      </c>
      <c r="J4">
        <v>1</v>
      </c>
      <c r="K4">
        <v>0.73</v>
      </c>
    </row>
    <row r="5" spans="2:11">
      <c r="B5" s="5">
        <v>41772</v>
      </c>
      <c r="C5">
        <v>0.51</v>
      </c>
      <c r="D5">
        <v>0.48</v>
      </c>
      <c r="E5">
        <v>0.54</v>
      </c>
      <c r="F5">
        <v>0.14000000000000001</v>
      </c>
      <c r="G5">
        <v>0.2</v>
      </c>
      <c r="H5">
        <v>0.16</v>
      </c>
      <c r="I5">
        <v>0.38</v>
      </c>
      <c r="J5">
        <v>0.6</v>
      </c>
      <c r="K5">
        <v>0.47</v>
      </c>
    </row>
    <row r="6" spans="2:11">
      <c r="B6" s="5">
        <v>41803</v>
      </c>
      <c r="C6">
        <v>0.22</v>
      </c>
      <c r="D6">
        <v>0.68</v>
      </c>
      <c r="E6">
        <v>0.33</v>
      </c>
      <c r="F6">
        <v>0.14000000000000001</v>
      </c>
      <c r="G6">
        <v>1</v>
      </c>
      <c r="H6">
        <v>0.25</v>
      </c>
      <c r="I6">
        <v>0.14000000000000001</v>
      </c>
      <c r="J6">
        <v>1</v>
      </c>
      <c r="K6">
        <v>0.25</v>
      </c>
    </row>
    <row r="7" spans="2:11">
      <c r="B7" s="5">
        <v>41833</v>
      </c>
      <c r="C7">
        <v>0.22</v>
      </c>
      <c r="D7">
        <v>0.68</v>
      </c>
      <c r="E7">
        <v>0.33</v>
      </c>
      <c r="F7">
        <v>0.14000000000000001</v>
      </c>
      <c r="G7">
        <v>1</v>
      </c>
      <c r="H7">
        <v>0.25</v>
      </c>
      <c r="I7">
        <v>0.2</v>
      </c>
      <c r="J7">
        <v>1</v>
      </c>
      <c r="K7">
        <v>0.33</v>
      </c>
    </row>
    <row r="8" spans="2:11">
      <c r="B8" s="5">
        <v>41864</v>
      </c>
      <c r="C8">
        <v>0.4</v>
      </c>
      <c r="D8">
        <v>0.6</v>
      </c>
      <c r="E8">
        <v>0.47</v>
      </c>
      <c r="F8">
        <v>0.2</v>
      </c>
      <c r="G8">
        <v>1</v>
      </c>
      <c r="H8">
        <v>0.33</v>
      </c>
      <c r="I8">
        <v>0.67</v>
      </c>
      <c r="J8">
        <v>1</v>
      </c>
      <c r="K8">
        <v>0.8</v>
      </c>
    </row>
    <row r="9" spans="2:11">
      <c r="B9" s="5">
        <v>41895</v>
      </c>
      <c r="C9">
        <v>0.5</v>
      </c>
      <c r="D9">
        <v>0.33</v>
      </c>
      <c r="E9">
        <v>0.39</v>
      </c>
      <c r="F9">
        <v>0.23</v>
      </c>
      <c r="G9">
        <v>1</v>
      </c>
      <c r="H9">
        <v>0.37</v>
      </c>
      <c r="I9">
        <v>0.67</v>
      </c>
      <c r="J9">
        <v>0.67</v>
      </c>
      <c r="K9">
        <v>0.67</v>
      </c>
    </row>
    <row r="10" spans="2:11">
      <c r="B10" s="5">
        <v>41925</v>
      </c>
      <c r="C10">
        <v>0.62</v>
      </c>
      <c r="D10">
        <v>0.24</v>
      </c>
      <c r="E10">
        <v>0.35</v>
      </c>
      <c r="F10">
        <v>0.31</v>
      </c>
      <c r="G10">
        <v>0.8</v>
      </c>
      <c r="H10">
        <v>0.45</v>
      </c>
      <c r="I10">
        <v>0.38</v>
      </c>
      <c r="J10">
        <v>0.6</v>
      </c>
      <c r="K10">
        <v>0.47</v>
      </c>
    </row>
    <row r="11" spans="2:11">
      <c r="B11" s="5">
        <v>41956</v>
      </c>
      <c r="C11">
        <v>0.89</v>
      </c>
      <c r="D11">
        <v>0.44</v>
      </c>
      <c r="E11">
        <v>0.59</v>
      </c>
      <c r="F11">
        <v>0.21</v>
      </c>
      <c r="G11">
        <v>0.83</v>
      </c>
      <c r="H11">
        <v>0.34</v>
      </c>
      <c r="I11">
        <v>0.45</v>
      </c>
      <c r="J11">
        <v>0.83</v>
      </c>
      <c r="K11">
        <v>0.57999999999999996</v>
      </c>
    </row>
    <row r="12" spans="2:11">
      <c r="B12" s="5">
        <v>41986</v>
      </c>
      <c r="C12">
        <v>0.9</v>
      </c>
      <c r="D12">
        <v>0.32</v>
      </c>
      <c r="E12">
        <v>0.47</v>
      </c>
      <c r="F12">
        <v>0.75</v>
      </c>
      <c r="G12">
        <v>0.55000000000000004</v>
      </c>
      <c r="H12">
        <v>0.63</v>
      </c>
      <c r="I12">
        <v>0.67</v>
      </c>
      <c r="J12">
        <v>0.55000000000000004</v>
      </c>
      <c r="K12">
        <v>0.6</v>
      </c>
    </row>
    <row r="13" spans="2:11">
      <c r="B13" s="5">
        <v>41653</v>
      </c>
      <c r="C13">
        <v>0.65</v>
      </c>
      <c r="D13">
        <v>0.49</v>
      </c>
      <c r="E13">
        <v>0.56000000000000005</v>
      </c>
      <c r="F13">
        <v>0.19</v>
      </c>
      <c r="G13">
        <v>0.5</v>
      </c>
      <c r="H13">
        <v>0.28000000000000003</v>
      </c>
      <c r="I13">
        <v>0.71</v>
      </c>
      <c r="J13">
        <v>0.63</v>
      </c>
      <c r="K13">
        <v>0.67</v>
      </c>
    </row>
    <row r="14" spans="2:11">
      <c r="B14" s="5">
        <v>41684</v>
      </c>
      <c r="C14">
        <v>0.56000000000000005</v>
      </c>
      <c r="D14">
        <v>0.74</v>
      </c>
      <c r="E14">
        <v>0.64</v>
      </c>
      <c r="F14">
        <v>0.27</v>
      </c>
      <c r="G14">
        <v>0.67</v>
      </c>
      <c r="H14">
        <v>0.38</v>
      </c>
      <c r="I14">
        <v>0.67</v>
      </c>
      <c r="J14">
        <v>0.67</v>
      </c>
      <c r="K14">
        <v>0.67</v>
      </c>
    </row>
    <row r="15" spans="2:11">
      <c r="B15" s="5">
        <v>41712</v>
      </c>
      <c r="C15">
        <v>0.55000000000000004</v>
      </c>
      <c r="D15">
        <v>0.88</v>
      </c>
      <c r="E15">
        <v>0.68</v>
      </c>
      <c r="F15">
        <v>0.28999999999999998</v>
      </c>
      <c r="G15">
        <v>0.8</v>
      </c>
      <c r="H15">
        <v>0.42</v>
      </c>
      <c r="I15">
        <v>0.5</v>
      </c>
      <c r="J15">
        <v>0.8</v>
      </c>
      <c r="K15">
        <f>2*J15*I15/(I15+J15)</f>
        <v>0.61538461538461542</v>
      </c>
    </row>
    <row r="17" spans="4:18">
      <c r="D17" t="s">
        <v>65</v>
      </c>
      <c r="M17" t="s">
        <v>74</v>
      </c>
    </row>
    <row r="18" spans="4:18">
      <c r="D18" t="s">
        <v>62</v>
      </c>
      <c r="F18" t="s">
        <v>63</v>
      </c>
      <c r="H18" t="s">
        <v>64</v>
      </c>
      <c r="M18" t="s">
        <v>62</v>
      </c>
      <c r="O18" t="s">
        <v>63</v>
      </c>
      <c r="Q18" t="s">
        <v>64</v>
      </c>
    </row>
    <row r="19" spans="4:18">
      <c r="D19">
        <f>I1-C1</f>
        <v>-0.06</v>
      </c>
      <c r="E19">
        <v>4.5</v>
      </c>
      <c r="F19">
        <f>J1-D1</f>
        <v>0.5</v>
      </c>
      <c r="G19">
        <v>15</v>
      </c>
      <c r="H19">
        <f>K1-E1</f>
        <v>0.28000000000000003</v>
      </c>
      <c r="I19">
        <v>12.5</v>
      </c>
      <c r="M19">
        <f>I1-F1</f>
        <v>0.31</v>
      </c>
      <c r="N19">
        <v>9</v>
      </c>
      <c r="O19">
        <f>J1-G1</f>
        <v>0</v>
      </c>
      <c r="Q19">
        <f>K1-H1</f>
        <v>0.31000000000000005</v>
      </c>
      <c r="R19">
        <v>10.5</v>
      </c>
    </row>
    <row r="20" spans="4:18">
      <c r="D20">
        <f t="shared" ref="D20:D34" si="0">I2-C2</f>
        <v>-2.0000000000000018E-2</v>
      </c>
      <c r="E20">
        <v>1.5</v>
      </c>
      <c r="F20">
        <f>J2-D2</f>
        <v>0.21999999999999997</v>
      </c>
      <c r="G20">
        <v>6</v>
      </c>
      <c r="H20">
        <f>K2-E2</f>
        <v>5.0000000000000044E-2</v>
      </c>
      <c r="I20">
        <v>4</v>
      </c>
      <c r="M20">
        <f>I2-F2</f>
        <v>0.38</v>
      </c>
      <c r="N20">
        <v>10</v>
      </c>
      <c r="O20">
        <f t="shared" ref="O20:O33" si="1">J2-G2</f>
        <v>0</v>
      </c>
      <c r="Q20">
        <f t="shared" ref="Q20:Q33" si="2">K2-H2</f>
        <v>0.46000000000000008</v>
      </c>
      <c r="R20">
        <v>13</v>
      </c>
    </row>
    <row r="21" spans="4:18">
      <c r="D21">
        <f t="shared" si="0"/>
        <v>-0.19999999999999996</v>
      </c>
      <c r="E21">
        <v>10</v>
      </c>
      <c r="F21">
        <f>J3-D3</f>
        <v>0.15000000000000002</v>
      </c>
      <c r="G21">
        <v>5</v>
      </c>
      <c r="H21">
        <f>K3-E3</f>
        <v>3.999999999999998E-2</v>
      </c>
      <c r="I21">
        <v>3</v>
      </c>
      <c r="M21">
        <f>I3-F3</f>
        <v>0.21000000000000002</v>
      </c>
      <c r="N21">
        <v>5.5</v>
      </c>
      <c r="O21">
        <f t="shared" si="1"/>
        <v>0</v>
      </c>
      <c r="Q21">
        <f t="shared" si="2"/>
        <v>0.13</v>
      </c>
      <c r="R21">
        <v>5</v>
      </c>
    </row>
    <row r="22" spans="4:18">
      <c r="D22">
        <f t="shared" si="0"/>
        <v>-0.21000000000000008</v>
      </c>
      <c r="E22">
        <v>11</v>
      </c>
      <c r="F22">
        <f>J4-D4</f>
        <v>0.41000000000000003</v>
      </c>
      <c r="G22">
        <v>14</v>
      </c>
      <c r="H22">
        <f>K4-E4</f>
        <v>5.9999999999999942E-2</v>
      </c>
      <c r="I22">
        <v>5</v>
      </c>
      <c r="M22">
        <f>I4-F4</f>
        <v>-3.0000000000000027E-2</v>
      </c>
      <c r="N22">
        <v>1</v>
      </c>
      <c r="O22">
        <f t="shared" si="1"/>
        <v>0.25</v>
      </c>
      <c r="P22">
        <v>3</v>
      </c>
      <c r="Q22">
        <f t="shared" si="2"/>
        <v>5.9999999999999942E-2</v>
      </c>
      <c r="R22">
        <v>3</v>
      </c>
    </row>
    <row r="23" spans="4:18">
      <c r="D23">
        <f t="shared" si="0"/>
        <v>-0.13</v>
      </c>
      <c r="E23">
        <v>8</v>
      </c>
      <c r="F23">
        <f>J5-D5</f>
        <v>0.12</v>
      </c>
      <c r="G23">
        <v>3</v>
      </c>
      <c r="H23">
        <f>K5-E5</f>
        <v>-7.0000000000000062E-2</v>
      </c>
      <c r="I23">
        <v>7</v>
      </c>
      <c r="M23">
        <f>I5-F5</f>
        <v>0.24</v>
      </c>
      <c r="N23">
        <v>7.5</v>
      </c>
      <c r="O23">
        <f t="shared" si="1"/>
        <v>0.39999999999999997</v>
      </c>
      <c r="P23">
        <v>5</v>
      </c>
      <c r="Q23">
        <f t="shared" si="2"/>
        <v>0.30999999999999994</v>
      </c>
      <c r="R23">
        <v>10.5</v>
      </c>
    </row>
    <row r="24" spans="4:18">
      <c r="D24">
        <f t="shared" si="0"/>
        <v>-7.9999999999999988E-2</v>
      </c>
      <c r="E24">
        <v>6</v>
      </c>
      <c r="F24">
        <f>J6-D6</f>
        <v>0.31999999999999995</v>
      </c>
      <c r="G24">
        <v>8.5</v>
      </c>
      <c r="H24">
        <f>K6-E6</f>
        <v>-8.0000000000000016E-2</v>
      </c>
      <c r="I24">
        <v>8</v>
      </c>
      <c r="M24">
        <f>I6-F6</f>
        <v>0</v>
      </c>
      <c r="O24">
        <f t="shared" si="1"/>
        <v>0</v>
      </c>
      <c r="Q24">
        <f t="shared" si="2"/>
        <v>0</v>
      </c>
      <c r="R24">
        <v>0</v>
      </c>
    </row>
    <row r="25" spans="4:18">
      <c r="D25">
        <f t="shared" si="0"/>
        <v>-1.999999999999999E-2</v>
      </c>
      <c r="E25">
        <v>1.5</v>
      </c>
      <c r="F25">
        <f>J7-D7</f>
        <v>0.31999999999999995</v>
      </c>
      <c r="G25">
        <v>8.5</v>
      </c>
      <c r="H25">
        <f>K7-E7</f>
        <v>0</v>
      </c>
      <c r="M25">
        <f>I7-F7</f>
        <v>0.06</v>
      </c>
      <c r="N25">
        <v>2</v>
      </c>
      <c r="O25">
        <f t="shared" si="1"/>
        <v>0</v>
      </c>
      <c r="Q25">
        <f t="shared" si="2"/>
        <v>8.0000000000000016E-2</v>
      </c>
      <c r="R25">
        <v>4</v>
      </c>
    </row>
    <row r="26" spans="4:18">
      <c r="D26">
        <f t="shared" si="0"/>
        <v>0.27</v>
      </c>
      <c r="E26">
        <v>14</v>
      </c>
      <c r="F26">
        <f>J8-D8</f>
        <v>0.4</v>
      </c>
      <c r="G26">
        <v>13</v>
      </c>
      <c r="H26">
        <f>K8-E8</f>
        <v>0.33000000000000007</v>
      </c>
      <c r="I26" s="9">
        <v>14</v>
      </c>
      <c r="M26">
        <f>I8-F8</f>
        <v>0.47000000000000003</v>
      </c>
      <c r="N26">
        <v>13</v>
      </c>
      <c r="O26">
        <f t="shared" si="1"/>
        <v>0</v>
      </c>
      <c r="Q26">
        <f t="shared" si="2"/>
        <v>0.47000000000000003</v>
      </c>
      <c r="R26">
        <v>14</v>
      </c>
    </row>
    <row r="27" spans="4:18">
      <c r="D27">
        <f t="shared" si="0"/>
        <v>0.17000000000000004</v>
      </c>
      <c r="E27">
        <v>8</v>
      </c>
      <c r="F27">
        <f>J9-D9</f>
        <v>0.34</v>
      </c>
      <c r="G27">
        <v>10</v>
      </c>
      <c r="H27">
        <f>K9-E9</f>
        <v>0.28000000000000003</v>
      </c>
      <c r="I27" s="9">
        <v>12.5</v>
      </c>
      <c r="M27">
        <f>I9-F9</f>
        <v>0.44000000000000006</v>
      </c>
      <c r="N27">
        <v>12</v>
      </c>
      <c r="O27">
        <f t="shared" si="1"/>
        <v>-0.32999999999999996</v>
      </c>
      <c r="P27">
        <v>4</v>
      </c>
      <c r="Q27">
        <f t="shared" si="2"/>
        <v>0.30000000000000004</v>
      </c>
      <c r="R27">
        <v>9</v>
      </c>
    </row>
    <row r="28" spans="4:18">
      <c r="D28">
        <f t="shared" si="0"/>
        <v>-0.24</v>
      </c>
      <c r="E28">
        <v>13</v>
      </c>
      <c r="F28">
        <f>J10-D10</f>
        <v>0.36</v>
      </c>
      <c r="G28">
        <v>11</v>
      </c>
      <c r="H28">
        <f>K10-E10</f>
        <v>0.12</v>
      </c>
      <c r="I28">
        <v>10</v>
      </c>
      <c r="M28">
        <f>I10-F10</f>
        <v>7.0000000000000007E-2</v>
      </c>
      <c r="N28">
        <v>3</v>
      </c>
      <c r="O28">
        <f t="shared" si="1"/>
        <v>-0.20000000000000007</v>
      </c>
      <c r="P28">
        <v>2</v>
      </c>
      <c r="Q28">
        <f t="shared" si="2"/>
        <v>1.9999999999999962E-2</v>
      </c>
      <c r="R28">
        <v>1</v>
      </c>
    </row>
    <row r="29" spans="4:18">
      <c r="D29">
        <f t="shared" si="0"/>
        <v>-0.44</v>
      </c>
      <c r="E29">
        <v>15</v>
      </c>
      <c r="F29">
        <f>J11-D11</f>
        <v>0.38999999999999996</v>
      </c>
      <c r="G29">
        <v>12</v>
      </c>
      <c r="H29">
        <f>K11-E11</f>
        <v>-1.0000000000000009E-2</v>
      </c>
      <c r="I29">
        <v>1</v>
      </c>
      <c r="M29">
        <f>I11-F11</f>
        <v>0.24000000000000002</v>
      </c>
      <c r="N29">
        <v>7.5</v>
      </c>
      <c r="O29">
        <f t="shared" si="1"/>
        <v>0</v>
      </c>
      <c r="Q29">
        <f t="shared" si="2"/>
        <v>0.23999999999999994</v>
      </c>
      <c r="R29">
        <v>7</v>
      </c>
    </row>
    <row r="30" spans="4:18">
      <c r="D30">
        <f t="shared" si="0"/>
        <v>-0.22999999999999998</v>
      </c>
      <c r="E30">
        <v>11</v>
      </c>
      <c r="F30">
        <f>J12-D12</f>
        <v>0.23000000000000004</v>
      </c>
      <c r="G30">
        <v>7</v>
      </c>
      <c r="H30">
        <f>K12-E12</f>
        <v>0.13</v>
      </c>
      <c r="I30">
        <v>11</v>
      </c>
      <c r="M30">
        <f>I12-F12</f>
        <v>-7.999999999999996E-2</v>
      </c>
      <c r="N30">
        <v>4</v>
      </c>
      <c r="O30">
        <f t="shared" si="1"/>
        <v>0</v>
      </c>
      <c r="Q30">
        <f t="shared" si="2"/>
        <v>-3.0000000000000027E-2</v>
      </c>
      <c r="R30">
        <v>2</v>
      </c>
    </row>
    <row r="31" spans="4:18">
      <c r="D31">
        <f t="shared" si="0"/>
        <v>5.9999999999999942E-2</v>
      </c>
      <c r="E31">
        <v>4.5</v>
      </c>
      <c r="F31">
        <f>J13-D13</f>
        <v>0.14000000000000001</v>
      </c>
      <c r="G31">
        <v>4</v>
      </c>
      <c r="H31">
        <f>K13-E13</f>
        <v>0.10999999999999999</v>
      </c>
      <c r="I31">
        <v>9</v>
      </c>
      <c r="M31">
        <f>I13-F13</f>
        <v>0.52</v>
      </c>
      <c r="N31">
        <v>14</v>
      </c>
      <c r="O31">
        <f t="shared" si="1"/>
        <v>0.13</v>
      </c>
      <c r="P31">
        <v>1</v>
      </c>
      <c r="Q31">
        <f t="shared" si="2"/>
        <v>0.39</v>
      </c>
      <c r="R31">
        <v>12</v>
      </c>
    </row>
    <row r="32" spans="4:18">
      <c r="D32">
        <f t="shared" si="0"/>
        <v>0.10999999999999999</v>
      </c>
      <c r="E32">
        <v>7</v>
      </c>
      <c r="F32">
        <f>J14-D14</f>
        <v>-6.9999999999999951E-2</v>
      </c>
      <c r="G32">
        <v>1</v>
      </c>
      <c r="H32">
        <f>K14-E14</f>
        <v>3.0000000000000027E-2</v>
      </c>
      <c r="I32">
        <v>2</v>
      </c>
      <c r="M32">
        <f>I14-F14</f>
        <v>0.4</v>
      </c>
      <c r="N32">
        <v>11</v>
      </c>
      <c r="O32">
        <f t="shared" si="1"/>
        <v>0</v>
      </c>
      <c r="Q32">
        <f t="shared" si="2"/>
        <v>0.29000000000000004</v>
      </c>
      <c r="R32">
        <v>8</v>
      </c>
    </row>
    <row r="33" spans="3:18">
      <c r="D33">
        <f t="shared" si="0"/>
        <v>-5.0000000000000044E-2</v>
      </c>
      <c r="E33">
        <v>3</v>
      </c>
      <c r="F33">
        <f>J15-D15</f>
        <v>-7.999999999999996E-2</v>
      </c>
      <c r="G33">
        <v>2</v>
      </c>
      <c r="H33">
        <f>K15-E15</f>
        <v>-6.461538461538463E-2</v>
      </c>
      <c r="I33">
        <v>6</v>
      </c>
      <c r="M33">
        <f>I15-F15</f>
        <v>0.21000000000000002</v>
      </c>
      <c r="N33">
        <v>5.5</v>
      </c>
      <c r="O33">
        <f t="shared" si="1"/>
        <v>0</v>
      </c>
      <c r="Q33">
        <f t="shared" si="2"/>
        <v>0.19538461538461543</v>
      </c>
      <c r="R33">
        <v>6</v>
      </c>
    </row>
    <row r="35" spans="3:18">
      <c r="C35" t="s">
        <v>59</v>
      </c>
      <c r="D35">
        <f>E26+E27+E31+E32</f>
        <v>33.5</v>
      </c>
      <c r="F35" t="s">
        <v>66</v>
      </c>
      <c r="G35">
        <f>SUM(G19:G31)</f>
        <v>117</v>
      </c>
      <c r="I35" t="s">
        <v>59</v>
      </c>
      <c r="J35">
        <f>SUM(I19:I22)+I26+I27+I28+I30+I31+I32</f>
        <v>83</v>
      </c>
      <c r="M35" t="s">
        <v>59</v>
      </c>
      <c r="N35">
        <f>N19+N20+N21+N23+N25+N26+N27+N28+N29+N31+N32+N33</f>
        <v>100</v>
      </c>
      <c r="O35" t="s">
        <v>59</v>
      </c>
      <c r="P35">
        <f>3+5+1</f>
        <v>9</v>
      </c>
      <c r="Q35" t="s">
        <v>59</v>
      </c>
      <c r="R35">
        <f>SUM(R19:R29) +R31+R32+R33</f>
        <v>103</v>
      </c>
    </row>
    <row r="36" spans="3:18">
      <c r="C36" t="s">
        <v>60</v>
      </c>
      <c r="D36">
        <f>E19+SUM(E20:E25)+E28+E29+E30+E33</f>
        <v>84.5</v>
      </c>
      <c r="F36" t="s">
        <v>60</v>
      </c>
      <c r="G36">
        <f>1+2</f>
        <v>3</v>
      </c>
      <c r="I36" t="s">
        <v>60</v>
      </c>
      <c r="J36">
        <f>I23+I24+I29+I33</f>
        <v>22</v>
      </c>
      <c r="M36" t="s">
        <v>60</v>
      </c>
      <c r="N36">
        <f>N22+N30</f>
        <v>5</v>
      </c>
      <c r="O36" t="s">
        <v>60</v>
      </c>
      <c r="P36">
        <f>6</f>
        <v>6</v>
      </c>
      <c r="Q36" t="s">
        <v>60</v>
      </c>
      <c r="R36">
        <f>R30</f>
        <v>2</v>
      </c>
    </row>
    <row r="38" spans="3:18">
      <c r="C38" t="s">
        <v>61</v>
      </c>
      <c r="D38">
        <v>29.5</v>
      </c>
      <c r="F38" t="s">
        <v>67</v>
      </c>
      <c r="G38">
        <v>0</v>
      </c>
      <c r="I38" t="s">
        <v>67</v>
      </c>
      <c r="J38">
        <v>12</v>
      </c>
      <c r="M38" t="s">
        <v>67</v>
      </c>
      <c r="N38">
        <v>5</v>
      </c>
      <c r="O38" t="s">
        <v>67</v>
      </c>
      <c r="P38">
        <v>6</v>
      </c>
      <c r="Q38" t="s">
        <v>67</v>
      </c>
      <c r="R38">
        <v>2</v>
      </c>
    </row>
    <row r="39" spans="3:18">
      <c r="C39" t="s">
        <v>70</v>
      </c>
      <c r="D39">
        <f>D35-D36</f>
        <v>-51</v>
      </c>
      <c r="F39" t="s">
        <v>71</v>
      </c>
      <c r="G39">
        <f>G35-3</f>
        <v>114</v>
      </c>
      <c r="I39" t="s">
        <v>70</v>
      </c>
      <c r="J39">
        <f>J35-J36</f>
        <v>61</v>
      </c>
      <c r="M39" t="s">
        <v>70</v>
      </c>
      <c r="N39">
        <f>N35-N36</f>
        <v>95</v>
      </c>
      <c r="O39" t="s">
        <v>71</v>
      </c>
      <c r="P39">
        <v>3</v>
      </c>
      <c r="Q39" t="s">
        <v>70</v>
      </c>
      <c r="R39">
        <f>R35-R36</f>
        <v>101</v>
      </c>
    </row>
    <row r="40" spans="3:18">
      <c r="C40" t="s">
        <v>68</v>
      </c>
      <c r="D40">
        <f>(D39-0.5)/SQRT(15*16*31/6)</f>
        <v>-1.4625017231861919</v>
      </c>
      <c r="F40" t="s">
        <v>69</v>
      </c>
      <c r="G40">
        <f>(G39-0.5)/SQRT(15*16*31/6)</f>
        <v>3.2231834093520928</v>
      </c>
      <c r="I40" t="s">
        <v>68</v>
      </c>
      <c r="J40">
        <f>(J39-0.5)/SQRT(14*15*29/6)</f>
        <v>1.8989885822373922</v>
      </c>
      <c r="M40" t="s">
        <v>68</v>
      </c>
      <c r="N40">
        <f>(N39-0.5)/SQRT(14*15*29/6)</f>
        <v>2.9661887772137776</v>
      </c>
      <c r="O40" t="s">
        <v>68</v>
      </c>
      <c r="Q40" t="s">
        <v>68</v>
      </c>
      <c r="R40">
        <f>(R39-0.5)/SQRT(14*15*29/6)</f>
        <v>3.1545182233860811</v>
      </c>
    </row>
    <row r="42" spans="3:18">
      <c r="C42" t="s">
        <v>72</v>
      </c>
      <c r="F42" t="s">
        <v>73</v>
      </c>
      <c r="I42" t="s">
        <v>73</v>
      </c>
      <c r="M42" t="s">
        <v>73</v>
      </c>
      <c r="P42" t="s">
        <v>72</v>
      </c>
      <c r="R42" t="s">
        <v>73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4" sqref="B24:D38"/>
    </sheetView>
  </sheetViews>
  <sheetFormatPr baseColWidth="10" defaultRowHeight="14" x14ac:dyDescent="0"/>
  <sheetData>
    <row r="1" spans="1:4">
      <c r="A1" t="s">
        <v>75</v>
      </c>
    </row>
    <row r="3" spans="1:4">
      <c r="B3" t="s">
        <v>76</v>
      </c>
      <c r="C3" t="s">
        <v>77</v>
      </c>
      <c r="D3" t="s">
        <v>78</v>
      </c>
    </row>
    <row r="4" spans="1:4">
      <c r="A4" s="10">
        <v>41287</v>
      </c>
      <c r="B4">
        <v>3.07</v>
      </c>
      <c r="C4">
        <v>3.27</v>
      </c>
      <c r="D4">
        <v>3.33</v>
      </c>
    </row>
    <row r="5" spans="1:4">
      <c r="A5" s="10">
        <v>41318</v>
      </c>
      <c r="B5">
        <v>2.82</v>
      </c>
      <c r="C5">
        <v>3.24</v>
      </c>
      <c r="D5">
        <v>3.91</v>
      </c>
    </row>
    <row r="6" spans="1:4">
      <c r="A6" s="10">
        <v>41346</v>
      </c>
      <c r="B6">
        <v>2.63</v>
      </c>
      <c r="C6">
        <v>2.91</v>
      </c>
      <c r="D6">
        <v>3.04</v>
      </c>
    </row>
    <row r="7" spans="1:4">
      <c r="A7" s="10">
        <v>41377</v>
      </c>
      <c r="B7">
        <v>2.81</v>
      </c>
      <c r="C7">
        <v>3.08</v>
      </c>
      <c r="D7">
        <v>3.03</v>
      </c>
    </row>
    <row r="8" spans="1:4">
      <c r="A8" s="10">
        <v>41407</v>
      </c>
      <c r="B8">
        <v>2.83</v>
      </c>
      <c r="C8">
        <v>3.15</v>
      </c>
      <c r="D8">
        <v>2.99</v>
      </c>
    </row>
    <row r="9" spans="1:4">
      <c r="A9" s="10">
        <v>41438</v>
      </c>
      <c r="B9">
        <v>1.76</v>
      </c>
      <c r="C9">
        <v>2.95</v>
      </c>
      <c r="D9">
        <v>2.95</v>
      </c>
    </row>
    <row r="10" spans="1:4">
      <c r="A10" s="10">
        <v>41468</v>
      </c>
      <c r="B10">
        <v>1.76</v>
      </c>
      <c r="C10">
        <v>3.15</v>
      </c>
      <c r="D10">
        <v>3.81</v>
      </c>
    </row>
    <row r="11" spans="1:4">
      <c r="A11" s="10">
        <v>41499</v>
      </c>
      <c r="B11">
        <v>2.14</v>
      </c>
      <c r="C11">
        <v>3.04</v>
      </c>
      <c r="D11">
        <v>2.61</v>
      </c>
    </row>
    <row r="12" spans="1:4">
      <c r="A12" s="10">
        <v>41530</v>
      </c>
      <c r="B12">
        <v>2.09</v>
      </c>
      <c r="C12">
        <v>2.87</v>
      </c>
      <c r="D12">
        <v>2.57</v>
      </c>
    </row>
    <row r="13" spans="1:4">
      <c r="A13" s="10">
        <v>41560</v>
      </c>
      <c r="B13">
        <v>2.66</v>
      </c>
      <c r="C13">
        <v>3.05</v>
      </c>
      <c r="D13">
        <v>3.08</v>
      </c>
    </row>
    <row r="14" spans="1:4">
      <c r="A14" s="10">
        <v>41591</v>
      </c>
      <c r="B14">
        <v>2.76</v>
      </c>
      <c r="C14">
        <v>2.88</v>
      </c>
      <c r="D14">
        <v>3.01</v>
      </c>
    </row>
    <row r="15" spans="1:4">
      <c r="A15" s="10">
        <v>41621</v>
      </c>
      <c r="B15">
        <v>2.89</v>
      </c>
      <c r="C15">
        <v>3.05</v>
      </c>
      <c r="D15">
        <v>3.13</v>
      </c>
    </row>
    <row r="16" spans="1:4">
      <c r="A16" s="10">
        <v>41653</v>
      </c>
      <c r="B16">
        <v>2.99</v>
      </c>
      <c r="C16">
        <v>3.12</v>
      </c>
      <c r="D16">
        <v>3.35</v>
      </c>
    </row>
    <row r="17" spans="1:4">
      <c r="A17" s="10">
        <v>41684</v>
      </c>
      <c r="B17">
        <v>2.85</v>
      </c>
      <c r="C17">
        <v>3.09</v>
      </c>
      <c r="D17">
        <v>3.08</v>
      </c>
    </row>
    <row r="18" spans="1:4">
      <c r="A18" s="10">
        <v>41712</v>
      </c>
      <c r="B18">
        <v>2.88</v>
      </c>
      <c r="C18">
        <v>3.13</v>
      </c>
      <c r="D18">
        <v>3.09</v>
      </c>
    </row>
    <row r="21" spans="1:4">
      <c r="A21" t="s">
        <v>79</v>
      </c>
    </row>
    <row r="23" spans="1:4">
      <c r="B23" t="s">
        <v>76</v>
      </c>
      <c r="C23" t="s">
        <v>77</v>
      </c>
      <c r="D23" t="s">
        <v>78</v>
      </c>
    </row>
    <row r="24" spans="1:4">
      <c r="A24" s="5">
        <v>41652</v>
      </c>
      <c r="B24">
        <v>1</v>
      </c>
      <c r="C24">
        <v>6.75</v>
      </c>
      <c r="D24">
        <v>4.25</v>
      </c>
    </row>
    <row r="25" spans="1:4">
      <c r="A25" s="5">
        <v>41683</v>
      </c>
      <c r="B25">
        <v>2</v>
      </c>
      <c r="C25">
        <v>7</v>
      </c>
      <c r="D25">
        <v>7</v>
      </c>
    </row>
    <row r="26" spans="1:4">
      <c r="A26" s="5">
        <v>41711</v>
      </c>
      <c r="B26">
        <v>3</v>
      </c>
      <c r="C26">
        <v>14</v>
      </c>
      <c r="D26">
        <v>11.5</v>
      </c>
    </row>
    <row r="27" spans="1:4">
      <c r="A27" s="5">
        <v>41742</v>
      </c>
      <c r="B27">
        <v>4</v>
      </c>
      <c r="C27">
        <v>5.67</v>
      </c>
      <c r="D27">
        <v>6.75</v>
      </c>
    </row>
    <row r="28" spans="1:4">
      <c r="A28" s="5">
        <v>41772</v>
      </c>
      <c r="B28">
        <v>5</v>
      </c>
      <c r="C28">
        <v>4</v>
      </c>
      <c r="D28">
        <v>6.67</v>
      </c>
    </row>
    <row r="29" spans="1:4">
      <c r="A29" s="5">
        <v>41803</v>
      </c>
      <c r="B29">
        <v>6</v>
      </c>
      <c r="C29">
        <v>6</v>
      </c>
      <c r="D29">
        <v>6</v>
      </c>
    </row>
    <row r="30" spans="1:4">
      <c r="A30" s="5">
        <v>41833</v>
      </c>
      <c r="B30">
        <v>7</v>
      </c>
      <c r="C30">
        <v>5</v>
      </c>
      <c r="D30">
        <v>5</v>
      </c>
    </row>
    <row r="31" spans="1:4">
      <c r="A31" s="5">
        <v>41864</v>
      </c>
      <c r="B31">
        <v>8</v>
      </c>
      <c r="C31">
        <v>12</v>
      </c>
      <c r="D31">
        <v>12</v>
      </c>
    </row>
    <row r="32" spans="1:4">
      <c r="A32" s="5">
        <v>41895</v>
      </c>
      <c r="B32">
        <v>9</v>
      </c>
      <c r="C32">
        <v>7.33</v>
      </c>
      <c r="D32">
        <v>9</v>
      </c>
    </row>
    <row r="33" spans="1:4">
      <c r="A33" s="5">
        <v>41925</v>
      </c>
      <c r="B33">
        <v>10</v>
      </c>
      <c r="C33">
        <v>10.75</v>
      </c>
      <c r="D33">
        <v>13</v>
      </c>
    </row>
    <row r="34" spans="1:4">
      <c r="A34" s="5">
        <v>41956</v>
      </c>
      <c r="B34">
        <v>11</v>
      </c>
      <c r="C34">
        <v>6.8</v>
      </c>
      <c r="D34">
        <v>6.8</v>
      </c>
    </row>
    <row r="35" spans="1:4">
      <c r="A35" s="5">
        <v>41986</v>
      </c>
      <c r="B35">
        <v>12</v>
      </c>
      <c r="C35">
        <v>8.5</v>
      </c>
      <c r="D35">
        <v>8</v>
      </c>
    </row>
    <row r="36" spans="1:4">
      <c r="A36" s="5">
        <v>41653</v>
      </c>
      <c r="B36">
        <v>13</v>
      </c>
      <c r="C36">
        <v>8</v>
      </c>
      <c r="D36">
        <v>7.6</v>
      </c>
    </row>
    <row r="37" spans="1:4">
      <c r="A37" s="5">
        <v>41684</v>
      </c>
      <c r="B37">
        <v>14</v>
      </c>
      <c r="C37">
        <v>7.75</v>
      </c>
      <c r="D37">
        <v>9.5</v>
      </c>
    </row>
    <row r="38" spans="1:4">
      <c r="A38" s="5">
        <v>41712</v>
      </c>
      <c r="B38">
        <v>15</v>
      </c>
      <c r="C38">
        <v>5.5</v>
      </c>
      <c r="D38">
        <v>7.25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topLeftCell="B1" workbookViewId="0">
      <selection activeCell="N2" sqref="N2:N27"/>
    </sheetView>
  </sheetViews>
  <sheetFormatPr baseColWidth="10" defaultRowHeight="14" x14ac:dyDescent="0"/>
  <cols>
    <col min="1" max="1" width="21.5" customWidth="1"/>
    <col min="2" max="2" width="22.6640625" customWidth="1"/>
  </cols>
  <sheetData>
    <row r="1" spans="1:14">
      <c r="A1" t="s">
        <v>99</v>
      </c>
      <c r="B1" t="s">
        <v>101</v>
      </c>
      <c r="C1">
        <v>0.95238095238099996</v>
      </c>
      <c r="E1">
        <v>1</v>
      </c>
      <c r="G1" t="s">
        <v>157</v>
      </c>
      <c r="H1">
        <v>0.95238095238099996</v>
      </c>
    </row>
    <row r="2" spans="1:14">
      <c r="A2" t="s">
        <v>85</v>
      </c>
      <c r="B2" t="s">
        <v>102</v>
      </c>
      <c r="C2">
        <v>0.85714285714299998</v>
      </c>
      <c r="E2">
        <v>2</v>
      </c>
      <c r="G2" t="s">
        <v>158</v>
      </c>
      <c r="H2">
        <v>0.47619047618999999</v>
      </c>
      <c r="J2" t="s">
        <v>157</v>
      </c>
      <c r="K2">
        <v>0.95238095238099996</v>
      </c>
      <c r="M2" t="s">
        <v>300</v>
      </c>
      <c r="N2">
        <v>0.14285714285699999</v>
      </c>
    </row>
    <row r="3" spans="1:14">
      <c r="A3" t="s">
        <v>94</v>
      </c>
      <c r="B3" t="s">
        <v>102</v>
      </c>
      <c r="C3">
        <v>0.95238095238099996</v>
      </c>
      <c r="G3" t="s">
        <v>159</v>
      </c>
      <c r="H3">
        <v>0.5</v>
      </c>
      <c r="J3" t="s">
        <v>158</v>
      </c>
      <c r="K3">
        <v>0.47619047618999999</v>
      </c>
      <c r="M3" t="s">
        <v>81</v>
      </c>
      <c r="N3">
        <v>0.57142857142900005</v>
      </c>
    </row>
    <row r="4" spans="1:14">
      <c r="A4" t="s">
        <v>89</v>
      </c>
      <c r="B4" t="s">
        <v>103</v>
      </c>
      <c r="C4">
        <v>0.90476190476200002</v>
      </c>
      <c r="E4">
        <v>1</v>
      </c>
      <c r="G4" t="s">
        <v>160</v>
      </c>
      <c r="H4">
        <v>0.5</v>
      </c>
      <c r="J4" t="s">
        <v>159</v>
      </c>
      <c r="K4">
        <v>0.5</v>
      </c>
      <c r="M4" t="s">
        <v>82</v>
      </c>
      <c r="N4">
        <v>0.14285714285699999</v>
      </c>
    </row>
    <row r="5" spans="1:14">
      <c r="A5" t="s">
        <v>89</v>
      </c>
      <c r="B5" t="s">
        <v>104</v>
      </c>
      <c r="C5">
        <v>0.95238095238099996</v>
      </c>
      <c r="E5">
        <v>1</v>
      </c>
      <c r="G5" t="s">
        <v>161</v>
      </c>
      <c r="H5">
        <v>0.7</v>
      </c>
      <c r="J5" t="s">
        <v>160</v>
      </c>
      <c r="K5">
        <v>0.5</v>
      </c>
      <c r="M5" t="s">
        <v>83</v>
      </c>
      <c r="N5">
        <v>0.14285714285699999</v>
      </c>
    </row>
    <row r="6" spans="1:14">
      <c r="A6" t="s">
        <v>84</v>
      </c>
      <c r="B6" t="s">
        <v>105</v>
      </c>
      <c r="C6">
        <v>0.95238095238099996</v>
      </c>
      <c r="E6">
        <v>1</v>
      </c>
      <c r="G6" t="s">
        <v>162</v>
      </c>
      <c r="H6">
        <v>0.5</v>
      </c>
      <c r="J6" t="s">
        <v>161</v>
      </c>
      <c r="K6">
        <v>0.7</v>
      </c>
      <c r="M6" t="s">
        <v>84</v>
      </c>
      <c r="N6">
        <v>0.76190476190500001</v>
      </c>
    </row>
    <row r="7" spans="1:14">
      <c r="A7" t="s">
        <v>81</v>
      </c>
      <c r="B7" t="s">
        <v>106</v>
      </c>
      <c r="C7">
        <v>0.95238095238099996</v>
      </c>
      <c r="E7">
        <v>1</v>
      </c>
      <c r="G7" t="s">
        <v>163</v>
      </c>
      <c r="H7">
        <v>0.5</v>
      </c>
      <c r="J7" t="s">
        <v>162</v>
      </c>
      <c r="K7">
        <v>0.5</v>
      </c>
      <c r="M7" t="s">
        <v>85</v>
      </c>
      <c r="N7">
        <v>0.23809523809499999</v>
      </c>
    </row>
    <row r="8" spans="1:14">
      <c r="A8" t="s">
        <v>87</v>
      </c>
      <c r="B8" t="s">
        <v>107</v>
      </c>
      <c r="C8">
        <v>0.85714285714299998</v>
      </c>
      <c r="E8">
        <v>1</v>
      </c>
      <c r="G8" t="s">
        <v>164</v>
      </c>
      <c r="H8">
        <v>0.5</v>
      </c>
      <c r="J8" t="s">
        <v>163</v>
      </c>
      <c r="K8">
        <v>0.5</v>
      </c>
      <c r="M8" t="s">
        <v>86</v>
      </c>
      <c r="N8">
        <v>0.14285714285699999</v>
      </c>
    </row>
    <row r="9" spans="1:14">
      <c r="A9" t="s">
        <v>90</v>
      </c>
      <c r="B9" t="s">
        <v>108</v>
      </c>
      <c r="C9">
        <v>0.90476190476200002</v>
      </c>
      <c r="E9">
        <v>1</v>
      </c>
      <c r="G9" t="s">
        <v>165</v>
      </c>
      <c r="H9">
        <v>0.5</v>
      </c>
      <c r="J9" t="s">
        <v>164</v>
      </c>
      <c r="K9">
        <v>0.5</v>
      </c>
      <c r="M9" t="s">
        <v>87</v>
      </c>
      <c r="N9">
        <v>0.14285714285699999</v>
      </c>
    </row>
    <row r="10" spans="1:14">
      <c r="A10" t="s">
        <v>83</v>
      </c>
      <c r="B10" t="s">
        <v>109</v>
      </c>
      <c r="C10">
        <v>0.95238095238099996</v>
      </c>
      <c r="E10">
        <v>1</v>
      </c>
      <c r="J10" t="s">
        <v>165</v>
      </c>
      <c r="K10">
        <v>0.5</v>
      </c>
      <c r="M10" t="s">
        <v>88</v>
      </c>
      <c r="N10">
        <v>0.14285714285699999</v>
      </c>
    </row>
    <row r="11" spans="1:14">
      <c r="A11" t="s">
        <v>83</v>
      </c>
      <c r="B11" t="s">
        <v>110</v>
      </c>
      <c r="C11">
        <v>0.95238095238099996</v>
      </c>
      <c r="E11">
        <v>1</v>
      </c>
      <c r="J11" t="s">
        <v>166</v>
      </c>
      <c r="K11">
        <v>0.95238095238099996</v>
      </c>
      <c r="M11" t="s">
        <v>89</v>
      </c>
      <c r="N11">
        <v>0.28571428571399998</v>
      </c>
    </row>
    <row r="12" spans="1:14">
      <c r="A12" t="s">
        <v>83</v>
      </c>
      <c r="B12" t="s">
        <v>111</v>
      </c>
      <c r="C12">
        <v>0.95238095238099996</v>
      </c>
      <c r="E12">
        <v>1</v>
      </c>
      <c r="J12" t="s">
        <v>167</v>
      </c>
      <c r="K12">
        <v>0.95238095238099996</v>
      </c>
      <c r="M12" t="s">
        <v>90</v>
      </c>
      <c r="N12">
        <v>0.14285714285699999</v>
      </c>
    </row>
    <row r="13" spans="1:14">
      <c r="A13" t="s">
        <v>98</v>
      </c>
      <c r="B13" t="s">
        <v>112</v>
      </c>
      <c r="C13">
        <v>1</v>
      </c>
      <c r="E13">
        <v>1</v>
      </c>
      <c r="J13" t="s">
        <v>161</v>
      </c>
      <c r="K13">
        <v>0.52380952381000001</v>
      </c>
      <c r="M13" t="s">
        <v>91</v>
      </c>
      <c r="N13">
        <v>0.14285714285699999</v>
      </c>
    </row>
    <row r="14" spans="1:14">
      <c r="A14" t="s">
        <v>97</v>
      </c>
      <c r="B14" t="s">
        <v>113</v>
      </c>
      <c r="C14">
        <v>1</v>
      </c>
      <c r="E14">
        <v>1</v>
      </c>
      <c r="J14" t="s">
        <v>168</v>
      </c>
      <c r="K14">
        <v>0.90476190476200002</v>
      </c>
      <c r="M14" t="s">
        <v>92</v>
      </c>
      <c r="N14">
        <v>0.57142857142900005</v>
      </c>
    </row>
    <row r="15" spans="1:14">
      <c r="A15" t="s">
        <v>82</v>
      </c>
      <c r="B15" t="s">
        <v>114</v>
      </c>
      <c r="C15">
        <v>0.95238095238099996</v>
      </c>
      <c r="E15">
        <v>1</v>
      </c>
      <c r="J15" t="s">
        <v>169</v>
      </c>
      <c r="K15">
        <v>0.57142857142900005</v>
      </c>
      <c r="M15" t="s">
        <v>93</v>
      </c>
      <c r="N15">
        <v>0.57142857142900005</v>
      </c>
    </row>
    <row r="16" spans="1:14">
      <c r="A16" t="s">
        <v>100</v>
      </c>
      <c r="B16" t="s">
        <v>115</v>
      </c>
      <c r="C16">
        <v>0.95238095238099996</v>
      </c>
      <c r="E16">
        <v>1</v>
      </c>
      <c r="J16" t="s">
        <v>170</v>
      </c>
      <c r="K16">
        <v>0.95238095238099996</v>
      </c>
      <c r="M16" t="s">
        <v>94</v>
      </c>
      <c r="N16">
        <v>0.85714285714299998</v>
      </c>
    </row>
    <row r="17" spans="1:14">
      <c r="A17" t="s">
        <v>92</v>
      </c>
      <c r="B17" t="s">
        <v>116</v>
      </c>
      <c r="C17">
        <v>0.95238095238099996</v>
      </c>
      <c r="E17">
        <v>1</v>
      </c>
      <c r="J17" t="s">
        <v>161</v>
      </c>
      <c r="K17">
        <v>0.71428571428599996</v>
      </c>
      <c r="M17" t="s">
        <v>95</v>
      </c>
      <c r="N17">
        <v>0.47619047618999999</v>
      </c>
    </row>
    <row r="18" spans="1:14">
      <c r="A18" t="s">
        <v>86</v>
      </c>
      <c r="B18" t="s">
        <v>117</v>
      </c>
      <c r="C18">
        <v>0.90476190476200002</v>
      </c>
      <c r="E18">
        <v>1</v>
      </c>
      <c r="J18" t="s">
        <v>171</v>
      </c>
      <c r="K18">
        <v>0.61904761904799999</v>
      </c>
      <c r="M18" t="s">
        <v>83</v>
      </c>
      <c r="N18">
        <v>0.52380952381000001</v>
      </c>
    </row>
    <row r="19" spans="1:14">
      <c r="A19" t="s">
        <v>93</v>
      </c>
      <c r="B19" t="s">
        <v>118</v>
      </c>
      <c r="C19">
        <v>0.90476190476200002</v>
      </c>
      <c r="E19">
        <v>1</v>
      </c>
      <c r="J19" t="s">
        <v>172</v>
      </c>
      <c r="K19">
        <v>0.66666666666700003</v>
      </c>
      <c r="M19" t="s">
        <v>96</v>
      </c>
      <c r="N19">
        <v>0.33333333333300003</v>
      </c>
    </row>
    <row r="20" spans="1:14">
      <c r="A20" t="s">
        <v>95</v>
      </c>
      <c r="B20" t="s">
        <v>119</v>
      </c>
      <c r="C20">
        <v>0.95238095238099996</v>
      </c>
      <c r="E20">
        <v>1</v>
      </c>
      <c r="J20" t="s">
        <v>173</v>
      </c>
      <c r="K20">
        <v>0.71428571428599996</v>
      </c>
      <c r="M20" t="s">
        <v>80</v>
      </c>
      <c r="N20">
        <v>0.77777777777799995</v>
      </c>
    </row>
    <row r="21" spans="1:14">
      <c r="A21" t="s">
        <v>96</v>
      </c>
      <c r="B21" t="s">
        <v>120</v>
      </c>
      <c r="C21">
        <v>0.90476190476200002</v>
      </c>
      <c r="E21">
        <v>1</v>
      </c>
      <c r="J21" t="s">
        <v>174</v>
      </c>
      <c r="K21">
        <v>0.95238095238099996</v>
      </c>
      <c r="M21" t="s">
        <v>97</v>
      </c>
      <c r="N21">
        <v>1</v>
      </c>
    </row>
    <row r="22" spans="1:14">
      <c r="A22" t="s">
        <v>80</v>
      </c>
      <c r="B22" t="s">
        <v>121</v>
      </c>
      <c r="C22">
        <v>0.80952380952400005</v>
      </c>
      <c r="E22">
        <v>1</v>
      </c>
      <c r="J22" t="s">
        <v>175</v>
      </c>
      <c r="K22">
        <v>0.95238095238099996</v>
      </c>
      <c r="M22" t="s">
        <v>80</v>
      </c>
      <c r="N22">
        <v>0.33333333333300003</v>
      </c>
    </row>
    <row r="23" spans="1:14">
      <c r="A23" t="s">
        <v>80</v>
      </c>
      <c r="B23" t="s">
        <v>122</v>
      </c>
      <c r="C23">
        <v>0.95238095238099996</v>
      </c>
      <c r="E23">
        <v>1</v>
      </c>
      <c r="J23" t="s">
        <v>176</v>
      </c>
      <c r="K23">
        <v>0.57142857142900005</v>
      </c>
      <c r="M23" t="s">
        <v>98</v>
      </c>
      <c r="N23">
        <v>0.14285714285699999</v>
      </c>
    </row>
    <row r="24" spans="1:14">
      <c r="A24" t="s">
        <v>80</v>
      </c>
      <c r="B24" t="s">
        <v>123</v>
      </c>
      <c r="C24">
        <v>0.85714285714299998</v>
      </c>
      <c r="E24">
        <v>1</v>
      </c>
      <c r="J24" t="s">
        <v>177</v>
      </c>
      <c r="K24">
        <v>0.61904761904799999</v>
      </c>
      <c r="M24" t="s">
        <v>83</v>
      </c>
      <c r="N24">
        <v>0.28571428571399998</v>
      </c>
    </row>
    <row r="25" spans="1:14">
      <c r="A25" t="s">
        <v>91</v>
      </c>
      <c r="B25" t="s">
        <v>82</v>
      </c>
      <c r="C25">
        <v>0.95238095238099996</v>
      </c>
      <c r="E25">
        <v>1</v>
      </c>
      <c r="J25" t="s">
        <v>178</v>
      </c>
      <c r="K25">
        <v>0.71428571428599996</v>
      </c>
      <c r="M25" t="s">
        <v>99</v>
      </c>
      <c r="N25">
        <v>0.19047619047600001</v>
      </c>
    </row>
    <row r="26" spans="1:14">
      <c r="A26" t="s">
        <v>88</v>
      </c>
      <c r="B26" t="s">
        <v>124</v>
      </c>
      <c r="C26">
        <v>0.95238095238099996</v>
      </c>
      <c r="E26">
        <v>1</v>
      </c>
      <c r="J26" t="s">
        <v>179</v>
      </c>
      <c r="K26">
        <v>0.71428571428599996</v>
      </c>
      <c r="M26" t="s">
        <v>89</v>
      </c>
      <c r="N26">
        <v>0.47619047618999999</v>
      </c>
    </row>
    <row r="27" spans="1:14">
      <c r="B27" t="s">
        <v>125</v>
      </c>
      <c r="C27">
        <v>0.80952380952400005</v>
      </c>
      <c r="E27">
        <v>1</v>
      </c>
      <c r="J27" t="s">
        <v>171</v>
      </c>
      <c r="K27">
        <v>0.95238095238099996</v>
      </c>
      <c r="M27" t="s">
        <v>100</v>
      </c>
      <c r="N27">
        <v>0.19047619047600001</v>
      </c>
    </row>
    <row r="28" spans="1:14">
      <c r="B28" t="s">
        <v>126</v>
      </c>
      <c r="C28">
        <v>0.95238095238099996</v>
      </c>
      <c r="E28">
        <v>1</v>
      </c>
      <c r="J28" t="s">
        <v>162</v>
      </c>
      <c r="K28">
        <v>0.61904761904799999</v>
      </c>
    </row>
    <row r="29" spans="1:14">
      <c r="B29" t="s">
        <v>127</v>
      </c>
      <c r="C29">
        <v>0.95238095238099996</v>
      </c>
      <c r="E29">
        <v>1</v>
      </c>
      <c r="J29" t="s">
        <v>180</v>
      </c>
      <c r="K29">
        <v>0.95238095238099996</v>
      </c>
    </row>
    <row r="30" spans="1:14">
      <c r="B30" t="s">
        <v>128</v>
      </c>
      <c r="C30">
        <v>0.90476190476200002</v>
      </c>
      <c r="E30">
        <v>1</v>
      </c>
      <c r="J30" t="s">
        <v>181</v>
      </c>
      <c r="K30">
        <v>0.95238095238099996</v>
      </c>
    </row>
    <row r="31" spans="1:14">
      <c r="B31" t="s">
        <v>129</v>
      </c>
      <c r="C31">
        <v>0.90476190476200002</v>
      </c>
      <c r="E31">
        <v>1</v>
      </c>
      <c r="J31" t="s">
        <v>182</v>
      </c>
      <c r="K31">
        <v>0.61904761904799999</v>
      </c>
    </row>
    <row r="32" spans="1:14">
      <c r="B32" t="s">
        <v>130</v>
      </c>
      <c r="C32">
        <v>0.90476190476200002</v>
      </c>
      <c r="E32">
        <v>1</v>
      </c>
      <c r="J32" t="s">
        <v>183</v>
      </c>
      <c r="K32">
        <v>0.66666666666700003</v>
      </c>
    </row>
    <row r="33" spans="2:11">
      <c r="B33" t="s">
        <v>131</v>
      </c>
      <c r="C33">
        <v>0.95238095238099996</v>
      </c>
      <c r="E33">
        <v>1</v>
      </c>
      <c r="J33" t="s">
        <v>160</v>
      </c>
      <c r="K33">
        <v>0.61904761904799999</v>
      </c>
    </row>
    <row r="34" spans="2:11">
      <c r="B34" t="s">
        <v>132</v>
      </c>
      <c r="C34">
        <v>0.95238095238099996</v>
      </c>
      <c r="E34">
        <v>1</v>
      </c>
      <c r="J34" t="s">
        <v>184</v>
      </c>
      <c r="K34">
        <v>0.95238095238099996</v>
      </c>
    </row>
    <row r="35" spans="2:11">
      <c r="B35" t="s">
        <v>133</v>
      </c>
      <c r="C35">
        <v>0.90476190476200002</v>
      </c>
      <c r="E35">
        <v>1</v>
      </c>
      <c r="J35" t="s">
        <v>185</v>
      </c>
      <c r="K35">
        <v>0.61904761904799999</v>
      </c>
    </row>
    <row r="36" spans="2:11">
      <c r="B36" t="s">
        <v>134</v>
      </c>
      <c r="C36">
        <v>0.95238095238099996</v>
      </c>
      <c r="J36" t="s">
        <v>186</v>
      </c>
      <c r="K36">
        <v>0.80952380952400005</v>
      </c>
    </row>
    <row r="37" spans="2:11">
      <c r="B37" t="s">
        <v>135</v>
      </c>
      <c r="C37">
        <v>0.95238095238099996</v>
      </c>
      <c r="J37" t="s">
        <v>187</v>
      </c>
      <c r="K37">
        <v>0.95238095238099996</v>
      </c>
    </row>
    <row r="38" spans="2:11">
      <c r="B38" t="s">
        <v>136</v>
      </c>
      <c r="C38">
        <v>0.95238095238099996</v>
      </c>
      <c r="J38" t="s">
        <v>161</v>
      </c>
      <c r="K38">
        <v>0.71428571428599996</v>
      </c>
    </row>
    <row r="39" spans="2:11">
      <c r="B39" t="s">
        <v>137</v>
      </c>
      <c r="C39">
        <v>0.95238095238099996</v>
      </c>
      <c r="J39" t="s">
        <v>188</v>
      </c>
      <c r="K39">
        <v>0.71428571428599996</v>
      </c>
    </row>
    <row r="40" spans="2:11">
      <c r="B40" t="s">
        <v>138</v>
      </c>
      <c r="C40">
        <v>0.95238095238099996</v>
      </c>
      <c r="J40" t="s">
        <v>173</v>
      </c>
      <c r="K40">
        <v>0.57142857142900005</v>
      </c>
    </row>
    <row r="41" spans="2:11">
      <c r="B41" t="s">
        <v>138</v>
      </c>
      <c r="C41">
        <v>0.95238095238099996</v>
      </c>
      <c r="J41" t="s">
        <v>189</v>
      </c>
      <c r="K41">
        <v>0.95238095238099996</v>
      </c>
    </row>
    <row r="42" spans="2:11">
      <c r="B42" t="s">
        <v>139</v>
      </c>
      <c r="C42">
        <v>0.47619047618999999</v>
      </c>
      <c r="J42" t="s">
        <v>190</v>
      </c>
      <c r="K42">
        <v>0.47619047618999999</v>
      </c>
    </row>
    <row r="43" spans="2:11">
      <c r="B43" t="s">
        <v>140</v>
      </c>
      <c r="C43">
        <v>0.95238095238099996</v>
      </c>
      <c r="J43" t="s">
        <v>191</v>
      </c>
      <c r="K43">
        <v>0.95238095238099996</v>
      </c>
    </row>
    <row r="44" spans="2:11">
      <c r="B44" t="s">
        <v>141</v>
      </c>
      <c r="C44">
        <v>0.95238095238099996</v>
      </c>
      <c r="J44" t="s">
        <v>192</v>
      </c>
      <c r="K44">
        <v>0.95238095238099996</v>
      </c>
    </row>
    <row r="45" spans="2:11">
      <c r="B45" t="s">
        <v>142</v>
      </c>
      <c r="C45">
        <v>0.95238095238099996</v>
      </c>
      <c r="J45" t="s">
        <v>193</v>
      </c>
      <c r="K45">
        <v>0.95238095238099996</v>
      </c>
    </row>
    <row r="46" spans="2:11">
      <c r="B46" t="s">
        <v>143</v>
      </c>
      <c r="C46">
        <v>0.95238095238099996</v>
      </c>
      <c r="J46" t="s">
        <v>194</v>
      </c>
      <c r="K46">
        <v>0.95238095238099996</v>
      </c>
    </row>
    <row r="47" spans="2:11">
      <c r="B47" t="s">
        <v>144</v>
      </c>
      <c r="C47">
        <v>0.90476190476200002</v>
      </c>
      <c r="J47" t="s">
        <v>159</v>
      </c>
      <c r="K47">
        <v>0.95238095238099996</v>
      </c>
    </row>
    <row r="48" spans="2:11">
      <c r="B48" t="s">
        <v>145</v>
      </c>
      <c r="C48">
        <v>0.95238095238099996</v>
      </c>
      <c r="J48" t="s">
        <v>178</v>
      </c>
      <c r="K48">
        <v>0.85714285714299998</v>
      </c>
    </row>
    <row r="49" spans="2:11">
      <c r="B49" t="s">
        <v>146</v>
      </c>
      <c r="C49">
        <v>0.95238095238099996</v>
      </c>
      <c r="J49" t="s">
        <v>195</v>
      </c>
      <c r="K49">
        <v>0.52380952381000001</v>
      </c>
    </row>
    <row r="50" spans="2:11">
      <c r="B50" t="s">
        <v>147</v>
      </c>
      <c r="C50">
        <v>0.95238095238099996</v>
      </c>
      <c r="J50" t="s">
        <v>179</v>
      </c>
      <c r="K50">
        <v>0.61904761904799999</v>
      </c>
    </row>
    <row r="51" spans="2:11">
      <c r="B51" t="s">
        <v>148</v>
      </c>
      <c r="C51">
        <v>0.90476190476200002</v>
      </c>
      <c r="J51" t="s">
        <v>171</v>
      </c>
      <c r="K51">
        <v>0.95238095238099996</v>
      </c>
    </row>
    <row r="52" spans="2:11">
      <c r="B52" t="s">
        <v>149</v>
      </c>
      <c r="C52">
        <v>0.95238095238099996</v>
      </c>
      <c r="J52" t="s">
        <v>162</v>
      </c>
      <c r="K52">
        <v>0.95238095238099996</v>
      </c>
    </row>
    <row r="53" spans="2:11">
      <c r="B53" t="s">
        <v>150</v>
      </c>
      <c r="C53">
        <v>0.95238095238099996</v>
      </c>
      <c r="J53" t="s">
        <v>196</v>
      </c>
      <c r="K53">
        <v>0.76190476190500001</v>
      </c>
    </row>
    <row r="54" spans="2:11">
      <c r="B54" t="s">
        <v>151</v>
      </c>
      <c r="C54">
        <v>1</v>
      </c>
      <c r="J54" t="s">
        <v>197</v>
      </c>
      <c r="K54">
        <v>0.52380952381000001</v>
      </c>
    </row>
    <row r="55" spans="2:11">
      <c r="B55" t="s">
        <v>152</v>
      </c>
      <c r="C55">
        <v>0.95238095238099996</v>
      </c>
      <c r="J55" t="s">
        <v>198</v>
      </c>
      <c r="K55">
        <v>0.95238095238099996</v>
      </c>
    </row>
    <row r="56" spans="2:11">
      <c r="B56" t="s">
        <v>153</v>
      </c>
      <c r="C56">
        <v>0.95238095238099996</v>
      </c>
      <c r="J56" t="s">
        <v>199</v>
      </c>
      <c r="K56">
        <v>0.76190476190500001</v>
      </c>
    </row>
    <row r="57" spans="2:11">
      <c r="B57" t="s">
        <v>154</v>
      </c>
      <c r="C57">
        <v>0.95238095238099996</v>
      </c>
      <c r="J57" t="s">
        <v>200</v>
      </c>
      <c r="K57">
        <v>0.95238095238099996</v>
      </c>
    </row>
    <row r="58" spans="2:11">
      <c r="B58" t="s">
        <v>155</v>
      </c>
      <c r="C58">
        <v>0.95238095238099996</v>
      </c>
      <c r="J58" t="s">
        <v>201</v>
      </c>
      <c r="K58">
        <v>0.95238095238099996</v>
      </c>
    </row>
    <row r="59" spans="2:11">
      <c r="B59" t="s">
        <v>156</v>
      </c>
      <c r="C59">
        <v>0.95238095238099996</v>
      </c>
      <c r="J59" t="s">
        <v>169</v>
      </c>
      <c r="K59">
        <v>0.95238095238099996</v>
      </c>
    </row>
    <row r="60" spans="2:11">
      <c r="J60" t="s">
        <v>202</v>
      </c>
      <c r="K60">
        <v>0.95238095238099996</v>
      </c>
    </row>
    <row r="61" spans="2:11">
      <c r="J61" t="s">
        <v>203</v>
      </c>
      <c r="K61">
        <v>0.66666666666700003</v>
      </c>
    </row>
    <row r="62" spans="2:11">
      <c r="J62" t="s">
        <v>204</v>
      </c>
      <c r="K62">
        <v>0.95238095238099996</v>
      </c>
    </row>
    <row r="63" spans="2:11">
      <c r="J63" t="s">
        <v>205</v>
      </c>
      <c r="K63">
        <v>0.47619047618999999</v>
      </c>
    </row>
    <row r="64" spans="2:11">
      <c r="J64" t="s">
        <v>206</v>
      </c>
      <c r="K64">
        <v>0.95238095238099996</v>
      </c>
    </row>
    <row r="65" spans="10:11">
      <c r="J65" t="s">
        <v>207</v>
      </c>
      <c r="K65">
        <v>0.90476190476200002</v>
      </c>
    </row>
    <row r="66" spans="10:11">
      <c r="J66" t="s">
        <v>208</v>
      </c>
      <c r="K66">
        <v>0.95238095238099996</v>
      </c>
    </row>
    <row r="67" spans="10:11">
      <c r="J67" t="s">
        <v>209</v>
      </c>
      <c r="K67">
        <v>0.95238095238099996</v>
      </c>
    </row>
    <row r="68" spans="10:11">
      <c r="J68" t="s">
        <v>161</v>
      </c>
      <c r="K68">
        <v>0.95238095238099996</v>
      </c>
    </row>
    <row r="69" spans="10:11">
      <c r="J69" t="s">
        <v>172</v>
      </c>
      <c r="K69">
        <v>0.95238095238099996</v>
      </c>
    </row>
    <row r="70" spans="10:11">
      <c r="J70" t="s">
        <v>210</v>
      </c>
      <c r="K70">
        <v>0.66666666666700003</v>
      </c>
    </row>
    <row r="71" spans="10:11">
      <c r="J71" t="s">
        <v>173</v>
      </c>
      <c r="K71">
        <v>0.52380952381000001</v>
      </c>
    </row>
    <row r="72" spans="10:11">
      <c r="J72" t="s">
        <v>164</v>
      </c>
      <c r="K72">
        <v>0.95238095238099996</v>
      </c>
    </row>
    <row r="73" spans="10:11">
      <c r="J73" t="s">
        <v>191</v>
      </c>
      <c r="K73">
        <v>0.61904761904799999</v>
      </c>
    </row>
    <row r="74" spans="10:11">
      <c r="J74" t="s">
        <v>211</v>
      </c>
      <c r="K74">
        <v>0.57142857142900005</v>
      </c>
    </row>
    <row r="75" spans="10:11">
      <c r="J75" t="s">
        <v>160</v>
      </c>
      <c r="K75">
        <v>0.95238095238099996</v>
      </c>
    </row>
    <row r="76" spans="10:11">
      <c r="J76" t="s">
        <v>212</v>
      </c>
      <c r="K76">
        <v>0.71428571428599996</v>
      </c>
    </row>
    <row r="77" spans="10:11">
      <c r="J77" t="s">
        <v>213</v>
      </c>
      <c r="K77">
        <v>0.95238095238099996</v>
      </c>
    </row>
    <row r="78" spans="10:11">
      <c r="J78" t="s">
        <v>214</v>
      </c>
      <c r="K78">
        <v>0.95238095238099996</v>
      </c>
    </row>
    <row r="79" spans="10:11">
      <c r="J79" t="s">
        <v>215</v>
      </c>
      <c r="K79">
        <v>0.52380952381000001</v>
      </c>
    </row>
    <row r="80" spans="10:11">
      <c r="J80" t="s">
        <v>216</v>
      </c>
      <c r="K80">
        <v>0.95238095238099996</v>
      </c>
    </row>
    <row r="81" spans="10:11">
      <c r="J81" t="s">
        <v>217</v>
      </c>
      <c r="K81">
        <v>0.95238095238099996</v>
      </c>
    </row>
    <row r="82" spans="10:11">
      <c r="J82" t="s">
        <v>218</v>
      </c>
      <c r="K82">
        <v>0.95238095238099996</v>
      </c>
    </row>
    <row r="83" spans="10:11">
      <c r="J83" t="s">
        <v>158</v>
      </c>
      <c r="K83">
        <v>0.95238095238099996</v>
      </c>
    </row>
    <row r="84" spans="10:11">
      <c r="J84" t="s">
        <v>219</v>
      </c>
      <c r="K84">
        <v>0.95238095238099996</v>
      </c>
    </row>
    <row r="85" spans="10:11">
      <c r="J85" t="s">
        <v>220</v>
      </c>
      <c r="K85">
        <v>0.95238095238099996</v>
      </c>
    </row>
    <row r="86" spans="10:11">
      <c r="J86" t="s">
        <v>161</v>
      </c>
      <c r="K86">
        <v>0.71428571428599996</v>
      </c>
    </row>
    <row r="87" spans="10:11">
      <c r="J87" t="s">
        <v>221</v>
      </c>
      <c r="K87">
        <v>0.95238095238099996</v>
      </c>
    </row>
    <row r="88" spans="10:11">
      <c r="J88" t="s">
        <v>222</v>
      </c>
      <c r="K88">
        <v>0.61904761904799999</v>
      </c>
    </row>
    <row r="89" spans="10:11">
      <c r="J89" t="s">
        <v>161</v>
      </c>
      <c r="K89">
        <v>0.61904761904799999</v>
      </c>
    </row>
    <row r="90" spans="10:11">
      <c r="J90" t="s">
        <v>159</v>
      </c>
      <c r="K90">
        <v>0.95238095238099996</v>
      </c>
    </row>
    <row r="91" spans="10:11">
      <c r="J91" t="s">
        <v>223</v>
      </c>
      <c r="K91">
        <v>0.95238095238099996</v>
      </c>
    </row>
    <row r="92" spans="10:11">
      <c r="J92" t="s">
        <v>185</v>
      </c>
      <c r="K92">
        <v>0.61904761904799999</v>
      </c>
    </row>
    <row r="93" spans="10:11">
      <c r="J93" t="s">
        <v>224</v>
      </c>
      <c r="K93">
        <v>0.95238095238099996</v>
      </c>
    </row>
    <row r="94" spans="10:11">
      <c r="J94" t="s">
        <v>225</v>
      </c>
      <c r="K94">
        <v>0.95238095238099996</v>
      </c>
    </row>
    <row r="95" spans="10:11">
      <c r="J95" t="s">
        <v>171</v>
      </c>
      <c r="K95">
        <v>0.95238095238099996</v>
      </c>
    </row>
    <row r="96" spans="10:11">
      <c r="J96" t="s">
        <v>116</v>
      </c>
      <c r="K96">
        <v>0.95238095238099996</v>
      </c>
    </row>
    <row r="97" spans="10:11">
      <c r="J97" t="s">
        <v>226</v>
      </c>
      <c r="K97">
        <v>0.90476190476200002</v>
      </c>
    </row>
    <row r="98" spans="10:11">
      <c r="J98" t="s">
        <v>180</v>
      </c>
      <c r="K98">
        <v>0.66666666666700003</v>
      </c>
    </row>
    <row r="99" spans="10:11">
      <c r="J99" t="s">
        <v>227</v>
      </c>
      <c r="K99">
        <v>0.95238095238099996</v>
      </c>
    </row>
    <row r="100" spans="10:11">
      <c r="J100" t="s">
        <v>228</v>
      </c>
      <c r="K100">
        <v>0.95238095238099996</v>
      </c>
    </row>
    <row r="101" spans="10:11">
      <c r="J101" t="s">
        <v>229</v>
      </c>
      <c r="K101">
        <v>0.95238095238099996</v>
      </c>
    </row>
    <row r="102" spans="10:11">
      <c r="J102" t="s">
        <v>199</v>
      </c>
      <c r="K102">
        <v>0.95238095238099996</v>
      </c>
    </row>
    <row r="103" spans="10:11">
      <c r="J103" t="s">
        <v>90</v>
      </c>
      <c r="K103">
        <v>0.95238095238099996</v>
      </c>
    </row>
    <row r="104" spans="10:11">
      <c r="J104" t="s">
        <v>230</v>
      </c>
      <c r="K104">
        <v>0.95238095238099996</v>
      </c>
    </row>
    <row r="105" spans="10:11">
      <c r="J105" t="s">
        <v>231</v>
      </c>
      <c r="K105">
        <v>0.95238095238099996</v>
      </c>
    </row>
    <row r="106" spans="10:11">
      <c r="J106" t="s">
        <v>187</v>
      </c>
      <c r="K106">
        <v>0.95238095238099996</v>
      </c>
    </row>
    <row r="107" spans="10:11">
      <c r="J107" t="s">
        <v>160</v>
      </c>
      <c r="K107">
        <v>0.61904761904799999</v>
      </c>
    </row>
    <row r="108" spans="10:11">
      <c r="J108" t="s">
        <v>184</v>
      </c>
      <c r="K108">
        <v>0.61904761904799999</v>
      </c>
    </row>
    <row r="109" spans="10:11">
      <c r="J109" t="s">
        <v>232</v>
      </c>
      <c r="K109">
        <v>0.57142857142900005</v>
      </c>
    </row>
    <row r="110" spans="10:11">
      <c r="J110" t="s">
        <v>233</v>
      </c>
      <c r="K110">
        <v>0.95238095238099996</v>
      </c>
    </row>
    <row r="111" spans="10:11">
      <c r="J111" t="s">
        <v>234</v>
      </c>
      <c r="K111">
        <v>0.95238095238099996</v>
      </c>
    </row>
    <row r="112" spans="10:11">
      <c r="J112" t="s">
        <v>235</v>
      </c>
      <c r="K112">
        <v>0.95238095238099996</v>
      </c>
    </row>
    <row r="113" spans="10:11">
      <c r="J113" t="s">
        <v>103</v>
      </c>
      <c r="K113">
        <v>0.95238095238099996</v>
      </c>
    </row>
    <row r="114" spans="10:11">
      <c r="J114" t="s">
        <v>236</v>
      </c>
      <c r="K114">
        <v>0.71428571428599996</v>
      </c>
    </row>
    <row r="115" spans="10:11">
      <c r="J115" t="s">
        <v>237</v>
      </c>
      <c r="K115">
        <v>0.80952380952400005</v>
      </c>
    </row>
    <row r="116" spans="10:11">
      <c r="J116" t="s">
        <v>238</v>
      </c>
      <c r="K116">
        <v>0.95238095238099996</v>
      </c>
    </row>
    <row r="117" spans="10:11">
      <c r="J117" t="s">
        <v>239</v>
      </c>
      <c r="K117">
        <v>0.95238095238099996</v>
      </c>
    </row>
    <row r="118" spans="10:11">
      <c r="J118" t="s">
        <v>240</v>
      </c>
      <c r="K118">
        <v>0.95238095238099996</v>
      </c>
    </row>
    <row r="119" spans="10:11">
      <c r="J119" t="s">
        <v>241</v>
      </c>
      <c r="K119">
        <v>0.95238095238099996</v>
      </c>
    </row>
    <row r="120" spans="10:11">
      <c r="J120" t="s">
        <v>209</v>
      </c>
      <c r="K120">
        <v>0.95238095238099996</v>
      </c>
    </row>
    <row r="121" spans="10:11">
      <c r="J121" t="s">
        <v>170</v>
      </c>
      <c r="K121">
        <v>0.61904761904799999</v>
      </c>
    </row>
    <row r="122" spans="10:11">
      <c r="J122" t="s">
        <v>161</v>
      </c>
      <c r="K122">
        <v>0.95238095238099996</v>
      </c>
    </row>
    <row r="123" spans="10:11">
      <c r="J123" t="s">
        <v>242</v>
      </c>
      <c r="K123">
        <v>0.95238095238099996</v>
      </c>
    </row>
    <row r="124" spans="10:11">
      <c r="J124" t="s">
        <v>153</v>
      </c>
      <c r="K124">
        <v>0.95238095238099996</v>
      </c>
    </row>
    <row r="125" spans="10:11">
      <c r="J125" t="s">
        <v>175</v>
      </c>
      <c r="K125">
        <v>0.95238095238099996</v>
      </c>
    </row>
    <row r="126" spans="10:11">
      <c r="J126" t="s">
        <v>188</v>
      </c>
      <c r="K126">
        <v>0.66666666666700003</v>
      </c>
    </row>
    <row r="127" spans="10:11">
      <c r="J127" t="s">
        <v>144</v>
      </c>
      <c r="K127">
        <v>0.90476190476200002</v>
      </c>
    </row>
    <row r="128" spans="10:11">
      <c r="J128" t="s">
        <v>243</v>
      </c>
      <c r="K128">
        <v>0.52380952381000001</v>
      </c>
    </row>
    <row r="129" spans="10:11">
      <c r="J129" t="s">
        <v>173</v>
      </c>
      <c r="K129">
        <v>0.57142857142900005</v>
      </c>
    </row>
    <row r="130" spans="10:11">
      <c r="J130" t="s">
        <v>244</v>
      </c>
      <c r="K130">
        <v>0.95238095238099996</v>
      </c>
    </row>
    <row r="131" spans="10:11">
      <c r="J131" t="s">
        <v>162</v>
      </c>
      <c r="K131">
        <v>0.95238095238099996</v>
      </c>
    </row>
    <row r="132" spans="10:11">
      <c r="J132" t="s">
        <v>245</v>
      </c>
      <c r="K132">
        <v>0.95238095238099996</v>
      </c>
    </row>
    <row r="133" spans="10:11">
      <c r="J133" t="s">
        <v>246</v>
      </c>
      <c r="K133">
        <v>0.47619047618999999</v>
      </c>
    </row>
    <row r="134" spans="10:11">
      <c r="J134" t="s">
        <v>247</v>
      </c>
      <c r="K134">
        <v>0.95238095238099996</v>
      </c>
    </row>
    <row r="135" spans="10:11">
      <c r="J135" t="s">
        <v>172</v>
      </c>
      <c r="K135">
        <v>0.95238095238099996</v>
      </c>
    </row>
    <row r="136" spans="10:11">
      <c r="J136" t="s">
        <v>192</v>
      </c>
      <c r="K136">
        <v>0.95238095238099996</v>
      </c>
    </row>
    <row r="137" spans="10:11">
      <c r="J137" t="s">
        <v>145</v>
      </c>
      <c r="K137">
        <v>0.95238095238099996</v>
      </c>
    </row>
    <row r="138" spans="10:11">
      <c r="J138" t="s">
        <v>221</v>
      </c>
      <c r="K138">
        <v>0.95238095238099996</v>
      </c>
    </row>
    <row r="139" spans="10:11">
      <c r="J139" t="s">
        <v>248</v>
      </c>
      <c r="K139">
        <v>0.95238095238099996</v>
      </c>
    </row>
    <row r="140" spans="10:11">
      <c r="J140" t="s">
        <v>164</v>
      </c>
      <c r="K140">
        <v>0.80952380952400005</v>
      </c>
    </row>
    <row r="141" spans="10:11">
      <c r="J141" t="s">
        <v>123</v>
      </c>
      <c r="K141">
        <v>0.95238095238099996</v>
      </c>
    </row>
    <row r="142" spans="10:11">
      <c r="J142" t="s">
        <v>249</v>
      </c>
      <c r="K142">
        <v>0.95238095238099996</v>
      </c>
    </row>
    <row r="143" spans="10:11">
      <c r="J143" t="s">
        <v>104</v>
      </c>
      <c r="K143">
        <v>0.95238095238099996</v>
      </c>
    </row>
    <row r="144" spans="10:11">
      <c r="J144" t="s">
        <v>250</v>
      </c>
      <c r="K144">
        <v>0.95238095238099996</v>
      </c>
    </row>
    <row r="145" spans="10:11">
      <c r="J145" t="s">
        <v>251</v>
      </c>
      <c r="K145">
        <v>0.95238095238099996</v>
      </c>
    </row>
    <row r="146" spans="10:11">
      <c r="J146" t="s">
        <v>252</v>
      </c>
      <c r="K146">
        <v>1</v>
      </c>
    </row>
    <row r="147" spans="10:11">
      <c r="J147" t="s">
        <v>253</v>
      </c>
      <c r="K147">
        <v>0.95238095238099996</v>
      </c>
    </row>
    <row r="148" spans="10:11">
      <c r="J148" t="s">
        <v>254</v>
      </c>
      <c r="K148">
        <v>0.57142857142900005</v>
      </c>
    </row>
    <row r="149" spans="10:11">
      <c r="J149" t="s">
        <v>214</v>
      </c>
      <c r="K149">
        <v>0.95238095238099996</v>
      </c>
    </row>
    <row r="150" spans="10:11">
      <c r="J150" t="s">
        <v>255</v>
      </c>
      <c r="K150">
        <v>0.71428571428599996</v>
      </c>
    </row>
    <row r="151" spans="10:11">
      <c r="J151" t="s">
        <v>256</v>
      </c>
      <c r="K151">
        <v>0.95238095238099996</v>
      </c>
    </row>
    <row r="152" spans="10:11">
      <c r="J152" t="s">
        <v>257</v>
      </c>
      <c r="K152">
        <v>0.95238095238099996</v>
      </c>
    </row>
    <row r="153" spans="10:11">
      <c r="J153" t="s">
        <v>216</v>
      </c>
      <c r="K153">
        <v>0.95238095238099996</v>
      </c>
    </row>
    <row r="154" spans="10:11">
      <c r="J154" t="s">
        <v>194</v>
      </c>
      <c r="K154">
        <v>0.85714285714299998</v>
      </c>
    </row>
    <row r="155" spans="10:11">
      <c r="J155" t="s">
        <v>258</v>
      </c>
      <c r="K155">
        <v>0.95238095238099996</v>
      </c>
    </row>
    <row r="156" spans="10:11">
      <c r="J156" t="s">
        <v>198</v>
      </c>
      <c r="K156">
        <v>0.95238095238099996</v>
      </c>
    </row>
    <row r="157" spans="10:11">
      <c r="J157" t="s">
        <v>161</v>
      </c>
      <c r="K157">
        <v>0.95238095238099996</v>
      </c>
    </row>
    <row r="158" spans="10:11">
      <c r="J158" t="s">
        <v>245</v>
      </c>
      <c r="K158">
        <v>0.90476190476200002</v>
      </c>
    </row>
    <row r="159" spans="10:11">
      <c r="J159" t="s">
        <v>160</v>
      </c>
      <c r="K159">
        <v>0.66666666666700003</v>
      </c>
    </row>
    <row r="160" spans="10:11">
      <c r="J160" t="s">
        <v>161</v>
      </c>
      <c r="K160">
        <v>0.85714285714299998</v>
      </c>
    </row>
    <row r="161" spans="10:11">
      <c r="J161" t="s">
        <v>185</v>
      </c>
      <c r="K161">
        <v>0.80952380952400005</v>
      </c>
    </row>
    <row r="162" spans="10:11">
      <c r="J162" t="s">
        <v>259</v>
      </c>
      <c r="K162">
        <v>0.80952380952400005</v>
      </c>
    </row>
    <row r="163" spans="10:11">
      <c r="J163" t="s">
        <v>260</v>
      </c>
      <c r="K163">
        <v>0.95238095238099996</v>
      </c>
    </row>
    <row r="164" spans="10:11">
      <c r="J164" t="s">
        <v>168</v>
      </c>
      <c r="K164">
        <v>0.80952380952400005</v>
      </c>
    </row>
    <row r="165" spans="10:11">
      <c r="J165" t="s">
        <v>261</v>
      </c>
      <c r="K165">
        <v>0.95238095238099996</v>
      </c>
    </row>
    <row r="166" spans="10:11">
      <c r="J166" t="s">
        <v>262</v>
      </c>
      <c r="K166">
        <v>0.80952380952400005</v>
      </c>
    </row>
    <row r="167" spans="10:11">
      <c r="J167" t="s">
        <v>263</v>
      </c>
      <c r="K167">
        <v>0.95238095238099996</v>
      </c>
    </row>
    <row r="168" spans="10:11">
      <c r="J168" t="s">
        <v>260</v>
      </c>
      <c r="K168">
        <v>0.95238095238099996</v>
      </c>
    </row>
    <row r="169" spans="10:11">
      <c r="J169" t="s">
        <v>237</v>
      </c>
      <c r="K169">
        <v>0.90476190476200002</v>
      </c>
    </row>
    <row r="170" spans="10:11">
      <c r="J170" t="s">
        <v>264</v>
      </c>
      <c r="K170">
        <v>0.90476190476200002</v>
      </c>
    </row>
    <row r="171" spans="10:11">
      <c r="J171" t="s">
        <v>206</v>
      </c>
      <c r="K171">
        <v>0.52380952381000001</v>
      </c>
    </row>
    <row r="172" spans="10:11">
      <c r="J172" t="s">
        <v>161</v>
      </c>
      <c r="K172">
        <v>0.76190476190500001</v>
      </c>
    </row>
    <row r="173" spans="10:11">
      <c r="J173" t="s">
        <v>265</v>
      </c>
      <c r="K173">
        <v>0.95238095238099996</v>
      </c>
    </row>
    <row r="174" spans="10:11">
      <c r="J174" t="s">
        <v>266</v>
      </c>
      <c r="K174">
        <v>0.95238095238099996</v>
      </c>
    </row>
    <row r="175" spans="10:11">
      <c r="J175" t="s">
        <v>160</v>
      </c>
      <c r="K175">
        <v>0.90476190476200002</v>
      </c>
    </row>
    <row r="176" spans="10:11">
      <c r="J176" t="s">
        <v>161</v>
      </c>
      <c r="K176">
        <v>0.95238095238099996</v>
      </c>
    </row>
    <row r="177" spans="10:11">
      <c r="J177" t="s">
        <v>267</v>
      </c>
      <c r="K177">
        <v>0.95238095238099996</v>
      </c>
    </row>
    <row r="178" spans="10:11">
      <c r="J178" t="s">
        <v>268</v>
      </c>
      <c r="K178">
        <v>0.95238095238099996</v>
      </c>
    </row>
    <row r="179" spans="10:11">
      <c r="J179" t="s">
        <v>158</v>
      </c>
      <c r="K179">
        <v>0.95238095238099996</v>
      </c>
    </row>
    <row r="180" spans="10:11">
      <c r="J180" t="s">
        <v>269</v>
      </c>
      <c r="K180">
        <v>0.95238095238099996</v>
      </c>
    </row>
    <row r="181" spans="10:11">
      <c r="J181" t="s">
        <v>270</v>
      </c>
      <c r="K181">
        <v>0.95238095238099996</v>
      </c>
    </row>
    <row r="182" spans="10:11">
      <c r="J182" t="s">
        <v>261</v>
      </c>
      <c r="K182">
        <v>0.95238095238099996</v>
      </c>
    </row>
    <row r="183" spans="10:11">
      <c r="J183" t="s">
        <v>271</v>
      </c>
      <c r="K183">
        <v>0.95238095238099996</v>
      </c>
    </row>
    <row r="184" spans="10:11">
      <c r="J184" t="s">
        <v>214</v>
      </c>
      <c r="K184">
        <v>0.95238095238099996</v>
      </c>
    </row>
    <row r="185" spans="10:11">
      <c r="J185" t="s">
        <v>208</v>
      </c>
      <c r="K185">
        <v>0.66666666666700003</v>
      </c>
    </row>
    <row r="186" spans="10:11">
      <c r="J186" t="s">
        <v>218</v>
      </c>
      <c r="K186">
        <v>0.95238095238099996</v>
      </c>
    </row>
    <row r="187" spans="10:11">
      <c r="J187" t="s">
        <v>272</v>
      </c>
      <c r="K187">
        <v>0.71428571428599996</v>
      </c>
    </row>
    <row r="188" spans="10:11">
      <c r="J188" t="s">
        <v>197</v>
      </c>
      <c r="K188">
        <v>0.52380952381000001</v>
      </c>
    </row>
    <row r="189" spans="10:11">
      <c r="J189" t="s">
        <v>161</v>
      </c>
      <c r="K189">
        <v>0.57142857142900005</v>
      </c>
    </row>
    <row r="190" spans="10:11">
      <c r="J190" t="s">
        <v>273</v>
      </c>
      <c r="K190">
        <v>0.71428571428599996</v>
      </c>
    </row>
    <row r="191" spans="10:11">
      <c r="J191" t="s">
        <v>274</v>
      </c>
      <c r="K191">
        <v>0.57142857142900005</v>
      </c>
    </row>
    <row r="192" spans="10:11">
      <c r="J192" t="s">
        <v>212</v>
      </c>
      <c r="K192">
        <v>0.47619047618999999</v>
      </c>
    </row>
    <row r="193" spans="10:11">
      <c r="J193" t="s">
        <v>275</v>
      </c>
      <c r="K193">
        <v>0.71428571428599996</v>
      </c>
    </row>
    <row r="194" spans="10:11">
      <c r="J194" t="s">
        <v>161</v>
      </c>
      <c r="K194">
        <v>0.76190476190500001</v>
      </c>
    </row>
    <row r="195" spans="10:11">
      <c r="J195" t="s">
        <v>276</v>
      </c>
      <c r="K195">
        <v>1</v>
      </c>
    </row>
    <row r="196" spans="10:11">
      <c r="J196" t="s">
        <v>222</v>
      </c>
      <c r="K196">
        <v>0.95238095238099996</v>
      </c>
    </row>
    <row r="197" spans="10:11">
      <c r="J197" t="s">
        <v>161</v>
      </c>
      <c r="K197">
        <v>0.95238095238099996</v>
      </c>
    </row>
    <row r="198" spans="10:11">
      <c r="J198" t="s">
        <v>159</v>
      </c>
      <c r="K198">
        <v>0.52380952381000001</v>
      </c>
    </row>
    <row r="199" spans="10:11">
      <c r="J199" t="s">
        <v>209</v>
      </c>
      <c r="K199">
        <v>0.95238095238099996</v>
      </c>
    </row>
    <row r="200" spans="10:11">
      <c r="J200" t="s">
        <v>164</v>
      </c>
      <c r="K200">
        <v>0.95238095238099996</v>
      </c>
    </row>
    <row r="201" spans="10:11">
      <c r="J201" t="s">
        <v>161</v>
      </c>
      <c r="K201">
        <v>0.95238095238099996</v>
      </c>
    </row>
    <row r="202" spans="10:11">
      <c r="J202" t="s">
        <v>185</v>
      </c>
      <c r="K202">
        <v>0.66666666666700003</v>
      </c>
    </row>
    <row r="203" spans="10:11">
      <c r="J203" t="s">
        <v>171</v>
      </c>
      <c r="K203">
        <v>0.95238095238099996</v>
      </c>
    </row>
    <row r="204" spans="10:11">
      <c r="J204" t="s">
        <v>277</v>
      </c>
      <c r="K204">
        <v>0.66666666666700003</v>
      </c>
    </row>
    <row r="205" spans="10:11">
      <c r="J205" t="s">
        <v>172</v>
      </c>
      <c r="K205">
        <v>0.95238095238099996</v>
      </c>
    </row>
    <row r="206" spans="10:11">
      <c r="J206" t="s">
        <v>227</v>
      </c>
      <c r="K206">
        <v>0.95238095238099996</v>
      </c>
    </row>
    <row r="207" spans="10:11">
      <c r="J207" t="s">
        <v>158</v>
      </c>
      <c r="K207">
        <v>0.95238095238099996</v>
      </c>
    </row>
    <row r="208" spans="10:11">
      <c r="J208" t="s">
        <v>278</v>
      </c>
      <c r="K208">
        <v>0.95238095238099996</v>
      </c>
    </row>
    <row r="209" spans="10:11">
      <c r="J209" t="s">
        <v>173</v>
      </c>
      <c r="K209">
        <v>0.57142857142900005</v>
      </c>
    </row>
    <row r="210" spans="10:11">
      <c r="J210" t="s">
        <v>198</v>
      </c>
      <c r="K210">
        <v>0.61904761904799999</v>
      </c>
    </row>
    <row r="211" spans="10:11">
      <c r="J211" t="s">
        <v>216</v>
      </c>
      <c r="K211">
        <v>0.95238095238099996</v>
      </c>
    </row>
    <row r="212" spans="10:11">
      <c r="J212" t="s">
        <v>279</v>
      </c>
      <c r="K212">
        <v>0.95238095238099996</v>
      </c>
    </row>
    <row r="213" spans="10:11">
      <c r="J213" t="s">
        <v>280</v>
      </c>
      <c r="K213">
        <v>0.95238095238099996</v>
      </c>
    </row>
    <row r="214" spans="10:11">
      <c r="J214" t="s">
        <v>281</v>
      </c>
      <c r="K214">
        <v>0.95238095238099996</v>
      </c>
    </row>
    <row r="215" spans="10:11">
      <c r="J215" t="s">
        <v>282</v>
      </c>
      <c r="K215">
        <v>0.95238095238099996</v>
      </c>
    </row>
    <row r="216" spans="10:11">
      <c r="J216" t="s">
        <v>161</v>
      </c>
      <c r="K216">
        <v>0.80952380952400005</v>
      </c>
    </row>
    <row r="217" spans="10:11">
      <c r="J217" t="s">
        <v>283</v>
      </c>
      <c r="K217">
        <v>0.47619047618999999</v>
      </c>
    </row>
    <row r="218" spans="10:11">
      <c r="J218" t="s">
        <v>206</v>
      </c>
      <c r="K218">
        <v>0.5</v>
      </c>
    </row>
    <row r="219" spans="10:11">
      <c r="J219" t="s">
        <v>161</v>
      </c>
      <c r="K219">
        <v>0.95</v>
      </c>
    </row>
    <row r="220" spans="10:11">
      <c r="J220" t="s">
        <v>159</v>
      </c>
      <c r="K220">
        <v>0.61904761904799999</v>
      </c>
    </row>
    <row r="221" spans="10:11">
      <c r="J221" t="s">
        <v>284</v>
      </c>
      <c r="K221">
        <v>0.95238095238099996</v>
      </c>
    </row>
    <row r="222" spans="10:11">
      <c r="J222" t="s">
        <v>170</v>
      </c>
      <c r="K222">
        <v>0.47619047618999999</v>
      </c>
    </row>
    <row r="223" spans="10:11">
      <c r="J223" t="s">
        <v>285</v>
      </c>
      <c r="K223">
        <v>0.66666666666700003</v>
      </c>
    </row>
    <row r="224" spans="10:11">
      <c r="J224" t="s">
        <v>161</v>
      </c>
      <c r="K224">
        <v>0.95238095238099996</v>
      </c>
    </row>
    <row r="225" spans="10:11">
      <c r="J225" t="s">
        <v>286</v>
      </c>
      <c r="K225">
        <v>1</v>
      </c>
    </row>
    <row r="226" spans="10:11">
      <c r="J226" t="s">
        <v>171</v>
      </c>
      <c r="K226">
        <v>0.95238095238099996</v>
      </c>
    </row>
    <row r="227" spans="10:11">
      <c r="J227" t="s">
        <v>287</v>
      </c>
      <c r="K227">
        <v>0.57142857142900005</v>
      </c>
    </row>
    <row r="228" spans="10:11">
      <c r="J228" t="s">
        <v>288</v>
      </c>
      <c r="K228">
        <v>0.57142857142900005</v>
      </c>
    </row>
    <row r="229" spans="10:11">
      <c r="J229" t="s">
        <v>283</v>
      </c>
      <c r="K229">
        <v>0.47619047618999999</v>
      </c>
    </row>
    <row r="230" spans="10:11">
      <c r="J230" t="s">
        <v>196</v>
      </c>
      <c r="K230">
        <v>0.95238095238099996</v>
      </c>
    </row>
    <row r="231" spans="10:11">
      <c r="J231" t="s">
        <v>205</v>
      </c>
      <c r="K231">
        <v>0.95238095238099996</v>
      </c>
    </row>
    <row r="232" spans="10:11">
      <c r="J232" t="s">
        <v>198</v>
      </c>
      <c r="K232">
        <v>0.95238095238099996</v>
      </c>
    </row>
    <row r="233" spans="10:11">
      <c r="J233" t="s">
        <v>235</v>
      </c>
      <c r="K233">
        <v>0.95238095238099996</v>
      </c>
    </row>
    <row r="234" spans="10:11">
      <c r="J234" t="s">
        <v>209</v>
      </c>
      <c r="K234">
        <v>0.61904761904799999</v>
      </c>
    </row>
    <row r="235" spans="10:11">
      <c r="J235" t="s">
        <v>216</v>
      </c>
      <c r="K235">
        <v>0.95238095238099996</v>
      </c>
    </row>
    <row r="236" spans="10:11">
      <c r="J236" t="s">
        <v>160</v>
      </c>
      <c r="K236">
        <v>0.71428571428599996</v>
      </c>
    </row>
    <row r="237" spans="10:11">
      <c r="J237" t="s">
        <v>289</v>
      </c>
      <c r="K237">
        <v>0.95238095238099996</v>
      </c>
    </row>
    <row r="238" spans="10:11">
      <c r="J238" t="s">
        <v>248</v>
      </c>
      <c r="K238">
        <v>0.95238095238099996</v>
      </c>
    </row>
    <row r="239" spans="10:11">
      <c r="J239" t="s">
        <v>209</v>
      </c>
      <c r="K239">
        <v>0.95238095238099996</v>
      </c>
    </row>
    <row r="240" spans="10:11">
      <c r="J240" t="s">
        <v>161</v>
      </c>
      <c r="K240">
        <v>0.66666666666700003</v>
      </c>
    </row>
    <row r="241" spans="10:11">
      <c r="J241" t="s">
        <v>171</v>
      </c>
      <c r="K241">
        <v>0.95238095238099996</v>
      </c>
    </row>
    <row r="242" spans="10:11">
      <c r="J242" t="s">
        <v>172</v>
      </c>
      <c r="K242">
        <v>0.95238095238099996</v>
      </c>
    </row>
    <row r="243" spans="10:11">
      <c r="J243" t="s">
        <v>204</v>
      </c>
      <c r="K243">
        <v>0.95238095238099996</v>
      </c>
    </row>
    <row r="244" spans="10:11">
      <c r="J244" t="s">
        <v>162</v>
      </c>
      <c r="K244">
        <v>0.95238095238099996</v>
      </c>
    </row>
    <row r="245" spans="10:11">
      <c r="J245" t="s">
        <v>158</v>
      </c>
      <c r="K245">
        <v>0.95238095238099996</v>
      </c>
    </row>
    <row r="246" spans="10:11">
      <c r="J246" t="s">
        <v>290</v>
      </c>
      <c r="K246">
        <v>0.95238095238099996</v>
      </c>
    </row>
    <row r="247" spans="10:11">
      <c r="J247" t="s">
        <v>198</v>
      </c>
      <c r="K247">
        <v>0.95238095238099996</v>
      </c>
    </row>
    <row r="248" spans="10:11">
      <c r="J248" t="s">
        <v>291</v>
      </c>
      <c r="K248">
        <v>0.90476190476200002</v>
      </c>
    </row>
    <row r="249" spans="10:11">
      <c r="J249" t="s">
        <v>258</v>
      </c>
      <c r="K249">
        <v>0.95238095238099996</v>
      </c>
    </row>
    <row r="250" spans="10:11">
      <c r="J250" t="s">
        <v>208</v>
      </c>
      <c r="K250">
        <v>0.95238095238099996</v>
      </c>
    </row>
    <row r="251" spans="10:11">
      <c r="J251" t="s">
        <v>292</v>
      </c>
      <c r="K251">
        <v>0.61904761904799999</v>
      </c>
    </row>
    <row r="252" spans="10:11">
      <c r="J252" t="s">
        <v>279</v>
      </c>
      <c r="K252">
        <v>0.95238095238099996</v>
      </c>
    </row>
    <row r="253" spans="10:11">
      <c r="J253" t="s">
        <v>188</v>
      </c>
      <c r="K253">
        <v>0.95238095238099996</v>
      </c>
    </row>
    <row r="254" spans="10:11">
      <c r="J254" t="s">
        <v>293</v>
      </c>
      <c r="K254">
        <v>0.95238095238099996</v>
      </c>
    </row>
    <row r="255" spans="10:11">
      <c r="J255" t="s">
        <v>198</v>
      </c>
      <c r="K255">
        <v>0.95238095238099996</v>
      </c>
    </row>
    <row r="256" spans="10:11">
      <c r="J256" t="s">
        <v>209</v>
      </c>
      <c r="K256">
        <v>0.95238095238099996</v>
      </c>
    </row>
    <row r="257" spans="10:11">
      <c r="J257" t="s">
        <v>170</v>
      </c>
      <c r="K257">
        <v>0.66666666666700003</v>
      </c>
    </row>
    <row r="258" spans="10:11">
      <c r="J258" t="s">
        <v>161</v>
      </c>
      <c r="K258">
        <v>0.71428571428599996</v>
      </c>
    </row>
    <row r="259" spans="10:11">
      <c r="J259" t="s">
        <v>294</v>
      </c>
      <c r="K259">
        <v>0.95238095238099996</v>
      </c>
    </row>
    <row r="260" spans="10:11">
      <c r="J260" t="s">
        <v>159</v>
      </c>
      <c r="K260">
        <v>0.95238095238099996</v>
      </c>
    </row>
    <row r="261" spans="10:11">
      <c r="J261" t="s">
        <v>295</v>
      </c>
      <c r="K261">
        <v>0.61904761904799999</v>
      </c>
    </row>
    <row r="262" spans="10:11">
      <c r="J262" t="s">
        <v>296</v>
      </c>
      <c r="K262">
        <v>0.95238095238099996</v>
      </c>
    </row>
    <row r="263" spans="10:11">
      <c r="J263" t="s">
        <v>171</v>
      </c>
      <c r="K263">
        <v>0.95238095238099996</v>
      </c>
    </row>
    <row r="264" spans="10:11">
      <c r="J264" t="s">
        <v>162</v>
      </c>
      <c r="K264">
        <v>0.95238095238099996</v>
      </c>
    </row>
    <row r="265" spans="10:11">
      <c r="J265" t="s">
        <v>180</v>
      </c>
      <c r="K265">
        <v>0.95238095238099996</v>
      </c>
    </row>
    <row r="266" spans="10:11">
      <c r="J266" t="s">
        <v>278</v>
      </c>
      <c r="K266">
        <v>0.95238095238099996</v>
      </c>
    </row>
    <row r="267" spans="10:11">
      <c r="J267" t="s">
        <v>173</v>
      </c>
      <c r="K267">
        <v>0.61904761904799999</v>
      </c>
    </row>
    <row r="268" spans="10:11">
      <c r="J268" t="s">
        <v>297</v>
      </c>
      <c r="K268">
        <v>0.95238095238099996</v>
      </c>
    </row>
    <row r="269" spans="10:11">
      <c r="J269" t="s">
        <v>246</v>
      </c>
      <c r="K269">
        <v>0.47619047618999999</v>
      </c>
    </row>
    <row r="270" spans="10:11">
      <c r="J270" t="s">
        <v>298</v>
      </c>
      <c r="K270">
        <v>0.90476190476200002</v>
      </c>
    </row>
    <row r="271" spans="10:11">
      <c r="J271" t="s">
        <v>235</v>
      </c>
      <c r="K271">
        <v>0.95238095238099996</v>
      </c>
    </row>
    <row r="272" spans="10:11">
      <c r="J272" t="s">
        <v>279</v>
      </c>
      <c r="K272">
        <v>0.90476190476200002</v>
      </c>
    </row>
    <row r="273" spans="10:11">
      <c r="J273" t="s">
        <v>299</v>
      </c>
      <c r="K273">
        <v>1</v>
      </c>
    </row>
  </sheetData>
  <sortState ref="A1:B26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Theodoros Rekatsinas</cp:lastModifiedBy>
  <dcterms:created xsi:type="dcterms:W3CDTF">2014-05-18T19:48:01Z</dcterms:created>
  <dcterms:modified xsi:type="dcterms:W3CDTF">2014-05-27T04:26:24Z</dcterms:modified>
</cp:coreProperties>
</file>