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thohtestarossa/"/>
    </mc:Choice>
  </mc:AlternateContent>
  <bookViews>
    <workbookView xWindow="13240" yWindow="4540" windowWidth="16220" windowHeight="9660" tabRatio="500"/>
  </bookViews>
  <sheets>
    <sheet name="工作表1" sheetId="1" r:id="rId1"/>
    <sheet name="工作表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8" i="1" l="1"/>
  <c r="L38" i="1"/>
  <c r="M37" i="1"/>
  <c r="L37" i="1"/>
  <c r="M36" i="1"/>
  <c r="L36" i="1"/>
  <c r="M35" i="1"/>
  <c r="L35" i="1"/>
  <c r="K35" i="1"/>
  <c r="M34" i="1"/>
  <c r="L34" i="1"/>
  <c r="M30" i="1"/>
  <c r="L30" i="1"/>
  <c r="M29" i="1"/>
  <c r="L29" i="1"/>
  <c r="K29" i="1"/>
  <c r="M28" i="1"/>
  <c r="L28" i="1"/>
  <c r="M27" i="1"/>
  <c r="L27" i="1"/>
  <c r="M26" i="1"/>
  <c r="L26" i="1"/>
  <c r="H38" i="1"/>
  <c r="H37" i="1"/>
  <c r="G37" i="1"/>
  <c r="H36" i="1"/>
  <c r="G36" i="1"/>
  <c r="H35" i="1"/>
  <c r="G35" i="1"/>
  <c r="F35" i="1"/>
  <c r="H34" i="1"/>
  <c r="G34" i="1"/>
  <c r="H30" i="1"/>
  <c r="G30" i="1"/>
  <c r="H29" i="1"/>
  <c r="G29" i="1"/>
  <c r="H28" i="1"/>
  <c r="G28" i="1"/>
  <c r="H27" i="1"/>
  <c r="G27" i="1"/>
  <c r="H26" i="1"/>
  <c r="G26" i="1"/>
  <c r="C38" i="1"/>
  <c r="C36" i="1"/>
  <c r="B36" i="1"/>
  <c r="C34" i="1"/>
  <c r="B34" i="1"/>
  <c r="C30" i="1"/>
  <c r="B30" i="1"/>
  <c r="C29" i="1"/>
  <c r="B29" i="1"/>
  <c r="C28" i="1"/>
  <c r="B28" i="1"/>
  <c r="C27" i="1"/>
  <c r="B27" i="1"/>
  <c r="D26" i="1"/>
  <c r="D27" i="1"/>
  <c r="D28" i="1"/>
  <c r="D29" i="1"/>
  <c r="D30" i="1"/>
  <c r="A31" i="1"/>
  <c r="B31" i="1"/>
  <c r="C31" i="1"/>
  <c r="D31" i="1"/>
  <c r="C26" i="1"/>
  <c r="B26" i="1"/>
  <c r="D35" i="1"/>
  <c r="D36" i="1"/>
  <c r="D37" i="1"/>
  <c r="D38" i="1"/>
  <c r="A39" i="1"/>
  <c r="B39" i="1"/>
  <c r="C39" i="1"/>
  <c r="D39" i="1"/>
  <c r="D34" i="1"/>
  <c r="C37" i="1"/>
  <c r="C35" i="1"/>
  <c r="K39" i="1"/>
  <c r="L39" i="1"/>
  <c r="M39" i="1"/>
  <c r="N39" i="1"/>
  <c r="N38" i="1"/>
  <c r="N37" i="1"/>
  <c r="N36" i="1"/>
  <c r="N35" i="1"/>
  <c r="N34" i="1"/>
  <c r="K31" i="1"/>
  <c r="L31" i="1"/>
  <c r="M31" i="1"/>
  <c r="N31" i="1"/>
  <c r="N30" i="1"/>
  <c r="N29" i="1"/>
  <c r="N28" i="1"/>
  <c r="N27" i="1"/>
  <c r="N26" i="1"/>
  <c r="I34" i="1"/>
  <c r="I35" i="1"/>
  <c r="I36" i="1"/>
  <c r="I37" i="1"/>
  <c r="I38" i="1"/>
  <c r="F39" i="1"/>
  <c r="G39" i="1"/>
  <c r="H39" i="1"/>
  <c r="I39" i="1"/>
  <c r="I27" i="1"/>
  <c r="I28" i="1"/>
  <c r="I29" i="1"/>
  <c r="I30" i="1"/>
  <c r="F31" i="1"/>
  <c r="G31" i="1"/>
  <c r="H31" i="1"/>
  <c r="I31" i="1"/>
  <c r="I26" i="1"/>
  <c r="G22" i="1"/>
  <c r="G23" i="1"/>
  <c r="G21" i="1"/>
  <c r="G20" i="1"/>
  <c r="A21" i="1"/>
  <c r="A22" i="1"/>
  <c r="A23" i="1"/>
  <c r="G15" i="1"/>
  <c r="G16" i="1"/>
  <c r="G17" i="1"/>
  <c r="G18" i="1"/>
  <c r="G14" i="1"/>
  <c r="K11" i="1"/>
  <c r="K9" i="1"/>
  <c r="D9" i="1"/>
  <c r="E9" i="1"/>
  <c r="D11" i="1"/>
  <c r="E11" i="1"/>
  <c r="D12" i="1"/>
  <c r="E12" i="1"/>
  <c r="D10" i="1"/>
  <c r="E10" i="1"/>
  <c r="C6" i="1"/>
  <c r="D6" i="1"/>
  <c r="B6" i="1"/>
  <c r="A6" i="1"/>
</calcChain>
</file>

<file path=xl/sharedStrings.xml><?xml version="1.0" encoding="utf-8"?>
<sst xmlns="http://schemas.openxmlformats.org/spreadsheetml/2006/main" count="6" uniqueCount="3">
  <si>
    <t>T</t>
    <phoneticPr fontId="1" type="noConversion"/>
  </si>
  <si>
    <t>F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</si>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</sst>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showRuler="0" topLeftCell="A26" workbookViewId="0">
      <selection activeCell="I32" sqref="I32"/>
    </sheetView>
  </sheetViews>
  <sheetFormatPr baseColWidth="10" defaultRowHeight="16" x14ac:dyDescent="0.2"/>
  <cols>
    <col min="2" max="2" width="12.5" bestFit="1" customWidth="1"/>
    <col min="3" max="3" width="12.83203125" bestFit="1" customWidth="1"/>
    <col min="6" max="6" width="10.83203125" customWidth="1"/>
    <col min="7" max="8" width="12.5" bestFit="1" customWidth="1"/>
    <col min="11" max="13" width="12.5" bestFit="1" customWidth="1"/>
  </cols>
  <sheetData>
    <row r="1" spans="1:11" x14ac:dyDescent="0.2">
      <c r="A1">
        <v>166.29</v>
      </c>
      <c r="B1">
        <v>21.0871</v>
      </c>
      <c r="C1">
        <v>2.7441200000000001</v>
      </c>
      <c r="D1">
        <v>0.350161</v>
      </c>
    </row>
    <row r="2" spans="1:11" x14ac:dyDescent="0.2">
      <c r="A2">
        <v>168.18100000000001</v>
      </c>
      <c r="B2">
        <v>20.954499999999999</v>
      </c>
      <c r="C2">
        <v>2.7265199999999998</v>
      </c>
      <c r="D2">
        <v>0.34717599999999998</v>
      </c>
    </row>
    <row r="3" spans="1:11" x14ac:dyDescent="0.2">
      <c r="A3">
        <v>167.26400000000001</v>
      </c>
      <c r="B3">
        <v>21.070699999999999</v>
      </c>
      <c r="C3">
        <v>2.7533099999999999</v>
      </c>
      <c r="D3">
        <v>0.354771</v>
      </c>
    </row>
    <row r="4" spans="1:11" x14ac:dyDescent="0.2">
      <c r="A4">
        <v>165.62799999999999</v>
      </c>
      <c r="B4">
        <v>21.382100000000001</v>
      </c>
      <c r="C4">
        <v>2.7442700000000002</v>
      </c>
      <c r="D4">
        <v>0.35381800000000002</v>
      </c>
    </row>
    <row r="5" spans="1:11" x14ac:dyDescent="0.2">
      <c r="A5">
        <v>165.983</v>
      </c>
      <c r="B5">
        <v>21.071200000000001</v>
      </c>
      <c r="C5">
        <v>2.74024</v>
      </c>
      <c r="D5">
        <v>0.35412199999999999</v>
      </c>
    </row>
    <row r="6" spans="1:11" x14ac:dyDescent="0.2">
      <c r="A6">
        <f>AVERAGE(A1:A5)</f>
        <v>166.66919999999999</v>
      </c>
      <c r="B6">
        <f>AVERAGE(B1:B5)</f>
        <v>21.113120000000002</v>
      </c>
      <c r="C6">
        <f t="shared" ref="C6:D6" si="0">AVERAGE(C1:C5)</f>
        <v>2.7416919999999996</v>
      </c>
      <c r="D6">
        <f t="shared" si="0"/>
        <v>0.35200960000000003</v>
      </c>
    </row>
    <row r="8" spans="1:11" x14ac:dyDescent="0.2">
      <c r="A8">
        <v>136</v>
      </c>
      <c r="B8">
        <v>4</v>
      </c>
    </row>
    <row r="9" spans="1:11" x14ac:dyDescent="0.2">
      <c r="A9">
        <v>31</v>
      </c>
      <c r="B9">
        <v>79</v>
      </c>
      <c r="C9">
        <v>11</v>
      </c>
      <c r="D9">
        <f>A9*B9*C9</f>
        <v>26939</v>
      </c>
      <c r="E9">
        <f>$A$8*D9+$B$8</f>
        <v>3663708</v>
      </c>
      <c r="F9">
        <v>2.7969500000000001E-2</v>
      </c>
      <c r="G9">
        <v>2.6116799999999999E-2</v>
      </c>
      <c r="H9">
        <v>2.4481699999999999E-2</v>
      </c>
      <c r="I9">
        <v>3.2162099999999999E-2</v>
      </c>
      <c r="J9">
        <v>2.6216699999999999E-2</v>
      </c>
      <c r="K9">
        <f>AVERAGE(F9:J9)</f>
        <v>2.7389360000000001E-2</v>
      </c>
    </row>
    <row r="10" spans="1:11" x14ac:dyDescent="0.2">
      <c r="A10">
        <v>19</v>
      </c>
      <c r="B10">
        <v>101</v>
      </c>
      <c r="C10">
        <v>13</v>
      </c>
      <c r="D10">
        <f>A10*B10*C10</f>
        <v>24947</v>
      </c>
      <c r="E10">
        <f>$A$8*D10+$B$8</f>
        <v>3392796</v>
      </c>
    </row>
    <row r="11" spans="1:11" x14ac:dyDescent="0.2">
      <c r="A11">
        <v>7</v>
      </c>
      <c r="B11">
        <v>11</v>
      </c>
      <c r="C11">
        <v>13</v>
      </c>
      <c r="D11">
        <f>A11*B11*C11</f>
        <v>1001</v>
      </c>
      <c r="E11">
        <f t="shared" ref="E11:E12" si="1">$A$8*D11+$B$8</f>
        <v>136140</v>
      </c>
      <c r="F11">
        <v>8.7279700000000003E-4</v>
      </c>
      <c r="G11">
        <v>7.2154800000000002E-4</v>
      </c>
      <c r="H11">
        <v>8.3918299999999996E-4</v>
      </c>
      <c r="I11">
        <v>8.4719600000000004E-4</v>
      </c>
      <c r="J11">
        <v>7.70078E-4</v>
      </c>
      <c r="K11">
        <f t="shared" ref="K11" si="2">AVERAGE(F11:J11)</f>
        <v>8.1016040000000001E-4</v>
      </c>
    </row>
    <row r="12" spans="1:11" x14ac:dyDescent="0.2">
      <c r="A12">
        <v>3</v>
      </c>
      <c r="B12">
        <v>5</v>
      </c>
      <c r="C12">
        <v>7</v>
      </c>
      <c r="D12">
        <f>A12*B12*C12</f>
        <v>105</v>
      </c>
      <c r="E12">
        <f t="shared" si="1"/>
        <v>14284</v>
      </c>
    </row>
    <row r="14" spans="1:11" x14ac:dyDescent="0.2">
      <c r="A14">
        <v>1</v>
      </c>
      <c r="B14">
        <v>2.7637100000000001</v>
      </c>
      <c r="C14">
        <v>2.9511099999999999</v>
      </c>
      <c r="D14">
        <v>2.9335499999999999</v>
      </c>
      <c r="E14">
        <v>2.6424699999999999</v>
      </c>
      <c r="F14">
        <v>2.76084</v>
      </c>
      <c r="G14">
        <f>AVERAGE(B14:F14)</f>
        <v>2.8103359999999999</v>
      </c>
    </row>
    <row r="15" spans="1:11" x14ac:dyDescent="0.2">
      <c r="A15">
        <v>2</v>
      </c>
      <c r="B15">
        <v>1.7837000000000001</v>
      </c>
      <c r="C15">
        <v>1.78552</v>
      </c>
      <c r="D15">
        <v>1.84172</v>
      </c>
      <c r="E15">
        <v>1.7930699999999999</v>
      </c>
      <c r="F15">
        <v>1.7867599999999999</v>
      </c>
      <c r="G15">
        <f t="shared" ref="G15:G23" si="3">AVERAGE(B15:F15)</f>
        <v>1.7981539999999998</v>
      </c>
    </row>
    <row r="16" spans="1:11" x14ac:dyDescent="0.2">
      <c r="A16">
        <v>4</v>
      </c>
      <c r="B16">
        <v>1.68628</v>
      </c>
      <c r="C16">
        <v>1.7434799999999999</v>
      </c>
      <c r="D16">
        <v>1.70278</v>
      </c>
      <c r="E16">
        <v>1.6884399999999999</v>
      </c>
      <c r="F16">
        <v>1.6873800000000001</v>
      </c>
      <c r="G16">
        <f t="shared" si="3"/>
        <v>1.7016719999999999</v>
      </c>
    </row>
    <row r="17" spans="1:14" x14ac:dyDescent="0.2">
      <c r="A17">
        <v>8</v>
      </c>
      <c r="B17">
        <v>1.6958899999999999</v>
      </c>
      <c r="C17">
        <v>1.7083900000000001</v>
      </c>
      <c r="D17">
        <v>1.71671</v>
      </c>
      <c r="E17">
        <v>1.76871</v>
      </c>
      <c r="F17">
        <v>1.7028399999999999</v>
      </c>
      <c r="G17">
        <f t="shared" si="3"/>
        <v>1.7185079999999999</v>
      </c>
    </row>
    <row r="18" spans="1:14" x14ac:dyDescent="0.2">
      <c r="A18">
        <v>16</v>
      </c>
      <c r="B18">
        <v>1.6270899999999999</v>
      </c>
      <c r="C18">
        <v>1.64252</v>
      </c>
      <c r="D18">
        <v>1.61145</v>
      </c>
      <c r="E18">
        <v>1.6164000000000001</v>
      </c>
      <c r="F18">
        <v>1.6279399999999999</v>
      </c>
      <c r="G18">
        <f t="shared" si="3"/>
        <v>1.6250800000000001</v>
      </c>
    </row>
    <row r="20" spans="1:14" x14ac:dyDescent="0.2">
      <c r="A20">
        <v>262144</v>
      </c>
      <c r="B20">
        <v>2.3454599999999999E-2</v>
      </c>
      <c r="C20">
        <v>2.26307E-2</v>
      </c>
      <c r="D20">
        <v>3.2100499999999997E-2</v>
      </c>
      <c r="E20">
        <v>2.25455E-2</v>
      </c>
      <c r="F20">
        <v>2.96627E-2</v>
      </c>
      <c r="G20">
        <f t="shared" si="3"/>
        <v>2.6078800000000003E-2</v>
      </c>
    </row>
    <row r="21" spans="1:14" x14ac:dyDescent="0.2">
      <c r="A21">
        <f>A20*8</f>
        <v>2097152</v>
      </c>
      <c r="B21">
        <v>6.9671200000000003E-2</v>
      </c>
      <c r="C21">
        <v>6.6352900000000006E-2</v>
      </c>
      <c r="D21">
        <v>6.6452700000000003E-2</v>
      </c>
      <c r="E21">
        <v>6.5012200000000006E-2</v>
      </c>
      <c r="F21">
        <v>6.9173799999999994E-2</v>
      </c>
      <c r="G21">
        <f t="shared" si="3"/>
        <v>6.7332560000000014E-2</v>
      </c>
    </row>
    <row r="22" spans="1:14" x14ac:dyDescent="0.2">
      <c r="A22">
        <f t="shared" ref="A22:A23" si="4">A21*8</f>
        <v>16777216</v>
      </c>
      <c r="B22">
        <v>0.38750099999999998</v>
      </c>
      <c r="C22">
        <v>0.40157300000000001</v>
      </c>
      <c r="D22">
        <v>0.38253700000000002</v>
      </c>
      <c r="E22">
        <v>0.41733399999999998</v>
      </c>
      <c r="F22">
        <v>0.40669899999999998</v>
      </c>
      <c r="G22">
        <f t="shared" si="3"/>
        <v>0.39912879999999995</v>
      </c>
    </row>
    <row r="23" spans="1:14" x14ac:dyDescent="0.2">
      <c r="A23">
        <f t="shared" si="4"/>
        <v>134217728</v>
      </c>
      <c r="B23">
        <v>1.6270899999999999</v>
      </c>
      <c r="C23">
        <v>1.64252</v>
      </c>
      <c r="D23">
        <v>1.61145</v>
      </c>
      <c r="E23">
        <v>1.6164000000000001</v>
      </c>
      <c r="F23">
        <v>1.6279399999999999</v>
      </c>
      <c r="G23">
        <f t="shared" si="3"/>
        <v>1.6250800000000001</v>
      </c>
    </row>
    <row r="25" spans="1:14" x14ac:dyDescent="0.2">
      <c r="A25">
        <v>24947</v>
      </c>
      <c r="B25">
        <v>134217728</v>
      </c>
      <c r="C25" t="s">
        <v>0</v>
      </c>
      <c r="F25">
        <v>24947</v>
      </c>
      <c r="G25">
        <v>262144</v>
      </c>
      <c r="H25" t="s">
        <v>0</v>
      </c>
      <c r="K25">
        <v>3333</v>
      </c>
      <c r="L25">
        <v>262144</v>
      </c>
      <c r="M25" t="s">
        <v>0</v>
      </c>
    </row>
    <row r="26" spans="1:14" x14ac:dyDescent="0.2">
      <c r="A26">
        <v>8.4996699999999998E-4</v>
      </c>
      <c r="B26">
        <f>2.2376/100000</f>
        <v>2.2376000000000001E-5</v>
      </c>
      <c r="C26">
        <f>7.304/1000000</f>
        <v>7.3039999999999999E-6</v>
      </c>
      <c r="D26">
        <f t="shared" ref="D26:D33" si="5">SUM(A26:C26)</f>
        <v>8.7964699999999989E-4</v>
      </c>
      <c r="F26">
        <v>8.52248E-4</v>
      </c>
      <c r="G26">
        <f>2.4348/100000</f>
        <v>2.4348000000000001E-5</v>
      </c>
      <c r="H26">
        <f>5.477/1000000</f>
        <v>5.4770000000000002E-6</v>
      </c>
      <c r="I26">
        <f>SUM(F26:H26)</f>
        <v>8.8207300000000004E-4</v>
      </c>
      <c r="K26">
        <v>2.6577000000000003E-4</v>
      </c>
      <c r="L26">
        <f>6.192/1000000</f>
        <v>6.1920000000000002E-6</v>
      </c>
      <c r="M26">
        <f>5.146/1000000</f>
        <v>5.1459999999999995E-6</v>
      </c>
      <c r="N26">
        <f>SUM(K26:M26)</f>
        <v>2.7710800000000003E-4</v>
      </c>
    </row>
    <row r="27" spans="1:14" x14ac:dyDescent="0.2">
      <c r="A27">
        <v>8.5836300000000001E-4</v>
      </c>
      <c r="B27">
        <f>2.7017/100000</f>
        <v>2.7017000000000002E-5</v>
      </c>
      <c r="C27">
        <f>5.823/1000000</f>
        <v>5.823E-6</v>
      </c>
      <c r="D27">
        <f t="shared" si="5"/>
        <v>8.9120300000000003E-4</v>
      </c>
      <c r="F27">
        <v>8.5793399999999998E-4</v>
      </c>
      <c r="G27">
        <f>3.3282/100000</f>
        <v>3.3281999999999997E-5</v>
      </c>
      <c r="H27">
        <f>5.853/1000000</f>
        <v>5.8529999999999997E-6</v>
      </c>
      <c r="I27">
        <f t="shared" ref="I27:I39" si="6">SUM(F27:H27)</f>
        <v>8.9706900000000001E-4</v>
      </c>
      <c r="K27">
        <v>2.6943399999999998E-4</v>
      </c>
      <c r="L27">
        <f>9.971/1000000</f>
        <v>9.9709999999999999E-6</v>
      </c>
      <c r="M27">
        <f>5.301/1000000</f>
        <v>5.3010000000000006E-6</v>
      </c>
      <c r="N27">
        <f t="shared" ref="N27:N31" si="7">SUM(K27:M27)</f>
        <v>2.8470599999999997E-4</v>
      </c>
    </row>
    <row r="28" spans="1:14" x14ac:dyDescent="0.2">
      <c r="A28">
        <v>8.4171699999999996E-4</v>
      </c>
      <c r="B28">
        <f>2.8714/100000</f>
        <v>2.8714E-5</v>
      </c>
      <c r="C28">
        <f>5.564/1000000</f>
        <v>5.5640000000000004E-6</v>
      </c>
      <c r="D28">
        <f t="shared" si="5"/>
        <v>8.7599499999999996E-4</v>
      </c>
      <c r="F28">
        <v>8.53246E-4</v>
      </c>
      <c r="G28">
        <f>2.768/100000</f>
        <v>2.7679999999999999E-5</v>
      </c>
      <c r="H28">
        <f>7.249/1000000</f>
        <v>7.2489999999999995E-6</v>
      </c>
      <c r="I28">
        <f t="shared" si="6"/>
        <v>8.8817499999999995E-4</v>
      </c>
      <c r="K28">
        <v>2.9135000000000001E-4</v>
      </c>
      <c r="L28">
        <f>8.558/1000000</f>
        <v>8.5580000000000001E-6</v>
      </c>
      <c r="M28">
        <f>7.1/1000000</f>
        <v>7.0999999999999998E-6</v>
      </c>
      <c r="N28">
        <f t="shared" si="7"/>
        <v>3.07008E-4</v>
      </c>
    </row>
    <row r="29" spans="1:14" x14ac:dyDescent="0.2">
      <c r="A29">
        <v>8.5839E-4</v>
      </c>
      <c r="B29">
        <f>3.5885/100000</f>
        <v>3.5884999999999999E-5</v>
      </c>
      <c r="C29">
        <f>5.363/1000000</f>
        <v>5.3630000000000002E-6</v>
      </c>
      <c r="D29">
        <f t="shared" si="5"/>
        <v>8.9963800000000002E-4</v>
      </c>
      <c r="F29">
        <v>8.7358800000000001E-4</v>
      </c>
      <c r="G29">
        <f>2.2097/100000</f>
        <v>2.2097000000000002E-5</v>
      </c>
      <c r="H29">
        <f>6.894/1000000</f>
        <v>6.8940000000000004E-6</v>
      </c>
      <c r="I29">
        <f t="shared" si="6"/>
        <v>9.0257900000000003E-4</v>
      </c>
      <c r="K29">
        <f>0.000290625</f>
        <v>2.9062499999999998E-4</v>
      </c>
      <c r="L29">
        <f>6.748/1000000</f>
        <v>6.7480000000000004E-6</v>
      </c>
      <c r="M29">
        <f>5.033/1000000</f>
        <v>5.0330000000000008E-6</v>
      </c>
      <c r="N29">
        <f t="shared" si="7"/>
        <v>3.0240599999999996E-4</v>
      </c>
    </row>
    <row r="30" spans="1:14" x14ac:dyDescent="0.2">
      <c r="A30">
        <v>8.5075000000000005E-4</v>
      </c>
      <c r="B30">
        <f>2.803/100000</f>
        <v>2.8030000000000001E-5</v>
      </c>
      <c r="C30">
        <f>6.69/1000000</f>
        <v>6.6900000000000003E-6</v>
      </c>
      <c r="D30">
        <f t="shared" si="5"/>
        <v>8.8546999999999996E-4</v>
      </c>
      <c r="F30">
        <v>8.6265799999999998E-4</v>
      </c>
      <c r="G30">
        <f>2.3544/100000</f>
        <v>2.3544E-5</v>
      </c>
      <c r="H30">
        <f>6.545/1000000</f>
        <v>6.545E-6</v>
      </c>
      <c r="I30">
        <f t="shared" si="6"/>
        <v>8.9274700000000005E-4</v>
      </c>
      <c r="K30">
        <v>2.6794200000000002E-4</v>
      </c>
      <c r="L30">
        <f>6.454/1000000</f>
        <v>6.4539999999999995E-6</v>
      </c>
      <c r="M30">
        <f>6.08/1000000</f>
        <v>6.0800000000000002E-6</v>
      </c>
      <c r="N30">
        <f t="shared" si="7"/>
        <v>2.8047599999999999E-4</v>
      </c>
    </row>
    <row r="31" spans="1:14" x14ac:dyDescent="0.2">
      <c r="A31">
        <f>AVERAGE(A26:A30)</f>
        <v>8.5183740000000006E-4</v>
      </c>
      <c r="B31">
        <f>AVERAGE(B26:B30)</f>
        <v>2.8404400000000002E-5</v>
      </c>
      <c r="C31">
        <f>AVERAGE(C26:C30)</f>
        <v>6.1488000000000003E-6</v>
      </c>
      <c r="D31">
        <f t="shared" si="5"/>
        <v>8.8639060000000013E-4</v>
      </c>
      <c r="F31">
        <f t="shared" ref="F31:H31" si="8">AVERAGE(F26:F30)</f>
        <v>8.5993479999999997E-4</v>
      </c>
      <c r="G31">
        <f t="shared" si="8"/>
        <v>2.6190199999999999E-5</v>
      </c>
      <c r="H31">
        <f t="shared" si="8"/>
        <v>6.4035999999999991E-6</v>
      </c>
      <c r="I31">
        <f t="shared" si="6"/>
        <v>8.9252859999999995E-4</v>
      </c>
      <c r="K31">
        <f t="shared" ref="K31" si="9">AVERAGE(K26:K30)</f>
        <v>2.7702420000000002E-4</v>
      </c>
      <c r="L31">
        <f t="shared" ref="L31" si="10">AVERAGE(L26:L30)</f>
        <v>7.5846000000000019E-6</v>
      </c>
      <c r="M31">
        <f t="shared" ref="M31" si="11">AVERAGE(M26:M30)</f>
        <v>5.7320000000000003E-6</v>
      </c>
      <c r="N31">
        <f t="shared" si="7"/>
        <v>2.9034080000000004E-4</v>
      </c>
    </row>
    <row r="33" spans="1:14" x14ac:dyDescent="0.2">
      <c r="A33">
        <v>24947</v>
      </c>
      <c r="B33">
        <v>134217728</v>
      </c>
      <c r="C33" t="s">
        <v>2</v>
      </c>
      <c r="F33">
        <v>24947</v>
      </c>
      <c r="G33">
        <v>262144</v>
      </c>
      <c r="H33" t="s">
        <v>1</v>
      </c>
      <c r="K33">
        <v>3333</v>
      </c>
      <c r="L33">
        <v>262144</v>
      </c>
      <c r="M33" t="s">
        <v>1</v>
      </c>
    </row>
    <row r="34" spans="1:14" x14ac:dyDescent="0.2">
      <c r="A34">
        <v>8.0987500000000005E-4</v>
      </c>
      <c r="B34">
        <f>9.7339/100000</f>
        <v>9.7338999999999998E-5</v>
      </c>
      <c r="C34">
        <f>2.9385/100000</f>
        <v>2.9384999999999997E-5</v>
      </c>
      <c r="D34">
        <f>SUM(A34:C34)</f>
        <v>9.3659900000000009E-4</v>
      </c>
      <c r="F34">
        <v>8.1906000000000004E-4</v>
      </c>
      <c r="G34">
        <f>0.000140989</f>
        <v>1.40989E-4</v>
      </c>
      <c r="H34">
        <f>1.441/100000</f>
        <v>1.4410000000000001E-5</v>
      </c>
      <c r="I34">
        <f t="shared" si="6"/>
        <v>9.74459E-4</v>
      </c>
      <c r="K34">
        <v>2.47889E-4</v>
      </c>
      <c r="L34">
        <f>3.0718/100000</f>
        <v>3.0718E-5</v>
      </c>
      <c r="M34">
        <f>1.2592/100000</f>
        <v>1.2592000000000001E-5</v>
      </c>
      <c r="N34">
        <f>SUM(K34:M34)</f>
        <v>2.9119900000000002E-4</v>
      </c>
    </row>
    <row r="35" spans="1:14" x14ac:dyDescent="0.2">
      <c r="A35">
        <v>8.5035700000000004E-4</v>
      </c>
      <c r="B35">
        <v>1.0650300000000001E-4</v>
      </c>
      <c r="C35">
        <f>2.3903/100000</f>
        <v>2.3902999999999998E-5</v>
      </c>
      <c r="D35">
        <f t="shared" ref="D35:D39" si="12">SUM(A35:C35)</f>
        <v>9.8076299999999995E-4</v>
      </c>
      <c r="F35">
        <f>0.000822067</f>
        <v>8.22067E-4</v>
      </c>
      <c r="G35">
        <f>9.4332/100000</f>
        <v>9.4331999999999991E-5</v>
      </c>
      <c r="H35">
        <f>1.469/100000</f>
        <v>1.4690000000000002E-5</v>
      </c>
      <c r="I35">
        <f t="shared" si="6"/>
        <v>9.3108900000000007E-4</v>
      </c>
      <c r="K35">
        <f>0.000243143</f>
        <v>2.43143E-4</v>
      </c>
      <c r="L35">
        <f>6.6642/100000</f>
        <v>6.6642000000000003E-5</v>
      </c>
      <c r="M35">
        <f>2.3353/100000</f>
        <v>2.3353000000000002E-5</v>
      </c>
      <c r="N35">
        <f t="shared" ref="N35:N39" si="13">SUM(K35:M35)</f>
        <v>3.3313800000000002E-4</v>
      </c>
    </row>
    <row r="36" spans="1:14" x14ac:dyDescent="0.2">
      <c r="A36">
        <v>8.0631099999999999E-4</v>
      </c>
      <c r="B36">
        <f>9.5893/100000</f>
        <v>9.5892999999999998E-5</v>
      </c>
      <c r="C36">
        <f>1.3327/100000</f>
        <v>1.3327E-5</v>
      </c>
      <c r="D36">
        <f t="shared" si="12"/>
        <v>9.1553100000000003E-4</v>
      </c>
      <c r="F36">
        <v>8.2891599999999996E-4</v>
      </c>
      <c r="G36">
        <f>0.91399/10000</f>
        <v>9.1398999999999997E-5</v>
      </c>
      <c r="H36">
        <f>1.5984/100000</f>
        <v>1.5984000000000001E-5</v>
      </c>
      <c r="I36">
        <f t="shared" si="6"/>
        <v>9.3629900000000003E-4</v>
      </c>
      <c r="K36">
        <v>2.7849E-4</v>
      </c>
      <c r="L36">
        <f>4.9892/100000</f>
        <v>4.9892000000000003E-5</v>
      </c>
      <c r="M36">
        <f>2.2506/100000</f>
        <v>2.2506000000000001E-5</v>
      </c>
      <c r="N36">
        <f t="shared" si="13"/>
        <v>3.5088799999999999E-4</v>
      </c>
    </row>
    <row r="37" spans="1:14" x14ac:dyDescent="0.2">
      <c r="A37">
        <v>8.3649500000000003E-4</v>
      </c>
      <c r="B37">
        <v>1.1265E-4</v>
      </c>
      <c r="C37">
        <f>1.4173/100000</f>
        <v>1.4173E-5</v>
      </c>
      <c r="D37">
        <f t="shared" si="12"/>
        <v>9.6331800000000001E-4</v>
      </c>
      <c r="F37">
        <v>8.2989999999999995E-4</v>
      </c>
      <c r="G37">
        <f>9.3992/100000</f>
        <v>9.3992000000000004E-5</v>
      </c>
      <c r="H37">
        <f>2.8754/100000</f>
        <v>2.8753999999999999E-5</v>
      </c>
      <c r="I37">
        <f t="shared" si="6"/>
        <v>9.5264599999999992E-4</v>
      </c>
      <c r="K37">
        <v>2.3694300000000001E-4</v>
      </c>
      <c r="L37">
        <f>4.0064/100000</f>
        <v>4.0064000000000001E-5</v>
      </c>
      <c r="M37">
        <f>2.9644/100000</f>
        <v>2.9643999999999999E-5</v>
      </c>
      <c r="N37">
        <f t="shared" si="13"/>
        <v>3.0665100000000002E-4</v>
      </c>
    </row>
    <row r="38" spans="1:14" x14ac:dyDescent="0.2">
      <c r="A38">
        <v>8.4119900000000005E-4</v>
      </c>
      <c r="B38">
        <v>1.0745E-4</v>
      </c>
      <c r="C38">
        <f>1.2231/100000</f>
        <v>1.2231E-5</v>
      </c>
      <c r="D38">
        <f t="shared" si="12"/>
        <v>9.6088000000000011E-4</v>
      </c>
      <c r="F38">
        <v>8.69621E-4</v>
      </c>
      <c r="G38">
        <v>1.6830999999999999E-4</v>
      </c>
      <c r="H38">
        <f>1.5237/100000</f>
        <v>1.5237E-5</v>
      </c>
      <c r="I38">
        <f t="shared" si="6"/>
        <v>1.0531679999999999E-3</v>
      </c>
      <c r="K38">
        <v>2.44114E-4</v>
      </c>
      <c r="L38">
        <f>4.3152/100000</f>
        <v>4.3151999999999996E-5</v>
      </c>
      <c r="M38">
        <f>1.982/100000</f>
        <v>1.982E-5</v>
      </c>
      <c r="N38">
        <f t="shared" si="13"/>
        <v>3.0708599999999998E-4</v>
      </c>
    </row>
    <row r="39" spans="1:14" x14ac:dyDescent="0.2">
      <c r="A39">
        <f>AVERAGE(A34:A38)</f>
        <v>8.288474000000001E-4</v>
      </c>
      <c r="B39">
        <f>AVERAGE(B34:B38)</f>
        <v>1.0396699999999999E-4</v>
      </c>
      <c r="C39">
        <f>AVERAGE(C34:C38)</f>
        <v>1.86038E-5</v>
      </c>
      <c r="D39">
        <f t="shared" si="12"/>
        <v>9.5141820000000006E-4</v>
      </c>
      <c r="F39">
        <f t="shared" ref="F39" si="14">AVERAGE(F34:F38)</f>
        <v>8.3391279999999997E-4</v>
      </c>
      <c r="G39">
        <f t="shared" ref="G39" si="15">AVERAGE(G34:G38)</f>
        <v>1.1780439999999999E-4</v>
      </c>
      <c r="H39">
        <f t="shared" ref="H39" si="16">AVERAGE(H34:H38)</f>
        <v>1.7815000000000001E-5</v>
      </c>
      <c r="I39">
        <f t="shared" si="6"/>
        <v>9.6953220000000001E-4</v>
      </c>
      <c r="K39">
        <f t="shared" ref="K39" si="17">AVERAGE(K34:K38)</f>
        <v>2.5011579999999997E-4</v>
      </c>
      <c r="L39">
        <f t="shared" ref="L39" si="18">AVERAGE(L34:L38)</f>
        <v>4.6093600000000002E-5</v>
      </c>
      <c r="M39">
        <f t="shared" ref="M39" si="19">AVERAGE(M34:M38)</f>
        <v>2.1583E-5</v>
      </c>
      <c r="N39">
        <f t="shared" si="13"/>
        <v>3.1779239999999998E-4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2017-05-07T12:04:41Z</dcterms:created>
  <dcterms:modified xsi:type="dcterms:W3CDTF">2017-05-14T09:01:00Z</dcterms:modified>
</cp:coreProperties>
</file>