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_2_2" sheetId="1" state="visible" r:id="rId2"/>
    <sheet name="Sheet1_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<sst xmlns="http://schemas.openxmlformats.org/spreadsheetml/2006/main" count="495" uniqueCount="60">
  <si>
    <t xml:space="preserve">V</t>
  </si>
  <si>
    <t xml:space="preserve">=</t>
  </si>
  <si>
    <t xml:space="preserve">R</t>
  </si>
  <si>
    <t xml:space="preserve">P</t>
  </si>
  <si>
    <t xml:space="preserve">I</t>
  </si>
  <si>
    <t xml:space="preserve">volts</t>
  </si>
  <si>
    <t xml:space="preserve">Gamma</t>
  </si>
  <si>
    <t xml:space="preserve">dbld</t>
  </si>
  <si>
    <t xml:space="preserve">ohms</t>
  </si>
  <si>
    <t xml:space="preserve">Alpha</t>
  </si>
  <si>
    <t xml:space="preserve">power</t>
  </si>
  <si>
    <t xml:space="preserve">Pi</t>
  </si>
  <si>
    <t xml:space="preserve">amp</t>
  </si>
  <si>
    <t xml:space="preserve">Beta</t>
  </si>
  <si>
    <t xml:space="preserve">√PR</t>
  </si>
  <si>
    <r>
      <rPr>
        <sz val="22"/>
        <color rgb="FF000000"/>
        <rFont val="Calibri"/>
        <family val="2"/>
        <charset val="1"/>
      </rPr>
      <t xml:space="preserve">√</t>
    </r>
    <r>
      <rPr>
        <sz val="16"/>
        <color rgb="FF000000"/>
        <rFont val="Calibri"/>
        <family val="2"/>
        <charset val="1"/>
      </rPr>
      <t xml:space="preserve"> </t>
    </r>
  </si>
  <si>
    <t xml:space="preserve">*</t>
  </si>
  <si>
    <t xml:space="preserve">P/I</t>
  </si>
  <si>
    <t xml:space="preserve">/</t>
  </si>
  <si>
    <t xml:space="preserve">IR</t>
  </si>
  <si>
    <t xml:space="preserve">V/I</t>
  </si>
  <si>
    <r>
      <rPr>
        <sz val="16"/>
        <color rgb="FF000000"/>
        <rFont val="Calibri"/>
        <family val="2"/>
        <charset val="1"/>
      </rPr>
      <t xml:space="preserve">V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/P</t>
    </r>
  </si>
  <si>
    <r>
      <rPr>
        <sz val="16"/>
        <color rgb="FF000000"/>
        <rFont val="Calibri"/>
        <family val="2"/>
        <charset val="1"/>
      </rPr>
      <t xml:space="preserve">P/I</t>
    </r>
    <r>
      <rPr>
        <vertAlign val="superscript"/>
        <sz val="16"/>
        <color rgb="FF000000"/>
        <rFont val="Calibri"/>
        <family val="2"/>
        <charset val="1"/>
      </rPr>
      <t xml:space="preserve">2</t>
    </r>
  </si>
  <si>
    <t xml:space="preserve">p</t>
  </si>
  <si>
    <r>
      <rPr>
        <sz val="16"/>
        <color rgb="FF000000"/>
        <rFont val="Calibri"/>
        <family val="2"/>
        <charset val="1"/>
      </rPr>
      <t xml:space="preserve">V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/R</t>
    </r>
  </si>
  <si>
    <r>
      <rPr>
        <sz val="16"/>
        <color rgb="FF000000"/>
        <rFont val="Calibri"/>
        <family val="2"/>
        <charset val="1"/>
      </rPr>
      <t xml:space="preserve">I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R</t>
    </r>
  </si>
  <si>
    <t xml:space="preserve">VI</t>
  </si>
  <si>
    <t xml:space="preserve">V/R</t>
  </si>
  <si>
    <t xml:space="preserve">P/V</t>
  </si>
  <si>
    <t xml:space="preserve">√P/R</t>
  </si>
  <si>
    <t xml:space="preserve">√ </t>
  </si>
  <si>
    <t xml:space="preserve">Ohm’s Law</t>
  </si>
  <si>
    <t xml:space="preserve">Example Values</t>
  </si>
  <si>
    <t xml:space="preserve">Distance Deltas</t>
  </si>
  <si>
    <t xml:space="preserve">V =</t>
  </si>
  <si>
    <t xml:space="preserve">Volts</t>
  </si>
  <si>
    <t xml:space="preserve">gamma</t>
  </si>
  <si>
    <t xml:space="preserve">R =</t>
  </si>
  <si>
    <t xml:space="preserve">Ohms</t>
  </si>
  <si>
    <t xml:space="preserve">alpha</t>
  </si>
  <si>
    <t xml:space="preserve">P =</t>
  </si>
  <si>
    <t xml:space="preserve">Power</t>
  </si>
  <si>
    <t xml:space="preserve">pi</t>
  </si>
  <si>
    <t xml:space="preserve">I =</t>
  </si>
  <si>
    <t xml:space="preserve">Amps</t>
  </si>
  <si>
    <t xml:space="preserve">beta</t>
  </si>
  <si>
    <t xml:space="preserve">√ 18*2</t>
  </si>
  <si>
    <t xml:space="preserve">√</t>
  </si>
  <si>
    <t xml:space="preserve">18/3</t>
  </si>
  <si>
    <t xml:space="preserve">3*2</t>
  </si>
  <si>
    <t xml:space="preserve">6/3</t>
  </si>
  <si>
    <r>
      <rPr>
        <sz val="16"/>
        <color rgb="FF000000"/>
        <rFont val="Calibri"/>
        <family val="2"/>
        <charset val="1"/>
      </rPr>
      <t xml:space="preserve">6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/18</t>
    </r>
  </si>
  <si>
    <r>
      <rPr>
        <sz val="16"/>
        <color rgb="FF000000"/>
        <rFont val="Calibri"/>
        <family val="2"/>
        <charset val="1"/>
      </rPr>
      <t xml:space="preserve">18/3</t>
    </r>
    <r>
      <rPr>
        <vertAlign val="superscript"/>
        <sz val="16"/>
        <color rgb="FF000000"/>
        <rFont val="Calibri"/>
        <family val="2"/>
        <charset val="1"/>
      </rPr>
      <t xml:space="preserve">2</t>
    </r>
  </si>
  <si>
    <r>
      <rPr>
        <sz val="16"/>
        <color rgb="FF000000"/>
        <rFont val="Calibri"/>
        <family val="2"/>
        <charset val="1"/>
      </rPr>
      <t xml:space="preserve">6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/2</t>
    </r>
  </si>
  <si>
    <r>
      <rPr>
        <sz val="16"/>
        <color rgb="FF000000"/>
        <rFont val="Calibri"/>
        <family val="2"/>
        <charset val="1"/>
      </rPr>
      <t xml:space="preserve">3</t>
    </r>
    <r>
      <rPr>
        <vertAlign val="superscript"/>
        <sz val="16"/>
        <color rgb="FF000000"/>
        <rFont val="Calibri"/>
        <family val="2"/>
        <charset val="1"/>
      </rPr>
      <t xml:space="preserve">2</t>
    </r>
    <r>
      <rPr>
        <sz val="16"/>
        <color rgb="FF000000"/>
        <rFont val="Calibri"/>
        <family val="2"/>
        <charset val="1"/>
      </rPr>
      <t xml:space="preserve">*2</t>
    </r>
  </si>
  <si>
    <t xml:space="preserve">6*3</t>
  </si>
  <si>
    <t xml:space="preserve">6/2</t>
  </si>
  <si>
    <t xml:space="preserve">18/6</t>
  </si>
  <si>
    <t xml:space="preserve">√ 18/2</t>
  </si>
  <si>
    <t xml:space="preserve">Pi based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</si>
</sst>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000000000000"/>
    <numFmt numFmtId="168" formatCode="0.0000000"/>
    <numFmt numFmtId="169" formatCode="0.00000000"/>
    <numFmt numFmtId="170" formatCode="0.000000000"/>
    <numFmt numFmtId="171" formatCode="General"/>
    <numFmt numFmtId="172" formatCode="[$-409]D\-MMM"/>
    <numFmt numFmtId="173" formatCode="[$-409]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vertAlign val="superscript"/>
      <sz val="16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i val="true"/>
      <sz val="14"/>
      <color rgb="FFDC143C"/>
      <name val="Arial"/>
      <family val="2"/>
      <charset val="1"/>
    </font>
    <font>
      <b val="true"/>
      <i val="true"/>
      <sz val="14"/>
      <color rgb="FFDC143C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99FF"/>
        <bgColor rgb="FFFFB6C1"/>
      </patternFill>
    </fill>
    <fill>
      <patternFill patternType="solid">
        <fgColor rgb="FFFFFFFF"/>
        <bgColor rgb="FFFCFFC5"/>
      </patternFill>
    </fill>
    <fill>
      <patternFill patternType="solid">
        <fgColor rgb="FFFCFFC5"/>
        <bgColor rgb="FFFCFDB7"/>
      </patternFill>
    </fill>
    <fill>
      <patternFill patternType="solid">
        <fgColor rgb="FFB1B0FC"/>
        <bgColor rgb="FFBAB7FE"/>
      </patternFill>
    </fill>
    <fill>
      <patternFill patternType="solid">
        <fgColor rgb="FFC3FEB9"/>
        <bgColor rgb="FFBCFFB8"/>
      </patternFill>
    </fill>
    <fill>
      <patternFill patternType="solid">
        <fgColor rgb="FFFEB6B6"/>
        <bgColor rgb="FFFFB6C1"/>
      </patternFill>
    </fill>
    <fill>
      <patternFill patternType="solid">
        <fgColor rgb="FFFFB6C1"/>
        <bgColor rgb="FFFEB6B6"/>
      </patternFill>
    </fill>
    <fill>
      <patternFill patternType="solid">
        <fgColor rgb="FFDEB887"/>
        <bgColor rgb="FFFEB6B6"/>
      </patternFill>
    </fill>
    <fill>
      <patternFill patternType="solid">
        <fgColor rgb="FFFFFF00"/>
        <bgColor rgb="FFFFFF00"/>
      </patternFill>
    </fill>
    <fill>
      <patternFill patternType="solid">
        <fgColor rgb="FF87CEFA"/>
        <bgColor rgb="FFB1B0FC"/>
      </patternFill>
    </fill>
    <fill>
      <patternFill patternType="solid">
        <fgColor rgb="FFFDA6A6"/>
        <bgColor rgb="FFFEB6B6"/>
      </patternFill>
    </fill>
    <fill>
      <patternFill patternType="solid">
        <fgColor rgb="FFBCFFB8"/>
        <bgColor rgb="FFC3FEB9"/>
      </patternFill>
    </fill>
    <fill>
      <patternFill patternType="solid">
        <fgColor rgb="FFBAB7FE"/>
        <bgColor rgb="FFB1B0FC"/>
      </patternFill>
    </fill>
    <fill>
      <patternFill patternType="solid">
        <fgColor rgb="FFFCFDB7"/>
        <bgColor rgb="FFFCFFC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7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5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5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5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5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B887"/>
      <rgbColor rgb="FF808080"/>
      <rgbColor rgb="FFB1B0FC"/>
      <rgbColor rgb="FF993366"/>
      <rgbColor rgb="FFFCFFC5"/>
      <rgbColor rgb="FFBCFFB8"/>
      <rgbColor rgb="FF660066"/>
      <rgbColor rgb="FFFFB6C1"/>
      <rgbColor rgb="FF0066CC"/>
      <rgbColor rgb="FFBAB7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FEB9"/>
      <rgbColor rgb="FFFCFDB7"/>
      <rgbColor rgb="FF87CEFA"/>
      <rgbColor rgb="FFFDA6A6"/>
      <rgbColor rgb="FFFF99FF"/>
      <rgbColor rgb="FFFEB6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36</xdr:col>
      <xdr:colOff>302400</xdr:colOff>
      <xdr:row>37</xdr:row>
      <xdr:rowOff>30240</xdr:rowOff>
    </xdr:from>
    <xdr:to>
      <xdr:col>36</xdr:col>
      <xdr:colOff>360360</xdr:colOff>
      <xdr:row>38</xdr:row>
      <xdr:rowOff>8280</xdr:rowOff>
    </xdr:to>
    <xdr:sp>
      <xdr:nvSpPr>
        <xdr:cNvPr id="0" name="CustomShape 1"/>
        <xdr:cNvSpPr/>
      </xdr:nvSpPr>
      <xdr:spPr>
        <a:xfrm>
          <a:off x="28180800" y="12564360"/>
          <a:ext cx="57960" cy="228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35</xdr:col>
      <xdr:colOff>216000</xdr:colOff>
      <xdr:row>38</xdr:row>
      <xdr:rowOff>30240</xdr:rowOff>
    </xdr:from>
    <xdr:to>
      <xdr:col>35</xdr:col>
      <xdr:colOff>273960</xdr:colOff>
      <xdr:row>39</xdr:row>
      <xdr:rowOff>8280</xdr:rowOff>
    </xdr:to>
    <xdr:sp>
      <xdr:nvSpPr>
        <xdr:cNvPr id="1" name="CustomShape 1"/>
        <xdr:cNvSpPr/>
      </xdr:nvSpPr>
      <xdr:spPr>
        <a:xfrm>
          <a:off x="18334440" y="13772880"/>
          <a:ext cx="57960" cy="228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215280</xdr:colOff>
      <xdr:row>32</xdr:row>
      <xdr:rowOff>29520</xdr:rowOff>
    </xdr:from>
    <xdr:to>
      <xdr:col>18</xdr:col>
      <xdr:colOff>273240</xdr:colOff>
      <xdr:row>33</xdr:row>
      <xdr:rowOff>7560</xdr:rowOff>
    </xdr:to>
    <xdr:sp>
      <xdr:nvSpPr>
        <xdr:cNvPr id="2" name="CustomShape 1"/>
        <xdr:cNvSpPr/>
      </xdr:nvSpPr>
      <xdr:spPr>
        <a:xfrm>
          <a:off x="7903800" y="12580920"/>
          <a:ext cx="57960" cy="228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7"/>
  <sheetViews>
    <sheetView showFormulas="false" showGridLines="true" showRowColHeaders="true" showZeros="true" rightToLeft="false" tabSelected="false" showOutlineSymbols="true" defaultGridColor="true" view="normal" topLeftCell="C13" colorId="64" zoomScale="75" zoomScaleNormal="75" zoomScalePageLayoutView="100" workbookViewId="0">
      <selection pane="topLeft" activeCell="AD13" activeCellId="0" sqref="AD13"/>
    </sheetView>
  </sheetViews>
  <sheetFormatPr defaultColWidth="8.51171875" defaultRowHeight="17.35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6.52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1.63"/>
    <col collapsed="false" customWidth="true" hidden="false" outlineLevel="0" max="9" min="9" style="0" width="4.73"/>
    <col collapsed="false" customWidth="true" hidden="false" outlineLevel="0" max="10" min="10" style="0" width="3.14"/>
    <col collapsed="false" customWidth="true" hidden="false" outlineLevel="0" max="11" min="11" style="1" width="3.41"/>
    <col collapsed="false" customWidth="true" hidden="false" outlineLevel="0" max="12" min="12" style="1" width="4.09"/>
    <col collapsed="false" customWidth="true" hidden="false" outlineLevel="0" max="13" min="13" style="2" width="2.45"/>
    <col collapsed="false" customWidth="true" hidden="false" outlineLevel="0" max="14" min="14" style="3" width="3.41"/>
    <col collapsed="false" customWidth="true" hidden="false" outlineLevel="0" max="15" min="15" style="3" width="13.24"/>
    <col collapsed="false" customWidth="true" hidden="false" outlineLevel="0" max="16" min="16" style="0" width="20.44"/>
    <col collapsed="false" customWidth="true" hidden="false" outlineLevel="0" max="17" min="17" style="0" width="3.14"/>
    <col collapsed="false" customWidth="true" hidden="false" outlineLevel="0" max="18" min="18" style="1" width="3.41"/>
    <col collapsed="false" customWidth="true" hidden="false" outlineLevel="0" max="19" min="19" style="1" width="7.19"/>
    <col collapsed="false" customWidth="true" hidden="false" outlineLevel="0" max="20" min="20" style="2" width="2.45"/>
    <col collapsed="false" customWidth="true" hidden="false" outlineLevel="0" max="21" min="21" style="3" width="7.19"/>
    <col collapsed="false" customWidth="true" hidden="false" outlineLevel="0" max="22" min="22" style="4" width="10.14"/>
    <col collapsed="false" customWidth="true" hidden="false" outlineLevel="0" max="23" min="23" style="0" width="18.96"/>
    <col collapsed="false" customWidth="true" hidden="false" outlineLevel="0" max="24" min="24" style="0" width="3.14"/>
    <col collapsed="false" customWidth="true" hidden="false" outlineLevel="0" max="25" min="25" style="1" width="3.41"/>
    <col collapsed="false" customWidth="true" hidden="false" outlineLevel="0" max="26" min="26" style="1" width="15.53"/>
    <col collapsed="false" customWidth="true" hidden="false" outlineLevel="0" max="27" min="27" style="2" width="2.45"/>
    <col collapsed="false" customWidth="true" hidden="false" outlineLevel="0" max="28" min="28" style="3" width="17.17"/>
    <col collapsed="false" customWidth="true" hidden="false" outlineLevel="0" max="29" min="29" style="0" width="6.86"/>
    <col collapsed="false" customWidth="true" hidden="false" outlineLevel="0" max="31" min="30" style="0" width="24.53"/>
    <col collapsed="false" customWidth="true" hidden="false" outlineLevel="0" max="32" min="32" style="0" width="28.79"/>
    <col collapsed="false" customWidth="true" hidden="false" outlineLevel="0" max="33" min="33" style="0" width="9.48"/>
    <col collapsed="false" customWidth="true" hidden="false" outlineLevel="0" max="34" min="34" style="0" width="12.26"/>
    <col collapsed="false" customWidth="true" hidden="false" outlineLevel="0" max="35" min="35" style="0" width="29.93"/>
    <col collapsed="false" customWidth="true" hidden="false" outlineLevel="0" max="37" min="37" style="0" width="9.14"/>
    <col collapsed="false" customWidth="true" hidden="false" outlineLevel="0" max="40" min="40" style="0" width="19.74"/>
    <col collapsed="false" customWidth="true" hidden="false" outlineLevel="0" max="1024" min="1022" style="0" width="10.17"/>
  </cols>
  <sheetData>
    <row r="1" customFormat="false" ht="12.8" hidden="false" customHeight="true" outlineLevel="0" collapsed="false">
      <c r="AH1" s="5" t="s">
        <v>0</v>
      </c>
      <c r="AI1" s="5" t="s">
        <v>1</v>
      </c>
      <c r="AJ1" s="6" t="n">
        <v>126</v>
      </c>
      <c r="AK1" s="5" t="s">
        <v>0</v>
      </c>
      <c r="AL1" s="5" t="s">
        <v>1</v>
      </c>
    </row>
    <row r="2" customFormat="false" ht="12.8" hidden="false" customHeight="true" outlineLevel="0" collapsed="false">
      <c r="AH2" s="5" t="s">
        <v>2</v>
      </c>
      <c r="AI2" s="5" t="s">
        <v>1</v>
      </c>
      <c r="AJ2" s="6" t="n">
        <v>2</v>
      </c>
      <c r="AK2" s="5" t="s">
        <v>2</v>
      </c>
      <c r="AL2" s="5" t="s">
        <v>1</v>
      </c>
    </row>
    <row r="3" customFormat="false" ht="12.8" hidden="false" customHeight="true" outlineLevel="0" collapsed="false">
      <c r="AH3" s="5" t="s">
        <v>3</v>
      </c>
      <c r="AI3" s="5" t="s">
        <v>1</v>
      </c>
      <c r="AJ3" s="6" t="n">
        <v>18</v>
      </c>
      <c r="AK3" s="5" t="s">
        <v>3</v>
      </c>
      <c r="AL3" s="5" t="s">
        <v>1</v>
      </c>
    </row>
    <row r="4" customFormat="false" ht="12.8" hidden="false" customHeight="true" outlineLevel="0" collapsed="false">
      <c r="AH4" s="5" t="s">
        <v>4</v>
      </c>
      <c r="AI4" s="5" t="s">
        <v>1</v>
      </c>
      <c r="AJ4" s="6" t="n">
        <v>3</v>
      </c>
      <c r="AK4" s="5" t="s">
        <v>4</v>
      </c>
      <c r="AL4" s="5" t="s">
        <v>1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30.8" hidden="false" customHeight="true" outlineLevel="0" collapsed="false"/>
    <row r="8" customFormat="false" ht="19.7" hidden="false" customHeight="false" outlineLevel="0" collapsed="false">
      <c r="B8" s="7"/>
      <c r="C8" s="8"/>
      <c r="D8" s="7"/>
      <c r="E8" s="9"/>
      <c r="F8" s="8"/>
      <c r="G8" s="8"/>
      <c r="H8" s="8"/>
      <c r="I8" s="8"/>
      <c r="J8" s="8"/>
      <c r="K8" s="7"/>
      <c r="L8" s="7"/>
      <c r="M8" s="8"/>
      <c r="N8" s="10"/>
      <c r="O8" s="10"/>
      <c r="P8" s="8"/>
      <c r="Q8" s="8"/>
      <c r="R8" s="7"/>
      <c r="S8" s="7"/>
      <c r="T8" s="8"/>
      <c r="U8" s="10"/>
      <c r="W8" s="8"/>
      <c r="X8" s="8"/>
      <c r="Y8" s="7"/>
      <c r="Z8" s="7"/>
      <c r="AA8" s="8"/>
      <c r="AB8" s="10"/>
      <c r="AC8" s="8"/>
      <c r="AD8" s="8"/>
      <c r="AE8" s="8"/>
      <c r="AF8" s="8" t="n">
        <f aca="false">+ 30.08805/40.8681938</f>
        <v>0.736221672708227</v>
      </c>
    </row>
    <row r="9" customFormat="false" ht="19.7" hidden="false" customHeight="false" outlineLevel="0" collapsed="false">
      <c r="B9" s="7"/>
      <c r="C9" s="8"/>
      <c r="D9" s="7"/>
      <c r="E9" s="9"/>
      <c r="F9" s="8"/>
      <c r="G9" s="8"/>
      <c r="H9" s="8"/>
      <c r="I9" s="8"/>
      <c r="J9" s="8"/>
      <c r="K9" s="7"/>
      <c r="L9" s="7"/>
      <c r="M9" s="8"/>
      <c r="N9" s="10"/>
      <c r="O9" s="10"/>
      <c r="P9" s="8"/>
      <c r="Q9" s="8"/>
      <c r="R9" s="7"/>
      <c r="S9" s="7"/>
      <c r="T9" s="8"/>
      <c r="U9" s="10"/>
      <c r="W9" s="8"/>
      <c r="X9" s="8"/>
      <c r="Y9" s="7"/>
      <c r="Z9" s="7"/>
      <c r="AA9" s="8"/>
      <c r="AB9" s="10"/>
      <c r="AC9" s="8"/>
      <c r="AD9" s="8"/>
      <c r="AE9" s="8"/>
      <c r="AF9" s="8"/>
    </row>
    <row r="10" customFormat="false" ht="19.7" hidden="false" customHeight="false" outlineLevel="0" collapsed="false">
      <c r="A10" s="11"/>
      <c r="B10" s="12"/>
      <c r="C10" s="13"/>
      <c r="D10" s="12"/>
      <c r="E10" s="14"/>
      <c r="F10" s="13"/>
      <c r="G10" s="13"/>
      <c r="H10" s="13"/>
      <c r="I10" s="13"/>
      <c r="J10" s="13"/>
      <c r="K10" s="12"/>
      <c r="L10" s="12"/>
      <c r="M10" s="13"/>
      <c r="N10" s="15"/>
      <c r="O10" s="15"/>
      <c r="P10" s="13"/>
      <c r="Q10" s="13"/>
      <c r="R10" s="12"/>
      <c r="S10" s="12"/>
      <c r="T10" s="13"/>
      <c r="U10" s="15"/>
      <c r="V10" s="16"/>
      <c r="W10" s="13"/>
      <c r="X10" s="13"/>
      <c r="Y10" s="12"/>
      <c r="Z10" s="12"/>
      <c r="AA10" s="13"/>
      <c r="AB10" s="15"/>
      <c r="AC10" s="13"/>
      <c r="AD10" s="13"/>
      <c r="AE10" s="13"/>
      <c r="AF10" s="13"/>
      <c r="AG10" s="11"/>
      <c r="AH10" s="11"/>
      <c r="AI10" s="11"/>
      <c r="AJ10" s="11"/>
      <c r="AK10" s="11"/>
      <c r="AL10" s="11"/>
      <c r="AM10" s="11"/>
      <c r="AN10" s="11"/>
      <c r="AO10" s="11"/>
    </row>
    <row r="11" customFormat="false" ht="19.7" hidden="false" customHeight="false" outlineLevel="0" collapsed="false">
      <c r="A11" s="11"/>
      <c r="B11" s="12"/>
      <c r="C11" s="13"/>
      <c r="D11" s="12"/>
      <c r="E11" s="14"/>
      <c r="F11" s="13"/>
      <c r="G11" s="13"/>
      <c r="H11" s="13"/>
      <c r="I11" s="13"/>
      <c r="J11" s="13"/>
      <c r="K11" s="12"/>
      <c r="L11" s="12"/>
      <c r="M11" s="13"/>
      <c r="N11" s="15"/>
      <c r="O11" s="15"/>
      <c r="P11" s="13"/>
      <c r="Q11" s="13"/>
      <c r="R11" s="12"/>
      <c r="S11" s="12"/>
      <c r="T11" s="13"/>
      <c r="U11" s="15"/>
      <c r="V11" s="16"/>
      <c r="W11" s="13"/>
      <c r="X11" s="13"/>
      <c r="Y11" s="12"/>
      <c r="Z11" s="12"/>
      <c r="AA11" s="13"/>
      <c r="AB11" s="15"/>
      <c r="AC11" s="13"/>
      <c r="AD11" s="13"/>
      <c r="AE11" s="13"/>
      <c r="AF11" s="13"/>
      <c r="AG11" s="11"/>
      <c r="AH11" s="11"/>
      <c r="AI11" s="11"/>
      <c r="AJ11" s="11"/>
      <c r="AK11" s="11"/>
      <c r="AL11" s="11"/>
      <c r="AM11" s="11"/>
      <c r="AN11" s="11"/>
      <c r="AO11" s="11"/>
    </row>
    <row r="12" customFormat="false" ht="24.85" hidden="false" customHeight="true" outlineLevel="0" collapsed="false">
      <c r="A12" s="11"/>
      <c r="B12" s="17"/>
      <c r="C12" s="13"/>
      <c r="D12" s="18" t="s">
        <v>5</v>
      </c>
      <c r="E12" s="18"/>
      <c r="F12" s="18"/>
      <c r="G12" s="19"/>
      <c r="H12" s="19"/>
      <c r="I12" s="20" t="n">
        <v>6</v>
      </c>
      <c r="J12" s="20"/>
      <c r="K12" s="21"/>
      <c r="L12" s="22" t="s">
        <v>6</v>
      </c>
      <c r="M12" s="22"/>
      <c r="N12" s="22"/>
      <c r="O12" s="23"/>
      <c r="P12" s="24" t="n">
        <f aca="false">+SQRT(P14*P13)</f>
        <v>2.50662721600161</v>
      </c>
      <c r="Q12" s="24"/>
      <c r="R12" s="21"/>
      <c r="S12" s="22" t="s">
        <v>6</v>
      </c>
      <c r="T12" s="22"/>
      <c r="U12" s="22"/>
      <c r="V12" s="16"/>
      <c r="W12" s="25" t="s">
        <v>6</v>
      </c>
      <c r="X12" s="25"/>
      <c r="Y12" s="25"/>
      <c r="Z12" s="26" t="n">
        <f aca="false">+SQRT(Z14*Z13)</f>
        <v>2.506628274631</v>
      </c>
      <c r="AA12" s="26"/>
      <c r="AB12" s="26"/>
      <c r="AC12" s="27" t="s">
        <v>7</v>
      </c>
      <c r="AD12" s="27"/>
      <c r="AE12" s="28"/>
      <c r="AG12" s="29"/>
      <c r="AH12" s="27"/>
      <c r="AI12" s="27"/>
      <c r="AJ12" s="13"/>
      <c r="AK12" s="14"/>
      <c r="AL12" s="14"/>
      <c r="AM12" s="30"/>
      <c r="AN12" s="11"/>
      <c r="AO12" s="27"/>
    </row>
    <row r="13" customFormat="false" ht="24.85" hidden="false" customHeight="true" outlineLevel="0" collapsed="false">
      <c r="A13" s="11"/>
      <c r="B13" s="17"/>
      <c r="C13" s="13"/>
      <c r="D13" s="18" t="s">
        <v>8</v>
      </c>
      <c r="E13" s="18"/>
      <c r="F13" s="18"/>
      <c r="G13" s="19"/>
      <c r="H13" s="19"/>
      <c r="I13" s="31" t="n">
        <v>2</v>
      </c>
      <c r="J13" s="31"/>
      <c r="K13" s="32"/>
      <c r="L13" s="33" t="s">
        <v>9</v>
      </c>
      <c r="M13" s="33"/>
      <c r="N13" s="33"/>
      <c r="O13" s="34"/>
      <c r="P13" s="35" t="n">
        <v>2</v>
      </c>
      <c r="Q13" s="35"/>
      <c r="R13" s="32"/>
      <c r="S13" s="33" t="s">
        <v>9</v>
      </c>
      <c r="T13" s="33"/>
      <c r="U13" s="33"/>
      <c r="V13" s="16"/>
      <c r="W13" s="36" t="s">
        <v>9</v>
      </c>
      <c r="X13" s="36"/>
      <c r="Y13" s="36"/>
      <c r="Z13" s="37" t="n">
        <v>2</v>
      </c>
      <c r="AA13" s="37"/>
      <c r="AB13" s="37"/>
      <c r="AC13" s="27"/>
      <c r="AD13" s="27"/>
      <c r="AE13" s="28"/>
      <c r="AF13" s="38" t="n">
        <v>2.71828182845904</v>
      </c>
      <c r="AG13" s="29"/>
      <c r="AH13" s="27"/>
      <c r="AI13" s="27"/>
      <c r="AJ13" s="13"/>
      <c r="AK13" s="14"/>
      <c r="AL13" s="14"/>
      <c r="AM13" s="30"/>
      <c r="AN13" s="11"/>
      <c r="AO13" s="27"/>
    </row>
    <row r="14" customFormat="false" ht="24.85" hidden="false" customHeight="true" outlineLevel="0" collapsed="false">
      <c r="A14" s="11"/>
      <c r="B14" s="17"/>
      <c r="C14" s="13"/>
      <c r="D14" s="18" t="s">
        <v>10</v>
      </c>
      <c r="E14" s="18"/>
      <c r="F14" s="18"/>
      <c r="G14" s="19"/>
      <c r="H14" s="19"/>
      <c r="I14" s="31" t="n">
        <v>18</v>
      </c>
      <c r="J14" s="31"/>
      <c r="K14" s="32"/>
      <c r="L14" s="33" t="s">
        <v>11</v>
      </c>
      <c r="M14" s="33"/>
      <c r="N14" s="33"/>
      <c r="O14" s="34"/>
      <c r="P14" s="35" t="n">
        <v>3.14159</v>
      </c>
      <c r="Q14" s="35"/>
      <c r="R14" s="32"/>
      <c r="S14" s="33" t="s">
        <v>11</v>
      </c>
      <c r="T14" s="33"/>
      <c r="U14" s="33"/>
      <c r="V14" s="16"/>
      <c r="W14" s="36" t="s">
        <v>11</v>
      </c>
      <c r="X14" s="36"/>
      <c r="Y14" s="36"/>
      <c r="Z14" s="37" t="n">
        <v>3.14159265358979</v>
      </c>
      <c r="AA14" s="37"/>
      <c r="AB14" s="37"/>
      <c r="AC14" s="27"/>
      <c r="AD14" s="27"/>
      <c r="AE14" s="28"/>
      <c r="AF14" s="38" t="n">
        <v>3.14159265358979</v>
      </c>
      <c r="AG14" s="29"/>
      <c r="AH14" s="27"/>
      <c r="AI14" s="27"/>
      <c r="AJ14" s="38"/>
      <c r="AK14" s="14"/>
      <c r="AL14" s="14"/>
      <c r="AM14" s="30"/>
      <c r="AN14" s="11"/>
      <c r="AO14" s="27"/>
    </row>
    <row r="15" customFormat="false" ht="24.85" hidden="false" customHeight="true" outlineLevel="0" collapsed="false">
      <c r="A15" s="11"/>
      <c r="B15" s="17"/>
      <c r="C15" s="13"/>
      <c r="D15" s="18" t="s">
        <v>12</v>
      </c>
      <c r="E15" s="18"/>
      <c r="F15" s="18"/>
      <c r="G15" s="19"/>
      <c r="H15" s="19"/>
      <c r="I15" s="39" t="n">
        <v>3</v>
      </c>
      <c r="J15" s="39"/>
      <c r="K15" s="40"/>
      <c r="L15" s="41" t="s">
        <v>13</v>
      </c>
      <c r="M15" s="41"/>
      <c r="N15" s="41"/>
      <c r="O15" s="42"/>
      <c r="P15" s="43" t="n">
        <f aca="false">+SQRT(P14/P13)</f>
        <v>1.25331360800081</v>
      </c>
      <c r="Q15" s="43"/>
      <c r="R15" s="40"/>
      <c r="S15" s="44" t="s">
        <v>13</v>
      </c>
      <c r="T15" s="44"/>
      <c r="U15" s="44"/>
      <c r="V15" s="16"/>
      <c r="W15" s="45" t="s">
        <v>13</v>
      </c>
      <c r="X15" s="45"/>
      <c r="Y15" s="45"/>
      <c r="Z15" s="46" t="n">
        <f aca="false">+SQRT(Z14/Z13)</f>
        <v>1.2533141373155</v>
      </c>
      <c r="AA15" s="46"/>
      <c r="AB15" s="46"/>
      <c r="AC15" s="27"/>
      <c r="AD15" s="27"/>
      <c r="AE15" s="28"/>
      <c r="AF15" s="13"/>
      <c r="AG15" s="29"/>
      <c r="AH15" s="27"/>
      <c r="AI15" s="27"/>
      <c r="AJ15" s="13"/>
      <c r="AK15" s="14"/>
      <c r="AL15" s="14"/>
      <c r="AM15" s="30"/>
      <c r="AN15" s="11"/>
      <c r="AO15" s="27"/>
    </row>
    <row r="16" customFormat="false" ht="22.85" hidden="false" customHeight="true" outlineLevel="0" collapsed="false">
      <c r="A16" s="11"/>
      <c r="B16" s="17"/>
      <c r="C16" s="13"/>
      <c r="D16" s="18"/>
      <c r="E16" s="18"/>
      <c r="F16" s="18"/>
      <c r="G16" s="19"/>
      <c r="H16" s="19"/>
      <c r="I16" s="18"/>
      <c r="J16" s="18"/>
      <c r="K16" s="47"/>
      <c r="L16" s="47"/>
      <c r="M16" s="18"/>
      <c r="N16" s="48"/>
      <c r="O16" s="48"/>
      <c r="P16" s="18"/>
      <c r="Q16" s="18"/>
      <c r="R16" s="47"/>
      <c r="S16" s="47"/>
      <c r="T16" s="18"/>
      <c r="U16" s="48"/>
      <c r="V16" s="18"/>
      <c r="W16" s="18"/>
      <c r="X16" s="18"/>
      <c r="Y16" s="47"/>
      <c r="Z16" s="47"/>
      <c r="AA16" s="18"/>
      <c r="AB16" s="48"/>
      <c r="AC16" s="19"/>
      <c r="AD16" s="19"/>
      <c r="AE16" s="19"/>
      <c r="AF16" s="13"/>
      <c r="AG16" s="29"/>
      <c r="AH16" s="14"/>
      <c r="AI16" s="49" t="n">
        <v>299792458</v>
      </c>
      <c r="AJ16" s="13"/>
      <c r="AK16" s="14"/>
      <c r="AL16" s="14"/>
      <c r="AM16" s="30"/>
      <c r="AN16" s="11"/>
      <c r="AO16" s="27"/>
    </row>
    <row r="17" customFormat="false" ht="41.75" hidden="false" customHeight="true" outlineLevel="0" collapsed="false">
      <c r="A17" s="11"/>
      <c r="B17" s="12"/>
      <c r="C17" s="13"/>
      <c r="D17" s="50" t="s">
        <v>0</v>
      </c>
      <c r="E17" s="51" t="s">
        <v>1</v>
      </c>
      <c r="F17" s="52" t="s">
        <v>14</v>
      </c>
      <c r="G17" s="53"/>
      <c r="H17" s="54"/>
      <c r="I17" s="55" t="n">
        <f aca="false">SQRT(L17*N17)</f>
        <v>6</v>
      </c>
      <c r="J17" s="51" t="s">
        <v>1</v>
      </c>
      <c r="K17" s="56" t="s">
        <v>15</v>
      </c>
      <c r="L17" s="57" t="n">
        <f aca="false">+$I$14</f>
        <v>18</v>
      </c>
      <c r="M17" s="58" t="s">
        <v>16</v>
      </c>
      <c r="N17" s="59" t="n">
        <f aca="false">+$I$13</f>
        <v>2</v>
      </c>
      <c r="O17" s="60"/>
      <c r="P17" s="61" t="n">
        <f aca="false">SQRT(S17*U17)</f>
        <v>2.50662721600161</v>
      </c>
      <c r="Q17" s="51" t="s">
        <v>1</v>
      </c>
      <c r="R17" s="56" t="s">
        <v>15</v>
      </c>
      <c r="S17" s="62" t="n">
        <f aca="false">+P14</f>
        <v>3.14159</v>
      </c>
      <c r="T17" s="51" t="s">
        <v>16</v>
      </c>
      <c r="U17" s="63" t="n">
        <f aca="false">+P13</f>
        <v>2</v>
      </c>
      <c r="V17" s="64"/>
      <c r="W17" s="65" t="n">
        <f aca="false">SQRT(Z17*AB17)</f>
        <v>2.506628274631</v>
      </c>
      <c r="X17" s="51" t="s">
        <v>1</v>
      </c>
      <c r="Y17" s="56" t="s">
        <v>15</v>
      </c>
      <c r="Z17" s="66" t="n">
        <f aca="false">+Z14</f>
        <v>3.14159265358979</v>
      </c>
      <c r="AA17" s="51" t="s">
        <v>16</v>
      </c>
      <c r="AB17" s="67" t="n">
        <f aca="false">+Z13</f>
        <v>2</v>
      </c>
      <c r="AC17" s="54"/>
      <c r="AD17" s="68" t="n">
        <f aca="false">+W17^2</f>
        <v>6.28318530717958</v>
      </c>
      <c r="AE17" s="68" t="n">
        <f aca="false">+Z14^2</f>
        <v>9.86960440108934</v>
      </c>
      <c r="AF17" s="68" t="n">
        <f aca="false">+AB17^2</f>
        <v>4</v>
      </c>
      <c r="AG17" s="11"/>
      <c r="AH17" s="27"/>
      <c r="AI17" s="0" t="n">
        <f aca="false">SQRT(+$AI$16^1/AD17)^1/3.1415926</f>
        <v>2198.7231649145</v>
      </c>
      <c r="AJ17" s="27"/>
      <c r="AK17" s="69"/>
      <c r="AL17" s="27"/>
      <c r="AM17" s="27"/>
      <c r="AN17" s="11"/>
      <c r="AO17" s="27"/>
    </row>
    <row r="18" customFormat="false" ht="41.75" hidden="false" customHeight="true" outlineLevel="0" collapsed="false">
      <c r="A18" s="11"/>
      <c r="B18" s="12"/>
      <c r="C18" s="13"/>
      <c r="D18" s="70" t="s">
        <v>0</v>
      </c>
      <c r="E18" s="71" t="s">
        <v>1</v>
      </c>
      <c r="F18" s="72" t="s">
        <v>17</v>
      </c>
      <c r="G18" s="53"/>
      <c r="H18" s="54"/>
      <c r="I18" s="73" t="n">
        <f aca="false">+L18/N18</f>
        <v>6</v>
      </c>
      <c r="J18" s="74" t="s">
        <v>1</v>
      </c>
      <c r="K18" s="75"/>
      <c r="L18" s="76" t="n">
        <f aca="false">+$I$14</f>
        <v>18</v>
      </c>
      <c r="M18" s="77" t="s">
        <v>18</v>
      </c>
      <c r="N18" s="78" t="n">
        <f aca="false">+$I$15</f>
        <v>3</v>
      </c>
      <c r="O18" s="60"/>
      <c r="P18" s="79" t="n">
        <f aca="false">+S18/U18</f>
        <v>2.50662721600161</v>
      </c>
      <c r="Q18" s="74" t="s">
        <v>1</v>
      </c>
      <c r="R18" s="75"/>
      <c r="S18" s="80" t="n">
        <f aca="false">+P14</f>
        <v>3.14159</v>
      </c>
      <c r="T18" s="74" t="s">
        <v>18</v>
      </c>
      <c r="U18" s="81" t="n">
        <f aca="false">+P15</f>
        <v>1.25331360800081</v>
      </c>
      <c r="V18" s="64"/>
      <c r="W18" s="82" t="n">
        <f aca="false">+Z18/AB18</f>
        <v>2.506628274631</v>
      </c>
      <c r="X18" s="74" t="s">
        <v>1</v>
      </c>
      <c r="Y18" s="75"/>
      <c r="Z18" s="83" t="n">
        <f aca="false">+Z14</f>
        <v>3.14159265358979</v>
      </c>
      <c r="AA18" s="74" t="s">
        <v>18</v>
      </c>
      <c r="AB18" s="84" t="n">
        <f aca="false">+Z15</f>
        <v>1.2533141373155</v>
      </c>
      <c r="AC18" s="54"/>
      <c r="AD18" s="68" t="n">
        <f aca="false">+W18^2</f>
        <v>6.28318530717958</v>
      </c>
      <c r="AE18" s="68" t="n">
        <f aca="false">+Z15^2</f>
        <v>1.5707963267949</v>
      </c>
      <c r="AF18" s="68" t="n">
        <f aca="false">+AB18^2</f>
        <v>1.5707963267949</v>
      </c>
      <c r="AG18" s="11"/>
      <c r="AH18" s="27"/>
      <c r="AI18" s="11" t="n">
        <f aca="false">+SQRT(3.14159265359^3.14159265359)</f>
        <v>6.03839048151278</v>
      </c>
      <c r="AJ18" s="27"/>
      <c r="AK18" s="11"/>
      <c r="AL18" s="27"/>
      <c r="AM18" s="27"/>
      <c r="AN18" s="11"/>
      <c r="AO18" s="27"/>
    </row>
    <row r="19" customFormat="false" ht="41.75" hidden="false" customHeight="true" outlineLevel="0" collapsed="false">
      <c r="A19" s="11"/>
      <c r="B19" s="12"/>
      <c r="C19" s="13"/>
      <c r="D19" s="85" t="s">
        <v>0</v>
      </c>
      <c r="E19" s="86" t="s">
        <v>1</v>
      </c>
      <c r="F19" s="87" t="s">
        <v>19</v>
      </c>
      <c r="G19" s="53"/>
      <c r="H19" s="54"/>
      <c r="I19" s="88" t="n">
        <f aca="false">+N19*L19</f>
        <v>6</v>
      </c>
      <c r="J19" s="86" t="s">
        <v>1</v>
      </c>
      <c r="K19" s="89"/>
      <c r="L19" s="90" t="n">
        <f aca="false">+$I$15</f>
        <v>3</v>
      </c>
      <c r="M19" s="91" t="s">
        <v>16</v>
      </c>
      <c r="N19" s="92" t="n">
        <f aca="false">+$I$13</f>
        <v>2</v>
      </c>
      <c r="O19" s="60"/>
      <c r="P19" s="93" t="n">
        <f aca="false">+U19*S19</f>
        <v>2.50662721600161</v>
      </c>
      <c r="Q19" s="86" t="s">
        <v>1</v>
      </c>
      <c r="R19" s="89"/>
      <c r="S19" s="94" t="n">
        <f aca="false">+P15</f>
        <v>1.25331360800081</v>
      </c>
      <c r="T19" s="86" t="s">
        <v>16</v>
      </c>
      <c r="U19" s="95" t="n">
        <f aca="false">+P13</f>
        <v>2</v>
      </c>
      <c r="V19" s="64"/>
      <c r="W19" s="96" t="n">
        <f aca="false">+AB19*Z19</f>
        <v>2.506628274631</v>
      </c>
      <c r="X19" s="86" t="s">
        <v>1</v>
      </c>
      <c r="Y19" s="89"/>
      <c r="Z19" s="97" t="n">
        <f aca="false">+Z15</f>
        <v>1.2533141373155</v>
      </c>
      <c r="AA19" s="86" t="s">
        <v>16</v>
      </c>
      <c r="AB19" s="98" t="n">
        <f aca="false">+Z13</f>
        <v>2</v>
      </c>
      <c r="AC19" s="54"/>
      <c r="AD19" s="68" t="n">
        <f aca="false">+W19^2</f>
        <v>6.28318530717958</v>
      </c>
      <c r="AE19" s="68" t="n">
        <f aca="false">+Z16^2</f>
        <v>0</v>
      </c>
      <c r="AF19" s="68" t="n">
        <f aca="false">+AB19^2</f>
        <v>4</v>
      </c>
      <c r="AG19" s="11"/>
      <c r="AH19" s="27"/>
      <c r="AI19" s="11"/>
      <c r="AJ19" s="27"/>
      <c r="AK19" s="11"/>
      <c r="AL19" s="27"/>
      <c r="AM19" s="27"/>
      <c r="AN19" s="11"/>
      <c r="AO19" s="27"/>
    </row>
    <row r="20" customFormat="false" ht="41.75" hidden="false" customHeight="true" outlineLevel="0" collapsed="false">
      <c r="A20" s="11"/>
      <c r="B20" s="12"/>
      <c r="C20" s="13"/>
      <c r="D20" s="99" t="s">
        <v>2</v>
      </c>
      <c r="E20" s="100" t="s">
        <v>1</v>
      </c>
      <c r="F20" s="101" t="s">
        <v>20</v>
      </c>
      <c r="G20" s="53"/>
      <c r="H20" s="54"/>
      <c r="I20" s="102" t="n">
        <f aca="false">+L20/N20</f>
        <v>2</v>
      </c>
      <c r="J20" s="100" t="s">
        <v>1</v>
      </c>
      <c r="K20" s="103"/>
      <c r="L20" s="104" t="n">
        <f aca="false">+$I$12</f>
        <v>6</v>
      </c>
      <c r="M20" s="105" t="s">
        <v>18</v>
      </c>
      <c r="N20" s="106" t="n">
        <f aca="false">+$I$15</f>
        <v>3</v>
      </c>
      <c r="O20" s="60"/>
      <c r="P20" s="107" t="n">
        <f aca="false">+S20/U20</f>
        <v>2</v>
      </c>
      <c r="Q20" s="100" t="s">
        <v>1</v>
      </c>
      <c r="R20" s="103"/>
      <c r="S20" s="108" t="n">
        <f aca="false">+P12</f>
        <v>2.50662721600161</v>
      </c>
      <c r="T20" s="109" t="s">
        <v>18</v>
      </c>
      <c r="U20" s="110" t="n">
        <f aca="false">+P15</f>
        <v>1.25331360800081</v>
      </c>
      <c r="V20" s="111"/>
      <c r="W20" s="112" t="n">
        <f aca="false">+Z20/AB20</f>
        <v>2</v>
      </c>
      <c r="X20" s="100" t="s">
        <v>1</v>
      </c>
      <c r="Y20" s="103"/>
      <c r="Z20" s="113" t="n">
        <f aca="false">+Z12</f>
        <v>2.506628274631</v>
      </c>
      <c r="AA20" s="109" t="s">
        <v>18</v>
      </c>
      <c r="AB20" s="114" t="n">
        <f aca="false">+Z15</f>
        <v>1.2533141373155</v>
      </c>
      <c r="AC20" s="54"/>
      <c r="AD20" s="68" t="n">
        <f aca="false">+W20^2</f>
        <v>4</v>
      </c>
      <c r="AE20" s="68" t="n">
        <f aca="false">+Z17^2</f>
        <v>9.86960440108934</v>
      </c>
      <c r="AF20" s="68" t="n">
        <f aca="false">+AB20^2</f>
        <v>1.5707963267949</v>
      </c>
      <c r="AG20" s="11"/>
      <c r="AH20" s="27"/>
      <c r="AI20" s="11"/>
      <c r="AJ20" s="27"/>
      <c r="AK20" s="11"/>
      <c r="AL20" s="27"/>
      <c r="AM20" s="27"/>
      <c r="AN20" s="11"/>
      <c r="AO20" s="27"/>
    </row>
    <row r="21" customFormat="false" ht="41.75" hidden="false" customHeight="true" outlineLevel="0" collapsed="false">
      <c r="A21" s="11"/>
      <c r="B21" s="12"/>
      <c r="C21" s="13"/>
      <c r="D21" s="115" t="s">
        <v>2</v>
      </c>
      <c r="E21" s="116" t="s">
        <v>1</v>
      </c>
      <c r="F21" s="117" t="s">
        <v>21</v>
      </c>
      <c r="G21" s="53"/>
      <c r="H21" s="54"/>
      <c r="I21" s="118" t="n">
        <f aca="false">+L21/N21</f>
        <v>2</v>
      </c>
      <c r="J21" s="116" t="s">
        <v>1</v>
      </c>
      <c r="K21" s="119"/>
      <c r="L21" s="120" t="n">
        <f aca="false">+$I$12^2</f>
        <v>36</v>
      </c>
      <c r="M21" s="121" t="s">
        <v>18</v>
      </c>
      <c r="N21" s="122" t="n">
        <f aca="false">+$I$14</f>
        <v>18</v>
      </c>
      <c r="O21" s="60"/>
      <c r="P21" s="123" t="n">
        <f aca="false">+S21/U21</f>
        <v>2</v>
      </c>
      <c r="Q21" s="116" t="s">
        <v>1</v>
      </c>
      <c r="R21" s="119"/>
      <c r="S21" s="124" t="n">
        <f aca="false">+P12^2</f>
        <v>6.28318</v>
      </c>
      <c r="T21" s="125" t="s">
        <v>18</v>
      </c>
      <c r="U21" s="126" t="n">
        <f aca="false">+P14</f>
        <v>3.14159</v>
      </c>
      <c r="V21" s="64"/>
      <c r="W21" s="127" t="n">
        <f aca="false">+Z21/AB21</f>
        <v>2</v>
      </c>
      <c r="X21" s="116" t="s">
        <v>1</v>
      </c>
      <c r="Y21" s="119"/>
      <c r="Z21" s="128" t="n">
        <f aca="false">+Z12^2</f>
        <v>6.28318530717958</v>
      </c>
      <c r="AA21" s="125" t="s">
        <v>18</v>
      </c>
      <c r="AB21" s="129" t="n">
        <f aca="false">+Z14</f>
        <v>3.14159265358979</v>
      </c>
      <c r="AC21" s="54"/>
      <c r="AD21" s="68" t="n">
        <f aca="false">+W21^2</f>
        <v>4</v>
      </c>
      <c r="AE21" s="68" t="n">
        <f aca="false">+Z18^2</f>
        <v>9.86960440108934</v>
      </c>
      <c r="AF21" s="68" t="n">
        <f aca="false">+AB21^2</f>
        <v>9.86960440108934</v>
      </c>
      <c r="AG21" s="11"/>
      <c r="AH21" s="27"/>
      <c r="AI21" s="11"/>
      <c r="AJ21" s="27"/>
      <c r="AK21" s="11"/>
      <c r="AL21" s="27"/>
      <c r="AM21" s="27"/>
      <c r="AN21" s="11"/>
      <c r="AO21" s="27"/>
    </row>
    <row r="22" customFormat="false" ht="41.75" hidden="false" customHeight="true" outlineLevel="0" collapsed="false">
      <c r="A22" s="11"/>
      <c r="B22" s="12"/>
      <c r="C22" s="13"/>
      <c r="D22" s="130" t="s">
        <v>2</v>
      </c>
      <c r="E22" s="131" t="s">
        <v>1</v>
      </c>
      <c r="F22" s="132" t="s">
        <v>22</v>
      </c>
      <c r="G22" s="53"/>
      <c r="H22" s="54"/>
      <c r="I22" s="133" t="n">
        <f aca="false">+L22/N22</f>
        <v>2</v>
      </c>
      <c r="J22" s="131" t="s">
        <v>1</v>
      </c>
      <c r="K22" s="134"/>
      <c r="L22" s="135" t="n">
        <f aca="false">+$I$14</f>
        <v>18</v>
      </c>
      <c r="M22" s="136" t="s">
        <v>18</v>
      </c>
      <c r="N22" s="137" t="n">
        <f aca="false">+$I$15^2</f>
        <v>9</v>
      </c>
      <c r="O22" s="60"/>
      <c r="P22" s="138" t="n">
        <f aca="false">+S22/U22</f>
        <v>2</v>
      </c>
      <c r="Q22" s="131" t="s">
        <v>1</v>
      </c>
      <c r="R22" s="134"/>
      <c r="S22" s="139" t="n">
        <f aca="false">+P14</f>
        <v>3.14159</v>
      </c>
      <c r="T22" s="131" t="s">
        <v>18</v>
      </c>
      <c r="U22" s="140" t="n">
        <f aca="false">+P15^2</f>
        <v>1.570795</v>
      </c>
      <c r="V22" s="64"/>
      <c r="W22" s="141" t="n">
        <f aca="false">+Z22/AB22</f>
        <v>2</v>
      </c>
      <c r="X22" s="131" t="s">
        <v>1</v>
      </c>
      <c r="Y22" s="134"/>
      <c r="Z22" s="142" t="n">
        <f aca="false">+Z14</f>
        <v>3.14159265358979</v>
      </c>
      <c r="AA22" s="131" t="s">
        <v>18</v>
      </c>
      <c r="AB22" s="143" t="n">
        <f aca="false">+Z15^2</f>
        <v>1.5707963267949</v>
      </c>
      <c r="AC22" s="54"/>
      <c r="AD22" s="68" t="n">
        <f aca="false">+W22^2</f>
        <v>4</v>
      </c>
      <c r="AE22" s="68" t="n">
        <f aca="false">+Z19^2</f>
        <v>1.5707963267949</v>
      </c>
      <c r="AF22" s="68" t="n">
        <f aca="false">+AB22^2</f>
        <v>2.46740110027233</v>
      </c>
      <c r="AG22" s="11"/>
      <c r="AH22" s="27"/>
      <c r="AI22" s="11"/>
      <c r="AJ22" s="27"/>
      <c r="AK22" s="11"/>
      <c r="AL22" s="27"/>
      <c r="AM22" s="27"/>
      <c r="AN22" s="11"/>
      <c r="AO22" s="27"/>
    </row>
    <row r="23" customFormat="false" ht="41.75" hidden="false" customHeight="true" outlineLevel="0" collapsed="false">
      <c r="A23" s="11"/>
      <c r="B23" s="12"/>
      <c r="C23" s="13"/>
      <c r="D23" s="144" t="s">
        <v>23</v>
      </c>
      <c r="E23" s="145" t="s">
        <v>1</v>
      </c>
      <c r="F23" s="146" t="s">
        <v>24</v>
      </c>
      <c r="G23" s="53"/>
      <c r="H23" s="54"/>
      <c r="I23" s="147" t="n">
        <f aca="false">+L23/N23</f>
        <v>18</v>
      </c>
      <c r="J23" s="145" t="s">
        <v>1</v>
      </c>
      <c r="K23" s="148"/>
      <c r="L23" s="149" t="n">
        <f aca="false">+$I$12^2</f>
        <v>36</v>
      </c>
      <c r="M23" s="150" t="s">
        <v>18</v>
      </c>
      <c r="N23" s="151" t="n">
        <f aca="false">+$I$13</f>
        <v>2</v>
      </c>
      <c r="O23" s="60"/>
      <c r="P23" s="152" t="n">
        <f aca="false">+S23/U23</f>
        <v>3.14159</v>
      </c>
      <c r="Q23" s="145" t="s">
        <v>1</v>
      </c>
      <c r="R23" s="148"/>
      <c r="S23" s="153" t="n">
        <f aca="false">+P12^2</f>
        <v>6.28318</v>
      </c>
      <c r="T23" s="145" t="s">
        <v>18</v>
      </c>
      <c r="U23" s="154" t="n">
        <f aca="false">+P13</f>
        <v>2</v>
      </c>
      <c r="V23" s="64"/>
      <c r="W23" s="155" t="n">
        <f aca="false">+Z23/AB23</f>
        <v>3.14159265358979</v>
      </c>
      <c r="X23" s="145" t="s">
        <v>1</v>
      </c>
      <c r="Y23" s="148"/>
      <c r="Z23" s="156" t="n">
        <f aca="false">+Z12^2</f>
        <v>6.28318530717958</v>
      </c>
      <c r="AA23" s="145" t="s">
        <v>18</v>
      </c>
      <c r="AB23" s="157" t="n">
        <f aca="false">+Z13</f>
        <v>2</v>
      </c>
      <c r="AC23" s="54"/>
      <c r="AD23" s="68" t="n">
        <f aca="false">+W23^2</f>
        <v>9.86960440108934</v>
      </c>
      <c r="AE23" s="68" t="n">
        <f aca="false">+Z20^2</f>
        <v>6.28318530717958</v>
      </c>
      <c r="AF23" s="68" t="n">
        <f aca="false">+AB23^2</f>
        <v>4</v>
      </c>
      <c r="AG23" s="11"/>
      <c r="AH23" s="27"/>
      <c r="AI23" s="11"/>
      <c r="AJ23" s="27"/>
      <c r="AK23" s="11"/>
      <c r="AL23" s="27"/>
      <c r="AM23" s="27"/>
      <c r="AN23" s="11"/>
      <c r="AO23" s="27"/>
    </row>
    <row r="24" customFormat="false" ht="41.75" hidden="false" customHeight="true" outlineLevel="0" collapsed="false">
      <c r="A24" s="11"/>
      <c r="B24" s="12"/>
      <c r="C24" s="13"/>
      <c r="D24" s="158" t="s">
        <v>3</v>
      </c>
      <c r="E24" s="159" t="s">
        <v>1</v>
      </c>
      <c r="F24" s="160" t="s">
        <v>25</v>
      </c>
      <c r="G24" s="53"/>
      <c r="H24" s="54"/>
      <c r="I24" s="161" t="n">
        <f aca="false">+N24*L24</f>
        <v>18</v>
      </c>
      <c r="J24" s="159" t="s">
        <v>1</v>
      </c>
      <c r="K24" s="162"/>
      <c r="L24" s="163" t="n">
        <f aca="false">+$I$15^2</f>
        <v>9</v>
      </c>
      <c r="M24" s="164" t="s">
        <v>16</v>
      </c>
      <c r="N24" s="165" t="n">
        <f aca="false">+$I$13</f>
        <v>2</v>
      </c>
      <c r="O24" s="60"/>
      <c r="P24" s="166" t="n">
        <f aca="false">+U24*S24</f>
        <v>3.14159</v>
      </c>
      <c r="Q24" s="159" t="s">
        <v>1</v>
      </c>
      <c r="R24" s="162"/>
      <c r="S24" s="167" t="n">
        <f aca="false">+P15^2</f>
        <v>1.570795</v>
      </c>
      <c r="T24" s="168" t="s">
        <v>16</v>
      </c>
      <c r="U24" s="169" t="n">
        <f aca="false">+P13</f>
        <v>2</v>
      </c>
      <c r="V24" s="64"/>
      <c r="W24" s="170" t="n">
        <f aca="false">+AB24*Z24</f>
        <v>3.14159265358979</v>
      </c>
      <c r="X24" s="159" t="s">
        <v>1</v>
      </c>
      <c r="Y24" s="162"/>
      <c r="Z24" s="171" t="n">
        <f aca="false">+Z15^2</f>
        <v>1.5707963267949</v>
      </c>
      <c r="AA24" s="168" t="s">
        <v>16</v>
      </c>
      <c r="AB24" s="172" t="n">
        <f aca="false">+Z13</f>
        <v>2</v>
      </c>
      <c r="AC24" s="54"/>
      <c r="AD24" s="68" t="n">
        <f aca="false">+W24^2</f>
        <v>9.86960440108934</v>
      </c>
      <c r="AE24" s="68" t="n">
        <f aca="false">+Z21^2</f>
        <v>39.4784176043574</v>
      </c>
      <c r="AF24" s="68" t="n">
        <f aca="false">+AB24^2</f>
        <v>4</v>
      </c>
      <c r="AG24" s="11"/>
      <c r="AH24" s="27"/>
      <c r="AI24" s="11"/>
      <c r="AJ24" s="27"/>
      <c r="AK24" s="11"/>
      <c r="AL24" s="27"/>
      <c r="AM24" s="27"/>
      <c r="AN24" s="11"/>
      <c r="AO24" s="27"/>
    </row>
    <row r="25" customFormat="false" ht="41.75" hidden="false" customHeight="true" outlineLevel="0" collapsed="false">
      <c r="A25" s="11"/>
      <c r="B25" s="12"/>
      <c r="C25" s="13"/>
      <c r="D25" s="173" t="s">
        <v>3</v>
      </c>
      <c r="E25" s="174" t="s">
        <v>1</v>
      </c>
      <c r="F25" s="175" t="s">
        <v>26</v>
      </c>
      <c r="G25" s="53"/>
      <c r="H25" s="54"/>
      <c r="I25" s="176" t="n">
        <f aca="false">+L25*N25</f>
        <v>18</v>
      </c>
      <c r="J25" s="174" t="s">
        <v>1</v>
      </c>
      <c r="K25" s="177"/>
      <c r="L25" s="178" t="n">
        <f aca="false">+$I$12</f>
        <v>6</v>
      </c>
      <c r="M25" s="179" t="s">
        <v>16</v>
      </c>
      <c r="N25" s="180" t="n">
        <f aca="false">+$I$15</f>
        <v>3</v>
      </c>
      <c r="O25" s="60"/>
      <c r="P25" s="181" t="n">
        <f aca="false">+S25*U25</f>
        <v>3.14159</v>
      </c>
      <c r="Q25" s="174" t="s">
        <v>1</v>
      </c>
      <c r="R25" s="177"/>
      <c r="S25" s="182" t="n">
        <f aca="false">+P12</f>
        <v>2.50662721600161</v>
      </c>
      <c r="T25" s="174" t="s">
        <v>16</v>
      </c>
      <c r="U25" s="183" t="n">
        <f aca="false">+P15</f>
        <v>1.25331360800081</v>
      </c>
      <c r="V25" s="64"/>
      <c r="W25" s="184" t="n">
        <f aca="false">+Z25*AB25</f>
        <v>3.14159265358979</v>
      </c>
      <c r="X25" s="174" t="s">
        <v>1</v>
      </c>
      <c r="Y25" s="177"/>
      <c r="Z25" s="185" t="n">
        <f aca="false">+Z12</f>
        <v>2.506628274631</v>
      </c>
      <c r="AA25" s="174" t="s">
        <v>16</v>
      </c>
      <c r="AB25" s="186" t="n">
        <f aca="false">+Z15</f>
        <v>1.2533141373155</v>
      </c>
      <c r="AC25" s="54"/>
      <c r="AD25" s="68" t="n">
        <f aca="false">+W25^2</f>
        <v>9.86960440108934</v>
      </c>
      <c r="AE25" s="68" t="n">
        <f aca="false">+Z22^2</f>
        <v>9.86960440108934</v>
      </c>
      <c r="AF25" s="68" t="n">
        <f aca="false">+AB25^2</f>
        <v>1.5707963267949</v>
      </c>
      <c r="AG25" s="11"/>
      <c r="AH25" s="27"/>
      <c r="AI25" s="11"/>
      <c r="AJ25" s="27"/>
      <c r="AK25" s="11"/>
      <c r="AL25" s="27"/>
      <c r="AM25" s="27"/>
      <c r="AN25" s="11"/>
      <c r="AO25" s="27"/>
    </row>
    <row r="26" customFormat="false" ht="41.75" hidden="false" customHeight="true" outlineLevel="0" collapsed="false">
      <c r="A26" s="11"/>
      <c r="B26" s="12"/>
      <c r="C26" s="13"/>
      <c r="D26" s="187" t="s">
        <v>4</v>
      </c>
      <c r="E26" s="188" t="s">
        <v>1</v>
      </c>
      <c r="F26" s="189" t="s">
        <v>27</v>
      </c>
      <c r="G26" s="53"/>
      <c r="H26" s="53"/>
      <c r="I26" s="190" t="n">
        <f aca="false">+L26/N26</f>
        <v>3</v>
      </c>
      <c r="J26" s="191" t="s">
        <v>1</v>
      </c>
      <c r="K26" s="192"/>
      <c r="L26" s="193" t="n">
        <f aca="false">+$I$12</f>
        <v>6</v>
      </c>
      <c r="M26" s="194" t="s">
        <v>18</v>
      </c>
      <c r="N26" s="195" t="n">
        <f aca="false">+$I$13</f>
        <v>2</v>
      </c>
      <c r="O26" s="60"/>
      <c r="P26" s="196" t="n">
        <f aca="false">+S26/U26</f>
        <v>1.25331360800081</v>
      </c>
      <c r="Q26" s="191" t="s">
        <v>1</v>
      </c>
      <c r="R26" s="192"/>
      <c r="S26" s="197" t="n">
        <f aca="false">+P12</f>
        <v>2.50662721600161</v>
      </c>
      <c r="T26" s="198" t="s">
        <v>18</v>
      </c>
      <c r="U26" s="199" t="n">
        <f aca="false">+P13</f>
        <v>2</v>
      </c>
      <c r="V26" s="111"/>
      <c r="W26" s="200" t="n">
        <f aca="false">+Z26/AB26</f>
        <v>1.2533141373155</v>
      </c>
      <c r="X26" s="191" t="s">
        <v>1</v>
      </c>
      <c r="Y26" s="192"/>
      <c r="Z26" s="201" t="n">
        <f aca="false">+Z12</f>
        <v>2.506628274631</v>
      </c>
      <c r="AA26" s="198" t="s">
        <v>18</v>
      </c>
      <c r="AB26" s="202" t="n">
        <f aca="false">+Z13</f>
        <v>2</v>
      </c>
      <c r="AC26" s="53"/>
      <c r="AD26" s="68" t="n">
        <f aca="false">+W26^2</f>
        <v>1.5707963267949</v>
      </c>
      <c r="AE26" s="68" t="n">
        <f aca="false">+Z23^2</f>
        <v>39.4784176043574</v>
      </c>
      <c r="AF26" s="68" t="n">
        <f aca="false">+AB26^2</f>
        <v>4</v>
      </c>
      <c r="AG26" s="11"/>
      <c r="AH26" s="27"/>
      <c r="AI26" s="11"/>
      <c r="AJ26" s="27"/>
      <c r="AK26" s="11"/>
      <c r="AL26" s="27"/>
      <c r="AM26" s="27"/>
      <c r="AN26" s="11"/>
      <c r="AO26" s="27"/>
    </row>
    <row r="27" customFormat="false" ht="41.75" hidden="false" customHeight="true" outlineLevel="0" collapsed="false">
      <c r="A27" s="11"/>
      <c r="B27" s="12"/>
      <c r="C27" s="13"/>
      <c r="D27" s="203" t="s">
        <v>4</v>
      </c>
      <c r="E27" s="204" t="s">
        <v>1</v>
      </c>
      <c r="F27" s="205" t="s">
        <v>28</v>
      </c>
      <c r="G27" s="53"/>
      <c r="H27" s="53"/>
      <c r="I27" s="206" t="n">
        <f aca="false">+L27/N27</f>
        <v>3</v>
      </c>
      <c r="J27" s="207" t="s">
        <v>1</v>
      </c>
      <c r="K27" s="208"/>
      <c r="L27" s="209" t="n">
        <f aca="false">+$I$14</f>
        <v>18</v>
      </c>
      <c r="M27" s="210" t="s">
        <v>18</v>
      </c>
      <c r="N27" s="211" t="n">
        <f aca="false">+$I$12</f>
        <v>6</v>
      </c>
      <c r="O27" s="60"/>
      <c r="P27" s="212" t="n">
        <f aca="false">+S27/U27</f>
        <v>1.25331360800081</v>
      </c>
      <c r="Q27" s="207" t="s">
        <v>1</v>
      </c>
      <c r="R27" s="208"/>
      <c r="S27" s="213" t="n">
        <f aca="false">+P14</f>
        <v>3.14159</v>
      </c>
      <c r="T27" s="214" t="s">
        <v>18</v>
      </c>
      <c r="U27" s="215" t="n">
        <f aca="false">+P12</f>
        <v>2.50662721600161</v>
      </c>
      <c r="V27" s="64"/>
      <c r="W27" s="216" t="n">
        <f aca="false">+Z27/AB27</f>
        <v>1.2533141373155</v>
      </c>
      <c r="X27" s="207" t="s">
        <v>1</v>
      </c>
      <c r="Y27" s="208"/>
      <c r="Z27" s="217" t="n">
        <f aca="false">+Z14</f>
        <v>3.14159265358979</v>
      </c>
      <c r="AA27" s="214" t="s">
        <v>18</v>
      </c>
      <c r="AB27" s="218" t="n">
        <f aca="false">+Z12</f>
        <v>2.506628274631</v>
      </c>
      <c r="AC27" s="53"/>
      <c r="AD27" s="68" t="n">
        <f aca="false">+W27^2</f>
        <v>1.57079632679489</v>
      </c>
      <c r="AE27" s="68" t="n">
        <f aca="false">+Z24^2</f>
        <v>2.46740110027233</v>
      </c>
      <c r="AF27" s="68" t="n">
        <f aca="false">+AB27^2</f>
        <v>6.28318530717958</v>
      </c>
      <c r="AG27" s="11"/>
      <c r="AH27" s="27"/>
      <c r="AI27" s="11"/>
      <c r="AJ27" s="27"/>
      <c r="AK27" s="11"/>
      <c r="AL27" s="27"/>
      <c r="AM27" s="27"/>
      <c r="AN27" s="11"/>
      <c r="AO27" s="27"/>
    </row>
    <row r="28" customFormat="false" ht="41.75" hidden="false" customHeight="true" outlineLevel="0" collapsed="false">
      <c r="A28" s="11"/>
      <c r="B28" s="12"/>
      <c r="C28" s="13"/>
      <c r="D28" s="219" t="s">
        <v>4</v>
      </c>
      <c r="E28" s="220" t="s">
        <v>1</v>
      </c>
      <c r="F28" s="221" t="s">
        <v>29</v>
      </c>
      <c r="G28" s="53"/>
      <c r="H28" s="53"/>
      <c r="I28" s="222" t="n">
        <f aca="false">+SQRT(L28/N28)</f>
        <v>3</v>
      </c>
      <c r="J28" s="223" t="s">
        <v>1</v>
      </c>
      <c r="K28" s="224" t="s">
        <v>30</v>
      </c>
      <c r="L28" s="225" t="n">
        <f aca="false">+$I$14</f>
        <v>18</v>
      </c>
      <c r="M28" s="226" t="s">
        <v>18</v>
      </c>
      <c r="N28" s="227" t="n">
        <f aca="false">+$I$13</f>
        <v>2</v>
      </c>
      <c r="O28" s="60"/>
      <c r="P28" s="228" t="n">
        <f aca="false">+SQRT(S28/U28)</f>
        <v>1.25331360800081</v>
      </c>
      <c r="Q28" s="223" t="s">
        <v>1</v>
      </c>
      <c r="R28" s="224" t="s">
        <v>30</v>
      </c>
      <c r="S28" s="229" t="n">
        <f aca="false">+P14</f>
        <v>3.14159</v>
      </c>
      <c r="T28" s="223" t="s">
        <v>18</v>
      </c>
      <c r="U28" s="230" t="n">
        <f aca="false">+P13</f>
        <v>2</v>
      </c>
      <c r="V28" s="64"/>
      <c r="W28" s="231" t="n">
        <f aca="false">+SQRT(Z28/AB28)</f>
        <v>1.2533141373155</v>
      </c>
      <c r="X28" s="223" t="s">
        <v>1</v>
      </c>
      <c r="Y28" s="224" t="s">
        <v>30</v>
      </c>
      <c r="Z28" s="232" t="n">
        <f aca="false">+Z14</f>
        <v>3.14159265358979</v>
      </c>
      <c r="AA28" s="223" t="s">
        <v>18</v>
      </c>
      <c r="AB28" s="233" t="n">
        <f aca="false">+Z13</f>
        <v>2</v>
      </c>
      <c r="AC28" s="53"/>
      <c r="AD28" s="68" t="n">
        <f aca="false">+W28^2</f>
        <v>1.5707963267949</v>
      </c>
      <c r="AE28" s="68" t="n">
        <f aca="false">+Z25^2</f>
        <v>6.28318530717958</v>
      </c>
      <c r="AF28" s="68" t="n">
        <f aca="false">+AB28^2</f>
        <v>4</v>
      </c>
      <c r="AG28" s="11"/>
      <c r="AH28" s="27"/>
      <c r="AI28" s="11"/>
      <c r="AJ28" s="27"/>
      <c r="AK28" s="11"/>
      <c r="AL28" s="27"/>
      <c r="AM28" s="27"/>
      <c r="AN28" s="11"/>
      <c r="AO28" s="27"/>
    </row>
    <row r="29" customFormat="false" ht="19.7" hidden="false" customHeight="false" outlineLevel="0" collapsed="false">
      <c r="A29" s="11"/>
      <c r="B29" s="12"/>
      <c r="C29" s="13"/>
      <c r="D29" s="12"/>
      <c r="E29" s="14"/>
      <c r="F29" s="13"/>
      <c r="G29" s="13"/>
      <c r="H29" s="13"/>
      <c r="I29" s="13"/>
      <c r="J29" s="13"/>
      <c r="K29" s="12"/>
      <c r="L29" s="12"/>
      <c r="M29" s="14"/>
      <c r="N29" s="15"/>
      <c r="O29" s="15"/>
      <c r="P29" s="13"/>
      <c r="Q29" s="13"/>
      <c r="R29" s="12"/>
      <c r="S29" s="12"/>
      <c r="T29" s="14"/>
      <c r="U29" s="15"/>
      <c r="V29" s="16"/>
      <c r="W29" s="13"/>
      <c r="X29" s="13"/>
      <c r="Y29" s="12"/>
      <c r="Z29" s="12"/>
      <c r="AA29" s="14"/>
      <c r="AB29" s="15"/>
      <c r="AC29" s="13"/>
      <c r="AD29" s="13"/>
      <c r="AE29" s="13"/>
      <c r="AF29" s="13"/>
      <c r="AG29" s="11"/>
      <c r="AH29" s="27"/>
      <c r="AI29" s="11"/>
      <c r="AJ29" s="27"/>
      <c r="AK29" s="11"/>
      <c r="AL29" s="14"/>
      <c r="AM29" s="14"/>
      <c r="AN29" s="30"/>
      <c r="AO29" s="27"/>
    </row>
    <row r="30" customFormat="false" ht="19.7" hidden="false" customHeight="false" outlineLevel="0" collapsed="false">
      <c r="A30" s="11"/>
      <c r="B30" s="12"/>
      <c r="C30" s="13"/>
      <c r="D30" s="12"/>
      <c r="E30" s="14"/>
      <c r="F30" s="13"/>
      <c r="G30" s="13"/>
      <c r="H30" s="13"/>
      <c r="I30" s="13"/>
      <c r="J30" s="13"/>
      <c r="K30" s="12"/>
      <c r="L30" s="12"/>
      <c r="M30" s="14"/>
      <c r="N30" s="15"/>
      <c r="O30" s="15"/>
      <c r="P30" s="13"/>
      <c r="Q30" s="13"/>
      <c r="R30" s="12"/>
      <c r="S30" s="12"/>
      <c r="T30" s="14"/>
      <c r="U30" s="15"/>
      <c r="V30" s="16"/>
      <c r="W30" s="13"/>
      <c r="X30" s="13"/>
      <c r="Y30" s="12"/>
      <c r="Z30" s="12"/>
      <c r="AA30" s="14"/>
      <c r="AB30" s="15"/>
      <c r="AC30" s="13"/>
      <c r="AD30" s="13"/>
      <c r="AE30" s="13"/>
      <c r="AF30" s="13"/>
      <c r="AG30" s="11"/>
      <c r="AH30" s="27"/>
      <c r="AI30" s="11"/>
      <c r="AJ30" s="27"/>
      <c r="AK30" s="11"/>
      <c r="AL30" s="14"/>
      <c r="AM30" s="14"/>
      <c r="AN30" s="30"/>
      <c r="AO30" s="27"/>
    </row>
    <row r="31" customFormat="false" ht="19.7" hidden="false" customHeight="false" outlineLevel="0" collapsed="false">
      <c r="B31" s="12"/>
      <c r="C31" s="13"/>
      <c r="D31" s="12"/>
      <c r="E31" s="14"/>
      <c r="F31" s="13"/>
      <c r="G31" s="13"/>
      <c r="H31" s="13"/>
      <c r="I31" s="13"/>
      <c r="J31" s="13"/>
      <c r="K31" s="12"/>
      <c r="L31" s="12"/>
      <c r="M31" s="14"/>
      <c r="N31" s="15"/>
      <c r="O31" s="15"/>
      <c r="P31" s="13"/>
      <c r="Q31" s="13"/>
      <c r="R31" s="12"/>
      <c r="S31" s="12"/>
      <c r="T31" s="14"/>
      <c r="U31" s="15"/>
      <c r="V31" s="16"/>
      <c r="W31" s="13"/>
      <c r="X31" s="13"/>
      <c r="Y31" s="12"/>
      <c r="Z31" s="12"/>
      <c r="AA31" s="14"/>
      <c r="AB31" s="15"/>
      <c r="AC31" s="13"/>
      <c r="AD31" s="13"/>
      <c r="AE31" s="13"/>
      <c r="AF31" s="13"/>
      <c r="AG31" s="11"/>
      <c r="AH31" s="27"/>
      <c r="AI31" s="11"/>
      <c r="AJ31" s="27"/>
      <c r="AK31" s="11"/>
      <c r="AL31" s="14"/>
      <c r="AM31" s="14"/>
      <c r="AN31" s="30"/>
      <c r="AO31" s="27"/>
    </row>
    <row r="32" customFormat="false" ht="19.7" hidden="false" customHeight="false" outlineLevel="0" collapsed="false">
      <c r="B32" s="12"/>
      <c r="C32" s="13"/>
      <c r="D32" s="12"/>
      <c r="E32" s="14"/>
      <c r="F32" s="13"/>
      <c r="G32" s="13"/>
      <c r="H32" s="13"/>
      <c r="I32" s="13"/>
      <c r="J32" s="13"/>
      <c r="K32" s="12"/>
      <c r="L32" s="12"/>
      <c r="M32" s="14"/>
      <c r="N32" s="15"/>
      <c r="O32" s="15"/>
      <c r="P32" s="13"/>
      <c r="Q32" s="13"/>
      <c r="R32" s="12"/>
      <c r="S32" s="12"/>
      <c r="T32" s="14"/>
      <c r="U32" s="15"/>
      <c r="V32" s="16"/>
      <c r="W32" s="13"/>
      <c r="X32" s="13"/>
      <c r="Y32" s="12"/>
      <c r="Z32" s="12"/>
      <c r="AA32" s="14"/>
      <c r="AB32" s="15"/>
      <c r="AC32" s="13"/>
      <c r="AD32" s="13"/>
      <c r="AE32" s="13"/>
      <c r="AF32" s="13"/>
      <c r="AG32" s="11"/>
      <c r="AH32" s="11"/>
      <c r="AI32" s="11"/>
      <c r="AJ32" s="27"/>
      <c r="AK32" s="11"/>
      <c r="AL32" s="234"/>
      <c r="AM32" s="14"/>
      <c r="AN32" s="30"/>
      <c r="AO32" s="27"/>
    </row>
    <row r="33" customFormat="false" ht="19.7" hidden="false" customHeight="false" outlineLevel="0" collapsed="false">
      <c r="B33" s="235"/>
      <c r="C33" s="11"/>
      <c r="D33" s="235"/>
      <c r="E33" s="29"/>
      <c r="F33" s="11"/>
      <c r="G33" s="11"/>
      <c r="H33" s="11"/>
      <c r="I33" s="11"/>
      <c r="J33" s="11"/>
      <c r="K33" s="235"/>
      <c r="L33" s="235"/>
      <c r="M33" s="29"/>
      <c r="N33" s="236"/>
      <c r="O33" s="236"/>
      <c r="P33" s="11"/>
      <c r="Q33" s="11"/>
      <c r="R33" s="235"/>
      <c r="S33" s="235"/>
      <c r="T33" s="29"/>
      <c r="U33" s="236"/>
      <c r="V33" s="16"/>
      <c r="W33" s="11"/>
      <c r="X33" s="11"/>
      <c r="Y33" s="235"/>
      <c r="Z33" s="235"/>
      <c r="AA33" s="29"/>
      <c r="AB33" s="236"/>
      <c r="AC33" s="11"/>
      <c r="AD33" s="11"/>
      <c r="AE33" s="11"/>
      <c r="AF33" s="11"/>
      <c r="AG33" s="11"/>
      <c r="AH33" s="11"/>
      <c r="AI33" s="11"/>
      <c r="AJ33" s="27"/>
      <c r="AK33" s="11"/>
      <c r="AL33" s="14"/>
      <c r="AM33" s="14"/>
      <c r="AN33" s="30"/>
      <c r="AO33" s="27"/>
    </row>
    <row r="34" customFormat="false" ht="19.7" hidden="false" customHeight="false" outlineLevel="0" collapsed="false">
      <c r="B34" s="235"/>
      <c r="C34" s="11"/>
      <c r="D34" s="235"/>
      <c r="E34" s="29"/>
      <c r="F34" s="11"/>
      <c r="G34" s="11"/>
      <c r="H34" s="11"/>
      <c r="I34" s="11"/>
      <c r="J34" s="11"/>
      <c r="K34" s="235"/>
      <c r="L34" s="235"/>
      <c r="M34" s="29"/>
      <c r="N34" s="236"/>
      <c r="O34" s="236"/>
      <c r="P34" s="11"/>
      <c r="Q34" s="11"/>
      <c r="R34" s="235"/>
      <c r="S34" s="235"/>
      <c r="T34" s="29"/>
      <c r="U34" s="236"/>
      <c r="V34" s="16"/>
      <c r="W34" s="11"/>
      <c r="X34" s="11"/>
      <c r="Y34" s="235"/>
      <c r="Z34" s="235"/>
      <c r="AA34" s="29"/>
      <c r="AB34" s="236"/>
      <c r="AC34" s="11"/>
      <c r="AD34" s="11"/>
      <c r="AE34" s="11"/>
      <c r="AF34" s="11"/>
      <c r="AG34" s="11"/>
      <c r="AH34" s="11"/>
      <c r="AI34" s="11"/>
      <c r="AJ34" s="27"/>
      <c r="AK34" s="11"/>
      <c r="AL34" s="14"/>
      <c r="AM34" s="14"/>
      <c r="AN34" s="30"/>
      <c r="AO34" s="27"/>
    </row>
    <row r="35" customFormat="false" ht="19.7" hidden="false" customHeight="false" outlineLevel="0" collapsed="false">
      <c r="B35" s="235"/>
      <c r="C35" s="11"/>
      <c r="D35" s="235"/>
      <c r="E35" s="29"/>
      <c r="F35" s="11"/>
      <c r="G35" s="11"/>
      <c r="H35" s="11"/>
      <c r="I35" s="11"/>
      <c r="J35" s="11"/>
      <c r="K35" s="235"/>
      <c r="L35" s="235"/>
      <c r="M35" s="29"/>
      <c r="N35" s="236"/>
      <c r="O35" s="236"/>
      <c r="P35" s="11"/>
      <c r="Q35" s="11"/>
      <c r="R35" s="235"/>
      <c r="S35" s="235"/>
      <c r="T35" s="29"/>
      <c r="U35" s="236"/>
      <c r="V35" s="16"/>
      <c r="W35" s="11"/>
      <c r="X35" s="11"/>
      <c r="Y35" s="235"/>
      <c r="Z35" s="235"/>
      <c r="AA35" s="29"/>
      <c r="AB35" s="236"/>
      <c r="AC35" s="11"/>
      <c r="AD35" s="11"/>
      <c r="AE35" s="11"/>
      <c r="AF35" s="11"/>
      <c r="AG35" s="11"/>
      <c r="AH35" s="11"/>
      <c r="AI35" s="11"/>
      <c r="AJ35" s="27"/>
      <c r="AK35" s="11"/>
      <c r="AL35" s="14"/>
      <c r="AM35" s="14"/>
      <c r="AN35" s="30"/>
      <c r="AO35" s="27"/>
    </row>
    <row r="36" customFormat="false" ht="19.7" hidden="false" customHeight="false" outlineLevel="0" collapsed="false">
      <c r="B36" s="235"/>
      <c r="C36" s="11"/>
      <c r="D36" s="235"/>
      <c r="E36" s="29"/>
      <c r="F36" s="11"/>
      <c r="G36" s="11"/>
      <c r="H36" s="11"/>
      <c r="I36" s="11"/>
      <c r="J36" s="11"/>
      <c r="K36" s="235"/>
      <c r="L36" s="235"/>
      <c r="M36" s="29"/>
      <c r="N36" s="236"/>
      <c r="O36" s="236"/>
      <c r="P36" s="11"/>
      <c r="Q36" s="11"/>
      <c r="R36" s="235"/>
      <c r="S36" s="235"/>
      <c r="T36" s="29"/>
      <c r="U36" s="236"/>
      <c r="V36" s="16"/>
      <c r="W36" s="11"/>
      <c r="X36" s="11"/>
      <c r="Y36" s="235"/>
      <c r="Z36" s="235"/>
      <c r="AA36" s="29"/>
      <c r="AB36" s="236"/>
      <c r="AC36" s="11"/>
      <c r="AD36" s="11"/>
      <c r="AE36" s="11"/>
      <c r="AF36" s="11"/>
      <c r="AG36" s="11"/>
      <c r="AH36" s="11"/>
      <c r="AI36" s="11"/>
      <c r="AJ36" s="27"/>
      <c r="AK36" s="11"/>
      <c r="AL36" s="14"/>
      <c r="AM36" s="14"/>
      <c r="AN36" s="30"/>
      <c r="AO36" s="27"/>
    </row>
    <row r="37" customFormat="false" ht="19.7" hidden="false" customHeight="false" outlineLevel="0" collapsed="false">
      <c r="B37" s="235"/>
      <c r="C37" s="11"/>
      <c r="D37" s="235"/>
      <c r="E37" s="29"/>
      <c r="F37" s="11"/>
      <c r="G37" s="11"/>
      <c r="H37" s="11"/>
      <c r="I37" s="11"/>
      <c r="J37" s="11"/>
      <c r="K37" s="235"/>
      <c r="L37" s="235"/>
      <c r="M37" s="29"/>
      <c r="N37" s="236"/>
      <c r="O37" s="236"/>
      <c r="P37" s="11"/>
      <c r="Q37" s="11"/>
      <c r="R37" s="235"/>
      <c r="S37" s="235"/>
      <c r="T37" s="29"/>
      <c r="U37" s="236"/>
      <c r="V37" s="16"/>
      <c r="W37" s="11"/>
      <c r="X37" s="11"/>
      <c r="Y37" s="235"/>
      <c r="Z37" s="235"/>
      <c r="AA37" s="29"/>
      <c r="AB37" s="236"/>
      <c r="AC37" s="11"/>
      <c r="AD37" s="11"/>
      <c r="AE37" s="11"/>
      <c r="AF37" s="11"/>
      <c r="AG37" s="11"/>
      <c r="AH37" s="11"/>
      <c r="AI37" s="11"/>
      <c r="AJ37" s="27"/>
      <c r="AK37" s="11"/>
      <c r="AL37" s="14"/>
      <c r="AM37" s="14"/>
      <c r="AN37" s="30"/>
      <c r="AO37" s="27"/>
    </row>
    <row r="38" customFormat="false" ht="19.7" hidden="false" customHeight="false" outlineLevel="0" collapsed="false">
      <c r="B38" s="235"/>
      <c r="C38" s="11"/>
      <c r="D38" s="235"/>
      <c r="E38" s="29"/>
      <c r="F38" s="11"/>
      <c r="G38" s="11"/>
      <c r="H38" s="11"/>
      <c r="I38" s="11"/>
      <c r="J38" s="11"/>
      <c r="K38" s="235"/>
      <c r="L38" s="235"/>
      <c r="M38" s="29"/>
      <c r="N38" s="236"/>
      <c r="O38" s="236"/>
      <c r="P38" s="11"/>
      <c r="Q38" s="11"/>
      <c r="R38" s="235"/>
      <c r="S38" s="235"/>
      <c r="T38" s="29"/>
      <c r="U38" s="236"/>
      <c r="V38" s="16"/>
      <c r="W38" s="11"/>
      <c r="X38" s="11"/>
      <c r="Y38" s="235"/>
      <c r="Z38" s="235"/>
      <c r="AA38" s="29"/>
      <c r="AB38" s="236"/>
      <c r="AC38" s="11"/>
      <c r="AD38" s="11"/>
      <c r="AE38" s="11"/>
      <c r="AF38" s="11"/>
      <c r="AG38" s="11"/>
      <c r="AH38" s="11"/>
      <c r="AI38" s="11"/>
      <c r="AJ38" s="27"/>
      <c r="AK38" s="11"/>
      <c r="AL38" s="234"/>
      <c r="AM38" s="14"/>
      <c r="AN38" s="30"/>
      <c r="AO38" s="27"/>
    </row>
    <row r="39" customFormat="false" ht="19.7" hidden="false" customHeight="false" outlineLevel="0" collapsed="false">
      <c r="B39" s="235"/>
      <c r="C39" s="11"/>
      <c r="D39" s="235"/>
      <c r="E39" s="29"/>
      <c r="F39" s="11"/>
      <c r="G39" s="11"/>
      <c r="H39" s="11"/>
      <c r="I39" s="11"/>
      <c r="J39" s="11"/>
      <c r="K39" s="235"/>
      <c r="L39" s="235"/>
      <c r="M39" s="29"/>
      <c r="N39" s="236"/>
      <c r="O39" s="236"/>
      <c r="P39" s="11"/>
      <c r="Q39" s="11"/>
      <c r="R39" s="235"/>
      <c r="S39" s="235"/>
      <c r="T39" s="29"/>
      <c r="U39" s="236"/>
      <c r="V39" s="16"/>
      <c r="W39" s="11"/>
      <c r="X39" s="11"/>
      <c r="Y39" s="235"/>
      <c r="Z39" s="235"/>
      <c r="AA39" s="29"/>
      <c r="AB39" s="236"/>
      <c r="AC39" s="11"/>
      <c r="AD39" s="11"/>
      <c r="AE39" s="11"/>
      <c r="AF39" s="11"/>
      <c r="AG39" s="11"/>
      <c r="AH39" s="11"/>
      <c r="AI39" s="11"/>
      <c r="AJ39" s="27"/>
      <c r="AK39" s="11"/>
      <c r="AL39" s="14"/>
      <c r="AM39" s="14"/>
      <c r="AN39" s="30"/>
      <c r="AO39" s="27"/>
    </row>
    <row r="40" customFormat="false" ht="19.7" hidden="false" customHeight="false" outlineLevel="0" collapsed="false">
      <c r="B40" s="235"/>
      <c r="C40" s="11"/>
      <c r="D40" s="235"/>
      <c r="E40" s="29"/>
      <c r="F40" s="11"/>
      <c r="G40" s="11"/>
      <c r="H40" s="11"/>
      <c r="I40" s="11"/>
      <c r="J40" s="11"/>
      <c r="K40" s="235"/>
      <c r="L40" s="235"/>
      <c r="M40" s="29"/>
      <c r="N40" s="236"/>
      <c r="O40" s="236"/>
      <c r="P40" s="11"/>
      <c r="Q40" s="11"/>
      <c r="R40" s="235"/>
      <c r="S40" s="235"/>
      <c r="T40" s="29"/>
      <c r="U40" s="236"/>
      <c r="V40" s="16"/>
      <c r="W40" s="11"/>
      <c r="X40" s="11"/>
      <c r="Y40" s="235"/>
      <c r="Z40" s="235"/>
      <c r="AA40" s="29"/>
      <c r="AB40" s="236"/>
      <c r="AC40" s="11"/>
      <c r="AD40" s="11"/>
      <c r="AE40" s="11"/>
      <c r="AF40" s="11"/>
      <c r="AG40" s="11"/>
      <c r="AH40" s="11"/>
      <c r="AI40" s="11"/>
      <c r="AJ40" s="27"/>
      <c r="AK40" s="11"/>
      <c r="AL40" s="14"/>
      <c r="AM40" s="14"/>
      <c r="AN40" s="30"/>
      <c r="AO40" s="27"/>
    </row>
    <row r="41" customFormat="false" ht="17.35" hidden="false" customHeight="false" outlineLevel="0" collapsed="false">
      <c r="B41" s="235"/>
      <c r="C41" s="11"/>
      <c r="D41" s="235"/>
      <c r="E41" s="29"/>
      <c r="F41" s="11"/>
      <c r="G41" s="11"/>
      <c r="H41" s="11"/>
      <c r="I41" s="11"/>
      <c r="J41" s="11"/>
      <c r="K41" s="235"/>
      <c r="L41" s="235"/>
      <c r="M41" s="29"/>
      <c r="N41" s="236"/>
      <c r="O41" s="236"/>
      <c r="P41" s="11"/>
      <c r="Q41" s="11"/>
      <c r="R41" s="235"/>
      <c r="S41" s="235"/>
      <c r="T41" s="29"/>
      <c r="U41" s="236"/>
      <c r="V41" s="16"/>
      <c r="W41" s="11"/>
      <c r="X41" s="11"/>
      <c r="Y41" s="235"/>
      <c r="Z41" s="235"/>
      <c r="AA41" s="29"/>
      <c r="AB41" s="236"/>
      <c r="AC41" s="11"/>
      <c r="AD41" s="11"/>
      <c r="AE41" s="11"/>
      <c r="AF41" s="11"/>
      <c r="AG41" s="11"/>
      <c r="AH41" s="11"/>
      <c r="AI41" s="11"/>
      <c r="AJ41" s="27"/>
      <c r="AK41" s="11"/>
      <c r="AL41" s="27"/>
      <c r="AM41" s="27"/>
      <c r="AN41" s="11"/>
      <c r="AO41" s="27"/>
    </row>
    <row r="42" customFormat="false" ht="17.35" hidden="false" customHeight="false" outlineLevel="0" collapsed="false">
      <c r="B42" s="235"/>
      <c r="C42" s="11"/>
      <c r="D42" s="235"/>
      <c r="E42" s="29"/>
      <c r="F42" s="11"/>
      <c r="G42" s="11"/>
      <c r="H42" s="11"/>
      <c r="I42" s="11"/>
      <c r="J42" s="11"/>
      <c r="K42" s="235"/>
      <c r="L42" s="235"/>
      <c r="M42" s="29"/>
      <c r="N42" s="236"/>
      <c r="O42" s="236"/>
      <c r="P42" s="11"/>
      <c r="Q42" s="11"/>
      <c r="R42" s="235"/>
      <c r="S42" s="235"/>
      <c r="T42" s="29"/>
      <c r="U42" s="236"/>
      <c r="V42" s="16"/>
      <c r="W42" s="11"/>
      <c r="X42" s="11"/>
      <c r="Y42" s="235"/>
      <c r="Z42" s="235"/>
      <c r="AA42" s="29"/>
      <c r="AB42" s="236"/>
      <c r="AC42" s="11"/>
      <c r="AD42" s="11"/>
      <c r="AE42" s="11"/>
      <c r="AF42" s="11"/>
      <c r="AG42" s="11"/>
      <c r="AH42" s="11"/>
      <c r="AI42" s="11"/>
      <c r="AJ42" s="27"/>
      <c r="AK42" s="11"/>
      <c r="AL42" s="27"/>
      <c r="AM42" s="27"/>
      <c r="AN42" s="11"/>
      <c r="AO42" s="27"/>
    </row>
    <row r="43" customFormat="false" ht="17.35" hidden="false" customHeight="false" outlineLevel="0" collapsed="false">
      <c r="B43" s="235"/>
      <c r="C43" s="11"/>
      <c r="D43" s="235"/>
      <c r="E43" s="29"/>
      <c r="F43" s="11"/>
      <c r="G43" s="11"/>
      <c r="H43" s="11"/>
      <c r="I43" s="11"/>
      <c r="J43" s="11"/>
      <c r="K43" s="235"/>
      <c r="L43" s="235"/>
      <c r="M43" s="29"/>
      <c r="N43" s="236"/>
      <c r="O43" s="236"/>
      <c r="P43" s="11"/>
      <c r="Q43" s="11"/>
      <c r="R43" s="235"/>
      <c r="S43" s="235"/>
      <c r="T43" s="29"/>
      <c r="U43" s="236"/>
      <c r="V43" s="16"/>
      <c r="W43" s="11"/>
      <c r="X43" s="11"/>
      <c r="Y43" s="235"/>
      <c r="Z43" s="235"/>
      <c r="AA43" s="29"/>
      <c r="AB43" s="236"/>
      <c r="AC43" s="11"/>
      <c r="AD43" s="11"/>
      <c r="AE43" s="11"/>
      <c r="AF43" s="11"/>
      <c r="AG43" s="11"/>
      <c r="AH43" s="11"/>
      <c r="AI43" s="11"/>
      <c r="AJ43" s="27"/>
      <c r="AK43" s="11"/>
      <c r="AL43" s="27"/>
      <c r="AM43" s="27"/>
      <c r="AN43" s="11"/>
      <c r="AO43" s="27"/>
    </row>
    <row r="44" customFormat="false" ht="17.35" hidden="false" customHeight="false" outlineLevel="0" collapsed="false">
      <c r="B44" s="235"/>
      <c r="C44" s="11"/>
      <c r="D44" s="235"/>
      <c r="E44" s="29"/>
      <c r="F44" s="11"/>
      <c r="G44" s="11"/>
      <c r="H44" s="11"/>
      <c r="I44" s="11"/>
      <c r="J44" s="11"/>
      <c r="K44" s="235"/>
      <c r="L44" s="235"/>
      <c r="M44" s="29"/>
      <c r="N44" s="236"/>
      <c r="O44" s="236"/>
      <c r="P44" s="11"/>
      <c r="Q44" s="11"/>
      <c r="R44" s="235"/>
      <c r="S44" s="235"/>
      <c r="T44" s="29"/>
      <c r="U44" s="236"/>
      <c r="V44" s="16"/>
      <c r="W44" s="11"/>
      <c r="X44" s="11"/>
      <c r="Y44" s="235"/>
      <c r="Z44" s="235"/>
      <c r="AA44" s="29"/>
      <c r="AB44" s="236"/>
      <c r="AC44" s="11"/>
      <c r="AD44" s="11"/>
      <c r="AE44" s="11"/>
      <c r="AF44" s="11"/>
      <c r="AG44" s="11"/>
      <c r="AH44" s="11"/>
    </row>
    <row r="45" customFormat="false" ht="17.35" hidden="false" customHeight="false" outlineLevel="0" collapsed="false">
      <c r="B45" s="235"/>
      <c r="C45" s="11"/>
      <c r="D45" s="235"/>
      <c r="E45" s="29"/>
      <c r="F45" s="11"/>
      <c r="G45" s="11"/>
      <c r="H45" s="11"/>
      <c r="I45" s="11"/>
      <c r="J45" s="11"/>
      <c r="K45" s="235"/>
      <c r="L45" s="235"/>
      <c r="M45" s="29"/>
      <c r="N45" s="236"/>
      <c r="O45" s="236"/>
      <c r="P45" s="11"/>
      <c r="Q45" s="11"/>
      <c r="R45" s="235"/>
      <c r="S45" s="235"/>
      <c r="T45" s="29"/>
      <c r="U45" s="236"/>
      <c r="V45" s="16"/>
      <c r="W45" s="11"/>
      <c r="X45" s="11"/>
      <c r="Y45" s="235"/>
      <c r="Z45" s="235"/>
      <c r="AA45" s="29"/>
      <c r="AB45" s="236"/>
      <c r="AC45" s="11"/>
      <c r="AD45" s="11"/>
      <c r="AE45" s="11"/>
      <c r="AF45" s="11"/>
      <c r="AG45" s="11"/>
      <c r="AH45" s="11"/>
    </row>
    <row r="46" customFormat="false" ht="17.35" hidden="false" customHeight="false" outlineLevel="0" collapsed="false">
      <c r="B46" s="235"/>
      <c r="C46" s="11"/>
      <c r="D46" s="235"/>
      <c r="E46" s="29"/>
      <c r="F46" s="11"/>
      <c r="G46" s="11"/>
      <c r="H46" s="11"/>
      <c r="I46" s="11"/>
      <c r="J46" s="11"/>
      <c r="K46" s="235"/>
      <c r="L46" s="235"/>
      <c r="M46" s="29"/>
      <c r="N46" s="236"/>
      <c r="O46" s="236"/>
      <c r="P46" s="11"/>
      <c r="Q46" s="11"/>
      <c r="R46" s="235"/>
      <c r="S46" s="235"/>
      <c r="T46" s="29"/>
      <c r="U46" s="236"/>
      <c r="V46" s="16"/>
      <c r="W46" s="11"/>
      <c r="X46" s="11"/>
      <c r="Y46" s="235"/>
      <c r="Z46" s="235"/>
      <c r="AA46" s="29"/>
      <c r="AB46" s="236"/>
      <c r="AC46" s="11"/>
      <c r="AD46" s="11"/>
      <c r="AE46" s="11"/>
      <c r="AF46" s="11"/>
      <c r="AG46" s="11"/>
      <c r="AH46" s="11"/>
    </row>
    <row r="47" customFormat="false" ht="17.35" hidden="false" customHeight="false" outlineLevel="0" collapsed="false">
      <c r="B47" s="235"/>
      <c r="C47" s="11"/>
      <c r="D47" s="235"/>
      <c r="E47" s="29"/>
      <c r="F47" s="11"/>
      <c r="G47" s="11"/>
      <c r="H47" s="11"/>
      <c r="I47" s="11"/>
      <c r="J47" s="11"/>
      <c r="K47" s="235"/>
      <c r="L47" s="235"/>
      <c r="M47" s="29"/>
      <c r="N47" s="236"/>
      <c r="O47" s="236"/>
      <c r="P47" s="11"/>
      <c r="Q47" s="11"/>
      <c r="R47" s="235"/>
      <c r="S47" s="235"/>
      <c r="T47" s="29"/>
      <c r="U47" s="236"/>
      <c r="V47" s="16"/>
      <c r="W47" s="11"/>
      <c r="X47" s="11"/>
      <c r="Y47" s="235"/>
      <c r="Z47" s="235"/>
      <c r="AA47" s="29"/>
      <c r="AB47" s="236"/>
      <c r="AC47" s="11"/>
      <c r="AD47" s="11"/>
      <c r="AE47" s="11"/>
      <c r="AF47" s="11"/>
      <c r="AG47" s="11"/>
      <c r="AH47" s="11"/>
    </row>
    <row r="48" customFormat="false" ht="17.35" hidden="false" customHeight="false" outlineLevel="0" collapsed="false">
      <c r="B48" s="235"/>
      <c r="C48" s="11"/>
      <c r="D48" s="235"/>
      <c r="E48" s="29"/>
      <c r="F48" s="11"/>
      <c r="G48" s="11"/>
      <c r="H48" s="11"/>
      <c r="I48" s="11"/>
      <c r="J48" s="11"/>
      <c r="K48" s="235"/>
      <c r="L48" s="235"/>
      <c r="M48" s="29"/>
      <c r="N48" s="236"/>
      <c r="O48" s="236"/>
      <c r="P48" s="11"/>
      <c r="Q48" s="11"/>
      <c r="R48" s="235"/>
      <c r="S48" s="235"/>
      <c r="T48" s="29"/>
      <c r="U48" s="236"/>
      <c r="V48" s="16"/>
      <c r="W48" s="11"/>
      <c r="X48" s="11"/>
      <c r="Y48" s="235"/>
      <c r="Z48" s="235"/>
      <c r="AA48" s="29"/>
      <c r="AB48" s="236"/>
      <c r="AC48" s="11"/>
      <c r="AD48" s="11"/>
      <c r="AE48" s="11"/>
      <c r="AF48" s="11"/>
      <c r="AG48" s="11"/>
      <c r="AH48" s="11"/>
    </row>
    <row r="49" customFormat="false" ht="17.35" hidden="false" customHeight="false" outlineLevel="0" collapsed="false">
      <c r="B49" s="235"/>
      <c r="C49" s="11"/>
      <c r="D49" s="235"/>
      <c r="E49" s="29"/>
      <c r="F49" s="11"/>
      <c r="G49" s="11"/>
      <c r="H49" s="11"/>
      <c r="I49" s="11"/>
      <c r="J49" s="11"/>
      <c r="K49" s="235"/>
      <c r="L49" s="235"/>
      <c r="M49" s="29"/>
      <c r="N49" s="236"/>
      <c r="O49" s="236"/>
      <c r="P49" s="11"/>
      <c r="Q49" s="11"/>
      <c r="R49" s="235"/>
      <c r="S49" s="235"/>
      <c r="T49" s="29"/>
      <c r="U49" s="236"/>
      <c r="V49" s="16"/>
      <c r="W49" s="11"/>
      <c r="X49" s="11"/>
      <c r="Y49" s="235"/>
      <c r="Z49" s="235"/>
      <c r="AA49" s="29"/>
      <c r="AB49" s="236"/>
      <c r="AC49" s="11"/>
      <c r="AD49" s="11"/>
      <c r="AE49" s="11"/>
      <c r="AF49" s="11"/>
      <c r="AG49" s="11"/>
      <c r="AH49" s="11"/>
    </row>
    <row r="50" customFormat="false" ht="17.35" hidden="false" customHeight="false" outlineLevel="0" collapsed="false">
      <c r="B50" s="235"/>
      <c r="C50" s="11"/>
      <c r="D50" s="235"/>
      <c r="E50" s="29"/>
      <c r="F50" s="11"/>
      <c r="G50" s="11"/>
      <c r="H50" s="11"/>
      <c r="I50" s="11"/>
      <c r="J50" s="11"/>
      <c r="K50" s="235"/>
      <c r="L50" s="235"/>
      <c r="M50" s="29"/>
      <c r="N50" s="236"/>
      <c r="O50" s="236"/>
      <c r="P50" s="11"/>
      <c r="Q50" s="11"/>
      <c r="R50" s="235"/>
      <c r="S50" s="235"/>
      <c r="T50" s="29"/>
      <c r="U50" s="236"/>
      <c r="V50" s="16"/>
      <c r="W50" s="11"/>
      <c r="X50" s="11"/>
      <c r="Y50" s="235"/>
      <c r="Z50" s="235"/>
      <c r="AA50" s="29"/>
      <c r="AB50" s="236"/>
      <c r="AC50" s="11"/>
      <c r="AD50" s="11"/>
      <c r="AE50" s="11"/>
      <c r="AF50" s="11"/>
      <c r="AG50" s="11"/>
      <c r="AH50" s="11"/>
    </row>
    <row r="51" customFormat="false" ht="17.35" hidden="false" customHeight="false" outlineLevel="0" collapsed="false">
      <c r="B51" s="235"/>
      <c r="C51" s="11"/>
      <c r="D51" s="235"/>
      <c r="E51" s="29"/>
      <c r="F51" s="11"/>
      <c r="G51" s="11"/>
      <c r="H51" s="11"/>
      <c r="I51" s="11"/>
      <c r="J51" s="11"/>
      <c r="K51" s="235"/>
      <c r="L51" s="235"/>
      <c r="M51" s="29"/>
      <c r="N51" s="236"/>
      <c r="O51" s="236"/>
      <c r="P51" s="11"/>
      <c r="Q51" s="11"/>
      <c r="R51" s="235"/>
      <c r="S51" s="235"/>
      <c r="T51" s="29"/>
      <c r="U51" s="236"/>
      <c r="V51" s="16"/>
      <c r="W51" s="11"/>
      <c r="X51" s="11"/>
      <c r="Y51" s="235"/>
      <c r="Z51" s="235"/>
      <c r="AA51" s="29"/>
      <c r="AB51" s="236"/>
      <c r="AC51" s="11"/>
      <c r="AD51" s="11"/>
      <c r="AE51" s="11"/>
      <c r="AF51" s="11"/>
      <c r="AG51" s="11"/>
      <c r="AH51" s="11"/>
    </row>
    <row r="52" customFormat="false" ht="17.35" hidden="false" customHeight="false" outlineLevel="0" collapsed="false">
      <c r="B52" s="235"/>
      <c r="C52" s="11"/>
      <c r="D52" s="235"/>
      <c r="E52" s="29"/>
      <c r="F52" s="11"/>
      <c r="G52" s="11"/>
      <c r="H52" s="11"/>
      <c r="I52" s="11"/>
      <c r="J52" s="11"/>
      <c r="K52" s="235"/>
      <c r="L52" s="235"/>
      <c r="M52" s="29"/>
      <c r="N52" s="236"/>
      <c r="O52" s="236"/>
      <c r="P52" s="11"/>
      <c r="Q52" s="11"/>
      <c r="R52" s="235"/>
      <c r="S52" s="235"/>
      <c r="T52" s="29"/>
      <c r="U52" s="236"/>
      <c r="V52" s="16"/>
      <c r="W52" s="11"/>
      <c r="X52" s="11"/>
      <c r="Y52" s="235"/>
      <c r="Z52" s="235"/>
      <c r="AA52" s="29"/>
      <c r="AB52" s="236"/>
      <c r="AC52" s="11"/>
      <c r="AD52" s="11"/>
      <c r="AE52" s="11"/>
      <c r="AF52" s="11"/>
      <c r="AG52" s="11"/>
      <c r="AH52" s="11"/>
    </row>
    <row r="53" customFormat="false" ht="17.35" hidden="false" customHeight="false" outlineLevel="0" collapsed="false">
      <c r="B53" s="235"/>
      <c r="C53" s="11"/>
      <c r="D53" s="235"/>
      <c r="E53" s="29"/>
      <c r="F53" s="11"/>
      <c r="G53" s="11"/>
      <c r="H53" s="11"/>
      <c r="I53" s="11"/>
      <c r="J53" s="11"/>
      <c r="K53" s="235"/>
      <c r="L53" s="235"/>
      <c r="M53" s="29"/>
      <c r="N53" s="236"/>
      <c r="O53" s="236"/>
      <c r="P53" s="11"/>
      <c r="Q53" s="11"/>
      <c r="R53" s="235"/>
      <c r="S53" s="235"/>
      <c r="T53" s="29"/>
      <c r="U53" s="236"/>
      <c r="V53" s="16"/>
      <c r="W53" s="11"/>
      <c r="X53" s="11"/>
      <c r="Y53" s="235"/>
      <c r="Z53" s="235"/>
      <c r="AA53" s="29"/>
      <c r="AB53" s="236"/>
      <c r="AC53" s="11"/>
      <c r="AD53" s="11"/>
      <c r="AE53" s="11"/>
      <c r="AF53" s="11"/>
      <c r="AG53" s="11"/>
      <c r="AH53" s="11"/>
    </row>
    <row r="54" customFormat="false" ht="17.35" hidden="false" customHeight="false" outlineLevel="0" collapsed="false">
      <c r="B54" s="235"/>
      <c r="C54" s="11"/>
      <c r="D54" s="235"/>
      <c r="E54" s="29"/>
      <c r="F54" s="11"/>
      <c r="G54" s="11"/>
      <c r="H54" s="11"/>
      <c r="I54" s="11"/>
      <c r="J54" s="11"/>
      <c r="K54" s="235"/>
      <c r="L54" s="235"/>
      <c r="M54" s="29"/>
      <c r="N54" s="236"/>
      <c r="O54" s="236"/>
      <c r="P54" s="11"/>
      <c r="Q54" s="11"/>
      <c r="R54" s="235"/>
      <c r="S54" s="235"/>
      <c r="T54" s="29"/>
      <c r="U54" s="236"/>
      <c r="V54" s="16"/>
      <c r="W54" s="11"/>
      <c r="X54" s="11"/>
      <c r="Y54" s="235"/>
      <c r="Z54" s="235"/>
      <c r="AA54" s="29"/>
      <c r="AB54" s="236"/>
      <c r="AC54" s="11"/>
      <c r="AD54" s="11"/>
      <c r="AE54" s="11"/>
      <c r="AF54" s="11"/>
      <c r="AG54" s="11"/>
      <c r="AH54" s="11"/>
    </row>
    <row r="55" customFormat="false" ht="17.35" hidden="false" customHeight="false" outlineLevel="0" collapsed="false">
      <c r="B55" s="235"/>
      <c r="C55" s="11"/>
      <c r="D55" s="235"/>
      <c r="E55" s="29"/>
      <c r="F55" s="11"/>
      <c r="G55" s="11"/>
      <c r="H55" s="11"/>
      <c r="I55" s="11"/>
      <c r="J55" s="11"/>
      <c r="K55" s="235"/>
      <c r="L55" s="235"/>
      <c r="M55" s="29"/>
      <c r="N55" s="236"/>
      <c r="O55" s="236"/>
      <c r="P55" s="11"/>
      <c r="Q55" s="11"/>
      <c r="R55" s="235"/>
      <c r="S55" s="235"/>
      <c r="T55" s="29"/>
      <c r="U55" s="236"/>
      <c r="V55" s="16"/>
      <c r="W55" s="11"/>
      <c r="X55" s="11"/>
      <c r="Y55" s="235"/>
      <c r="Z55" s="235"/>
      <c r="AA55" s="29"/>
      <c r="AB55" s="236"/>
      <c r="AC55" s="11"/>
      <c r="AD55" s="11"/>
      <c r="AE55" s="11"/>
      <c r="AF55" s="11"/>
      <c r="AG55" s="11"/>
      <c r="AH55" s="11"/>
    </row>
    <row r="56" customFormat="false" ht="17.35" hidden="false" customHeight="false" outlineLevel="0" collapsed="false">
      <c r="B56" s="235"/>
      <c r="C56" s="11"/>
      <c r="D56" s="235"/>
      <c r="E56" s="29"/>
      <c r="F56" s="11"/>
      <c r="G56" s="11"/>
      <c r="H56" s="11"/>
      <c r="I56" s="11"/>
      <c r="J56" s="11"/>
      <c r="K56" s="235"/>
      <c r="L56" s="235"/>
      <c r="M56" s="29"/>
      <c r="N56" s="236"/>
      <c r="O56" s="236"/>
      <c r="P56" s="11"/>
      <c r="Q56" s="11"/>
      <c r="R56" s="235"/>
      <c r="S56" s="235"/>
      <c r="T56" s="29"/>
      <c r="U56" s="236"/>
      <c r="V56" s="16"/>
      <c r="W56" s="11"/>
      <c r="X56" s="11"/>
      <c r="Y56" s="235"/>
      <c r="Z56" s="235"/>
      <c r="AA56" s="29"/>
      <c r="AB56" s="236"/>
      <c r="AC56" s="11"/>
      <c r="AD56" s="11"/>
      <c r="AE56" s="11"/>
      <c r="AF56" s="11"/>
      <c r="AG56" s="11"/>
      <c r="AH56" s="11"/>
    </row>
    <row r="57" customFormat="false" ht="17.35" hidden="false" customHeight="false" outlineLevel="0" collapsed="false">
      <c r="B57" s="235"/>
      <c r="C57" s="11"/>
      <c r="D57" s="235"/>
      <c r="E57" s="29"/>
      <c r="F57" s="11"/>
      <c r="G57" s="11"/>
      <c r="H57" s="11"/>
      <c r="I57" s="11"/>
      <c r="J57" s="11"/>
      <c r="K57" s="235"/>
      <c r="L57" s="235"/>
      <c r="M57" s="29"/>
      <c r="N57" s="236"/>
      <c r="O57" s="236"/>
      <c r="P57" s="11"/>
      <c r="Q57" s="11"/>
      <c r="R57" s="235"/>
      <c r="S57" s="235"/>
      <c r="T57" s="29"/>
      <c r="U57" s="236"/>
      <c r="V57" s="16"/>
      <c r="W57" s="11"/>
      <c r="X57" s="11"/>
      <c r="Y57" s="235"/>
      <c r="Z57" s="235"/>
      <c r="AA57" s="29"/>
      <c r="AB57" s="236"/>
      <c r="AC57" s="11"/>
      <c r="AD57" s="11"/>
      <c r="AE57" s="11"/>
      <c r="AF57" s="11"/>
      <c r="AG57" s="11"/>
      <c r="AH57" s="11"/>
    </row>
  </sheetData>
  <mergeCells count="28">
    <mergeCell ref="D12:F12"/>
    <mergeCell ref="I12:J12"/>
    <mergeCell ref="L12:N12"/>
    <mergeCell ref="P12:Q12"/>
    <mergeCell ref="S12:U12"/>
    <mergeCell ref="W12:Y12"/>
    <mergeCell ref="Z12:AB12"/>
    <mergeCell ref="D13:F13"/>
    <mergeCell ref="I13:J13"/>
    <mergeCell ref="L13:N13"/>
    <mergeCell ref="P13:Q13"/>
    <mergeCell ref="S13:U13"/>
    <mergeCell ref="W13:Y13"/>
    <mergeCell ref="Z13:AB13"/>
    <mergeCell ref="D14:F14"/>
    <mergeCell ref="I14:J14"/>
    <mergeCell ref="L14:N14"/>
    <mergeCell ref="P14:Q14"/>
    <mergeCell ref="S14:U14"/>
    <mergeCell ref="W14:Y14"/>
    <mergeCell ref="Z14:AB14"/>
    <mergeCell ref="D15:F15"/>
    <mergeCell ref="I15:J15"/>
    <mergeCell ref="L15:N15"/>
    <mergeCell ref="P15:Q15"/>
    <mergeCell ref="S15:U15"/>
    <mergeCell ref="W15:Y15"/>
    <mergeCell ref="Z15:A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8"/>
  <sheetViews>
    <sheetView showFormulas="false" showGridLines="true" showRowColHeaders="true" showZeros="true" rightToLeft="false" tabSelected="true" showOutlineSymbols="true" defaultGridColor="true" view="normal" topLeftCell="A10" colorId="64" zoomScale="75" zoomScaleNormal="75" zoomScalePageLayoutView="100" workbookViewId="0">
      <selection pane="topLeft" activeCell="H14" activeCellId="0" sqref="H14"/>
    </sheetView>
  </sheetViews>
  <sheetFormatPr defaultColWidth="8.51171875" defaultRowHeight="13.8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.63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4.73"/>
    <col collapsed="false" customWidth="true" hidden="false" outlineLevel="0" max="9" min="9" style="0" width="3.14"/>
    <col collapsed="false" customWidth="true" hidden="false" outlineLevel="0" max="10" min="10" style="1" width="2.77"/>
    <col collapsed="false" customWidth="true" hidden="false" outlineLevel="0" max="11" min="11" style="1" width="3.76"/>
    <col collapsed="false" customWidth="true" hidden="false" outlineLevel="0" max="12" min="12" style="2" width="2.45"/>
    <col collapsed="false" customWidth="true" hidden="false" outlineLevel="0" max="13" min="13" style="3" width="3.92"/>
    <col collapsed="false" customWidth="true" hidden="false" outlineLevel="0" max="14" min="14" style="2" width="10"/>
    <col collapsed="false" customWidth="true" hidden="false" outlineLevel="0" max="15" min="15" style="0" width="1.63"/>
    <col collapsed="false" customWidth="true" hidden="false" outlineLevel="0" max="16" min="16" style="0" width="4.73"/>
    <col collapsed="false" customWidth="true" hidden="false" outlineLevel="0" max="17" min="17" style="0" width="3.14"/>
    <col collapsed="false" customWidth="true" hidden="false" outlineLevel="0" max="18" min="18" style="1" width="2.77"/>
    <col collapsed="false" customWidth="true" hidden="false" outlineLevel="0" max="19" min="19" style="1" width="16.04"/>
    <col collapsed="false" customWidth="true" hidden="false" outlineLevel="0" max="20" min="20" style="2" width="2.45"/>
    <col collapsed="false" customWidth="true" hidden="false" outlineLevel="0" max="21" min="21" style="3" width="14.88"/>
    <col collapsed="false" customWidth="true" hidden="false" outlineLevel="0" max="22" min="22" style="2" width="13.24"/>
    <col collapsed="false" customWidth="true" hidden="false" outlineLevel="0" max="23" min="23" style="0" width="13.41"/>
    <col collapsed="false" customWidth="true" hidden="false" outlineLevel="0" max="24" min="24" style="0" width="24.53"/>
    <col collapsed="false" customWidth="true" hidden="false" outlineLevel="0" max="25" min="25" style="0" width="3.59"/>
    <col collapsed="false" customWidth="true" hidden="false" outlineLevel="0" max="26" min="26" style="0" width="3.14"/>
    <col collapsed="false" customWidth="true" hidden="false" outlineLevel="0" max="27" min="27" style="2" width="10"/>
    <col collapsed="false" customWidth="true" hidden="false" outlineLevel="0" max="28" min="28" style="0" width="1.63"/>
    <col collapsed="false" customWidth="true" hidden="false" outlineLevel="0" max="29" min="29" style="0" width="8.01"/>
    <col collapsed="false" customWidth="true" hidden="false" outlineLevel="0" max="30" min="30" style="0" width="3.41"/>
    <col collapsed="false" customWidth="true" hidden="false" outlineLevel="0" max="31" min="31" style="0" width="1.83"/>
    <col collapsed="false" customWidth="true" hidden="false" outlineLevel="0" max="32" min="32" style="0" width="9.64"/>
    <col collapsed="false" customWidth="true" hidden="false" outlineLevel="0" max="33" min="33" style="0" width="2.2"/>
    <col collapsed="false" customWidth="true" hidden="false" outlineLevel="0" max="34" min="34" style="0" width="7.19"/>
    <col collapsed="false" customWidth="true" hidden="false" outlineLevel="0" max="35" min="35" style="0" width="10.14"/>
    <col collapsed="false" customWidth="true" hidden="false" outlineLevel="0" max="36" min="36" style="0" width="9.48"/>
    <col collapsed="false" customWidth="true" hidden="false" outlineLevel="0" max="37" min="37" style="0" width="12.26"/>
    <col collapsed="false" customWidth="true" hidden="false" outlineLevel="0" max="38" min="38" style="0" width="7.19"/>
    <col collapsed="false" customWidth="true" hidden="false" outlineLevel="0" max="40" min="40" style="0" width="9.14"/>
    <col collapsed="false" customWidth="true" hidden="false" outlineLevel="0" max="43" min="43" style="0" width="19.74"/>
  </cols>
  <sheetData>
    <row r="1" customFormat="false" ht="12.8" hidden="false" customHeight="true" outlineLevel="0" collapsed="false">
      <c r="AK1" s="5" t="s">
        <v>0</v>
      </c>
      <c r="AL1" s="5" t="s">
        <v>1</v>
      </c>
      <c r="AM1" s="6" t="n">
        <v>126</v>
      </c>
      <c r="AN1" s="5" t="s">
        <v>0</v>
      </c>
      <c r="AO1" s="5" t="s">
        <v>1</v>
      </c>
    </row>
    <row r="2" customFormat="false" ht="12.8" hidden="false" customHeight="true" outlineLevel="0" collapsed="false">
      <c r="AK2" s="5" t="s">
        <v>2</v>
      </c>
      <c r="AL2" s="5" t="s">
        <v>1</v>
      </c>
      <c r="AM2" s="6" t="n">
        <v>2</v>
      </c>
      <c r="AN2" s="5" t="s">
        <v>2</v>
      </c>
      <c r="AO2" s="5" t="s">
        <v>1</v>
      </c>
    </row>
    <row r="3" customFormat="false" ht="12.8" hidden="false" customHeight="true" outlineLevel="0" collapsed="false">
      <c r="AK3" s="5" t="s">
        <v>3</v>
      </c>
      <c r="AL3" s="5" t="s">
        <v>1</v>
      </c>
      <c r="AM3" s="6" t="n">
        <v>18</v>
      </c>
      <c r="AN3" s="5" t="s">
        <v>3</v>
      </c>
      <c r="AO3" s="5" t="s">
        <v>1</v>
      </c>
    </row>
    <row r="4" customFormat="false" ht="12.8" hidden="false" customHeight="true" outlineLevel="0" collapsed="false">
      <c r="AK4" s="5" t="s">
        <v>4</v>
      </c>
      <c r="AL4" s="5" t="s">
        <v>1</v>
      </c>
      <c r="AM4" s="6" t="n">
        <v>3</v>
      </c>
      <c r="AN4" s="5" t="s">
        <v>4</v>
      </c>
      <c r="AO4" s="5" t="s">
        <v>1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30.8" hidden="false" customHeight="true" outlineLevel="0" collapsed="false"/>
    <row r="8" customFormat="false" ht="19.7" hidden="false" customHeight="false" outlineLevel="0" collapsed="false">
      <c r="B8" s="7"/>
      <c r="C8" s="8"/>
      <c r="D8" s="7"/>
      <c r="E8" s="9"/>
      <c r="F8" s="8"/>
      <c r="G8" s="8"/>
      <c r="H8" s="8"/>
      <c r="I8" s="8"/>
      <c r="J8" s="7"/>
      <c r="K8" s="7"/>
      <c r="L8" s="8"/>
      <c r="M8" s="10"/>
      <c r="N8" s="8"/>
      <c r="O8" s="8"/>
      <c r="P8" s="8"/>
      <c r="Q8" s="8"/>
      <c r="R8" s="7"/>
      <c r="S8" s="7"/>
      <c r="T8" s="8"/>
      <c r="U8" s="10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customFormat="false" ht="19.7" hidden="false" customHeight="false" outlineLevel="0" collapsed="false">
      <c r="B9" s="7"/>
      <c r="C9" s="8"/>
      <c r="D9" s="7"/>
      <c r="E9" s="9"/>
      <c r="F9" s="8"/>
      <c r="G9" s="8"/>
      <c r="H9" s="8"/>
      <c r="I9" s="8"/>
      <c r="J9" s="7"/>
      <c r="K9" s="7"/>
      <c r="L9" s="8"/>
      <c r="M9" s="10"/>
      <c r="N9" s="8"/>
      <c r="O9" s="8"/>
      <c r="P9" s="8"/>
      <c r="Q9" s="8"/>
      <c r="R9" s="7"/>
      <c r="S9" s="7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19.7" hidden="false" customHeight="false" outlineLevel="0" collapsed="false">
      <c r="A10" s="11"/>
      <c r="B10" s="12"/>
      <c r="C10" s="13"/>
      <c r="D10" s="12"/>
      <c r="E10" s="14"/>
      <c r="F10" s="13"/>
      <c r="G10" s="13"/>
      <c r="H10" s="13"/>
      <c r="I10" s="13"/>
      <c r="J10" s="12"/>
      <c r="K10" s="12"/>
      <c r="L10" s="13"/>
      <c r="M10" s="15"/>
      <c r="N10" s="13"/>
      <c r="O10" s="13"/>
      <c r="P10" s="13"/>
      <c r="Q10" s="13"/>
      <c r="R10" s="12"/>
      <c r="S10" s="12"/>
      <c r="T10" s="13"/>
      <c r="U10" s="1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1"/>
    </row>
    <row r="11" customFormat="false" ht="19.7" hidden="false" customHeight="false" outlineLevel="0" collapsed="false">
      <c r="A11" s="11"/>
      <c r="B11" s="12"/>
      <c r="C11" s="13"/>
      <c r="D11" s="12"/>
      <c r="E11" s="14"/>
      <c r="F11" s="13"/>
      <c r="G11" s="13"/>
      <c r="H11" s="13"/>
      <c r="I11" s="13"/>
      <c r="J11" s="12"/>
      <c r="K11" s="12"/>
      <c r="L11" s="13"/>
      <c r="M11" s="15"/>
      <c r="N11" s="13"/>
      <c r="O11" s="13"/>
      <c r="P11" s="13"/>
      <c r="Q11" s="13"/>
      <c r="R11" s="12"/>
      <c r="S11" s="12"/>
      <c r="T11" s="13"/>
      <c r="U11" s="15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1"/>
    </row>
    <row r="12" customFormat="false" ht="48.75" hidden="false" customHeight="true" outlineLevel="0" collapsed="false">
      <c r="A12" s="11"/>
      <c r="B12" s="12"/>
      <c r="C12" s="13"/>
      <c r="D12" s="237" t="s">
        <v>31</v>
      </c>
      <c r="E12" s="237"/>
      <c r="F12" s="237"/>
      <c r="G12" s="19"/>
      <c r="H12" s="237" t="s">
        <v>32</v>
      </c>
      <c r="I12" s="237"/>
      <c r="J12" s="237"/>
      <c r="K12" s="237"/>
      <c r="L12" s="237"/>
      <c r="M12" s="237"/>
      <c r="N12" s="237"/>
      <c r="O12" s="19"/>
      <c r="P12" s="237" t="s">
        <v>32</v>
      </c>
      <c r="Q12" s="237"/>
      <c r="R12" s="237"/>
      <c r="S12" s="237"/>
      <c r="T12" s="237"/>
      <c r="U12" s="237"/>
      <c r="V12" s="238"/>
      <c r="W12" s="19"/>
      <c r="X12" s="19"/>
      <c r="Y12" s="237" t="s">
        <v>32</v>
      </c>
      <c r="Z12" s="237"/>
      <c r="AA12" s="237"/>
      <c r="AB12" s="19"/>
      <c r="AC12" s="237" t="s">
        <v>33</v>
      </c>
      <c r="AD12" s="237"/>
      <c r="AE12" s="237"/>
      <c r="AF12" s="237"/>
      <c r="AG12" s="237"/>
      <c r="AH12" s="237"/>
      <c r="AI12" s="13"/>
      <c r="AJ12" s="29"/>
      <c r="AK12" s="11"/>
      <c r="AL12" s="11"/>
      <c r="AM12" s="11"/>
      <c r="AN12" s="11"/>
      <c r="AO12" s="11"/>
      <c r="AP12" s="11"/>
      <c r="AQ12" s="11"/>
    </row>
    <row r="13" customFormat="false" ht="33.8" hidden="false" customHeight="true" outlineLevel="0" collapsed="false">
      <c r="A13" s="11"/>
      <c r="B13" s="17" t="s">
        <v>34</v>
      </c>
      <c r="C13" s="13"/>
      <c r="D13" s="239" t="s">
        <v>35</v>
      </c>
      <c r="E13" s="239"/>
      <c r="F13" s="239"/>
      <c r="G13" s="19"/>
      <c r="H13" s="240" t="n">
        <f aca="false">+H14*H16</f>
        <v>6</v>
      </c>
      <c r="I13" s="240"/>
      <c r="J13" s="240"/>
      <c r="K13" s="240"/>
      <c r="L13" s="240"/>
      <c r="M13" s="240"/>
      <c r="N13" s="240"/>
      <c r="O13" s="19"/>
      <c r="P13" s="241" t="n">
        <f aca="false">+V13</f>
        <v>1.7724531023415</v>
      </c>
      <c r="Q13" s="241"/>
      <c r="R13" s="241"/>
      <c r="S13" s="241"/>
      <c r="T13" s="241"/>
      <c r="U13" s="241"/>
      <c r="V13" s="28" t="n">
        <f aca="false">+SQRT(V15*V14)</f>
        <v>1.7724531023415</v>
      </c>
      <c r="W13" s="28" t="s">
        <v>36</v>
      </c>
      <c r="X13" s="28"/>
      <c r="Y13" s="239" t="n">
        <v>6</v>
      </c>
      <c r="Z13" s="239"/>
      <c r="AA13" s="239"/>
      <c r="AB13" s="19"/>
      <c r="AC13" s="242" t="n">
        <f aca="false">+2.506627216</f>
        <v>2.506627216</v>
      </c>
      <c r="AD13" s="243"/>
      <c r="AE13" s="244"/>
      <c r="AF13" s="245" t="s">
        <v>36</v>
      </c>
      <c r="AG13" s="245"/>
      <c r="AH13" s="245"/>
      <c r="AI13" s="13"/>
      <c r="AJ13" s="29"/>
      <c r="AM13" s="13"/>
      <c r="AN13" s="14"/>
      <c r="AO13" s="14"/>
      <c r="AP13" s="30"/>
      <c r="AQ13" s="11"/>
    </row>
    <row r="14" customFormat="false" ht="33.8" hidden="false" customHeight="true" outlineLevel="0" collapsed="false">
      <c r="A14" s="11"/>
      <c r="B14" s="17" t="s">
        <v>37</v>
      </c>
      <c r="C14" s="13"/>
      <c r="D14" s="246" t="s">
        <v>38</v>
      </c>
      <c r="E14" s="246"/>
      <c r="F14" s="246"/>
      <c r="G14" s="19"/>
      <c r="H14" s="246" t="n">
        <v>2</v>
      </c>
      <c r="I14" s="246"/>
      <c r="J14" s="246"/>
      <c r="K14" s="246"/>
      <c r="L14" s="246"/>
      <c r="M14" s="246"/>
      <c r="N14" s="246"/>
      <c r="O14" s="19"/>
      <c r="P14" s="247" t="n">
        <f aca="false">+V14</f>
        <v>1</v>
      </c>
      <c r="Q14" s="247"/>
      <c r="R14" s="247"/>
      <c r="S14" s="247"/>
      <c r="T14" s="247"/>
      <c r="U14" s="247"/>
      <c r="V14" s="248" t="n">
        <v>1</v>
      </c>
      <c r="W14" s="28" t="s">
        <v>39</v>
      </c>
      <c r="X14" s="28"/>
      <c r="Y14" s="246" t="n">
        <v>2</v>
      </c>
      <c r="Z14" s="246"/>
      <c r="AA14" s="246"/>
      <c r="AB14" s="19"/>
      <c r="AC14" s="249" t="n">
        <v>2</v>
      </c>
      <c r="AD14" s="16"/>
      <c r="AE14" s="250"/>
      <c r="AF14" s="251" t="s">
        <v>39</v>
      </c>
      <c r="AG14" s="251"/>
      <c r="AH14" s="251"/>
      <c r="AI14" s="13"/>
      <c r="AJ14" s="29"/>
      <c r="AM14" s="13"/>
      <c r="AN14" s="14"/>
      <c r="AO14" s="14"/>
      <c r="AP14" s="30"/>
      <c r="AQ14" s="11"/>
    </row>
    <row r="15" customFormat="false" ht="33.8" hidden="false" customHeight="true" outlineLevel="0" collapsed="false">
      <c r="A15" s="11"/>
      <c r="B15" s="17" t="s">
        <v>40</v>
      </c>
      <c r="C15" s="13"/>
      <c r="D15" s="246" t="s">
        <v>41</v>
      </c>
      <c r="E15" s="246"/>
      <c r="F15" s="246"/>
      <c r="G15" s="19"/>
      <c r="H15" s="252" t="n">
        <f aca="false">+H13*H16</f>
        <v>18</v>
      </c>
      <c r="I15" s="252"/>
      <c r="J15" s="252"/>
      <c r="K15" s="252"/>
      <c r="L15" s="252"/>
      <c r="M15" s="252"/>
      <c r="N15" s="252"/>
      <c r="O15" s="19"/>
      <c r="P15" s="247" t="n">
        <f aca="false">+V15</f>
        <v>3.14159</v>
      </c>
      <c r="Q15" s="247"/>
      <c r="R15" s="247"/>
      <c r="S15" s="247"/>
      <c r="T15" s="247"/>
      <c r="U15" s="247"/>
      <c r="V15" s="253" t="n">
        <v>3.14159</v>
      </c>
      <c r="W15" s="28" t="s">
        <v>42</v>
      </c>
      <c r="X15" s="28"/>
      <c r="Y15" s="246" t="n">
        <v>18</v>
      </c>
      <c r="Z15" s="246"/>
      <c r="AA15" s="246"/>
      <c r="AB15" s="19"/>
      <c r="AC15" s="254" t="n">
        <v>3.14159265359</v>
      </c>
      <c r="AD15" s="16"/>
      <c r="AE15" s="250"/>
      <c r="AF15" s="255" t="s">
        <v>42</v>
      </c>
      <c r="AG15" s="255"/>
      <c r="AH15" s="255"/>
      <c r="AI15" s="256"/>
      <c r="AJ15" s="29"/>
      <c r="AM15" s="13"/>
      <c r="AN15" s="14"/>
      <c r="AO15" s="14"/>
      <c r="AP15" s="30"/>
      <c r="AQ15" s="11"/>
    </row>
    <row r="16" customFormat="false" ht="33.8" hidden="false" customHeight="true" outlineLevel="0" collapsed="false">
      <c r="A16" s="11"/>
      <c r="B16" s="17" t="s">
        <v>43</v>
      </c>
      <c r="C16" s="13"/>
      <c r="D16" s="257" t="s">
        <v>44</v>
      </c>
      <c r="E16" s="257"/>
      <c r="F16" s="257"/>
      <c r="G16" s="19"/>
      <c r="H16" s="257" t="n">
        <v>3</v>
      </c>
      <c r="I16" s="257"/>
      <c r="J16" s="257"/>
      <c r="K16" s="257"/>
      <c r="L16" s="257"/>
      <c r="M16" s="257"/>
      <c r="N16" s="257"/>
      <c r="O16" s="19"/>
      <c r="P16" s="258" t="n">
        <f aca="false">+V16</f>
        <v>1.7724531023415</v>
      </c>
      <c r="Q16" s="258"/>
      <c r="R16" s="258"/>
      <c r="S16" s="258"/>
      <c r="T16" s="258"/>
      <c r="U16" s="258"/>
      <c r="V16" s="28" t="n">
        <f aca="false">+SQRT(V15/V14)</f>
        <v>1.7724531023415</v>
      </c>
      <c r="W16" s="28" t="s">
        <v>45</v>
      </c>
      <c r="X16" s="28"/>
      <c r="Y16" s="257" t="n">
        <v>3</v>
      </c>
      <c r="Z16" s="257"/>
      <c r="AA16" s="257"/>
      <c r="AB16" s="19"/>
      <c r="AC16" s="259" t="n">
        <f aca="false">AC13/+AC14</f>
        <v>1.253313608</v>
      </c>
      <c r="AD16" s="260"/>
      <c r="AE16" s="261"/>
      <c r="AF16" s="262" t="s">
        <v>45</v>
      </c>
      <c r="AG16" s="262"/>
      <c r="AH16" s="262"/>
      <c r="AI16" s="13"/>
      <c r="AJ16" s="29"/>
      <c r="AM16" s="13"/>
      <c r="AN16" s="14"/>
      <c r="AO16" s="14"/>
      <c r="AP16" s="30"/>
      <c r="AQ16" s="11"/>
    </row>
    <row r="17" customFormat="false" ht="22.85" hidden="false" customHeight="true" outlineLevel="0" collapsed="false">
      <c r="A17" s="11"/>
      <c r="B17" s="17"/>
      <c r="C17" s="13"/>
      <c r="D17" s="18"/>
      <c r="E17" s="18"/>
      <c r="F17" s="18"/>
      <c r="G17" s="19"/>
      <c r="H17" s="18"/>
      <c r="I17" s="18"/>
      <c r="J17" s="47"/>
      <c r="K17" s="47"/>
      <c r="L17" s="18"/>
      <c r="M17" s="48"/>
      <c r="N17" s="18"/>
      <c r="O17" s="19"/>
      <c r="P17" s="18"/>
      <c r="Q17" s="18"/>
      <c r="R17" s="47"/>
      <c r="S17" s="47"/>
      <c r="T17" s="18"/>
      <c r="U17" s="48"/>
      <c r="V17" s="18"/>
      <c r="W17" s="19"/>
      <c r="X17" s="19"/>
      <c r="Y17" s="18"/>
      <c r="Z17" s="18"/>
      <c r="AA17" s="18"/>
      <c r="AB17" s="19"/>
      <c r="AC17" s="263"/>
      <c r="AD17" s="64"/>
      <c r="AE17" s="18"/>
      <c r="AF17" s="264"/>
      <c r="AG17" s="264"/>
      <c r="AH17" s="264"/>
      <c r="AI17" s="13"/>
      <c r="AJ17" s="29"/>
      <c r="AK17" s="14"/>
      <c r="AL17" s="14"/>
      <c r="AM17" s="13"/>
      <c r="AN17" s="14"/>
      <c r="AO17" s="14"/>
      <c r="AP17" s="30"/>
      <c r="AQ17" s="11"/>
    </row>
    <row r="18" customFormat="false" ht="41.75" hidden="false" customHeight="true" outlineLevel="0" collapsed="false">
      <c r="A18" s="11"/>
      <c r="B18" s="12"/>
      <c r="C18" s="13"/>
      <c r="D18" s="50" t="s">
        <v>0</v>
      </c>
      <c r="E18" s="51" t="s">
        <v>1</v>
      </c>
      <c r="F18" s="52" t="s">
        <v>14</v>
      </c>
      <c r="G18" s="53"/>
      <c r="H18" s="55" t="n">
        <f aca="false">SQRT(K18*M18)</f>
        <v>6</v>
      </c>
      <c r="I18" s="51" t="s">
        <v>1</v>
      </c>
      <c r="J18" s="265" t="s">
        <v>30</v>
      </c>
      <c r="K18" s="265" t="n">
        <f aca="false">+$H$15</f>
        <v>18</v>
      </c>
      <c r="L18" s="51" t="s">
        <v>16</v>
      </c>
      <c r="M18" s="266" t="n">
        <f aca="false">+$H$14</f>
        <v>2</v>
      </c>
      <c r="N18" s="267" t="s">
        <v>46</v>
      </c>
      <c r="O18" s="68"/>
      <c r="P18" s="55" t="n">
        <f aca="false">SQRT(S18*U18)</f>
        <v>1.7724531023415</v>
      </c>
      <c r="Q18" s="51" t="s">
        <v>1</v>
      </c>
      <c r="R18" s="265" t="s">
        <v>30</v>
      </c>
      <c r="S18" s="265" t="n">
        <f aca="false">+$P$15</f>
        <v>3.14159</v>
      </c>
      <c r="T18" s="51" t="s">
        <v>16</v>
      </c>
      <c r="U18" s="266" t="n">
        <f aca="false">+$P$14</f>
        <v>1</v>
      </c>
      <c r="V18" s="267"/>
      <c r="W18" s="68"/>
      <c r="X18" s="68"/>
      <c r="Y18" s="268" t="n">
        <v>6</v>
      </c>
      <c r="Z18" s="51" t="s">
        <v>1</v>
      </c>
      <c r="AA18" s="269" t="s">
        <v>46</v>
      </c>
      <c r="AB18" s="68"/>
      <c r="AC18" s="270" t="n">
        <f aca="false">SQRT(AF18*AH18)</f>
        <v>2.50662827463108</v>
      </c>
      <c r="AD18" s="51" t="s">
        <v>1</v>
      </c>
      <c r="AE18" s="51" t="s">
        <v>47</v>
      </c>
      <c r="AF18" s="271" t="n">
        <f aca="false">+$AC$15</f>
        <v>3.14159265359</v>
      </c>
      <c r="AG18" s="272" t="s">
        <v>16</v>
      </c>
      <c r="AH18" s="273" t="n">
        <f aca="false">+$AC$14</f>
        <v>2</v>
      </c>
      <c r="AI18" s="13"/>
      <c r="AJ18" s="11"/>
      <c r="AK18" s="11"/>
      <c r="AL18" s="11"/>
      <c r="AM18" s="11"/>
      <c r="AN18" s="69"/>
      <c r="AO18" s="11"/>
      <c r="AP18" s="11"/>
      <c r="AQ18" s="11"/>
    </row>
    <row r="19" customFormat="false" ht="41.75" hidden="false" customHeight="true" outlineLevel="0" collapsed="false">
      <c r="A19" s="11"/>
      <c r="B19" s="12"/>
      <c r="C19" s="13"/>
      <c r="D19" s="70" t="s">
        <v>0</v>
      </c>
      <c r="E19" s="71" t="s">
        <v>1</v>
      </c>
      <c r="F19" s="72" t="s">
        <v>17</v>
      </c>
      <c r="G19" s="53"/>
      <c r="H19" s="73" t="n">
        <f aca="false">+K19/M19</f>
        <v>6</v>
      </c>
      <c r="I19" s="71" t="s">
        <v>1</v>
      </c>
      <c r="J19" s="75"/>
      <c r="K19" s="75" t="n">
        <f aca="false">+$H$15</f>
        <v>18</v>
      </c>
      <c r="L19" s="74" t="s">
        <v>18</v>
      </c>
      <c r="M19" s="274" t="n">
        <f aca="false">+$H$16</f>
        <v>3</v>
      </c>
      <c r="N19" s="267" t="s">
        <v>48</v>
      </c>
      <c r="O19" s="68"/>
      <c r="P19" s="73" t="n">
        <f aca="false">+S19/U19</f>
        <v>1.7724531023415</v>
      </c>
      <c r="Q19" s="74" t="s">
        <v>1</v>
      </c>
      <c r="R19" s="75"/>
      <c r="S19" s="75" t="n">
        <f aca="false">+$P$15</f>
        <v>3.14159</v>
      </c>
      <c r="T19" s="74" t="s">
        <v>18</v>
      </c>
      <c r="U19" s="274" t="n">
        <f aca="false">+$P$16</f>
        <v>1.7724531023415</v>
      </c>
      <c r="V19" s="267"/>
      <c r="W19" s="68"/>
      <c r="X19" s="68"/>
      <c r="Y19" s="275" t="n">
        <v>6</v>
      </c>
      <c r="Z19" s="71" t="s">
        <v>1</v>
      </c>
      <c r="AA19" s="276" t="s">
        <v>48</v>
      </c>
      <c r="AB19" s="68"/>
      <c r="AC19" s="277" t="n">
        <f aca="false">+AF19/AH19</f>
        <v>2.50662933326261</v>
      </c>
      <c r="AD19" s="71" t="s">
        <v>1</v>
      </c>
      <c r="AE19" s="71"/>
      <c r="AF19" s="278" t="n">
        <f aca="false">+$AC$15</f>
        <v>3.14159265359</v>
      </c>
      <c r="AG19" s="71" t="s">
        <v>18</v>
      </c>
      <c r="AH19" s="279" t="n">
        <f aca="false">+$AC$16</f>
        <v>1.253313608</v>
      </c>
      <c r="AI19" s="13"/>
      <c r="AJ19" s="11"/>
    </row>
    <row r="20" customFormat="false" ht="41.75" hidden="false" customHeight="true" outlineLevel="0" collapsed="false">
      <c r="A20" s="11"/>
      <c r="B20" s="12"/>
      <c r="C20" s="13"/>
      <c r="D20" s="85" t="s">
        <v>0</v>
      </c>
      <c r="E20" s="86" t="s">
        <v>1</v>
      </c>
      <c r="F20" s="87" t="s">
        <v>19</v>
      </c>
      <c r="G20" s="53"/>
      <c r="H20" s="88" t="n">
        <f aca="false">+M20*K20</f>
        <v>6</v>
      </c>
      <c r="I20" s="86" t="s">
        <v>1</v>
      </c>
      <c r="J20" s="89"/>
      <c r="K20" s="89" t="n">
        <f aca="false">+$H$16</f>
        <v>3</v>
      </c>
      <c r="L20" s="86" t="s">
        <v>16</v>
      </c>
      <c r="M20" s="280" t="n">
        <f aca="false">+$H$14</f>
        <v>2</v>
      </c>
      <c r="N20" s="267" t="s">
        <v>49</v>
      </c>
      <c r="O20" s="68"/>
      <c r="P20" s="88" t="n">
        <f aca="false">+U20*S20</f>
        <v>1.7724531023415</v>
      </c>
      <c r="Q20" s="86" t="s">
        <v>1</v>
      </c>
      <c r="R20" s="89"/>
      <c r="S20" s="281" t="n">
        <f aca="false">+$P$16</f>
        <v>1.7724531023415</v>
      </c>
      <c r="T20" s="86" t="s">
        <v>16</v>
      </c>
      <c r="U20" s="280" t="n">
        <f aca="false">+$P$14</f>
        <v>1</v>
      </c>
      <c r="V20" s="267"/>
      <c r="W20" s="68"/>
      <c r="X20" s="68"/>
      <c r="Y20" s="282" t="n">
        <v>6</v>
      </c>
      <c r="Z20" s="86" t="s">
        <v>1</v>
      </c>
      <c r="AA20" s="283" t="s">
        <v>49</v>
      </c>
      <c r="AB20" s="68"/>
      <c r="AC20" s="284" t="n">
        <f aca="false">+AH20*AF20</f>
        <v>2.506627216</v>
      </c>
      <c r="AD20" s="86" t="s">
        <v>1</v>
      </c>
      <c r="AE20" s="86"/>
      <c r="AF20" s="285" t="n">
        <f aca="false">+$AC$14</f>
        <v>2</v>
      </c>
      <c r="AG20" s="86" t="s">
        <v>16</v>
      </c>
      <c r="AH20" s="286" t="n">
        <f aca="false">+$AC$16</f>
        <v>1.253313608</v>
      </c>
      <c r="AJ20" s="11"/>
    </row>
    <row r="21" customFormat="false" ht="41.75" hidden="false" customHeight="true" outlineLevel="0" collapsed="false">
      <c r="A21" s="11"/>
      <c r="B21" s="12"/>
      <c r="C21" s="13"/>
      <c r="D21" s="99" t="s">
        <v>2</v>
      </c>
      <c r="E21" s="100" t="s">
        <v>1</v>
      </c>
      <c r="F21" s="101" t="s">
        <v>20</v>
      </c>
      <c r="G21" s="53"/>
      <c r="H21" s="102" t="n">
        <f aca="false">+K21/M21</f>
        <v>2</v>
      </c>
      <c r="I21" s="100" t="s">
        <v>1</v>
      </c>
      <c r="J21" s="103"/>
      <c r="K21" s="287" t="n">
        <f aca="false">+$H$13</f>
        <v>6</v>
      </c>
      <c r="L21" s="109" t="s">
        <v>18</v>
      </c>
      <c r="M21" s="288" t="n">
        <f aca="false">+$H$16</f>
        <v>3</v>
      </c>
      <c r="N21" s="289" t="s">
        <v>50</v>
      </c>
      <c r="O21" s="68"/>
      <c r="P21" s="102" t="n">
        <f aca="false">+S21/U21</f>
        <v>1</v>
      </c>
      <c r="Q21" s="100" t="s">
        <v>1</v>
      </c>
      <c r="R21" s="103"/>
      <c r="S21" s="287" t="n">
        <f aca="false">+$P$13</f>
        <v>1.7724531023415</v>
      </c>
      <c r="T21" s="109" t="s">
        <v>18</v>
      </c>
      <c r="U21" s="288" t="n">
        <f aca="false">+$P$16</f>
        <v>1.7724531023415</v>
      </c>
      <c r="V21" s="289"/>
      <c r="W21" s="68"/>
      <c r="X21" s="68"/>
      <c r="Y21" s="290" t="n">
        <v>2</v>
      </c>
      <c r="Z21" s="100" t="s">
        <v>1</v>
      </c>
      <c r="AA21" s="291" t="s">
        <v>50</v>
      </c>
      <c r="AB21" s="68"/>
      <c r="AC21" s="292" t="n">
        <f aca="false">+AF21/AH21</f>
        <v>2</v>
      </c>
      <c r="AD21" s="100" t="s">
        <v>1</v>
      </c>
      <c r="AE21" s="100"/>
      <c r="AF21" s="293" t="n">
        <f aca="false">+$AC$13</f>
        <v>2.506627216</v>
      </c>
      <c r="AG21" s="100" t="s">
        <v>18</v>
      </c>
      <c r="AH21" s="294" t="n">
        <f aca="false">+$AC$16</f>
        <v>1.253313608</v>
      </c>
      <c r="AI21" s="13"/>
      <c r="AJ21" s="11"/>
    </row>
    <row r="22" customFormat="false" ht="41.75" hidden="false" customHeight="true" outlineLevel="0" collapsed="false">
      <c r="A22" s="11"/>
      <c r="B22" s="12"/>
      <c r="C22" s="13"/>
      <c r="D22" s="115" t="s">
        <v>2</v>
      </c>
      <c r="E22" s="116" t="s">
        <v>1</v>
      </c>
      <c r="F22" s="117" t="s">
        <v>21</v>
      </c>
      <c r="G22" s="53"/>
      <c r="H22" s="118" t="n">
        <f aca="false">+K22/M22</f>
        <v>2</v>
      </c>
      <c r="I22" s="116" t="s">
        <v>1</v>
      </c>
      <c r="J22" s="119"/>
      <c r="K22" s="119" t="n">
        <f aca="false">+$H$13^2</f>
        <v>36</v>
      </c>
      <c r="L22" s="125" t="s">
        <v>18</v>
      </c>
      <c r="M22" s="295" t="n">
        <f aca="false">+$H$15</f>
        <v>18</v>
      </c>
      <c r="N22" s="267" t="s">
        <v>51</v>
      </c>
      <c r="O22" s="68"/>
      <c r="P22" s="118" t="n">
        <f aca="false">+S22/U22</f>
        <v>1</v>
      </c>
      <c r="Q22" s="116" t="s">
        <v>1</v>
      </c>
      <c r="R22" s="119"/>
      <c r="S22" s="119" t="n">
        <f aca="false">+$P$13^2</f>
        <v>3.14159</v>
      </c>
      <c r="T22" s="125" t="s">
        <v>18</v>
      </c>
      <c r="U22" s="295" t="n">
        <f aca="false">+$P$15</f>
        <v>3.14159</v>
      </c>
      <c r="V22" s="267"/>
      <c r="W22" s="68"/>
      <c r="X22" s="68"/>
      <c r="Y22" s="296" t="n">
        <v>2</v>
      </c>
      <c r="Z22" s="116" t="s">
        <v>1</v>
      </c>
      <c r="AA22" s="297" t="s">
        <v>51</v>
      </c>
      <c r="AB22" s="68"/>
      <c r="AC22" s="292" t="n">
        <f aca="false">+AF22/AH22</f>
        <v>1.99999831066956</v>
      </c>
      <c r="AD22" s="116" t="s">
        <v>1</v>
      </c>
      <c r="AE22" s="116"/>
      <c r="AF22" s="298" t="n">
        <f aca="false">+$AC$13^2</f>
        <v>6.28317999999191</v>
      </c>
      <c r="AG22" s="116" t="s">
        <v>18</v>
      </c>
      <c r="AH22" s="299" t="n">
        <f aca="false">+$AC$15</f>
        <v>3.14159265359</v>
      </c>
      <c r="AI22" s="13"/>
      <c r="AJ22" s="11"/>
    </row>
    <row r="23" customFormat="false" ht="41.75" hidden="false" customHeight="true" outlineLevel="0" collapsed="false">
      <c r="A23" s="11"/>
      <c r="B23" s="12"/>
      <c r="C23" s="13"/>
      <c r="D23" s="130" t="s">
        <v>2</v>
      </c>
      <c r="E23" s="131" t="s">
        <v>1</v>
      </c>
      <c r="F23" s="132" t="s">
        <v>22</v>
      </c>
      <c r="G23" s="53"/>
      <c r="H23" s="133" t="n">
        <f aca="false">+K23/M23</f>
        <v>2</v>
      </c>
      <c r="I23" s="131" t="s">
        <v>1</v>
      </c>
      <c r="J23" s="134"/>
      <c r="K23" s="134" t="n">
        <f aca="false">+$H$15</f>
        <v>18</v>
      </c>
      <c r="L23" s="131" t="s">
        <v>18</v>
      </c>
      <c r="M23" s="300" t="n">
        <f aca="false">+$H$16^2</f>
        <v>9</v>
      </c>
      <c r="N23" s="267" t="s">
        <v>52</v>
      </c>
      <c r="O23" s="68"/>
      <c r="P23" s="133" t="n">
        <f aca="false">+S23/U23</f>
        <v>1</v>
      </c>
      <c r="Q23" s="131" t="s">
        <v>1</v>
      </c>
      <c r="R23" s="134"/>
      <c r="S23" s="134" t="n">
        <f aca="false">+$P$15</f>
        <v>3.14159</v>
      </c>
      <c r="T23" s="131" t="s">
        <v>18</v>
      </c>
      <c r="U23" s="300" t="n">
        <f aca="false">+$P$16^2</f>
        <v>3.14159</v>
      </c>
      <c r="V23" s="267"/>
      <c r="W23" s="68"/>
      <c r="X23" s="68"/>
      <c r="Y23" s="301" t="n">
        <v>2</v>
      </c>
      <c r="Z23" s="131" t="s">
        <v>1</v>
      </c>
      <c r="AA23" s="302" t="s">
        <v>52</v>
      </c>
      <c r="AB23" s="68"/>
      <c r="AC23" s="292" t="n">
        <f aca="false">+AF23/AH23</f>
        <v>1.99898777370952</v>
      </c>
      <c r="AD23" s="131" t="s">
        <v>1</v>
      </c>
      <c r="AE23" s="131"/>
      <c r="AF23" s="303" t="n">
        <v>3.14</v>
      </c>
      <c r="AG23" s="131" t="s">
        <v>18</v>
      </c>
      <c r="AH23" s="304" t="n">
        <f aca="false">+$AC$16^2</f>
        <v>1.57079499999798</v>
      </c>
      <c r="AI23" s="13"/>
      <c r="AJ23" s="11"/>
    </row>
    <row r="24" customFormat="false" ht="41.75" hidden="false" customHeight="true" outlineLevel="0" collapsed="false">
      <c r="A24" s="11"/>
      <c r="B24" s="12"/>
      <c r="C24" s="13"/>
      <c r="D24" s="144" t="s">
        <v>23</v>
      </c>
      <c r="E24" s="145" t="s">
        <v>1</v>
      </c>
      <c r="F24" s="146" t="s">
        <v>24</v>
      </c>
      <c r="G24" s="53"/>
      <c r="H24" s="147" t="n">
        <f aca="false">+K24/M24</f>
        <v>18</v>
      </c>
      <c r="I24" s="145" t="s">
        <v>1</v>
      </c>
      <c r="J24" s="148"/>
      <c r="K24" s="148" t="n">
        <f aca="false">+$H$13^2</f>
        <v>36</v>
      </c>
      <c r="L24" s="145" t="s">
        <v>18</v>
      </c>
      <c r="M24" s="305" t="n">
        <f aca="false">+$H$14</f>
        <v>2</v>
      </c>
      <c r="N24" s="267" t="s">
        <v>53</v>
      </c>
      <c r="O24" s="68"/>
      <c r="P24" s="147" t="n">
        <f aca="false">+S24/U24</f>
        <v>3.14159</v>
      </c>
      <c r="Q24" s="145" t="s">
        <v>1</v>
      </c>
      <c r="R24" s="148"/>
      <c r="S24" s="148" t="n">
        <f aca="false">+$P$13^2</f>
        <v>3.14159</v>
      </c>
      <c r="T24" s="145" t="s">
        <v>18</v>
      </c>
      <c r="U24" s="305" t="n">
        <f aca="false">+$P$14</f>
        <v>1</v>
      </c>
      <c r="V24" s="267"/>
      <c r="W24" s="68"/>
      <c r="X24" s="68"/>
      <c r="Y24" s="306" t="n">
        <v>18</v>
      </c>
      <c r="Z24" s="145" t="s">
        <v>1</v>
      </c>
      <c r="AA24" s="307" t="s">
        <v>53</v>
      </c>
      <c r="AB24" s="68"/>
      <c r="AC24" s="308" t="n">
        <f aca="false">+AF24/AH24</f>
        <v>3.14158999999596</v>
      </c>
      <c r="AD24" s="145" t="s">
        <v>1</v>
      </c>
      <c r="AE24" s="145"/>
      <c r="AF24" s="309" t="n">
        <f aca="false">+$AC$13^2</f>
        <v>6.28317999999191</v>
      </c>
      <c r="AG24" s="168" t="s">
        <v>18</v>
      </c>
      <c r="AH24" s="310" t="n">
        <f aca="false">+$AC$14</f>
        <v>2</v>
      </c>
      <c r="AI24" s="13"/>
      <c r="AJ24" s="11"/>
    </row>
    <row r="25" customFormat="false" ht="41.75" hidden="false" customHeight="true" outlineLevel="0" collapsed="false">
      <c r="A25" s="11"/>
      <c r="B25" s="12"/>
      <c r="C25" s="13"/>
      <c r="D25" s="158" t="s">
        <v>3</v>
      </c>
      <c r="E25" s="159" t="s">
        <v>1</v>
      </c>
      <c r="F25" s="160" t="s">
        <v>25</v>
      </c>
      <c r="G25" s="53"/>
      <c r="H25" s="161" t="n">
        <f aca="false">+M25*K25</f>
        <v>18</v>
      </c>
      <c r="I25" s="159" t="s">
        <v>1</v>
      </c>
      <c r="J25" s="162"/>
      <c r="K25" s="162" t="n">
        <f aca="false">+$H$16^2</f>
        <v>9</v>
      </c>
      <c r="L25" s="168" t="s">
        <v>16</v>
      </c>
      <c r="M25" s="311" t="n">
        <f aca="false">+$H$14</f>
        <v>2</v>
      </c>
      <c r="N25" s="267" t="s">
        <v>54</v>
      </c>
      <c r="O25" s="68"/>
      <c r="P25" s="161" t="n">
        <f aca="false">+U25*S25</f>
        <v>3.14159</v>
      </c>
      <c r="Q25" s="159" t="s">
        <v>1</v>
      </c>
      <c r="R25" s="162"/>
      <c r="S25" s="162" t="n">
        <f aca="false">+$P$16^2</f>
        <v>3.14159</v>
      </c>
      <c r="T25" s="168" t="s">
        <v>16</v>
      </c>
      <c r="U25" s="311" t="n">
        <f aca="false">+$P$14</f>
        <v>1</v>
      </c>
      <c r="V25" s="267"/>
      <c r="W25" s="68"/>
      <c r="X25" s="68"/>
      <c r="Y25" s="312" t="n">
        <v>18</v>
      </c>
      <c r="Z25" s="159" t="s">
        <v>1</v>
      </c>
      <c r="AA25" s="313" t="s">
        <v>54</v>
      </c>
      <c r="AB25" s="68"/>
      <c r="AC25" s="314" t="n">
        <f aca="false">+AH25*AF25</f>
        <v>3.14158999999596</v>
      </c>
      <c r="AD25" s="159" t="s">
        <v>1</v>
      </c>
      <c r="AE25" s="159"/>
      <c r="AF25" s="310" t="n">
        <f aca="false">+$AC$14</f>
        <v>2</v>
      </c>
      <c r="AG25" s="159" t="s">
        <v>16</v>
      </c>
      <c r="AH25" s="315" t="n">
        <f aca="false">+$AC$16^2</f>
        <v>1.57079499999798</v>
      </c>
      <c r="AJ25" s="11"/>
    </row>
    <row r="26" customFormat="false" ht="41.75" hidden="false" customHeight="true" outlineLevel="0" collapsed="false">
      <c r="A26" s="11"/>
      <c r="B26" s="12"/>
      <c r="C26" s="13"/>
      <c r="D26" s="173" t="s">
        <v>3</v>
      </c>
      <c r="E26" s="174" t="s">
        <v>1</v>
      </c>
      <c r="F26" s="175" t="s">
        <v>26</v>
      </c>
      <c r="G26" s="53"/>
      <c r="H26" s="176" t="n">
        <f aca="false">+K26*M26</f>
        <v>18</v>
      </c>
      <c r="I26" s="174" t="s">
        <v>1</v>
      </c>
      <c r="J26" s="177"/>
      <c r="K26" s="177" t="n">
        <f aca="false">+$H$13</f>
        <v>6</v>
      </c>
      <c r="L26" s="174" t="s">
        <v>16</v>
      </c>
      <c r="M26" s="316" t="n">
        <f aca="false">+$H$16</f>
        <v>3</v>
      </c>
      <c r="N26" s="267" t="s">
        <v>55</v>
      </c>
      <c r="O26" s="68"/>
      <c r="P26" s="176" t="n">
        <f aca="false">+S26*U26</f>
        <v>3.14159</v>
      </c>
      <c r="Q26" s="174" t="s">
        <v>1</v>
      </c>
      <c r="R26" s="177"/>
      <c r="S26" s="177" t="n">
        <f aca="false">+$P$13</f>
        <v>1.7724531023415</v>
      </c>
      <c r="T26" s="174" t="s">
        <v>16</v>
      </c>
      <c r="U26" s="316" t="n">
        <f aca="false">+$P$16</f>
        <v>1.7724531023415</v>
      </c>
      <c r="V26" s="267"/>
      <c r="W26" s="68"/>
      <c r="X26" s="68"/>
      <c r="Y26" s="317" t="n">
        <v>18</v>
      </c>
      <c r="Z26" s="174" t="s">
        <v>1</v>
      </c>
      <c r="AA26" s="318" t="s">
        <v>55</v>
      </c>
      <c r="AB26" s="68"/>
      <c r="AC26" s="319" t="n">
        <f aca="false">+AF26*AH26</f>
        <v>3.14158999999596</v>
      </c>
      <c r="AD26" s="174" t="s">
        <v>1</v>
      </c>
      <c r="AE26" s="174"/>
      <c r="AF26" s="320" t="n">
        <f aca="false">+$AC$13</f>
        <v>2.506627216</v>
      </c>
      <c r="AG26" s="174" t="s">
        <v>16</v>
      </c>
      <c r="AH26" s="321" t="n">
        <f aca="false">+$AC$16</f>
        <v>1.253313608</v>
      </c>
      <c r="AI26" s="13"/>
      <c r="AJ26" s="11"/>
    </row>
    <row r="27" customFormat="false" ht="41.75" hidden="false" customHeight="true" outlineLevel="0" collapsed="false">
      <c r="A27" s="11"/>
      <c r="B27" s="12"/>
      <c r="C27" s="13"/>
      <c r="D27" s="187" t="s">
        <v>4</v>
      </c>
      <c r="E27" s="188" t="s">
        <v>1</v>
      </c>
      <c r="F27" s="189" t="s">
        <v>27</v>
      </c>
      <c r="G27" s="53"/>
      <c r="H27" s="190" t="n">
        <f aca="false">+K27/M27</f>
        <v>3</v>
      </c>
      <c r="I27" s="191" t="s">
        <v>1</v>
      </c>
      <c r="J27" s="192"/>
      <c r="K27" s="322" t="n">
        <f aca="false">+$H$13</f>
        <v>6</v>
      </c>
      <c r="L27" s="198" t="s">
        <v>18</v>
      </c>
      <c r="M27" s="323" t="n">
        <f aca="false">+$H$14</f>
        <v>2</v>
      </c>
      <c r="N27" s="289" t="s">
        <v>56</v>
      </c>
      <c r="O27" s="53"/>
      <c r="P27" s="190" t="n">
        <f aca="false">+S27/U27</f>
        <v>1.7724531023415</v>
      </c>
      <c r="Q27" s="191" t="s">
        <v>1</v>
      </c>
      <c r="R27" s="192"/>
      <c r="S27" s="322" t="n">
        <f aca="false">+$P$13</f>
        <v>1.7724531023415</v>
      </c>
      <c r="T27" s="198" t="s">
        <v>18</v>
      </c>
      <c r="U27" s="323" t="n">
        <f aca="false">+$P$14</f>
        <v>1</v>
      </c>
      <c r="V27" s="289"/>
      <c r="W27" s="53"/>
      <c r="X27" s="53"/>
      <c r="Y27" s="324" t="n">
        <v>3</v>
      </c>
      <c r="Z27" s="188" t="s">
        <v>1</v>
      </c>
      <c r="AA27" s="325" t="s">
        <v>56</v>
      </c>
      <c r="AB27" s="53"/>
      <c r="AC27" s="326" t="n">
        <f aca="false">+AF27/AH27</f>
        <v>1.253313608</v>
      </c>
      <c r="AD27" s="188" t="s">
        <v>1</v>
      </c>
      <c r="AE27" s="188"/>
      <c r="AF27" s="327" t="n">
        <f aca="false">+$AC$13</f>
        <v>2.506627216</v>
      </c>
      <c r="AG27" s="188" t="s">
        <v>18</v>
      </c>
      <c r="AH27" s="328" t="n">
        <f aca="false">+$AC$14</f>
        <v>2</v>
      </c>
      <c r="AI27" s="13"/>
      <c r="AJ27" s="11"/>
    </row>
    <row r="28" customFormat="false" ht="41.75" hidden="false" customHeight="true" outlineLevel="0" collapsed="false">
      <c r="A28" s="11"/>
      <c r="B28" s="12"/>
      <c r="C28" s="13"/>
      <c r="D28" s="203" t="s">
        <v>4</v>
      </c>
      <c r="E28" s="204" t="s">
        <v>1</v>
      </c>
      <c r="F28" s="205" t="s">
        <v>28</v>
      </c>
      <c r="G28" s="53"/>
      <c r="H28" s="206" t="n">
        <f aca="false">+K28/M28</f>
        <v>3</v>
      </c>
      <c r="I28" s="207" t="s">
        <v>1</v>
      </c>
      <c r="J28" s="208"/>
      <c r="K28" s="208" t="n">
        <f aca="false">+$H$15</f>
        <v>18</v>
      </c>
      <c r="L28" s="214" t="s">
        <v>18</v>
      </c>
      <c r="M28" s="329" t="n">
        <f aca="false">+$H$13</f>
        <v>6</v>
      </c>
      <c r="N28" s="267" t="s">
        <v>57</v>
      </c>
      <c r="O28" s="53"/>
      <c r="P28" s="206" t="n">
        <f aca="false">+S28/U28</f>
        <v>1.7724531023415</v>
      </c>
      <c r="Q28" s="207" t="s">
        <v>1</v>
      </c>
      <c r="R28" s="208"/>
      <c r="S28" s="208" t="n">
        <f aca="false">+$P$15</f>
        <v>3.14159</v>
      </c>
      <c r="T28" s="214" t="s">
        <v>18</v>
      </c>
      <c r="U28" s="329" t="n">
        <f aca="false">+$P$13</f>
        <v>1.7724531023415</v>
      </c>
      <c r="V28" s="267"/>
      <c r="W28" s="53"/>
      <c r="X28" s="53"/>
      <c r="Y28" s="330" t="n">
        <v>3</v>
      </c>
      <c r="Z28" s="204" t="s">
        <v>1</v>
      </c>
      <c r="AA28" s="331" t="s">
        <v>57</v>
      </c>
      <c r="AB28" s="53"/>
      <c r="AC28" s="332" t="n">
        <f aca="false">+AF28/AH28</f>
        <v>1.25331466663131</v>
      </c>
      <c r="AD28" s="204" t="s">
        <v>1</v>
      </c>
      <c r="AE28" s="204"/>
      <c r="AF28" s="333" t="n">
        <f aca="false">+$AC$15</f>
        <v>3.14159265359</v>
      </c>
      <c r="AG28" s="204" t="s">
        <v>18</v>
      </c>
      <c r="AH28" s="334" t="n">
        <f aca="false">+$AC$13</f>
        <v>2.506627216</v>
      </c>
      <c r="AI28" s="13"/>
      <c r="AJ28" s="11"/>
    </row>
    <row r="29" customFormat="false" ht="41.75" hidden="false" customHeight="true" outlineLevel="0" collapsed="false">
      <c r="A29" s="11"/>
      <c r="B29" s="12"/>
      <c r="C29" s="13"/>
      <c r="D29" s="219" t="s">
        <v>4</v>
      </c>
      <c r="E29" s="220" t="s">
        <v>1</v>
      </c>
      <c r="F29" s="221" t="s">
        <v>29</v>
      </c>
      <c r="G29" s="53"/>
      <c r="H29" s="222" t="n">
        <f aca="false">+SQRT(K29/M29)</f>
        <v>3</v>
      </c>
      <c r="I29" s="223" t="s">
        <v>1</v>
      </c>
      <c r="J29" s="335" t="s">
        <v>30</v>
      </c>
      <c r="K29" s="335" t="n">
        <f aca="false">+$H$15</f>
        <v>18</v>
      </c>
      <c r="L29" s="223" t="s">
        <v>18</v>
      </c>
      <c r="M29" s="336" t="n">
        <f aca="false">+$H$14</f>
        <v>2</v>
      </c>
      <c r="N29" s="267" t="s">
        <v>58</v>
      </c>
      <c r="O29" s="53"/>
      <c r="P29" s="222" t="n">
        <f aca="false">+SQRT(S29/U29)</f>
        <v>1.7724531023415</v>
      </c>
      <c r="Q29" s="223" t="s">
        <v>1</v>
      </c>
      <c r="R29" s="335" t="s">
        <v>30</v>
      </c>
      <c r="S29" s="335" t="n">
        <f aca="false">+$P$15</f>
        <v>3.14159</v>
      </c>
      <c r="T29" s="223" t="s">
        <v>18</v>
      </c>
      <c r="U29" s="336" t="n">
        <f aca="false">+$P$14</f>
        <v>1</v>
      </c>
      <c r="V29" s="267"/>
      <c r="W29" s="53"/>
      <c r="X29" s="53"/>
      <c r="Y29" s="337" t="n">
        <v>3</v>
      </c>
      <c r="Z29" s="220" t="s">
        <v>1</v>
      </c>
      <c r="AA29" s="338" t="s">
        <v>58</v>
      </c>
      <c r="AB29" s="53"/>
      <c r="AC29" s="339" t="n">
        <f aca="false">+SQRT(AF29/AH29)</f>
        <v>1.25331413731554</v>
      </c>
      <c r="AD29" s="220" t="s">
        <v>1</v>
      </c>
      <c r="AE29" s="220" t="s">
        <v>47</v>
      </c>
      <c r="AF29" s="340" t="n">
        <f aca="false">+$AC$15</f>
        <v>3.14159265359</v>
      </c>
      <c r="AG29" s="220" t="s">
        <v>18</v>
      </c>
      <c r="AH29" s="341" t="n">
        <f aca="false">+$AC$14</f>
        <v>2</v>
      </c>
      <c r="AI29" s="13"/>
      <c r="AJ29" s="11"/>
    </row>
    <row r="30" customFormat="false" ht="19.7" hidden="false" customHeight="false" outlineLevel="0" collapsed="false">
      <c r="A30" s="11"/>
      <c r="B30" s="12"/>
      <c r="C30" s="13"/>
      <c r="D30" s="12"/>
      <c r="E30" s="14"/>
      <c r="F30" s="13"/>
      <c r="G30" s="13"/>
      <c r="H30" s="13"/>
      <c r="I30" s="13"/>
      <c r="J30" s="12"/>
      <c r="K30" s="12"/>
      <c r="L30" s="14"/>
      <c r="M30" s="15"/>
      <c r="N30" s="14"/>
      <c r="O30" s="13"/>
      <c r="P30" s="13"/>
      <c r="Q30" s="13"/>
      <c r="R30" s="12"/>
      <c r="S30" s="12"/>
      <c r="T30" s="14"/>
      <c r="U30" s="15"/>
      <c r="V30" s="14"/>
      <c r="W30" s="13"/>
      <c r="X30" s="13"/>
      <c r="Y30" s="13"/>
      <c r="Z30" s="13"/>
      <c r="AA30" s="14"/>
      <c r="AB30" s="13"/>
      <c r="AC30" s="13"/>
      <c r="AD30" s="13"/>
      <c r="AE30" s="13"/>
      <c r="AF30" s="13"/>
      <c r="AG30" s="13"/>
      <c r="AH30" s="13"/>
      <c r="AI30" s="13"/>
      <c r="AJ30" s="11"/>
      <c r="AO30" s="342" t="s">
        <v>46</v>
      </c>
      <c r="AP30" s="342" t="s">
        <v>1</v>
      </c>
      <c r="AQ30" s="343" t="n">
        <f aca="false">SQRT(AC15*2)</f>
        <v>2.50662827463108</v>
      </c>
    </row>
    <row r="31" customFormat="false" ht="19.7" hidden="false" customHeight="false" outlineLevel="0" collapsed="false">
      <c r="A31" s="11"/>
      <c r="B31" s="12"/>
      <c r="C31" s="13"/>
      <c r="D31" s="12"/>
      <c r="E31" s="14"/>
      <c r="F31" s="13"/>
      <c r="G31" s="13"/>
      <c r="H31" s="13"/>
      <c r="I31" s="13"/>
      <c r="J31" s="12"/>
      <c r="K31" s="12"/>
      <c r="L31" s="14"/>
      <c r="M31" s="15"/>
      <c r="N31" s="14"/>
      <c r="O31" s="13"/>
      <c r="P31" s="13"/>
      <c r="Q31" s="13"/>
      <c r="R31" s="12"/>
      <c r="S31" s="12"/>
      <c r="T31" s="14"/>
      <c r="U31" s="15"/>
      <c r="V31" s="14"/>
      <c r="W31" s="13"/>
      <c r="X31" s="13"/>
      <c r="Y31" s="13"/>
      <c r="Z31" s="13"/>
      <c r="AA31" s="14"/>
      <c r="AB31" s="13"/>
      <c r="AC31" s="13"/>
      <c r="AD31" s="13"/>
      <c r="AE31" s="13"/>
      <c r="AF31" s="13"/>
      <c r="AG31" s="13"/>
      <c r="AH31" s="13"/>
      <c r="AI31" s="13"/>
      <c r="AJ31" s="11"/>
      <c r="AO31" s="342" t="s">
        <v>48</v>
      </c>
      <c r="AP31" s="342" t="s">
        <v>1</v>
      </c>
      <c r="AQ31" s="343" t="n">
        <f aca="false">AC15/AC16</f>
        <v>2.50662933326261</v>
      </c>
    </row>
    <row r="32" customFormat="false" ht="19.7" hidden="false" customHeight="false" outlineLevel="0" collapsed="false">
      <c r="B32" s="12"/>
      <c r="C32" s="13"/>
      <c r="D32" s="12"/>
      <c r="E32" s="14"/>
      <c r="F32" s="13"/>
      <c r="G32" s="13"/>
      <c r="H32" s="13"/>
      <c r="I32" s="13"/>
      <c r="J32" s="12"/>
      <c r="K32" s="12"/>
      <c r="L32" s="14"/>
      <c r="M32" s="15"/>
      <c r="N32" s="14"/>
      <c r="O32" s="13"/>
      <c r="P32" s="13"/>
      <c r="Q32" s="13"/>
      <c r="R32" s="12"/>
      <c r="S32" s="12"/>
      <c r="T32" s="14"/>
      <c r="U32" s="15"/>
      <c r="V32" s="14"/>
      <c r="W32" s="13"/>
      <c r="X32" s="13"/>
      <c r="Y32" s="13"/>
      <c r="Z32" s="13"/>
      <c r="AA32" s="14"/>
      <c r="AB32" s="13"/>
      <c r="AC32" s="13"/>
      <c r="AD32" s="13"/>
      <c r="AE32" s="13"/>
      <c r="AF32" s="13"/>
      <c r="AG32" s="13"/>
      <c r="AH32" s="13"/>
      <c r="AI32" s="13"/>
      <c r="AJ32" s="11"/>
      <c r="AO32" s="342" t="s">
        <v>49</v>
      </c>
      <c r="AP32" s="342" t="s">
        <v>1</v>
      </c>
      <c r="AQ32" s="343" t="n">
        <f aca="false">+AC14*AC16</f>
        <v>2.506627216</v>
      </c>
    </row>
    <row r="33" customFormat="false" ht="19.7" hidden="false" customHeight="false" outlineLevel="0" collapsed="false">
      <c r="B33" s="12"/>
      <c r="C33" s="13"/>
      <c r="D33" s="12"/>
      <c r="E33" s="14"/>
      <c r="F33" s="13"/>
      <c r="G33" s="13"/>
      <c r="H33" s="13"/>
      <c r="I33" s="13"/>
      <c r="J33" s="12"/>
      <c r="K33" s="12"/>
      <c r="L33" s="14"/>
      <c r="M33" s="15"/>
      <c r="N33" s="14"/>
      <c r="O33" s="13"/>
      <c r="P33" s="13"/>
      <c r="Q33" s="13"/>
      <c r="R33" s="12"/>
      <c r="S33" s="12"/>
      <c r="T33" s="14"/>
      <c r="U33" s="15"/>
      <c r="V33" s="14"/>
      <c r="W33" s="13"/>
      <c r="X33" s="13"/>
      <c r="Y33" s="13"/>
      <c r="Z33" s="13"/>
      <c r="AA33" s="14"/>
      <c r="AB33" s="13"/>
      <c r="AC33" s="13"/>
      <c r="AD33" s="13"/>
      <c r="AE33" s="13"/>
      <c r="AF33" s="13"/>
      <c r="AG33" s="13"/>
      <c r="AH33" s="13"/>
      <c r="AI33" s="13"/>
      <c r="AJ33" s="11"/>
      <c r="AK33" s="11"/>
      <c r="AO33" s="344" t="s">
        <v>50</v>
      </c>
      <c r="AP33" s="345" t="s">
        <v>1</v>
      </c>
      <c r="AQ33" s="346" t="n">
        <f aca="false">+AC13/AC16</f>
        <v>2</v>
      </c>
    </row>
    <row r="34" customFormat="false" ht="22.35" hidden="false" customHeight="false" outlineLevel="0" collapsed="false">
      <c r="B34" s="235"/>
      <c r="C34" s="11"/>
      <c r="D34" s="235"/>
      <c r="E34" s="29"/>
      <c r="F34" s="11"/>
      <c r="G34" s="11"/>
      <c r="H34" s="11"/>
      <c r="I34" s="11"/>
      <c r="J34" s="235"/>
      <c r="K34" s="235"/>
      <c r="L34" s="29"/>
      <c r="M34" s="236"/>
      <c r="N34" s="29"/>
      <c r="O34" s="11"/>
      <c r="P34" s="11"/>
      <c r="Q34" s="11"/>
      <c r="R34" s="235"/>
      <c r="S34" s="235"/>
      <c r="T34" s="29"/>
      <c r="U34" s="236"/>
      <c r="V34" s="29"/>
      <c r="W34" s="11"/>
      <c r="X34" s="11"/>
      <c r="Y34" s="11"/>
      <c r="Z34" s="11"/>
      <c r="AA34" s="29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O34" s="345" t="s">
        <v>51</v>
      </c>
      <c r="AP34" s="345" t="s">
        <v>1</v>
      </c>
      <c r="AQ34" s="346" t="n">
        <f aca="false">+AC13^2/AC15</f>
        <v>1.99999831066956</v>
      </c>
    </row>
    <row r="35" customFormat="false" ht="22.35" hidden="false" customHeight="false" outlineLevel="0" collapsed="false">
      <c r="B35" s="235"/>
      <c r="C35" s="11"/>
      <c r="D35" s="235"/>
      <c r="E35" s="29"/>
      <c r="F35" s="11"/>
      <c r="G35" s="11"/>
      <c r="H35" s="11"/>
      <c r="I35" s="11"/>
      <c r="J35" s="235"/>
      <c r="K35" s="235"/>
      <c r="L35" s="29"/>
      <c r="M35" s="236"/>
      <c r="N35" s="29"/>
      <c r="O35" s="11"/>
      <c r="P35" s="11"/>
      <c r="Q35" s="11"/>
      <c r="R35" s="235"/>
      <c r="S35" s="235"/>
      <c r="T35" s="29"/>
      <c r="U35" s="236"/>
      <c r="V35" s="29"/>
      <c r="W35" s="11"/>
      <c r="X35" s="11"/>
      <c r="Y35" s="11"/>
      <c r="Z35" s="11"/>
      <c r="AA35" s="29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O35" s="345" t="s">
        <v>52</v>
      </c>
      <c r="AP35" s="345" t="s">
        <v>1</v>
      </c>
      <c r="AQ35" s="346" t="n">
        <f aca="false">+AC15/AC16^2</f>
        <v>2.00000168933186</v>
      </c>
    </row>
    <row r="36" customFormat="false" ht="22.35" hidden="false" customHeight="false" outlineLevel="0" collapsed="false">
      <c r="B36" s="235"/>
      <c r="C36" s="11"/>
      <c r="D36" s="235"/>
      <c r="E36" s="29"/>
      <c r="F36" s="11"/>
      <c r="G36" s="11"/>
      <c r="H36" s="11"/>
      <c r="I36" s="11"/>
      <c r="J36" s="235"/>
      <c r="K36" s="235"/>
      <c r="L36" s="29"/>
      <c r="M36" s="236"/>
      <c r="N36" s="29"/>
      <c r="O36" s="11"/>
      <c r="P36" s="11"/>
      <c r="Q36" s="11"/>
      <c r="R36" s="235"/>
      <c r="S36" s="235"/>
      <c r="T36" s="29"/>
      <c r="U36" s="236"/>
      <c r="V36" s="29"/>
      <c r="W36" s="11"/>
      <c r="X36" s="11"/>
      <c r="Y36" s="11"/>
      <c r="Z36" s="11"/>
      <c r="AA36" s="29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O36" s="347" t="s">
        <v>53</v>
      </c>
      <c r="AP36" s="347" t="s">
        <v>1</v>
      </c>
      <c r="AQ36" s="348" t="n">
        <f aca="false">+AC13^2/AC14</f>
        <v>3.14158999999596</v>
      </c>
    </row>
    <row r="37" customFormat="false" ht="22.35" hidden="false" customHeight="false" outlineLevel="0" collapsed="false">
      <c r="B37" s="235"/>
      <c r="C37" s="11"/>
      <c r="D37" s="235"/>
      <c r="E37" s="29"/>
      <c r="F37" s="11"/>
      <c r="G37" s="11"/>
      <c r="H37" s="11"/>
      <c r="I37" s="11"/>
      <c r="J37" s="235"/>
      <c r="K37" s="235"/>
      <c r="L37" s="29"/>
      <c r="M37" s="236"/>
      <c r="N37" s="29"/>
      <c r="O37" s="11"/>
      <c r="P37" s="11"/>
      <c r="Q37" s="11"/>
      <c r="R37" s="235"/>
      <c r="S37" s="235"/>
      <c r="T37" s="29"/>
      <c r="U37" s="236"/>
      <c r="V37" s="29"/>
      <c r="W37" s="11"/>
      <c r="X37" s="11"/>
      <c r="Y37" s="11"/>
      <c r="Z37" s="11"/>
      <c r="AA37" s="29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O37" s="347" t="s">
        <v>54</v>
      </c>
      <c r="AP37" s="347" t="s">
        <v>1</v>
      </c>
      <c r="AQ37" s="348" t="n">
        <f aca="false">+(AC16^2)*2</f>
        <v>3.14158999999596</v>
      </c>
    </row>
    <row r="38" customFormat="false" ht="19.7" hidden="false" customHeight="false" outlineLevel="0" collapsed="false">
      <c r="B38" s="235"/>
      <c r="C38" s="11"/>
      <c r="D38" s="235"/>
      <c r="E38" s="29"/>
      <c r="F38" s="11"/>
      <c r="G38" s="11"/>
      <c r="H38" s="11"/>
      <c r="I38" s="11"/>
      <c r="J38" s="235"/>
      <c r="K38" s="235"/>
      <c r="L38" s="29"/>
      <c r="M38" s="236"/>
      <c r="N38" s="29"/>
      <c r="O38" s="11"/>
      <c r="P38" s="11"/>
      <c r="Q38" s="11"/>
      <c r="R38" s="235"/>
      <c r="S38" s="235"/>
      <c r="T38" s="29"/>
      <c r="U38" s="236"/>
      <c r="V38" s="29"/>
      <c r="W38" s="11"/>
      <c r="X38" s="11"/>
      <c r="Y38" s="11"/>
      <c r="Z38" s="11"/>
      <c r="AA38" s="29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O38" s="347" t="s">
        <v>55</v>
      </c>
      <c r="AP38" s="347" t="s">
        <v>1</v>
      </c>
      <c r="AQ38" s="348" t="n">
        <f aca="false">+AC13*AC16</f>
        <v>3.14158999999596</v>
      </c>
    </row>
    <row r="39" customFormat="false" ht="19.7" hidden="false" customHeight="false" outlineLevel="0" collapsed="false">
      <c r="B39" s="235"/>
      <c r="C39" s="11"/>
      <c r="D39" s="235"/>
      <c r="E39" s="29"/>
      <c r="F39" s="11"/>
      <c r="G39" s="11"/>
      <c r="H39" s="11"/>
      <c r="I39" s="11"/>
      <c r="J39" s="235"/>
      <c r="K39" s="235"/>
      <c r="L39" s="29"/>
      <c r="M39" s="236"/>
      <c r="N39" s="29"/>
      <c r="O39" s="11"/>
      <c r="P39" s="11"/>
      <c r="Q39" s="11"/>
      <c r="R39" s="235"/>
      <c r="S39" s="235"/>
      <c r="T39" s="29"/>
      <c r="U39" s="236"/>
      <c r="V39" s="29"/>
      <c r="W39" s="11"/>
      <c r="X39" s="11"/>
      <c r="Y39" s="11"/>
      <c r="Z39" s="11"/>
      <c r="AA39" s="29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O39" s="349" t="s">
        <v>56</v>
      </c>
      <c r="AP39" s="350" t="s">
        <v>1</v>
      </c>
      <c r="AQ39" s="351" t="n">
        <f aca="false">+AC13/AC14</f>
        <v>1.253313608</v>
      </c>
    </row>
    <row r="40" customFormat="false" ht="19.7" hidden="false" customHeight="false" outlineLevel="0" collapsed="false">
      <c r="B40" s="235"/>
      <c r="C40" s="11"/>
      <c r="D40" s="235"/>
      <c r="E40" s="29"/>
      <c r="F40" s="11"/>
      <c r="G40" s="11"/>
      <c r="H40" s="11"/>
      <c r="I40" s="11"/>
      <c r="J40" s="235"/>
      <c r="K40" s="235"/>
      <c r="L40" s="29"/>
      <c r="M40" s="236"/>
      <c r="N40" s="29"/>
      <c r="O40" s="11"/>
      <c r="P40" s="11"/>
      <c r="Q40" s="11"/>
      <c r="R40" s="235"/>
      <c r="S40" s="235"/>
      <c r="T40" s="29"/>
      <c r="U40" s="236"/>
      <c r="V40" s="29"/>
      <c r="W40" s="11"/>
      <c r="X40" s="11"/>
      <c r="Y40" s="11"/>
      <c r="Z40" s="11"/>
      <c r="AA40" s="29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O40" s="350" t="s">
        <v>57</v>
      </c>
      <c r="AP40" s="350" t="s">
        <v>1</v>
      </c>
      <c r="AQ40" s="351" t="n">
        <f aca="false">+AC15/AC13</f>
        <v>1.25331466663131</v>
      </c>
    </row>
    <row r="41" customFormat="false" ht="19.7" hidden="false" customHeight="false" outlineLevel="0" collapsed="false">
      <c r="B41" s="235"/>
      <c r="C41" s="11"/>
      <c r="D41" s="235"/>
      <c r="E41" s="29"/>
      <c r="F41" s="11"/>
      <c r="G41" s="11"/>
      <c r="H41" s="11"/>
      <c r="I41" s="11"/>
      <c r="J41" s="235"/>
      <c r="K41" s="235"/>
      <c r="L41" s="29"/>
      <c r="M41" s="236"/>
      <c r="N41" s="29"/>
      <c r="O41" s="11"/>
      <c r="P41" s="11"/>
      <c r="Q41" s="11"/>
      <c r="R41" s="235"/>
      <c r="S41" s="235"/>
      <c r="T41" s="29"/>
      <c r="U41" s="236"/>
      <c r="V41" s="29"/>
      <c r="W41" s="11"/>
      <c r="X41" s="11"/>
      <c r="Y41" s="11"/>
      <c r="Z41" s="11"/>
      <c r="AA41" s="29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O41" s="350" t="s">
        <v>58</v>
      </c>
      <c r="AP41" s="350" t="s">
        <v>1</v>
      </c>
      <c r="AQ41" s="351" t="n">
        <f aca="false">+SQRT(AC15/AC14)</f>
        <v>1.25331413731554</v>
      </c>
    </row>
    <row r="42" customFormat="false" ht="13.8" hidden="false" customHeight="false" outlineLevel="0" collapsed="false">
      <c r="B42" s="235"/>
      <c r="C42" s="11"/>
      <c r="D42" s="235"/>
      <c r="E42" s="29"/>
      <c r="F42" s="11"/>
      <c r="G42" s="11"/>
      <c r="H42" s="11"/>
      <c r="I42" s="11"/>
      <c r="J42" s="235"/>
      <c r="K42" s="235"/>
      <c r="L42" s="29"/>
      <c r="M42" s="236"/>
      <c r="N42" s="29"/>
      <c r="O42" s="11"/>
      <c r="P42" s="11"/>
      <c r="Q42" s="11"/>
      <c r="R42" s="235"/>
      <c r="S42" s="235"/>
      <c r="T42" s="29"/>
      <c r="U42" s="236"/>
      <c r="V42" s="29"/>
      <c r="W42" s="11"/>
      <c r="X42" s="11"/>
      <c r="Y42" s="11"/>
      <c r="Z42" s="11"/>
      <c r="AA42" s="29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customFormat="false" ht="13.8" hidden="false" customHeight="false" outlineLevel="0" collapsed="false">
      <c r="B43" s="235"/>
      <c r="C43" s="11"/>
      <c r="D43" s="235"/>
      <c r="E43" s="29"/>
      <c r="F43" s="11"/>
      <c r="G43" s="11"/>
      <c r="H43" s="11"/>
      <c r="I43" s="11"/>
      <c r="J43" s="235"/>
      <c r="K43" s="235"/>
      <c r="L43" s="29"/>
      <c r="M43" s="236"/>
      <c r="N43" s="29"/>
      <c r="O43" s="11"/>
      <c r="P43" s="11"/>
      <c r="Q43" s="11"/>
      <c r="R43" s="235"/>
      <c r="S43" s="235"/>
      <c r="T43" s="29"/>
      <c r="U43" s="236"/>
      <c r="V43" s="29"/>
      <c r="W43" s="11"/>
      <c r="X43" s="11"/>
      <c r="Y43" s="11"/>
      <c r="Z43" s="11"/>
      <c r="AA43" s="29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customFormat="false" ht="13.8" hidden="false" customHeight="false" outlineLevel="0" collapsed="false">
      <c r="B44" s="235"/>
      <c r="C44" s="11"/>
      <c r="D44" s="235"/>
      <c r="E44" s="29"/>
      <c r="F44" s="11"/>
      <c r="G44" s="11"/>
      <c r="H44" s="11"/>
      <c r="I44" s="11"/>
      <c r="J44" s="235"/>
      <c r="K44" s="235"/>
      <c r="L44" s="29"/>
      <c r="M44" s="236"/>
      <c r="N44" s="29"/>
      <c r="O44" s="11"/>
      <c r="P44" s="11"/>
      <c r="Q44" s="11"/>
      <c r="R44" s="235"/>
      <c r="S44" s="235"/>
      <c r="T44" s="29"/>
      <c r="U44" s="236"/>
      <c r="V44" s="29"/>
      <c r="W44" s="11"/>
      <c r="X44" s="11"/>
      <c r="Y44" s="11"/>
      <c r="Z44" s="11"/>
      <c r="AA44" s="29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customFormat="false" ht="13.8" hidden="false" customHeight="false" outlineLevel="0" collapsed="false">
      <c r="B45" s="235"/>
      <c r="C45" s="11"/>
      <c r="D45" s="235"/>
      <c r="E45" s="29"/>
      <c r="F45" s="11"/>
      <c r="G45" s="11"/>
      <c r="H45" s="11"/>
      <c r="I45" s="11"/>
      <c r="J45" s="235"/>
      <c r="K45" s="235"/>
      <c r="L45" s="29"/>
      <c r="M45" s="236"/>
      <c r="N45" s="29"/>
      <c r="O45" s="11"/>
      <c r="P45" s="11"/>
      <c r="Q45" s="11"/>
      <c r="R45" s="235"/>
      <c r="S45" s="235"/>
      <c r="T45" s="29"/>
      <c r="U45" s="236"/>
      <c r="V45" s="29"/>
      <c r="W45" s="11"/>
      <c r="X45" s="11"/>
      <c r="Y45" s="11"/>
      <c r="Z45" s="11"/>
      <c r="AA45" s="29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customFormat="false" ht="13.8" hidden="false" customHeight="false" outlineLevel="0" collapsed="false">
      <c r="B46" s="235"/>
      <c r="C46" s="11"/>
      <c r="D46" s="235"/>
      <c r="E46" s="29"/>
      <c r="F46" s="11"/>
      <c r="G46" s="11"/>
      <c r="H46" s="11"/>
      <c r="I46" s="11"/>
      <c r="J46" s="235"/>
      <c r="K46" s="235"/>
      <c r="L46" s="29"/>
      <c r="M46" s="236"/>
      <c r="N46" s="29"/>
      <c r="O46" s="11"/>
      <c r="P46" s="11"/>
      <c r="Q46" s="11"/>
      <c r="R46" s="235"/>
      <c r="S46" s="235"/>
      <c r="T46" s="29"/>
      <c r="U46" s="236"/>
      <c r="V46" s="29"/>
      <c r="W46" s="11"/>
      <c r="X46" s="11"/>
      <c r="Y46" s="11"/>
      <c r="Z46" s="11"/>
      <c r="AA46" s="29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customFormat="false" ht="13.8" hidden="false" customHeight="false" outlineLevel="0" collapsed="false">
      <c r="B47" s="235"/>
      <c r="C47" s="11"/>
      <c r="D47" s="235"/>
      <c r="E47" s="29"/>
      <c r="F47" s="11"/>
      <c r="G47" s="11"/>
      <c r="H47" s="11"/>
      <c r="I47" s="11"/>
      <c r="J47" s="235"/>
      <c r="K47" s="235"/>
      <c r="L47" s="29"/>
      <c r="M47" s="236"/>
      <c r="N47" s="29"/>
      <c r="O47" s="11"/>
      <c r="P47" s="11"/>
      <c r="Q47" s="11"/>
      <c r="R47" s="235"/>
      <c r="S47" s="235"/>
      <c r="T47" s="29"/>
      <c r="U47" s="236"/>
      <c r="V47" s="29"/>
      <c r="W47" s="11"/>
      <c r="X47" s="11"/>
      <c r="Y47" s="11"/>
      <c r="Z47" s="11"/>
      <c r="AA47" s="29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customFormat="false" ht="13.8" hidden="false" customHeight="false" outlineLevel="0" collapsed="false">
      <c r="B48" s="235"/>
      <c r="C48" s="11"/>
      <c r="D48" s="235"/>
      <c r="E48" s="29"/>
      <c r="F48" s="11"/>
      <c r="G48" s="11"/>
      <c r="H48" s="11"/>
      <c r="I48" s="11"/>
      <c r="J48" s="235"/>
      <c r="K48" s="235"/>
      <c r="L48" s="29"/>
      <c r="M48" s="236"/>
      <c r="N48" s="29"/>
      <c r="O48" s="11"/>
      <c r="P48" s="11"/>
      <c r="Q48" s="11"/>
      <c r="R48" s="235"/>
      <c r="S48" s="235"/>
      <c r="T48" s="29"/>
      <c r="U48" s="236"/>
      <c r="V48" s="29"/>
      <c r="W48" s="11"/>
      <c r="X48" s="11"/>
      <c r="Y48" s="11"/>
      <c r="Z48" s="11"/>
      <c r="AA48" s="29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customFormat="false" ht="13.8" hidden="false" customHeight="false" outlineLevel="0" collapsed="false">
      <c r="B49" s="235"/>
      <c r="C49" s="11"/>
      <c r="D49" s="235"/>
      <c r="E49" s="29"/>
      <c r="F49" s="11"/>
      <c r="G49" s="11"/>
      <c r="H49" s="11"/>
      <c r="I49" s="11"/>
      <c r="J49" s="235"/>
      <c r="K49" s="235"/>
      <c r="L49" s="29"/>
      <c r="M49" s="236"/>
      <c r="N49" s="29"/>
      <c r="O49" s="11"/>
      <c r="P49" s="11"/>
      <c r="Q49" s="11"/>
      <c r="R49" s="235"/>
      <c r="S49" s="235"/>
      <c r="T49" s="29"/>
      <c r="U49" s="236"/>
      <c r="V49" s="29"/>
      <c r="W49" s="11"/>
      <c r="X49" s="11"/>
      <c r="Y49" s="11"/>
      <c r="Z49" s="11"/>
      <c r="AA49" s="29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customFormat="false" ht="13.8" hidden="false" customHeight="false" outlineLevel="0" collapsed="false">
      <c r="B50" s="235"/>
      <c r="C50" s="11"/>
      <c r="D50" s="235"/>
      <c r="E50" s="29"/>
      <c r="F50" s="11"/>
      <c r="G50" s="11"/>
      <c r="H50" s="11"/>
      <c r="I50" s="11"/>
      <c r="J50" s="235"/>
      <c r="K50" s="235"/>
      <c r="L50" s="29"/>
      <c r="M50" s="236"/>
      <c r="N50" s="29"/>
      <c r="O50" s="11"/>
      <c r="P50" s="11"/>
      <c r="Q50" s="11"/>
      <c r="R50" s="235"/>
      <c r="S50" s="235"/>
      <c r="T50" s="29"/>
      <c r="U50" s="236"/>
      <c r="V50" s="29"/>
      <c r="W50" s="11"/>
      <c r="X50" s="11"/>
      <c r="Y50" s="11"/>
      <c r="Z50" s="11"/>
      <c r="AA50" s="29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customFormat="false" ht="13.8" hidden="false" customHeight="false" outlineLevel="0" collapsed="false">
      <c r="B51" s="235"/>
      <c r="C51" s="11"/>
      <c r="D51" s="235"/>
      <c r="E51" s="29"/>
      <c r="F51" s="11"/>
      <c r="G51" s="11"/>
      <c r="H51" s="11"/>
      <c r="I51" s="11"/>
      <c r="J51" s="235"/>
      <c r="K51" s="235"/>
      <c r="L51" s="29"/>
      <c r="M51" s="236"/>
      <c r="N51" s="29"/>
      <c r="O51" s="11"/>
      <c r="P51" s="11"/>
      <c r="Q51" s="11"/>
      <c r="R51" s="235"/>
      <c r="S51" s="235"/>
      <c r="T51" s="29"/>
      <c r="U51" s="236"/>
      <c r="V51" s="29"/>
      <c r="W51" s="11"/>
      <c r="X51" s="11"/>
      <c r="Y51" s="11"/>
      <c r="Z51" s="11"/>
      <c r="AA51" s="29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customFormat="false" ht="13.8" hidden="false" customHeight="false" outlineLevel="0" collapsed="false">
      <c r="B52" s="235"/>
      <c r="C52" s="11"/>
      <c r="D52" s="235"/>
      <c r="E52" s="29"/>
      <c r="F52" s="11"/>
      <c r="G52" s="11"/>
      <c r="H52" s="11"/>
      <c r="I52" s="11"/>
      <c r="J52" s="235"/>
      <c r="K52" s="235"/>
      <c r="L52" s="29"/>
      <c r="M52" s="236"/>
      <c r="N52" s="29"/>
      <c r="O52" s="11"/>
      <c r="P52" s="11"/>
      <c r="Q52" s="11"/>
      <c r="R52" s="235"/>
      <c r="S52" s="235"/>
      <c r="T52" s="29"/>
      <c r="U52" s="236"/>
      <c r="V52" s="29"/>
      <c r="W52" s="11"/>
      <c r="X52" s="11"/>
      <c r="Y52" s="11"/>
      <c r="Z52" s="11"/>
      <c r="AA52" s="29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customFormat="false" ht="13.8" hidden="false" customHeight="false" outlineLevel="0" collapsed="false">
      <c r="B53" s="235"/>
      <c r="C53" s="11"/>
      <c r="D53" s="235"/>
      <c r="E53" s="29"/>
      <c r="F53" s="11"/>
      <c r="G53" s="11"/>
      <c r="H53" s="11"/>
      <c r="I53" s="11"/>
      <c r="J53" s="235"/>
      <c r="K53" s="235"/>
      <c r="L53" s="29"/>
      <c r="M53" s="236"/>
      <c r="N53" s="29"/>
      <c r="O53" s="11"/>
      <c r="P53" s="11"/>
      <c r="Q53" s="11"/>
      <c r="R53" s="235"/>
      <c r="S53" s="235"/>
      <c r="T53" s="29"/>
      <c r="U53" s="236"/>
      <c r="V53" s="29"/>
      <c r="W53" s="11"/>
      <c r="X53" s="11"/>
      <c r="Y53" s="11"/>
      <c r="Z53" s="11"/>
      <c r="AA53" s="29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customFormat="false" ht="13.8" hidden="false" customHeight="false" outlineLevel="0" collapsed="false">
      <c r="B54" s="235"/>
      <c r="C54" s="11"/>
      <c r="D54" s="235"/>
      <c r="E54" s="29"/>
      <c r="F54" s="11"/>
      <c r="G54" s="11"/>
      <c r="H54" s="11"/>
      <c r="I54" s="11"/>
      <c r="J54" s="235"/>
      <c r="K54" s="235"/>
      <c r="L54" s="29"/>
      <c r="M54" s="236"/>
      <c r="N54" s="29"/>
      <c r="O54" s="11"/>
      <c r="P54" s="11"/>
      <c r="Q54" s="11"/>
      <c r="R54" s="235"/>
      <c r="S54" s="235"/>
      <c r="T54" s="29"/>
      <c r="U54" s="236"/>
      <c r="V54" s="29"/>
      <c r="W54" s="11"/>
      <c r="X54" s="11"/>
      <c r="Y54" s="11"/>
      <c r="Z54" s="11"/>
      <c r="AA54" s="29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customFormat="false" ht="13.8" hidden="false" customHeight="false" outlineLevel="0" collapsed="false">
      <c r="B55" s="235"/>
      <c r="C55" s="11"/>
      <c r="D55" s="235"/>
      <c r="E55" s="29"/>
      <c r="F55" s="11"/>
      <c r="G55" s="11"/>
      <c r="H55" s="11"/>
      <c r="I55" s="11"/>
      <c r="J55" s="235"/>
      <c r="K55" s="235"/>
      <c r="L55" s="29"/>
      <c r="M55" s="236"/>
      <c r="N55" s="29"/>
      <c r="O55" s="11"/>
      <c r="P55" s="11"/>
      <c r="Q55" s="11"/>
      <c r="R55" s="235"/>
      <c r="S55" s="235"/>
      <c r="T55" s="29"/>
      <c r="U55" s="236"/>
      <c r="V55" s="29"/>
      <c r="W55" s="11"/>
      <c r="X55" s="11"/>
      <c r="Y55" s="11"/>
      <c r="Z55" s="11"/>
      <c r="AA55" s="29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customFormat="false" ht="13.8" hidden="false" customHeight="false" outlineLevel="0" collapsed="false">
      <c r="B56" s="235"/>
      <c r="C56" s="11"/>
      <c r="D56" s="235"/>
      <c r="E56" s="29"/>
      <c r="F56" s="11"/>
      <c r="G56" s="11"/>
      <c r="H56" s="11"/>
      <c r="I56" s="11"/>
      <c r="J56" s="235"/>
      <c r="K56" s="235"/>
      <c r="L56" s="29"/>
      <c r="M56" s="236"/>
      <c r="N56" s="29"/>
      <c r="O56" s="11"/>
      <c r="P56" s="11"/>
      <c r="Q56" s="11"/>
      <c r="R56" s="235"/>
      <c r="S56" s="235"/>
      <c r="T56" s="29"/>
      <c r="U56" s="236"/>
      <c r="V56" s="29"/>
      <c r="W56" s="11"/>
      <c r="X56" s="11"/>
      <c r="Y56" s="11"/>
      <c r="Z56" s="11"/>
      <c r="AA56" s="29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customFormat="false" ht="13.8" hidden="false" customHeight="false" outlineLevel="0" collapsed="false">
      <c r="B57" s="235"/>
      <c r="C57" s="11"/>
      <c r="D57" s="235"/>
      <c r="E57" s="29"/>
      <c r="F57" s="11"/>
      <c r="G57" s="11"/>
      <c r="H57" s="11"/>
      <c r="I57" s="11"/>
      <c r="J57" s="235"/>
      <c r="K57" s="235"/>
      <c r="L57" s="29"/>
      <c r="M57" s="236"/>
      <c r="N57" s="29"/>
      <c r="O57" s="11"/>
      <c r="P57" s="11"/>
      <c r="Q57" s="11"/>
      <c r="R57" s="235"/>
      <c r="S57" s="235"/>
      <c r="T57" s="29"/>
      <c r="U57" s="236"/>
      <c r="V57" s="29"/>
      <c r="W57" s="11"/>
      <c r="X57" s="11"/>
      <c r="Y57" s="11"/>
      <c r="Z57" s="11"/>
      <c r="AA57" s="29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customFormat="false" ht="13.8" hidden="false" customHeight="false" outlineLevel="0" collapsed="false">
      <c r="B58" s="235"/>
      <c r="C58" s="11"/>
      <c r="D58" s="235"/>
      <c r="E58" s="29"/>
      <c r="F58" s="11"/>
      <c r="G58" s="11"/>
      <c r="H58" s="11"/>
      <c r="I58" s="11"/>
      <c r="J58" s="235"/>
      <c r="K58" s="235"/>
      <c r="L58" s="29"/>
      <c r="M58" s="236"/>
      <c r="N58" s="29"/>
      <c r="O58" s="11"/>
      <c r="P58" s="11"/>
      <c r="Q58" s="11"/>
      <c r="R58" s="235"/>
      <c r="S58" s="235"/>
      <c r="T58" s="29"/>
      <c r="U58" s="236"/>
      <c r="V58" s="29"/>
      <c r="W58" s="11"/>
      <c r="X58" s="11"/>
      <c r="Y58" s="11"/>
      <c r="Z58" s="11"/>
      <c r="AA58" s="29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</sheetData>
  <mergeCells count="25">
    <mergeCell ref="D12:F12"/>
    <mergeCell ref="H12:N12"/>
    <mergeCell ref="P12:U12"/>
    <mergeCell ref="Y12:AA12"/>
    <mergeCell ref="AC12:AH12"/>
    <mergeCell ref="D13:F13"/>
    <mergeCell ref="H13:N13"/>
    <mergeCell ref="P13:U13"/>
    <mergeCell ref="Y13:AA13"/>
    <mergeCell ref="AF13:AH13"/>
    <mergeCell ref="D14:F14"/>
    <mergeCell ref="H14:N14"/>
    <mergeCell ref="P14:U14"/>
    <mergeCell ref="Y14:AA14"/>
    <mergeCell ref="AF14:AH14"/>
    <mergeCell ref="D15:F15"/>
    <mergeCell ref="H15:N15"/>
    <mergeCell ref="P15:U15"/>
    <mergeCell ref="Y15:AA15"/>
    <mergeCell ref="AF15:AH15"/>
    <mergeCell ref="D16:F16"/>
    <mergeCell ref="H16:N16"/>
    <mergeCell ref="P16:U16"/>
    <mergeCell ref="Y16:AA16"/>
    <mergeCell ref="AF16:A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2" activeCellId="0" sqref="H12"/>
    </sheetView>
  </sheetViews>
  <sheetFormatPr defaultColWidth="8.51171875" defaultRowHeight="13.8" zeroHeight="false" outlineLevelRow="0" outlineLevelCol="0"/>
  <cols>
    <col collapsed="false" customWidth="true" hidden="false" outlineLevel="0" max="2" min="2" style="1" width="12.43"/>
    <col collapsed="false" customWidth="true" hidden="false" outlineLevel="0" max="3" min="3" style="0" width="1.63"/>
    <col collapsed="false" customWidth="true" hidden="false" outlineLevel="0" max="4" min="4" style="1" width="2.61"/>
    <col collapsed="false" customWidth="true" hidden="false" outlineLevel="0" max="5" min="5" style="2" width="2.85"/>
    <col collapsed="false" customWidth="true" hidden="false" outlineLevel="0" max="7" min="7" style="0" width="1.8"/>
    <col collapsed="false" customWidth="true" hidden="false" outlineLevel="0" max="8" min="8" style="0" width="3.59"/>
    <col collapsed="false" customWidth="true" hidden="false" outlineLevel="0" max="9" min="9" style="0" width="3.14"/>
    <col collapsed="false" customWidth="true" hidden="false" outlineLevel="0" max="10" min="10" style="2" width="10"/>
    <col collapsed="false" customWidth="true" hidden="false" outlineLevel="0" max="11" min="11" style="0" width="1.63"/>
    <col collapsed="false" customWidth="true" hidden="false" outlineLevel="0" max="12" min="12" style="0" width="8.01"/>
    <col collapsed="false" customWidth="true" hidden="false" outlineLevel="0" max="13" min="13" style="0" width="3.41"/>
    <col collapsed="false" customWidth="true" hidden="false" outlineLevel="0" max="14" min="14" style="0" width="1.83"/>
    <col collapsed="false" customWidth="true" hidden="false" outlineLevel="0" max="15" min="15" style="0" width="6.71"/>
    <col collapsed="false" customWidth="true" hidden="false" outlineLevel="0" max="16" min="16" style="0" width="2.2"/>
    <col collapsed="false" customWidth="true" hidden="false" outlineLevel="0" max="17" min="17" style="0" width="7.19"/>
    <col collapsed="false" customWidth="true" hidden="false" outlineLevel="0" max="18" min="18" style="0" width="10.14"/>
    <col collapsed="false" customWidth="true" hidden="false" outlineLevel="0" max="19" min="19" style="0" width="9.48"/>
    <col collapsed="false" customWidth="true" hidden="false" outlineLevel="0" max="21" min="21" style="0" width="27.43"/>
    <col collapsed="false" customWidth="true" hidden="false" outlineLevel="0" max="23" min="23" style="0" width="9.14"/>
    <col collapsed="false" customWidth="true" hidden="false" outlineLevel="0" max="26" min="26" style="0" width="19.74"/>
    <col collapsed="false" customWidth="true" hidden="false" outlineLevel="0" max="1024" min="1023" style="0" width="10.17"/>
  </cols>
  <sheetData>
    <row r="2" customFormat="false" ht="19.7" hidden="false" customHeight="false" outlineLevel="0" collapsed="false">
      <c r="B2" s="7"/>
      <c r="C2" s="8"/>
      <c r="D2" s="7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customFormat="false" ht="19.7" hidden="false" customHeight="false" outlineLevel="0" collapsed="false">
      <c r="B3" s="7"/>
      <c r="C3" s="8"/>
      <c r="D3" s="7"/>
      <c r="E3" s="9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T3" s="5" t="s">
        <v>0</v>
      </c>
      <c r="U3" s="5" t="s">
        <v>1</v>
      </c>
      <c r="V3" s="6" t="n">
        <v>126</v>
      </c>
      <c r="W3" s="5" t="s">
        <v>0</v>
      </c>
      <c r="X3" s="5" t="s">
        <v>1</v>
      </c>
    </row>
    <row r="4" customFormat="false" ht="19.7" hidden="false" customHeight="false" outlineLevel="0" collapsed="false">
      <c r="A4" s="11"/>
      <c r="B4" s="12"/>
      <c r="C4" s="13"/>
      <c r="D4" s="12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1"/>
      <c r="T4" s="5" t="s">
        <v>2</v>
      </c>
      <c r="U4" s="5" t="s">
        <v>1</v>
      </c>
      <c r="V4" s="6" t="n">
        <v>2</v>
      </c>
      <c r="W4" s="5" t="s">
        <v>2</v>
      </c>
      <c r="X4" s="5" t="s">
        <v>1</v>
      </c>
    </row>
    <row r="5" customFormat="false" ht="19.7" hidden="false" customHeight="false" outlineLevel="0" collapsed="false">
      <c r="A5" s="11"/>
      <c r="B5" s="12"/>
      <c r="C5" s="13"/>
      <c r="D5" s="12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1"/>
      <c r="T5" s="5" t="s">
        <v>3</v>
      </c>
      <c r="U5" s="5" t="s">
        <v>1</v>
      </c>
      <c r="V5" s="6" t="n">
        <v>18</v>
      </c>
      <c r="W5" s="5" t="s">
        <v>3</v>
      </c>
      <c r="X5" s="5" t="s">
        <v>1</v>
      </c>
    </row>
    <row r="6" customFormat="false" ht="48.75" hidden="false" customHeight="true" outlineLevel="0" collapsed="false">
      <c r="A6" s="11"/>
      <c r="B6" s="12"/>
      <c r="C6" s="13"/>
      <c r="D6" s="237" t="s">
        <v>31</v>
      </c>
      <c r="E6" s="237"/>
      <c r="F6" s="237"/>
      <c r="G6" s="19"/>
      <c r="H6" s="237" t="s">
        <v>32</v>
      </c>
      <c r="I6" s="237"/>
      <c r="J6" s="237"/>
      <c r="K6" s="19"/>
      <c r="L6" s="237" t="s">
        <v>59</v>
      </c>
      <c r="M6" s="237"/>
      <c r="N6" s="237"/>
      <c r="O6" s="237"/>
      <c r="P6" s="237"/>
      <c r="Q6" s="237"/>
      <c r="R6" s="13"/>
      <c r="S6" s="29"/>
      <c r="T6" s="5" t="s">
        <v>4</v>
      </c>
      <c r="U6" s="5" t="s">
        <v>1</v>
      </c>
      <c r="V6" s="6" t="n">
        <v>3</v>
      </c>
      <c r="W6" s="5" t="s">
        <v>4</v>
      </c>
      <c r="X6" s="5" t="s">
        <v>1</v>
      </c>
    </row>
    <row r="7" customFormat="false" ht="33.8" hidden="false" customHeight="true" outlineLevel="0" collapsed="false">
      <c r="A7" s="11"/>
      <c r="B7" s="17"/>
      <c r="C7" s="13"/>
      <c r="D7" s="352" t="s">
        <v>35</v>
      </c>
      <c r="E7" s="352"/>
      <c r="F7" s="352"/>
      <c r="G7" s="19"/>
      <c r="H7" s="352" t="n">
        <v>6</v>
      </c>
      <c r="I7" s="352"/>
      <c r="J7" s="352"/>
      <c r="K7" s="19"/>
      <c r="L7" s="242" t="n">
        <v>2.506627216</v>
      </c>
      <c r="M7" s="243"/>
      <c r="N7" s="244"/>
      <c r="O7" s="245" t="s">
        <v>36</v>
      </c>
      <c r="P7" s="245"/>
      <c r="Q7" s="245"/>
      <c r="R7" s="13"/>
      <c r="S7" s="29"/>
      <c r="T7" s="5"/>
      <c r="U7" s="5"/>
      <c r="V7" s="6"/>
      <c r="W7" s="5"/>
      <c r="X7" s="5"/>
      <c r="Y7" s="353"/>
    </row>
    <row r="8" customFormat="false" ht="33.8" hidden="false" customHeight="true" outlineLevel="0" collapsed="false">
      <c r="A8" s="11"/>
      <c r="B8" s="17"/>
      <c r="C8" s="13"/>
      <c r="D8" s="354" t="s">
        <v>38</v>
      </c>
      <c r="E8" s="354"/>
      <c r="F8" s="354"/>
      <c r="G8" s="19"/>
      <c r="H8" s="354" t="n">
        <v>2</v>
      </c>
      <c r="I8" s="354"/>
      <c r="J8" s="354"/>
      <c r="K8" s="19"/>
      <c r="L8" s="355" t="n">
        <v>2</v>
      </c>
      <c r="M8" s="16"/>
      <c r="N8" s="250"/>
      <c r="O8" s="251" t="s">
        <v>39</v>
      </c>
      <c r="P8" s="251"/>
      <c r="Q8" s="251"/>
      <c r="R8" s="13"/>
      <c r="S8" s="29"/>
      <c r="T8" s="5"/>
      <c r="U8" s="5"/>
      <c r="V8" s="6"/>
      <c r="W8" s="5"/>
      <c r="X8" s="5"/>
      <c r="Y8" s="353"/>
    </row>
    <row r="9" customFormat="false" ht="33.8" hidden="false" customHeight="true" outlineLevel="0" collapsed="false">
      <c r="A9" s="11"/>
      <c r="B9" s="17"/>
      <c r="C9" s="13"/>
      <c r="D9" s="354" t="s">
        <v>41</v>
      </c>
      <c r="E9" s="354"/>
      <c r="F9" s="354"/>
      <c r="G9" s="19"/>
      <c r="H9" s="354" t="n">
        <v>18</v>
      </c>
      <c r="I9" s="354"/>
      <c r="J9" s="354"/>
      <c r="K9" s="19"/>
      <c r="L9" s="254" t="n">
        <v>3.14159265359</v>
      </c>
      <c r="M9" s="16"/>
      <c r="N9" s="250"/>
      <c r="O9" s="255" t="s">
        <v>42</v>
      </c>
      <c r="P9" s="255"/>
      <c r="Q9" s="255"/>
      <c r="R9" s="256"/>
      <c r="S9" s="29"/>
      <c r="T9" s="5"/>
      <c r="U9" s="5"/>
      <c r="V9" s="6"/>
      <c r="W9" s="5"/>
      <c r="X9" s="5"/>
      <c r="Y9" s="353"/>
    </row>
    <row r="10" customFormat="false" ht="33.8" hidden="false" customHeight="true" outlineLevel="0" collapsed="false">
      <c r="A10" s="11"/>
      <c r="B10" s="17"/>
      <c r="C10" s="13"/>
      <c r="D10" s="356" t="s">
        <v>44</v>
      </c>
      <c r="E10" s="356"/>
      <c r="F10" s="356"/>
      <c r="G10" s="19"/>
      <c r="H10" s="356" t="n">
        <v>3</v>
      </c>
      <c r="I10" s="356"/>
      <c r="J10" s="356"/>
      <c r="K10" s="19"/>
      <c r="L10" s="259" t="n">
        <v>1.25331413732</v>
      </c>
      <c r="M10" s="260"/>
      <c r="N10" s="261"/>
      <c r="O10" s="262" t="s">
        <v>45</v>
      </c>
      <c r="P10" s="262"/>
      <c r="Q10" s="262"/>
      <c r="R10" s="13"/>
      <c r="S10" s="29"/>
      <c r="T10" s="5"/>
      <c r="U10" s="5"/>
      <c r="V10" s="6"/>
      <c r="W10" s="5"/>
      <c r="X10" s="5"/>
      <c r="Y10" s="353"/>
    </row>
    <row r="11" customFormat="false" ht="22.85" hidden="false" customHeight="true" outlineLevel="0" collapsed="false">
      <c r="A11" s="11"/>
      <c r="B11" s="17"/>
      <c r="C11" s="13"/>
      <c r="D11" s="18"/>
      <c r="E11" s="18"/>
      <c r="F11" s="18"/>
      <c r="G11" s="19"/>
      <c r="H11" s="18"/>
      <c r="I11" s="18"/>
      <c r="J11" s="18"/>
      <c r="K11" s="19"/>
      <c r="L11" s="263"/>
      <c r="M11" s="64"/>
      <c r="N11" s="18"/>
      <c r="O11" s="264"/>
      <c r="P11" s="264"/>
      <c r="Q11" s="264"/>
      <c r="R11" s="13"/>
      <c r="S11" s="29"/>
      <c r="T11" s="5"/>
      <c r="U11" s="5"/>
      <c r="V11" s="6"/>
      <c r="W11" s="5"/>
      <c r="X11" s="5"/>
      <c r="Y11" s="353"/>
    </row>
    <row r="12" customFormat="false" ht="41.75" hidden="false" customHeight="true" outlineLevel="0" collapsed="false">
      <c r="A12" s="11"/>
      <c r="B12" s="12"/>
      <c r="C12" s="13"/>
      <c r="D12" s="50" t="s">
        <v>0</v>
      </c>
      <c r="E12" s="51" t="s">
        <v>1</v>
      </c>
      <c r="F12" s="52" t="s">
        <v>14</v>
      </c>
      <c r="G12" s="53"/>
      <c r="H12" s="268" t="n">
        <v>6</v>
      </c>
      <c r="I12" s="51" t="s">
        <v>1</v>
      </c>
      <c r="J12" s="269" t="s">
        <v>46</v>
      </c>
      <c r="K12" s="68"/>
      <c r="L12" s="270" t="n">
        <f aca="false">SQRT(O12*Q12)</f>
        <v>2.50662827463108</v>
      </c>
      <c r="M12" s="51" t="s">
        <v>1</v>
      </c>
      <c r="N12" s="51" t="s">
        <v>47</v>
      </c>
      <c r="O12" s="271" t="n">
        <f aca="false">+$L$9</f>
        <v>3.14159265359</v>
      </c>
      <c r="P12" s="272" t="s">
        <v>16</v>
      </c>
      <c r="Q12" s="357" t="n">
        <f aca="false">+$L$8</f>
        <v>2</v>
      </c>
      <c r="R12" s="13"/>
      <c r="S12" s="11"/>
      <c r="W12" s="358"/>
    </row>
    <row r="13" customFormat="false" ht="41.75" hidden="false" customHeight="true" outlineLevel="0" collapsed="false">
      <c r="A13" s="11"/>
      <c r="B13" s="12"/>
      <c r="C13" s="13"/>
      <c r="D13" s="70" t="s">
        <v>0</v>
      </c>
      <c r="E13" s="71" t="s">
        <v>1</v>
      </c>
      <c r="F13" s="72" t="s">
        <v>17</v>
      </c>
      <c r="G13" s="53"/>
      <c r="H13" s="275" t="n">
        <v>6</v>
      </c>
      <c r="I13" s="71" t="s">
        <v>1</v>
      </c>
      <c r="J13" s="276" t="s">
        <v>48</v>
      </c>
      <c r="K13" s="68"/>
      <c r="L13" s="277" t="n">
        <f aca="false">+O13/Q13</f>
        <v>2.50662827462217</v>
      </c>
      <c r="M13" s="71" t="s">
        <v>1</v>
      </c>
      <c r="N13" s="71"/>
      <c r="O13" s="278" t="n">
        <f aca="false">+$L$9</f>
        <v>3.14159265359</v>
      </c>
      <c r="P13" s="71" t="s">
        <v>18</v>
      </c>
      <c r="Q13" s="279" t="n">
        <f aca="false">+$L$10</f>
        <v>1.25331413732</v>
      </c>
      <c r="R13" s="13"/>
      <c r="S13" s="11"/>
    </row>
    <row r="14" customFormat="false" ht="41.75" hidden="false" customHeight="true" outlineLevel="0" collapsed="false">
      <c r="A14" s="11"/>
      <c r="B14" s="12"/>
      <c r="C14" s="13"/>
      <c r="D14" s="85" t="s">
        <v>0</v>
      </c>
      <c r="E14" s="86" t="s">
        <v>1</v>
      </c>
      <c r="F14" s="87" t="s">
        <v>19</v>
      </c>
      <c r="G14" s="53"/>
      <c r="H14" s="282" t="n">
        <v>6</v>
      </c>
      <c r="I14" s="86" t="s">
        <v>1</v>
      </c>
      <c r="J14" s="283" t="s">
        <v>49</v>
      </c>
      <c r="K14" s="68"/>
      <c r="L14" s="284" t="n">
        <f aca="false">+Q14*O14</f>
        <v>2.50662827464</v>
      </c>
      <c r="M14" s="86" t="s">
        <v>1</v>
      </c>
      <c r="N14" s="86"/>
      <c r="O14" s="91" t="n">
        <f aca="false">+$L$8</f>
        <v>2</v>
      </c>
      <c r="P14" s="86" t="s">
        <v>16</v>
      </c>
      <c r="Q14" s="286" t="n">
        <f aca="false">+$L$10</f>
        <v>1.25331413732</v>
      </c>
      <c r="S14" s="11"/>
    </row>
    <row r="15" customFormat="false" ht="41.75" hidden="false" customHeight="true" outlineLevel="0" collapsed="false">
      <c r="A15" s="11"/>
      <c r="B15" s="12"/>
      <c r="C15" s="13"/>
      <c r="D15" s="99" t="s">
        <v>2</v>
      </c>
      <c r="E15" s="100" t="s">
        <v>1</v>
      </c>
      <c r="F15" s="101" t="s">
        <v>20</v>
      </c>
      <c r="G15" s="53"/>
      <c r="H15" s="290" t="n">
        <v>2</v>
      </c>
      <c r="I15" s="100" t="s">
        <v>1</v>
      </c>
      <c r="J15" s="291" t="s">
        <v>50</v>
      </c>
      <c r="K15" s="68"/>
      <c r="L15" s="102" t="n">
        <v>2</v>
      </c>
      <c r="M15" s="100" t="s">
        <v>1</v>
      </c>
      <c r="N15" s="100"/>
      <c r="O15" s="293" t="n">
        <f aca="false">+$L$7</f>
        <v>2.506627216</v>
      </c>
      <c r="P15" s="100" t="s">
        <v>18</v>
      </c>
      <c r="Q15" s="294" t="n">
        <f aca="false">+$L$10</f>
        <v>1.25331413732</v>
      </c>
      <c r="R15" s="13"/>
      <c r="S15" s="11"/>
    </row>
    <row r="16" customFormat="false" ht="41.75" hidden="false" customHeight="true" outlineLevel="0" collapsed="false">
      <c r="A16" s="11"/>
      <c r="B16" s="12"/>
      <c r="C16" s="13"/>
      <c r="D16" s="115" t="s">
        <v>2</v>
      </c>
      <c r="E16" s="116" t="s">
        <v>1</v>
      </c>
      <c r="F16" s="117" t="s">
        <v>21</v>
      </c>
      <c r="G16" s="53"/>
      <c r="H16" s="296" t="n">
        <v>2</v>
      </c>
      <c r="I16" s="116" t="s">
        <v>1</v>
      </c>
      <c r="J16" s="297" t="s">
        <v>51</v>
      </c>
      <c r="K16" s="68"/>
      <c r="L16" s="118" t="n">
        <v>2</v>
      </c>
      <c r="M16" s="116" t="s">
        <v>1</v>
      </c>
      <c r="N16" s="116"/>
      <c r="O16" s="298" t="n">
        <f aca="false">+$L$7^2</f>
        <v>6.28317999999191</v>
      </c>
      <c r="P16" s="116" t="s">
        <v>18</v>
      </c>
      <c r="Q16" s="299" t="n">
        <f aca="false">+$L$9</f>
        <v>3.14159265359</v>
      </c>
      <c r="R16" s="13"/>
      <c r="S16" s="11"/>
    </row>
    <row r="17" customFormat="false" ht="41.75" hidden="false" customHeight="true" outlineLevel="0" collapsed="false">
      <c r="A17" s="11"/>
      <c r="B17" s="12"/>
      <c r="C17" s="13"/>
      <c r="D17" s="130" t="s">
        <v>2</v>
      </c>
      <c r="E17" s="131" t="s">
        <v>1</v>
      </c>
      <c r="F17" s="132" t="s">
        <v>22</v>
      </c>
      <c r="G17" s="53"/>
      <c r="H17" s="301" t="n">
        <v>2</v>
      </c>
      <c r="I17" s="131" t="s">
        <v>1</v>
      </c>
      <c r="J17" s="302" t="s">
        <v>52</v>
      </c>
      <c r="K17" s="68"/>
      <c r="L17" s="133" t="n">
        <f aca="false">+O17/Q17</f>
        <v>1.99898608521985</v>
      </c>
      <c r="M17" s="131" t="s">
        <v>1</v>
      </c>
      <c r="N17" s="131"/>
      <c r="O17" s="303" t="n">
        <v>3.14</v>
      </c>
      <c r="P17" s="131" t="s">
        <v>18</v>
      </c>
      <c r="Q17" s="304" t="n">
        <f aca="false">+$L$10^2</f>
        <v>1.57079632680618</v>
      </c>
      <c r="R17" s="13"/>
      <c r="S17" s="11"/>
    </row>
    <row r="18" customFormat="false" ht="41.75" hidden="false" customHeight="true" outlineLevel="0" collapsed="false">
      <c r="A18" s="11"/>
      <c r="B18" s="12"/>
      <c r="C18" s="13"/>
      <c r="D18" s="144" t="s">
        <v>23</v>
      </c>
      <c r="E18" s="145" t="s">
        <v>1</v>
      </c>
      <c r="F18" s="146" t="s">
        <v>24</v>
      </c>
      <c r="G18" s="53"/>
      <c r="H18" s="306" t="n">
        <v>18</v>
      </c>
      <c r="I18" s="145" t="s">
        <v>1</v>
      </c>
      <c r="J18" s="307" t="s">
        <v>53</v>
      </c>
      <c r="K18" s="68"/>
      <c r="L18" s="308" t="n">
        <f aca="false">+O18/Q18</f>
        <v>3.14158999999596</v>
      </c>
      <c r="M18" s="145" t="s">
        <v>1</v>
      </c>
      <c r="N18" s="145"/>
      <c r="O18" s="359" t="n">
        <f aca="false">+$L$7^2</f>
        <v>6.28317999999191</v>
      </c>
      <c r="P18" s="145" t="s">
        <v>18</v>
      </c>
      <c r="Q18" s="360" t="n">
        <f aca="false">+$L$8</f>
        <v>2</v>
      </c>
      <c r="R18" s="13"/>
      <c r="S18" s="11"/>
    </row>
    <row r="19" customFormat="false" ht="41.75" hidden="false" customHeight="true" outlineLevel="0" collapsed="false">
      <c r="A19" s="11"/>
      <c r="B19" s="12"/>
      <c r="C19" s="13"/>
      <c r="D19" s="158" t="s">
        <v>3</v>
      </c>
      <c r="E19" s="159" t="s">
        <v>1</v>
      </c>
      <c r="F19" s="160" t="s">
        <v>25</v>
      </c>
      <c r="G19" s="53"/>
      <c r="H19" s="312" t="n">
        <v>18</v>
      </c>
      <c r="I19" s="159" t="s">
        <v>1</v>
      </c>
      <c r="J19" s="313" t="s">
        <v>54</v>
      </c>
      <c r="K19" s="68"/>
      <c r="L19" s="314" t="n">
        <f aca="false">+Q19*O19</f>
        <v>3.14159265361235</v>
      </c>
      <c r="M19" s="159" t="s">
        <v>1</v>
      </c>
      <c r="N19" s="159"/>
      <c r="O19" s="164" t="n">
        <f aca="false">+$L$8</f>
        <v>2</v>
      </c>
      <c r="P19" s="159" t="s">
        <v>16</v>
      </c>
      <c r="Q19" s="361" t="n">
        <f aca="false">+$L$10^2</f>
        <v>1.57079632680618</v>
      </c>
      <c r="S19" s="11"/>
    </row>
    <row r="20" customFormat="false" ht="41.75" hidden="false" customHeight="true" outlineLevel="0" collapsed="false">
      <c r="A20" s="11"/>
      <c r="B20" s="12"/>
      <c r="C20" s="13"/>
      <c r="D20" s="173" t="s">
        <v>3</v>
      </c>
      <c r="E20" s="174" t="s">
        <v>1</v>
      </c>
      <c r="F20" s="175" t="s">
        <v>26</v>
      </c>
      <c r="G20" s="53"/>
      <c r="H20" s="317" t="n">
        <v>18</v>
      </c>
      <c r="I20" s="174" t="s">
        <v>1</v>
      </c>
      <c r="J20" s="318" t="s">
        <v>55</v>
      </c>
      <c r="K20" s="68"/>
      <c r="L20" s="319" t="n">
        <f aca="false">+O20*Q20</f>
        <v>3.14159132680387</v>
      </c>
      <c r="M20" s="174" t="s">
        <v>1</v>
      </c>
      <c r="N20" s="174"/>
      <c r="O20" s="320" t="n">
        <f aca="false">+$L$7</f>
        <v>2.506627216</v>
      </c>
      <c r="P20" s="174" t="s">
        <v>16</v>
      </c>
      <c r="Q20" s="321" t="n">
        <f aca="false">+$L$10</f>
        <v>1.25331413732</v>
      </c>
      <c r="R20" s="13"/>
      <c r="S20" s="11"/>
    </row>
    <row r="21" customFormat="false" ht="41.75" hidden="false" customHeight="true" outlineLevel="0" collapsed="false">
      <c r="A21" s="11"/>
      <c r="B21" s="12"/>
      <c r="C21" s="13"/>
      <c r="D21" s="187" t="s">
        <v>4</v>
      </c>
      <c r="E21" s="188" t="s">
        <v>1</v>
      </c>
      <c r="F21" s="189" t="s">
        <v>27</v>
      </c>
      <c r="G21" s="53"/>
      <c r="H21" s="324" t="n">
        <v>3</v>
      </c>
      <c r="I21" s="188" t="s">
        <v>1</v>
      </c>
      <c r="J21" s="325" t="s">
        <v>56</v>
      </c>
      <c r="K21" s="53"/>
      <c r="L21" s="326" t="n">
        <f aca="false">+O21/Q21</f>
        <v>1.253313608</v>
      </c>
      <c r="M21" s="188" t="s">
        <v>1</v>
      </c>
      <c r="N21" s="188"/>
      <c r="O21" s="327" t="n">
        <f aca="false">+$L$7</f>
        <v>2.506627216</v>
      </c>
      <c r="P21" s="188" t="s">
        <v>18</v>
      </c>
      <c r="Q21" s="362" t="n">
        <f aca="false">+$L$8</f>
        <v>2</v>
      </c>
      <c r="R21" s="13"/>
      <c r="S21" s="11"/>
    </row>
    <row r="22" customFormat="false" ht="41.75" hidden="false" customHeight="true" outlineLevel="0" collapsed="false">
      <c r="A22" s="11"/>
      <c r="B22" s="12"/>
      <c r="C22" s="13"/>
      <c r="D22" s="203" t="s">
        <v>4</v>
      </c>
      <c r="E22" s="204" t="s">
        <v>1</v>
      </c>
      <c r="F22" s="205" t="s">
        <v>28</v>
      </c>
      <c r="G22" s="53"/>
      <c r="H22" s="330" t="n">
        <v>3</v>
      </c>
      <c r="I22" s="204" t="s">
        <v>1</v>
      </c>
      <c r="J22" s="331" t="s">
        <v>57</v>
      </c>
      <c r="K22" s="53"/>
      <c r="L22" s="332" t="n">
        <f aca="false">+O22/Q22</f>
        <v>1.25331466663131</v>
      </c>
      <c r="M22" s="204" t="s">
        <v>1</v>
      </c>
      <c r="N22" s="204"/>
      <c r="O22" s="333" t="n">
        <f aca="false">+$L$9</f>
        <v>3.14159265359</v>
      </c>
      <c r="P22" s="204" t="s">
        <v>18</v>
      </c>
      <c r="Q22" s="334" t="n">
        <f aca="false">+$L$7</f>
        <v>2.506627216</v>
      </c>
      <c r="R22" s="13"/>
      <c r="S22" s="11"/>
    </row>
    <row r="23" customFormat="false" ht="41.75" hidden="false" customHeight="true" outlineLevel="0" collapsed="false">
      <c r="A23" s="11"/>
      <c r="B23" s="12"/>
      <c r="C23" s="13"/>
      <c r="D23" s="219" t="s">
        <v>4</v>
      </c>
      <c r="E23" s="220" t="s">
        <v>1</v>
      </c>
      <c r="F23" s="221" t="s">
        <v>29</v>
      </c>
      <c r="G23" s="53"/>
      <c r="H23" s="337" t="n">
        <v>3</v>
      </c>
      <c r="I23" s="220" t="s">
        <v>1</v>
      </c>
      <c r="J23" s="338" t="s">
        <v>58</v>
      </c>
      <c r="K23" s="53"/>
      <c r="L23" s="339" t="n">
        <f aca="false">+SQRT(O23/Q23)</f>
        <v>1.25331413731554</v>
      </c>
      <c r="M23" s="220" t="s">
        <v>1</v>
      </c>
      <c r="N23" s="220" t="s">
        <v>47</v>
      </c>
      <c r="O23" s="340" t="n">
        <f aca="false">+$L$9</f>
        <v>3.14159265359</v>
      </c>
      <c r="P23" s="220" t="s">
        <v>18</v>
      </c>
      <c r="Q23" s="363" t="n">
        <f aca="false">+$L$8</f>
        <v>2</v>
      </c>
      <c r="R23" s="13"/>
      <c r="S23" s="11"/>
    </row>
    <row r="24" customFormat="false" ht="19.7" hidden="false" customHeight="false" outlineLevel="0" collapsed="false">
      <c r="A24" s="11"/>
      <c r="B24" s="12"/>
      <c r="C24" s="13"/>
      <c r="D24" s="12"/>
      <c r="E24" s="14"/>
      <c r="F24" s="13"/>
      <c r="G24" s="13"/>
      <c r="H24" s="13"/>
      <c r="I24" s="13"/>
      <c r="J24" s="14"/>
      <c r="K24" s="13"/>
      <c r="L24" s="13"/>
      <c r="M24" s="13"/>
      <c r="N24" s="13"/>
      <c r="O24" s="13"/>
      <c r="P24" s="13"/>
      <c r="Q24" s="13"/>
      <c r="R24" s="13"/>
      <c r="S24" s="11"/>
      <c r="X24" s="342" t="s">
        <v>46</v>
      </c>
      <c r="Y24" s="342" t="s">
        <v>1</v>
      </c>
      <c r="Z24" s="343" t="n">
        <f aca="false">SQRT(L9*2)</f>
        <v>2.50662827463108</v>
      </c>
    </row>
    <row r="25" customFormat="false" ht="19.7" hidden="false" customHeight="false" outlineLevel="0" collapsed="false">
      <c r="A25" s="11"/>
      <c r="B25" s="12"/>
      <c r="C25" s="13"/>
      <c r="D25" s="12"/>
      <c r="E25" s="14"/>
      <c r="F25" s="13"/>
      <c r="G25" s="13"/>
      <c r="H25" s="13"/>
      <c r="I25" s="13"/>
      <c r="J25" s="14"/>
      <c r="K25" s="13"/>
      <c r="L25" s="13"/>
      <c r="M25" s="13"/>
      <c r="N25" s="13"/>
      <c r="O25" s="13"/>
      <c r="P25" s="13"/>
      <c r="Q25" s="13"/>
      <c r="R25" s="13"/>
      <c r="S25" s="11"/>
      <c r="X25" s="342" t="s">
        <v>48</v>
      </c>
      <c r="Y25" s="342" t="s">
        <v>1</v>
      </c>
      <c r="Z25" s="343" t="n">
        <f aca="false">L9/L10</f>
        <v>2.50662827462217</v>
      </c>
    </row>
    <row r="26" customFormat="false" ht="19.7" hidden="false" customHeight="false" outlineLevel="0" collapsed="false">
      <c r="B26" s="12"/>
      <c r="C26" s="13"/>
      <c r="D26" s="12"/>
      <c r="E26" s="14"/>
      <c r="F26" s="13"/>
      <c r="G26" s="13"/>
      <c r="H26" s="13"/>
      <c r="I26" s="13"/>
      <c r="J26" s="14"/>
      <c r="K26" s="13"/>
      <c r="L26" s="13"/>
      <c r="M26" s="13"/>
      <c r="N26" s="13"/>
      <c r="O26" s="13"/>
      <c r="P26" s="13"/>
      <c r="Q26" s="13"/>
      <c r="R26" s="13"/>
      <c r="S26" s="11"/>
      <c r="X26" s="342" t="s">
        <v>49</v>
      </c>
      <c r="Y26" s="342" t="s">
        <v>1</v>
      </c>
      <c r="Z26" s="343" t="n">
        <f aca="false">+L8*L10</f>
        <v>2.50662827464</v>
      </c>
    </row>
    <row r="27" customFormat="false" ht="19.7" hidden="false" customHeight="false" outlineLevel="0" collapsed="false">
      <c r="B27" s="12"/>
      <c r="C27" s="13"/>
      <c r="D27" s="12"/>
      <c r="E27" s="14"/>
      <c r="F27" s="13"/>
      <c r="G27" s="13"/>
      <c r="H27" s="13"/>
      <c r="I27" s="13"/>
      <c r="J27" s="14"/>
      <c r="K27" s="13"/>
      <c r="L27" s="13"/>
      <c r="M27" s="13"/>
      <c r="N27" s="13"/>
      <c r="O27" s="13"/>
      <c r="P27" s="13"/>
      <c r="Q27" s="13"/>
      <c r="R27" s="13"/>
      <c r="S27" s="11"/>
      <c r="T27" s="11"/>
      <c r="X27" s="344" t="s">
        <v>50</v>
      </c>
      <c r="Y27" s="345" t="s">
        <v>1</v>
      </c>
      <c r="Z27" s="346" t="n">
        <f aca="false">+L7/L10</f>
        <v>1.99999915532749</v>
      </c>
    </row>
    <row r="28" customFormat="false" ht="22.35" hidden="false" customHeight="false" outlineLevel="0" collapsed="false">
      <c r="B28" s="235"/>
      <c r="C28" s="11"/>
      <c r="D28" s="235"/>
      <c r="E28" s="29"/>
      <c r="F28" s="11"/>
      <c r="G28" s="11"/>
      <c r="H28" s="11"/>
      <c r="I28" s="11"/>
      <c r="J28" s="29"/>
      <c r="K28" s="11"/>
      <c r="L28" s="11"/>
      <c r="M28" s="11"/>
      <c r="N28" s="11"/>
      <c r="O28" s="11"/>
      <c r="P28" s="11"/>
      <c r="Q28" s="11"/>
      <c r="R28" s="11"/>
      <c r="S28" s="11"/>
      <c r="T28" s="11"/>
      <c r="X28" s="345" t="s">
        <v>51</v>
      </c>
      <c r="Y28" s="345" t="s">
        <v>1</v>
      </c>
      <c r="Z28" s="346" t="n">
        <f aca="false">+L7^2/L9</f>
        <v>1.99999831066956</v>
      </c>
    </row>
    <row r="29" customFormat="false" ht="22.35" hidden="false" customHeight="false" outlineLevel="0" collapsed="false">
      <c r="B29" s="235"/>
      <c r="C29" s="11"/>
      <c r="D29" s="235"/>
      <c r="E29" s="29"/>
      <c r="F29" s="11"/>
      <c r="G29" s="11"/>
      <c r="H29" s="11"/>
      <c r="I29" s="11"/>
      <c r="J29" s="29"/>
      <c r="K29" s="11"/>
      <c r="L29" s="11"/>
      <c r="M29" s="11"/>
      <c r="N29" s="11"/>
      <c r="O29" s="11"/>
      <c r="P29" s="11"/>
      <c r="Q29" s="11"/>
      <c r="R29" s="11"/>
      <c r="S29" s="11"/>
      <c r="T29" s="11"/>
      <c r="X29" s="345" t="s">
        <v>52</v>
      </c>
      <c r="Y29" s="345" t="s">
        <v>1</v>
      </c>
      <c r="Z29" s="346" t="n">
        <f aca="false">+L9/L10^2</f>
        <v>1.99999999998577</v>
      </c>
    </row>
    <row r="30" customFormat="false" ht="22.35" hidden="false" customHeight="false" outlineLevel="0" collapsed="false">
      <c r="B30" s="235"/>
      <c r="C30" s="11"/>
      <c r="D30" s="235"/>
      <c r="E30" s="29"/>
      <c r="F30" s="11"/>
      <c r="G30" s="11"/>
      <c r="H30" s="11"/>
      <c r="I30" s="11"/>
      <c r="J30" s="29"/>
      <c r="K30" s="11"/>
      <c r="L30" s="11"/>
      <c r="M30" s="11"/>
      <c r="N30" s="11"/>
      <c r="O30" s="11"/>
      <c r="P30" s="11"/>
      <c r="Q30" s="11"/>
      <c r="R30" s="11"/>
      <c r="S30" s="11"/>
      <c r="T30" s="11"/>
      <c r="X30" s="347" t="s">
        <v>53</v>
      </c>
      <c r="Y30" s="347" t="s">
        <v>1</v>
      </c>
      <c r="Z30" s="348" t="n">
        <f aca="false">+L7^2/L8</f>
        <v>3.14158999999596</v>
      </c>
    </row>
    <row r="31" customFormat="false" ht="22.35" hidden="false" customHeight="false" outlineLevel="0" collapsed="false">
      <c r="B31" s="235"/>
      <c r="C31" s="11"/>
      <c r="D31" s="235"/>
      <c r="E31" s="29"/>
      <c r="F31" s="11"/>
      <c r="G31" s="11"/>
      <c r="H31" s="11"/>
      <c r="I31" s="11"/>
      <c r="J31" s="29"/>
      <c r="K31" s="11"/>
      <c r="L31" s="11"/>
      <c r="M31" s="11"/>
      <c r="N31" s="11"/>
      <c r="O31" s="11"/>
      <c r="P31" s="11"/>
      <c r="Q31" s="11"/>
      <c r="R31" s="11"/>
      <c r="S31" s="11"/>
      <c r="T31" s="11"/>
      <c r="X31" s="347" t="s">
        <v>54</v>
      </c>
      <c r="Y31" s="347" t="s">
        <v>1</v>
      </c>
      <c r="Z31" s="348" t="n">
        <f aca="false">+(L10^2)*2</f>
        <v>3.14159265361235</v>
      </c>
    </row>
    <row r="32" customFormat="false" ht="19.7" hidden="false" customHeight="false" outlineLevel="0" collapsed="false">
      <c r="B32" s="235"/>
      <c r="C32" s="11"/>
      <c r="D32" s="235"/>
      <c r="E32" s="29"/>
      <c r="F32" s="11"/>
      <c r="G32" s="11"/>
      <c r="H32" s="11"/>
      <c r="I32" s="11"/>
      <c r="J32" s="29"/>
      <c r="K32" s="11"/>
      <c r="L32" s="11"/>
      <c r="M32" s="11"/>
      <c r="N32" s="11"/>
      <c r="O32" s="11"/>
      <c r="P32" s="11"/>
      <c r="Q32" s="11"/>
      <c r="R32" s="11"/>
      <c r="S32" s="11"/>
      <c r="T32" s="11"/>
      <c r="X32" s="347" t="s">
        <v>55</v>
      </c>
      <c r="Y32" s="347" t="s">
        <v>1</v>
      </c>
      <c r="Z32" s="348" t="n">
        <f aca="false">+L7*L10</f>
        <v>3.14159132680387</v>
      </c>
    </row>
    <row r="33" customFormat="false" ht="19.7" hidden="false" customHeight="false" outlineLevel="0" collapsed="false">
      <c r="B33" s="235"/>
      <c r="C33" s="11"/>
      <c r="D33" s="235"/>
      <c r="E33" s="29"/>
      <c r="F33" s="11"/>
      <c r="G33" s="11"/>
      <c r="H33" s="11"/>
      <c r="I33" s="11"/>
      <c r="J33" s="29"/>
      <c r="K33" s="11"/>
      <c r="L33" s="11"/>
      <c r="M33" s="11"/>
      <c r="N33" s="11"/>
      <c r="O33" s="11"/>
      <c r="P33" s="11"/>
      <c r="Q33" s="11"/>
      <c r="R33" s="11"/>
      <c r="S33" s="11"/>
      <c r="T33" s="11"/>
      <c r="X33" s="349" t="s">
        <v>56</v>
      </c>
      <c r="Y33" s="350" t="s">
        <v>1</v>
      </c>
      <c r="Z33" s="351" t="n">
        <f aca="false">+L7/L8</f>
        <v>1.253313608</v>
      </c>
    </row>
    <row r="34" customFormat="false" ht="19.7" hidden="false" customHeight="false" outlineLevel="0" collapsed="false">
      <c r="B34" s="235"/>
      <c r="C34" s="11"/>
      <c r="D34" s="235"/>
      <c r="E34" s="29"/>
      <c r="F34" s="11"/>
      <c r="G34" s="11"/>
      <c r="H34" s="11"/>
      <c r="I34" s="11"/>
      <c r="J34" s="29"/>
      <c r="K34" s="11"/>
      <c r="L34" s="11"/>
      <c r="M34" s="11"/>
      <c r="N34" s="11"/>
      <c r="O34" s="11"/>
      <c r="P34" s="11"/>
      <c r="Q34" s="11"/>
      <c r="R34" s="11"/>
      <c r="S34" s="11"/>
      <c r="T34" s="11"/>
      <c r="X34" s="350" t="s">
        <v>57</v>
      </c>
      <c r="Y34" s="350" t="s">
        <v>1</v>
      </c>
      <c r="Z34" s="351" t="n">
        <f aca="false">+L9/L7</f>
        <v>1.25331466663131</v>
      </c>
    </row>
    <row r="35" customFormat="false" ht="19.7" hidden="false" customHeight="false" outlineLevel="0" collapsed="false">
      <c r="B35" s="235"/>
      <c r="C35" s="11"/>
      <c r="D35" s="235"/>
      <c r="E35" s="29"/>
      <c r="F35" s="11"/>
      <c r="G35" s="11"/>
      <c r="H35" s="11"/>
      <c r="I35" s="11"/>
      <c r="J35" s="29"/>
      <c r="K35" s="11"/>
      <c r="L35" s="11"/>
      <c r="M35" s="11"/>
      <c r="N35" s="11"/>
      <c r="O35" s="11"/>
      <c r="P35" s="11"/>
      <c r="Q35" s="11"/>
      <c r="R35" s="11"/>
      <c r="S35" s="11"/>
      <c r="T35" s="11"/>
      <c r="X35" s="350" t="s">
        <v>58</v>
      </c>
      <c r="Y35" s="350" t="s">
        <v>1</v>
      </c>
      <c r="Z35" s="351" t="n">
        <f aca="false">+SQRT(L9/L8)</f>
        <v>1.25331413731554</v>
      </c>
    </row>
    <row r="36" customFormat="false" ht="13.8" hidden="false" customHeight="false" outlineLevel="0" collapsed="false">
      <c r="B36" s="235"/>
      <c r="C36" s="11"/>
      <c r="D36" s="235"/>
      <c r="E36" s="29"/>
      <c r="F36" s="11"/>
      <c r="G36" s="11"/>
      <c r="H36" s="11"/>
      <c r="I36" s="11"/>
      <c r="J36" s="29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customFormat="false" ht="13.8" hidden="false" customHeight="false" outlineLevel="0" collapsed="false">
      <c r="B37" s="235"/>
      <c r="C37" s="11"/>
      <c r="D37" s="235"/>
      <c r="E37" s="29"/>
      <c r="F37" s="11"/>
      <c r="G37" s="11"/>
      <c r="H37" s="11"/>
      <c r="I37" s="11"/>
      <c r="J37" s="29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customFormat="false" ht="13.8" hidden="false" customHeight="false" outlineLevel="0" collapsed="false">
      <c r="B38" s="235"/>
      <c r="C38" s="11"/>
      <c r="D38" s="235"/>
      <c r="E38" s="29"/>
      <c r="F38" s="11"/>
      <c r="G38" s="11"/>
      <c r="H38" s="11"/>
      <c r="I38" s="11"/>
      <c r="J38" s="29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customFormat="false" ht="13.8" hidden="false" customHeight="false" outlineLevel="0" collapsed="false">
      <c r="B39" s="235"/>
      <c r="C39" s="11"/>
      <c r="D39" s="235"/>
      <c r="E39" s="29"/>
      <c r="F39" s="11"/>
      <c r="G39" s="11"/>
      <c r="H39" s="11"/>
      <c r="I39" s="11"/>
      <c r="J39" s="29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customFormat="false" ht="13.8" hidden="false" customHeight="false" outlineLevel="0" collapsed="false">
      <c r="B40" s="235"/>
      <c r="C40" s="11"/>
      <c r="D40" s="235"/>
      <c r="E40" s="29"/>
      <c r="F40" s="11"/>
      <c r="G40" s="11"/>
      <c r="H40" s="11"/>
      <c r="I40" s="11"/>
      <c r="J40" s="29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customFormat="false" ht="13.8" hidden="false" customHeight="false" outlineLevel="0" collapsed="false">
      <c r="B41" s="235"/>
      <c r="C41" s="11"/>
      <c r="D41" s="235"/>
      <c r="E41" s="29"/>
      <c r="F41" s="11"/>
      <c r="G41" s="11"/>
      <c r="H41" s="11"/>
      <c r="I41" s="11"/>
      <c r="J41" s="29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customFormat="false" ht="13.8" hidden="false" customHeight="false" outlineLevel="0" collapsed="false">
      <c r="B42" s="235"/>
      <c r="C42" s="11"/>
      <c r="D42" s="235"/>
      <c r="E42" s="29"/>
      <c r="F42" s="11"/>
      <c r="G42" s="11"/>
      <c r="H42" s="11"/>
      <c r="I42" s="11"/>
      <c r="J42" s="29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customFormat="false" ht="13.8" hidden="false" customHeight="false" outlineLevel="0" collapsed="false">
      <c r="B43" s="235"/>
      <c r="C43" s="11"/>
      <c r="D43" s="235"/>
      <c r="E43" s="29"/>
      <c r="F43" s="11"/>
      <c r="G43" s="11"/>
      <c r="H43" s="11"/>
      <c r="I43" s="11"/>
      <c r="J43" s="29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customFormat="false" ht="13.8" hidden="false" customHeight="false" outlineLevel="0" collapsed="false">
      <c r="B44" s="235"/>
      <c r="C44" s="11"/>
      <c r="D44" s="235"/>
      <c r="E44" s="29"/>
      <c r="F44" s="11"/>
      <c r="G44" s="11"/>
      <c r="H44" s="11"/>
      <c r="I44" s="11"/>
      <c r="J44" s="29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customFormat="false" ht="13.8" hidden="false" customHeight="false" outlineLevel="0" collapsed="false">
      <c r="B45" s="235"/>
      <c r="C45" s="11"/>
      <c r="D45" s="235"/>
      <c r="E45" s="29"/>
      <c r="F45" s="11"/>
      <c r="G45" s="11"/>
      <c r="H45" s="11"/>
      <c r="I45" s="11"/>
      <c r="J45" s="29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customFormat="false" ht="13.8" hidden="false" customHeight="false" outlineLevel="0" collapsed="false">
      <c r="B46" s="235"/>
      <c r="C46" s="11"/>
      <c r="D46" s="235"/>
      <c r="E46" s="29"/>
      <c r="F46" s="11"/>
      <c r="G46" s="11"/>
      <c r="H46" s="11"/>
      <c r="I46" s="11"/>
      <c r="J46" s="29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customFormat="false" ht="13.8" hidden="false" customHeight="false" outlineLevel="0" collapsed="false">
      <c r="B47" s="235"/>
      <c r="C47" s="11"/>
      <c r="D47" s="235"/>
      <c r="E47" s="29"/>
      <c r="F47" s="11"/>
      <c r="G47" s="11"/>
      <c r="H47" s="11"/>
      <c r="I47" s="11"/>
      <c r="J47" s="29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customFormat="false" ht="13.8" hidden="false" customHeight="false" outlineLevel="0" collapsed="false">
      <c r="B48" s="235"/>
      <c r="C48" s="11"/>
      <c r="D48" s="235"/>
      <c r="E48" s="29"/>
      <c r="F48" s="11"/>
      <c r="G48" s="11"/>
      <c r="H48" s="11"/>
      <c r="I48" s="11"/>
      <c r="J48" s="29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customFormat="false" ht="13.8" hidden="false" customHeight="false" outlineLevel="0" collapsed="false">
      <c r="B49" s="235"/>
      <c r="C49" s="11"/>
      <c r="D49" s="235"/>
      <c r="E49" s="29"/>
      <c r="F49" s="11"/>
      <c r="G49" s="11"/>
      <c r="H49" s="11"/>
      <c r="I49" s="11"/>
      <c r="J49" s="29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customFormat="false" ht="13.8" hidden="false" customHeight="false" outlineLevel="0" collapsed="false">
      <c r="B50" s="235"/>
      <c r="C50" s="11"/>
      <c r="D50" s="235"/>
      <c r="E50" s="29"/>
      <c r="F50" s="11"/>
      <c r="G50" s="11"/>
      <c r="H50" s="11"/>
      <c r="I50" s="11"/>
      <c r="J50" s="29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customFormat="false" ht="13.8" hidden="false" customHeight="false" outlineLevel="0" collapsed="false">
      <c r="B51" s="235"/>
      <c r="C51" s="11"/>
      <c r="D51" s="235"/>
      <c r="E51" s="29"/>
      <c r="F51" s="11"/>
      <c r="G51" s="11"/>
      <c r="H51" s="11"/>
      <c r="I51" s="11"/>
      <c r="J51" s="29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customFormat="false" ht="13.8" hidden="false" customHeight="false" outlineLevel="0" collapsed="false">
      <c r="B52" s="235"/>
      <c r="C52" s="11"/>
      <c r="D52" s="235"/>
      <c r="E52" s="29"/>
      <c r="F52" s="11"/>
      <c r="G52" s="11"/>
      <c r="H52" s="11"/>
      <c r="I52" s="11"/>
      <c r="J52" s="29"/>
      <c r="K52" s="11"/>
      <c r="L52" s="11"/>
      <c r="M52" s="11"/>
      <c r="N52" s="11"/>
      <c r="O52" s="11"/>
      <c r="P52" s="11"/>
      <c r="Q52" s="11"/>
      <c r="R52" s="11"/>
      <c r="S52" s="11"/>
      <c r="T52" s="11"/>
    </row>
  </sheetData>
  <mergeCells count="15">
    <mergeCell ref="D6:F6"/>
    <mergeCell ref="H6:J6"/>
    <mergeCell ref="L6:Q6"/>
    <mergeCell ref="D7:F7"/>
    <mergeCell ref="H7:J7"/>
    <mergeCell ref="O7:Q7"/>
    <mergeCell ref="D8:F8"/>
    <mergeCell ref="H8:J8"/>
    <mergeCell ref="O8:Q8"/>
    <mergeCell ref="D9:F9"/>
    <mergeCell ref="H9:J9"/>
    <mergeCell ref="O9:Q9"/>
    <mergeCell ref="D10:F10"/>
    <mergeCell ref="H10:J10"/>
    <mergeCell ref="O10:Q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2020-07-05T16:04:42Z</dcterms:created>
  <dc:creator>jw</dc:creator>
  <dc:description/>
  <dc:language>en-US</dc:language>
  <cp:lastModifiedBy/>
  <dcterms:modified xsi:type="dcterms:W3CDTF">2020-07-09T18:37:28Z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