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FEM\Clip closing new method\"/>
    </mc:Choice>
  </mc:AlternateContent>
  <bookViews>
    <workbookView xWindow="0" yWindow="0" windowWidth="23040" windowHeight="97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6" i="1" l="1"/>
  <c r="AE197" i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195" i="1"/>
  <c r="AE194" i="1"/>
  <c r="AE8" i="1"/>
  <c r="AE9" i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7" i="1"/>
  <c r="AH400" i="1"/>
  <c r="AH401" i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484" i="1" s="1"/>
  <c r="AH485" i="1" s="1"/>
  <c r="AH486" i="1" s="1"/>
  <c r="AH487" i="1" s="1"/>
  <c r="AH488" i="1" s="1"/>
  <c r="AH489" i="1" s="1"/>
  <c r="AH490" i="1" s="1"/>
  <c r="AH491" i="1" s="1"/>
  <c r="AH492" i="1" s="1"/>
  <c r="AH493" i="1" s="1"/>
  <c r="AH494" i="1" s="1"/>
  <c r="AH495" i="1" s="1"/>
  <c r="AH496" i="1" s="1"/>
  <c r="AH497" i="1" s="1"/>
  <c r="AH498" i="1" s="1"/>
  <c r="AH499" i="1" s="1"/>
  <c r="AH500" i="1" s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511" i="1" s="1"/>
  <c r="AH512" i="1" s="1"/>
  <c r="AH513" i="1" s="1"/>
  <c r="AH514" i="1" s="1"/>
  <c r="AH515" i="1" s="1"/>
  <c r="AH516" i="1" s="1"/>
  <c r="AH517" i="1" s="1"/>
  <c r="AH518" i="1" s="1"/>
  <c r="AH519" i="1" s="1"/>
  <c r="AH520" i="1" s="1"/>
  <c r="AH521" i="1" s="1"/>
  <c r="AH522" i="1" s="1"/>
  <c r="AH523" i="1" s="1"/>
  <c r="AH524" i="1" s="1"/>
  <c r="AH525" i="1" s="1"/>
  <c r="AH526" i="1" s="1"/>
  <c r="AH527" i="1" s="1"/>
  <c r="AH528" i="1" s="1"/>
  <c r="AH529" i="1" s="1"/>
  <c r="AH530" i="1" s="1"/>
  <c r="AH531" i="1" s="1"/>
  <c r="AH532" i="1" s="1"/>
  <c r="AH533" i="1" s="1"/>
  <c r="AH534" i="1" s="1"/>
  <c r="AH535" i="1" s="1"/>
  <c r="AH536" i="1" s="1"/>
  <c r="AH537" i="1" s="1"/>
  <c r="AH538" i="1" s="1"/>
  <c r="AH539" i="1" s="1"/>
  <c r="AH540" i="1" s="1"/>
  <c r="AH541" i="1" s="1"/>
  <c r="AH542" i="1" s="1"/>
  <c r="AH543" i="1" s="1"/>
  <c r="AH544" i="1" s="1"/>
  <c r="AH545" i="1" s="1"/>
  <c r="AH546" i="1" s="1"/>
  <c r="AH547" i="1" s="1"/>
  <c r="AH548" i="1" s="1"/>
  <c r="AH549" i="1" s="1"/>
  <c r="AH550" i="1" s="1"/>
  <c r="AH551" i="1" s="1"/>
  <c r="AH552" i="1" s="1"/>
  <c r="AH553" i="1" s="1"/>
  <c r="AH554" i="1" s="1"/>
  <c r="AH555" i="1" s="1"/>
  <c r="AH556" i="1" s="1"/>
  <c r="AH557" i="1" s="1"/>
  <c r="AH558" i="1" s="1"/>
  <c r="AH559" i="1" s="1"/>
  <c r="AH560" i="1" s="1"/>
  <c r="AH561" i="1" s="1"/>
  <c r="AH562" i="1" s="1"/>
  <c r="AH563" i="1" s="1"/>
  <c r="AH564" i="1" s="1"/>
  <c r="AH565" i="1" s="1"/>
  <c r="AH566" i="1" s="1"/>
  <c r="AH567" i="1" s="1"/>
  <c r="AH568" i="1" s="1"/>
  <c r="AH569" i="1" s="1"/>
  <c r="AH570" i="1" s="1"/>
  <c r="AH571" i="1" s="1"/>
  <c r="AH572" i="1" s="1"/>
  <c r="AH573" i="1" s="1"/>
  <c r="AH574" i="1" s="1"/>
  <c r="AH575" i="1" s="1"/>
  <c r="AH576" i="1" s="1"/>
  <c r="AH577" i="1" s="1"/>
  <c r="AH578" i="1" s="1"/>
  <c r="AH579" i="1" s="1"/>
  <c r="AH580" i="1" s="1"/>
  <c r="AH581" i="1" s="1"/>
  <c r="AH582" i="1" s="1"/>
  <c r="AH583" i="1" s="1"/>
  <c r="AH584" i="1" s="1"/>
  <c r="AH585" i="1" s="1"/>
  <c r="AH586" i="1" s="1"/>
  <c r="AH587" i="1" s="1"/>
  <c r="AH588" i="1" s="1"/>
  <c r="AH589" i="1" s="1"/>
  <c r="AH590" i="1" s="1"/>
  <c r="AH591" i="1" s="1"/>
  <c r="AH592" i="1" s="1"/>
  <c r="AH593" i="1" s="1"/>
  <c r="AH594" i="1" s="1"/>
  <c r="AH595" i="1" s="1"/>
  <c r="AH596" i="1" s="1"/>
  <c r="AH597" i="1" s="1"/>
  <c r="AH598" i="1" s="1"/>
  <c r="AH599" i="1" s="1"/>
  <c r="AH600" i="1" s="1"/>
  <c r="AH601" i="1" s="1"/>
  <c r="AH602" i="1" s="1"/>
  <c r="AH603" i="1" s="1"/>
  <c r="AH604" i="1" s="1"/>
  <c r="AH605" i="1" s="1"/>
  <c r="AH606" i="1" s="1"/>
  <c r="AH607" i="1" s="1"/>
  <c r="AH608" i="1" s="1"/>
  <c r="AH609" i="1" s="1"/>
  <c r="AH610" i="1" s="1"/>
  <c r="AH611" i="1" s="1"/>
  <c r="AH612" i="1" s="1"/>
  <c r="AH613" i="1" s="1"/>
  <c r="AH614" i="1" s="1"/>
  <c r="AH615" i="1" s="1"/>
  <c r="AH616" i="1" s="1"/>
  <c r="AH617" i="1" s="1"/>
  <c r="AH618" i="1" s="1"/>
  <c r="AH619" i="1" s="1"/>
  <c r="AH620" i="1" s="1"/>
  <c r="AH621" i="1" s="1"/>
  <c r="AH622" i="1" s="1"/>
  <c r="AH623" i="1" s="1"/>
  <c r="AH624" i="1" s="1"/>
  <c r="AH625" i="1" s="1"/>
  <c r="AH626" i="1" s="1"/>
  <c r="AH627" i="1" s="1"/>
  <c r="AH628" i="1" s="1"/>
  <c r="AH629" i="1" s="1"/>
  <c r="AH630" i="1" s="1"/>
  <c r="AH631" i="1" s="1"/>
  <c r="AH632" i="1" s="1"/>
  <c r="AH633" i="1" s="1"/>
  <c r="AH634" i="1" s="1"/>
  <c r="AH635" i="1" s="1"/>
  <c r="AH636" i="1" s="1"/>
  <c r="AH637" i="1" s="1"/>
  <c r="AH638" i="1" s="1"/>
  <c r="AH639" i="1" s="1"/>
  <c r="AH640" i="1" s="1"/>
  <c r="AH641" i="1" s="1"/>
  <c r="AH642" i="1" s="1"/>
  <c r="AH643" i="1" s="1"/>
  <c r="AH644" i="1" s="1"/>
  <c r="AH645" i="1" s="1"/>
  <c r="AH646" i="1" s="1"/>
  <c r="AH647" i="1" s="1"/>
  <c r="AH648" i="1" s="1"/>
  <c r="AH649" i="1" s="1"/>
  <c r="AH650" i="1" s="1"/>
  <c r="AH651" i="1" s="1"/>
  <c r="AH652" i="1" s="1"/>
  <c r="AH653" i="1" s="1"/>
  <c r="AH654" i="1" s="1"/>
  <c r="AH655" i="1" s="1"/>
  <c r="AH656" i="1" s="1"/>
  <c r="AH657" i="1" s="1"/>
  <c r="AH658" i="1" s="1"/>
  <c r="AH659" i="1" s="1"/>
  <c r="AH660" i="1" s="1"/>
  <c r="AH661" i="1" s="1"/>
  <c r="AH662" i="1" s="1"/>
  <c r="AH663" i="1" s="1"/>
  <c r="AH664" i="1" s="1"/>
  <c r="AH665" i="1" s="1"/>
  <c r="AH666" i="1" s="1"/>
  <c r="AH667" i="1" s="1"/>
  <c r="AH668" i="1" s="1"/>
  <c r="AH669" i="1" s="1"/>
  <c r="AH670" i="1" s="1"/>
  <c r="AH671" i="1" s="1"/>
  <c r="AH672" i="1" s="1"/>
  <c r="AH673" i="1" s="1"/>
  <c r="AH674" i="1" s="1"/>
  <c r="AH675" i="1" s="1"/>
  <c r="AH676" i="1" s="1"/>
  <c r="AH677" i="1" s="1"/>
  <c r="AH678" i="1" s="1"/>
  <c r="AH679" i="1" s="1"/>
  <c r="AH680" i="1" s="1"/>
  <c r="AH681" i="1" s="1"/>
  <c r="AH682" i="1" s="1"/>
  <c r="AH683" i="1" s="1"/>
  <c r="AH684" i="1" s="1"/>
  <c r="AH685" i="1" s="1"/>
  <c r="AH686" i="1" s="1"/>
  <c r="AH687" i="1" s="1"/>
  <c r="AH688" i="1" s="1"/>
  <c r="AH689" i="1" s="1"/>
  <c r="AH690" i="1" s="1"/>
  <c r="AH691" i="1" s="1"/>
  <c r="AH692" i="1" s="1"/>
  <c r="AH693" i="1" s="1"/>
  <c r="AH694" i="1" s="1"/>
  <c r="AH695" i="1" s="1"/>
  <c r="AH696" i="1" s="1"/>
  <c r="AH697" i="1" s="1"/>
  <c r="AH698" i="1" s="1"/>
  <c r="AH699" i="1" s="1"/>
  <c r="AH700" i="1" s="1"/>
  <c r="AH701" i="1" s="1"/>
  <c r="AH702" i="1" s="1"/>
  <c r="AH703" i="1" s="1"/>
  <c r="AH704" i="1" s="1"/>
  <c r="AH705" i="1" s="1"/>
  <c r="AH706" i="1" s="1"/>
  <c r="AH707" i="1" s="1"/>
  <c r="AH708" i="1" s="1"/>
  <c r="AH709" i="1" s="1"/>
  <c r="AH710" i="1" s="1"/>
  <c r="AH711" i="1" s="1"/>
  <c r="AH712" i="1" s="1"/>
  <c r="AH713" i="1" s="1"/>
  <c r="AH714" i="1" s="1"/>
  <c r="AH715" i="1" s="1"/>
  <c r="AH716" i="1" s="1"/>
  <c r="AH717" i="1" s="1"/>
  <c r="AH718" i="1" s="1"/>
  <c r="AH719" i="1" s="1"/>
  <c r="AH720" i="1" s="1"/>
  <c r="AH721" i="1" s="1"/>
  <c r="AH722" i="1" s="1"/>
  <c r="AH723" i="1" s="1"/>
  <c r="AH724" i="1" s="1"/>
  <c r="AH725" i="1" s="1"/>
  <c r="AH726" i="1" s="1"/>
  <c r="AH727" i="1" s="1"/>
  <c r="AH728" i="1" s="1"/>
  <c r="AH729" i="1" s="1"/>
  <c r="AH730" i="1" s="1"/>
  <c r="AH731" i="1" s="1"/>
  <c r="AH732" i="1" s="1"/>
  <c r="AH733" i="1" s="1"/>
  <c r="AH734" i="1" s="1"/>
  <c r="AH735" i="1" s="1"/>
  <c r="AH736" i="1" s="1"/>
  <c r="AH737" i="1" s="1"/>
  <c r="AH738" i="1" s="1"/>
  <c r="AH739" i="1" s="1"/>
  <c r="AH740" i="1" s="1"/>
  <c r="AH741" i="1" s="1"/>
  <c r="AH742" i="1" s="1"/>
  <c r="AH743" i="1" s="1"/>
  <c r="AH744" i="1" s="1"/>
  <c r="AH745" i="1" s="1"/>
  <c r="AH746" i="1" s="1"/>
  <c r="AH747" i="1" s="1"/>
  <c r="AH748" i="1" s="1"/>
  <c r="AH749" i="1" s="1"/>
  <c r="AH750" i="1" s="1"/>
  <c r="AH751" i="1" s="1"/>
  <c r="AH752" i="1" s="1"/>
  <c r="AH753" i="1" s="1"/>
  <c r="AH754" i="1" s="1"/>
  <c r="AH755" i="1" s="1"/>
  <c r="AH756" i="1" s="1"/>
  <c r="AH757" i="1" s="1"/>
  <c r="AH758" i="1" s="1"/>
  <c r="AH759" i="1" s="1"/>
  <c r="AH760" i="1" s="1"/>
  <c r="AH761" i="1" s="1"/>
  <c r="AH762" i="1" s="1"/>
  <c r="AH763" i="1" s="1"/>
  <c r="AH764" i="1" s="1"/>
  <c r="AH765" i="1" s="1"/>
  <c r="AH766" i="1" s="1"/>
  <c r="AH767" i="1" s="1"/>
  <c r="AH768" i="1" s="1"/>
  <c r="AH769" i="1" s="1"/>
  <c r="AH770" i="1" s="1"/>
  <c r="AH771" i="1" s="1"/>
  <c r="AH772" i="1" s="1"/>
  <c r="AH773" i="1" s="1"/>
  <c r="AH774" i="1" s="1"/>
  <c r="AH775" i="1" s="1"/>
  <c r="AH776" i="1" s="1"/>
  <c r="AH777" i="1" s="1"/>
  <c r="AH778" i="1" s="1"/>
  <c r="AH779" i="1" s="1"/>
  <c r="AH780" i="1" s="1"/>
  <c r="AH781" i="1" s="1"/>
  <c r="AH782" i="1" s="1"/>
  <c r="AH783" i="1" s="1"/>
  <c r="AH784" i="1" s="1"/>
  <c r="AH785" i="1" s="1"/>
  <c r="AH786" i="1" s="1"/>
  <c r="AH787" i="1" s="1"/>
  <c r="AH788" i="1" s="1"/>
  <c r="AH789" i="1" s="1"/>
  <c r="AH790" i="1" s="1"/>
  <c r="AH791" i="1" s="1"/>
  <c r="AH792" i="1" s="1"/>
  <c r="AH793" i="1" s="1"/>
  <c r="AH794" i="1" s="1"/>
  <c r="AH795" i="1" s="1"/>
  <c r="AH796" i="1" s="1"/>
  <c r="AH797" i="1" s="1"/>
  <c r="AH798" i="1" s="1"/>
  <c r="AH799" i="1" s="1"/>
  <c r="AH800" i="1" s="1"/>
  <c r="AH801" i="1" s="1"/>
  <c r="AH399" i="1"/>
  <c r="AH8" i="1"/>
  <c r="AH9" i="1" s="1"/>
  <c r="AH10" i="1" s="1"/>
  <c r="AH11" i="1" s="1"/>
  <c r="AH12" i="1" s="1"/>
  <c r="AH13" i="1" s="1"/>
  <c r="AH14" i="1" s="1"/>
  <c r="AH15" i="1" s="1"/>
  <c r="AH16" i="1"/>
  <c r="AH17" i="1" s="1"/>
  <c r="AH18" i="1" s="1"/>
  <c r="AH19" i="1" s="1"/>
  <c r="AH20" i="1" s="1"/>
  <c r="AH21" i="1" s="1"/>
  <c r="AH22" i="1" s="1"/>
  <c r="AH23" i="1" s="1"/>
  <c r="AH24" i="1"/>
  <c r="AH25" i="1" s="1"/>
  <c r="AH26" i="1" s="1"/>
  <c r="AH27" i="1" s="1"/>
  <c r="AH28" i="1" s="1"/>
  <c r="AH29" i="1" s="1"/>
  <c r="AH30" i="1" s="1"/>
  <c r="AH31" i="1" s="1"/>
  <c r="AH32" i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7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Y400" i="1"/>
  <c r="Y401" i="1"/>
  <c r="Y402" i="1" s="1"/>
  <c r="Y403" i="1" s="1"/>
  <c r="Y404" i="1" s="1"/>
  <c r="Y405" i="1"/>
  <c r="Y406" i="1" s="1"/>
  <c r="Y407" i="1" s="1"/>
  <c r="Y408" i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399" i="1"/>
  <c r="Y5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4" i="1"/>
  <c r="V403" i="1"/>
  <c r="V404" i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402" i="1"/>
  <c r="V399" i="1"/>
  <c r="V400" i="1" s="1"/>
  <c r="V401" i="1" s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AB301" i="1" l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204" i="1"/>
  <c r="R203" i="1"/>
  <c r="R2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P101" i="1"/>
  <c r="P1" i="1"/>
  <c r="N1" i="1"/>
  <c r="O2" i="1" s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507" i="1"/>
  <c r="P2" i="1" l="1"/>
  <c r="O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4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3" i="1"/>
  <c r="O4" i="1" l="1"/>
  <c r="P3" i="1"/>
  <c r="O5" i="1" l="1"/>
  <c r="P4" i="1"/>
  <c r="O6" i="1" l="1"/>
  <c r="P5" i="1"/>
  <c r="O7" i="1" l="1"/>
  <c r="P6" i="1"/>
  <c r="O8" i="1" l="1"/>
  <c r="P7" i="1"/>
  <c r="O9" i="1" l="1"/>
  <c r="P8" i="1"/>
  <c r="O10" i="1" l="1"/>
  <c r="P9" i="1"/>
  <c r="O11" i="1" l="1"/>
  <c r="P10" i="1"/>
  <c r="O12" i="1" l="1"/>
  <c r="P11" i="1"/>
  <c r="O13" i="1" l="1"/>
  <c r="P12" i="1"/>
  <c r="O14" i="1" l="1"/>
  <c r="P13" i="1"/>
  <c r="O15" i="1" l="1"/>
  <c r="P14" i="1"/>
  <c r="O16" i="1" l="1"/>
  <c r="P15" i="1"/>
  <c r="O17" i="1" l="1"/>
  <c r="P16" i="1"/>
  <c r="O18" i="1" l="1"/>
  <c r="P17" i="1"/>
  <c r="O19" i="1" l="1"/>
  <c r="P18" i="1"/>
  <c r="O20" i="1" l="1"/>
  <c r="P19" i="1"/>
  <c r="O21" i="1" l="1"/>
  <c r="P20" i="1"/>
  <c r="O22" i="1" l="1"/>
  <c r="P21" i="1"/>
  <c r="O23" i="1" l="1"/>
  <c r="P22" i="1"/>
  <c r="O24" i="1" l="1"/>
  <c r="P23" i="1"/>
  <c r="O25" i="1" l="1"/>
  <c r="P24" i="1"/>
  <c r="O26" i="1" l="1"/>
  <c r="P25" i="1"/>
  <c r="O27" i="1" l="1"/>
  <c r="P26" i="1"/>
  <c r="O28" i="1" l="1"/>
  <c r="P27" i="1"/>
  <c r="O29" i="1" l="1"/>
  <c r="P28" i="1"/>
  <c r="O30" i="1" l="1"/>
  <c r="P29" i="1"/>
  <c r="O31" i="1" l="1"/>
  <c r="P30" i="1"/>
  <c r="O32" i="1" l="1"/>
  <c r="P31" i="1"/>
  <c r="O33" i="1" l="1"/>
  <c r="P32" i="1"/>
  <c r="O34" i="1" l="1"/>
  <c r="P33" i="1"/>
  <c r="O35" i="1" l="1"/>
  <c r="P34" i="1"/>
  <c r="O36" i="1" l="1"/>
  <c r="P35" i="1"/>
  <c r="O37" i="1" l="1"/>
  <c r="P36" i="1"/>
  <c r="O38" i="1" l="1"/>
  <c r="P37" i="1"/>
  <c r="O39" i="1" l="1"/>
  <c r="P38" i="1"/>
  <c r="O40" i="1" l="1"/>
  <c r="P39" i="1"/>
  <c r="O41" i="1" l="1"/>
  <c r="P40" i="1"/>
  <c r="O42" i="1" l="1"/>
  <c r="P41" i="1"/>
  <c r="O43" i="1" l="1"/>
  <c r="P42" i="1"/>
  <c r="O44" i="1" l="1"/>
  <c r="P43" i="1"/>
  <c r="O45" i="1" l="1"/>
  <c r="P44" i="1"/>
  <c r="O46" i="1" l="1"/>
  <c r="P45" i="1"/>
  <c r="O47" i="1" l="1"/>
  <c r="P46" i="1"/>
  <c r="O48" i="1" l="1"/>
  <c r="P47" i="1"/>
  <c r="O49" i="1" l="1"/>
  <c r="P48" i="1"/>
  <c r="O50" i="1" l="1"/>
  <c r="P49" i="1"/>
  <c r="O51" i="1" l="1"/>
  <c r="P50" i="1"/>
  <c r="P51" i="1" l="1"/>
  <c r="O52" i="1"/>
  <c r="O53" i="1" l="1"/>
  <c r="P52" i="1"/>
  <c r="O54" i="1" l="1"/>
  <c r="P53" i="1"/>
  <c r="O55" i="1" l="1"/>
  <c r="P54" i="1"/>
  <c r="O56" i="1" l="1"/>
  <c r="P55" i="1"/>
  <c r="O57" i="1" l="1"/>
  <c r="P56" i="1"/>
  <c r="O58" i="1" l="1"/>
  <c r="P57" i="1"/>
  <c r="O59" i="1" l="1"/>
  <c r="P58" i="1"/>
  <c r="O60" i="1" l="1"/>
  <c r="P59" i="1"/>
  <c r="O61" i="1" l="1"/>
  <c r="P60" i="1"/>
  <c r="O62" i="1" l="1"/>
  <c r="P61" i="1"/>
  <c r="O63" i="1" l="1"/>
  <c r="P62" i="1"/>
  <c r="O64" i="1" l="1"/>
  <c r="P63" i="1"/>
  <c r="O65" i="1" l="1"/>
  <c r="P64" i="1"/>
  <c r="O66" i="1" l="1"/>
  <c r="P65" i="1"/>
  <c r="O67" i="1" l="1"/>
  <c r="P66" i="1"/>
  <c r="O68" i="1" l="1"/>
  <c r="P67" i="1"/>
  <c r="O69" i="1" l="1"/>
  <c r="P68" i="1"/>
  <c r="O70" i="1" l="1"/>
  <c r="P69" i="1"/>
  <c r="O71" i="1" l="1"/>
  <c r="P70" i="1"/>
  <c r="O72" i="1" l="1"/>
  <c r="P71" i="1"/>
  <c r="O73" i="1" l="1"/>
  <c r="P72" i="1"/>
  <c r="O74" i="1" l="1"/>
  <c r="P73" i="1"/>
  <c r="P74" i="1" l="1"/>
  <c r="O75" i="1"/>
  <c r="P75" i="1" l="1"/>
  <c r="O76" i="1"/>
  <c r="O77" i="1" l="1"/>
  <c r="P76" i="1"/>
  <c r="O78" i="1" l="1"/>
  <c r="P77" i="1"/>
  <c r="O79" i="1" l="1"/>
  <c r="P78" i="1"/>
  <c r="O80" i="1" l="1"/>
  <c r="P79" i="1"/>
  <c r="O81" i="1" l="1"/>
  <c r="P80" i="1"/>
  <c r="O82" i="1" l="1"/>
  <c r="P81" i="1"/>
  <c r="O83" i="1" l="1"/>
  <c r="P82" i="1"/>
  <c r="O84" i="1" l="1"/>
  <c r="P83" i="1"/>
  <c r="O85" i="1" l="1"/>
  <c r="P84" i="1"/>
  <c r="O86" i="1" l="1"/>
  <c r="P85" i="1"/>
  <c r="O87" i="1" l="1"/>
  <c r="P86" i="1"/>
  <c r="O88" i="1" l="1"/>
  <c r="P87" i="1"/>
  <c r="O89" i="1" l="1"/>
  <c r="P88" i="1"/>
  <c r="O90" i="1" l="1"/>
  <c r="P89" i="1"/>
  <c r="O91" i="1" l="1"/>
  <c r="P90" i="1"/>
  <c r="O92" i="1" l="1"/>
  <c r="P91" i="1"/>
  <c r="O93" i="1" l="1"/>
  <c r="P92" i="1"/>
  <c r="O94" i="1" l="1"/>
  <c r="P93" i="1"/>
  <c r="O95" i="1" l="1"/>
  <c r="P94" i="1"/>
  <c r="O96" i="1" l="1"/>
  <c r="P95" i="1"/>
  <c r="O97" i="1" l="1"/>
  <c r="P96" i="1"/>
  <c r="O98" i="1" l="1"/>
  <c r="P97" i="1"/>
  <c r="O99" i="1" l="1"/>
  <c r="P98" i="1"/>
  <c r="P99" i="1" l="1"/>
  <c r="O100" i="1"/>
  <c r="P100" i="1" s="1"/>
</calcChain>
</file>

<file path=xl/sharedStrings.xml><?xml version="1.0" encoding="utf-8"?>
<sst xmlns="http://schemas.openxmlformats.org/spreadsheetml/2006/main" count="18" uniqueCount="14">
  <si>
    <t>opening full width displacement</t>
  </si>
  <si>
    <t>reaction force</t>
  </si>
  <si>
    <t>time</t>
  </si>
  <si>
    <t>displacement =</t>
  </si>
  <si>
    <t>opening half width displacement</t>
  </si>
  <si>
    <t>Close then open</t>
  </si>
  <si>
    <t>Open then close</t>
  </si>
  <si>
    <t xml:space="preserve"> </t>
  </si>
  <si>
    <t>Full width:</t>
  </si>
  <si>
    <t>Half width:</t>
  </si>
  <si>
    <t>open then close</t>
  </si>
  <si>
    <t>close then open</t>
  </si>
  <si>
    <t>3mm open then close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</si>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</sst>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opening half width displacement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Blad1!$R$2:$R$409</c:f>
              <c:numCache>
                <c:formatCode>General</c:formatCode>
                <c:ptCount val="408"/>
                <c:pt idx="0">
                  <c:v>6.000000000000001E-3</c:v>
                </c:pt>
                <c:pt idx="1">
                  <c:v>1.2000000000000002E-2</c:v>
                </c:pt>
                <c:pt idx="2">
                  <c:v>2.0999999999999998E-2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4.1999999999999996E-2</c:v>
                </c:pt>
                <c:pt idx="6">
                  <c:v>5.0999999999999997E-2</c:v>
                </c:pt>
                <c:pt idx="7">
                  <c:v>0.06</c:v>
                </c:pt>
                <c:pt idx="8">
                  <c:v>6.6000000000000003E-2</c:v>
                </c:pt>
                <c:pt idx="9">
                  <c:v>7.1999999999999995E-2</c:v>
                </c:pt>
                <c:pt idx="10">
                  <c:v>8.1000000000000016E-2</c:v>
                </c:pt>
                <c:pt idx="11">
                  <c:v>0.09</c:v>
                </c:pt>
                <c:pt idx="12">
                  <c:v>9.6000000000000016E-2</c:v>
                </c:pt>
                <c:pt idx="13">
                  <c:v>0.10199999999999999</c:v>
                </c:pt>
                <c:pt idx="14">
                  <c:v>0.11100000000000002</c:v>
                </c:pt>
                <c:pt idx="15">
                  <c:v>0.12</c:v>
                </c:pt>
                <c:pt idx="16">
                  <c:v>0.126</c:v>
                </c:pt>
                <c:pt idx="17">
                  <c:v>0.13200000000000001</c:v>
                </c:pt>
                <c:pt idx="18">
                  <c:v>0.14100000000000001</c:v>
                </c:pt>
                <c:pt idx="19">
                  <c:v>0.15</c:v>
                </c:pt>
                <c:pt idx="20">
                  <c:v>0.15600000000000003</c:v>
                </c:pt>
                <c:pt idx="21">
                  <c:v>0.16200000000000003</c:v>
                </c:pt>
                <c:pt idx="22">
                  <c:v>0.17100000000000001</c:v>
                </c:pt>
                <c:pt idx="23">
                  <c:v>0.18</c:v>
                </c:pt>
                <c:pt idx="24">
                  <c:v>0.18600000000000003</c:v>
                </c:pt>
                <c:pt idx="25">
                  <c:v>0.19200000000000003</c:v>
                </c:pt>
                <c:pt idx="26">
                  <c:v>0.20100000000000001</c:v>
                </c:pt>
                <c:pt idx="27">
                  <c:v>0.21</c:v>
                </c:pt>
                <c:pt idx="28">
                  <c:v>0.21600000000000003</c:v>
                </c:pt>
                <c:pt idx="29">
                  <c:v>0.22200000000000003</c:v>
                </c:pt>
                <c:pt idx="30">
                  <c:v>0.23100000000000001</c:v>
                </c:pt>
                <c:pt idx="31">
                  <c:v>0.24</c:v>
                </c:pt>
                <c:pt idx="32">
                  <c:v>0.24599999999999997</c:v>
                </c:pt>
                <c:pt idx="33">
                  <c:v>0.252</c:v>
                </c:pt>
                <c:pt idx="34">
                  <c:v>0.26099999999999995</c:v>
                </c:pt>
                <c:pt idx="35">
                  <c:v>0.27</c:v>
                </c:pt>
                <c:pt idx="36">
                  <c:v>0.27599999999999997</c:v>
                </c:pt>
                <c:pt idx="37">
                  <c:v>0.28200000000000003</c:v>
                </c:pt>
                <c:pt idx="38">
                  <c:v>0.29099999999999998</c:v>
                </c:pt>
                <c:pt idx="39">
                  <c:v>0.3</c:v>
                </c:pt>
                <c:pt idx="40">
                  <c:v>0.30599999999999999</c:v>
                </c:pt>
                <c:pt idx="41">
                  <c:v>0.31200000000000006</c:v>
                </c:pt>
                <c:pt idx="42">
                  <c:v>0.32099999999999995</c:v>
                </c:pt>
                <c:pt idx="43">
                  <c:v>0.33</c:v>
                </c:pt>
                <c:pt idx="44">
                  <c:v>0.33599999999999997</c:v>
                </c:pt>
                <c:pt idx="45">
                  <c:v>0.34200000000000003</c:v>
                </c:pt>
                <c:pt idx="46">
                  <c:v>0.35099999999999992</c:v>
                </c:pt>
                <c:pt idx="47">
                  <c:v>0.36</c:v>
                </c:pt>
                <c:pt idx="48">
                  <c:v>0.36599999999999994</c:v>
                </c:pt>
                <c:pt idx="49">
                  <c:v>0.37200000000000005</c:v>
                </c:pt>
                <c:pt idx="50">
                  <c:v>0.38099999999999995</c:v>
                </c:pt>
                <c:pt idx="51">
                  <c:v>0.39</c:v>
                </c:pt>
                <c:pt idx="52">
                  <c:v>0.39599999999999996</c:v>
                </c:pt>
                <c:pt idx="53">
                  <c:v>0.40200000000000002</c:v>
                </c:pt>
                <c:pt idx="54">
                  <c:v>0.41099999999999992</c:v>
                </c:pt>
                <c:pt idx="55">
                  <c:v>0.42</c:v>
                </c:pt>
                <c:pt idx="56">
                  <c:v>0.42599999999999993</c:v>
                </c:pt>
                <c:pt idx="57">
                  <c:v>0.43200000000000005</c:v>
                </c:pt>
                <c:pt idx="58">
                  <c:v>0.44099999999999995</c:v>
                </c:pt>
                <c:pt idx="59">
                  <c:v>0.45</c:v>
                </c:pt>
                <c:pt idx="60">
                  <c:v>0.45599999999999996</c:v>
                </c:pt>
                <c:pt idx="61">
                  <c:v>0.46200000000000002</c:v>
                </c:pt>
                <c:pt idx="62">
                  <c:v>0.47099999999999992</c:v>
                </c:pt>
                <c:pt idx="63">
                  <c:v>0.48</c:v>
                </c:pt>
                <c:pt idx="64">
                  <c:v>0.48599999999999993</c:v>
                </c:pt>
                <c:pt idx="65">
                  <c:v>0.49199999999999994</c:v>
                </c:pt>
                <c:pt idx="66">
                  <c:v>0.50099999999999989</c:v>
                </c:pt>
                <c:pt idx="67">
                  <c:v>0.51</c:v>
                </c:pt>
                <c:pt idx="68">
                  <c:v>0.5159999999999999</c:v>
                </c:pt>
                <c:pt idx="69">
                  <c:v>0.52199999999999991</c:v>
                </c:pt>
                <c:pt idx="70">
                  <c:v>0.53099999999999992</c:v>
                </c:pt>
                <c:pt idx="71">
                  <c:v>0.54</c:v>
                </c:pt>
                <c:pt idx="72">
                  <c:v>0.54599999999999993</c:v>
                </c:pt>
                <c:pt idx="73">
                  <c:v>0.55199999999999994</c:v>
                </c:pt>
                <c:pt idx="74">
                  <c:v>0.56099999999999994</c:v>
                </c:pt>
                <c:pt idx="75">
                  <c:v>0.56999999999999995</c:v>
                </c:pt>
                <c:pt idx="76">
                  <c:v>0.57599999999999996</c:v>
                </c:pt>
                <c:pt idx="77">
                  <c:v>0.58199999999999996</c:v>
                </c:pt>
                <c:pt idx="78">
                  <c:v>0.59099999999999997</c:v>
                </c:pt>
                <c:pt idx="79">
                  <c:v>0.6</c:v>
                </c:pt>
                <c:pt idx="80">
                  <c:v>0.60599999999999998</c:v>
                </c:pt>
                <c:pt idx="81">
                  <c:v>0.61199999999999999</c:v>
                </c:pt>
                <c:pt idx="82">
                  <c:v>0.621</c:v>
                </c:pt>
                <c:pt idx="83">
                  <c:v>0.63</c:v>
                </c:pt>
                <c:pt idx="84">
                  <c:v>0.6359999999999999</c:v>
                </c:pt>
                <c:pt idx="85">
                  <c:v>0.6419999999999999</c:v>
                </c:pt>
                <c:pt idx="86">
                  <c:v>0.65099999999999991</c:v>
                </c:pt>
                <c:pt idx="87">
                  <c:v>0.66</c:v>
                </c:pt>
                <c:pt idx="88">
                  <c:v>0.66599999999999993</c:v>
                </c:pt>
                <c:pt idx="89">
                  <c:v>0.67199999999999993</c:v>
                </c:pt>
                <c:pt idx="90">
                  <c:v>0.68099999999999994</c:v>
                </c:pt>
                <c:pt idx="91">
                  <c:v>0.69</c:v>
                </c:pt>
                <c:pt idx="92">
                  <c:v>0.69599999999999995</c:v>
                </c:pt>
                <c:pt idx="93">
                  <c:v>0.70199999999999985</c:v>
                </c:pt>
                <c:pt idx="94">
                  <c:v>0.71099999999999997</c:v>
                </c:pt>
                <c:pt idx="95">
                  <c:v>0.72</c:v>
                </c:pt>
                <c:pt idx="96">
                  <c:v>0.72599999999999998</c:v>
                </c:pt>
                <c:pt idx="97">
                  <c:v>0.73199999999999987</c:v>
                </c:pt>
                <c:pt idx="98">
                  <c:v>0.74099999999999999</c:v>
                </c:pt>
                <c:pt idx="99">
                  <c:v>0.75</c:v>
                </c:pt>
                <c:pt idx="100">
                  <c:v>0.75599999999999989</c:v>
                </c:pt>
                <c:pt idx="101">
                  <c:v>0.7619999999999999</c:v>
                </c:pt>
                <c:pt idx="102">
                  <c:v>0.77099999999999991</c:v>
                </c:pt>
                <c:pt idx="103">
                  <c:v>0.78</c:v>
                </c:pt>
                <c:pt idx="104">
                  <c:v>0.78599999999999992</c:v>
                </c:pt>
                <c:pt idx="105">
                  <c:v>0.79199999999999993</c:v>
                </c:pt>
                <c:pt idx="106">
                  <c:v>0.80099999999999993</c:v>
                </c:pt>
                <c:pt idx="107">
                  <c:v>0.81</c:v>
                </c:pt>
                <c:pt idx="108">
                  <c:v>0.81599999999999995</c:v>
                </c:pt>
                <c:pt idx="109">
                  <c:v>0.82199999999999984</c:v>
                </c:pt>
                <c:pt idx="110">
                  <c:v>0.83099999999999996</c:v>
                </c:pt>
                <c:pt idx="111">
                  <c:v>0.84</c:v>
                </c:pt>
                <c:pt idx="112">
                  <c:v>0.84599999999999997</c:v>
                </c:pt>
                <c:pt idx="113">
                  <c:v>0.85199999999999987</c:v>
                </c:pt>
                <c:pt idx="114">
                  <c:v>0.86099999999999999</c:v>
                </c:pt>
                <c:pt idx="115">
                  <c:v>0.87</c:v>
                </c:pt>
                <c:pt idx="116">
                  <c:v>0.87599999999999989</c:v>
                </c:pt>
                <c:pt idx="117">
                  <c:v>0.8819999999999999</c:v>
                </c:pt>
                <c:pt idx="118">
                  <c:v>0.8909999999999999</c:v>
                </c:pt>
                <c:pt idx="119">
                  <c:v>0.9</c:v>
                </c:pt>
                <c:pt idx="120">
                  <c:v>0.90599999999999992</c:v>
                </c:pt>
                <c:pt idx="121">
                  <c:v>0.91199999999999992</c:v>
                </c:pt>
                <c:pt idx="122">
                  <c:v>0.92099999999999993</c:v>
                </c:pt>
                <c:pt idx="123">
                  <c:v>0.93</c:v>
                </c:pt>
                <c:pt idx="124">
                  <c:v>0.93599999999999994</c:v>
                </c:pt>
                <c:pt idx="125">
                  <c:v>0.94199999999999984</c:v>
                </c:pt>
                <c:pt idx="126">
                  <c:v>0.95099999999999996</c:v>
                </c:pt>
                <c:pt idx="127">
                  <c:v>0.96</c:v>
                </c:pt>
                <c:pt idx="128">
                  <c:v>0.96600000000000008</c:v>
                </c:pt>
                <c:pt idx="129">
                  <c:v>0.97199999999999986</c:v>
                </c:pt>
                <c:pt idx="130">
                  <c:v>0.98100000000000009</c:v>
                </c:pt>
                <c:pt idx="131">
                  <c:v>0.99</c:v>
                </c:pt>
                <c:pt idx="132">
                  <c:v>0.99600000000000011</c:v>
                </c:pt>
                <c:pt idx="133">
                  <c:v>1.0019999999999998</c:v>
                </c:pt>
                <c:pt idx="134">
                  <c:v>1.0110000000000001</c:v>
                </c:pt>
                <c:pt idx="135">
                  <c:v>1.02</c:v>
                </c:pt>
                <c:pt idx="136">
                  <c:v>1.026</c:v>
                </c:pt>
                <c:pt idx="137">
                  <c:v>1.0319999999999998</c:v>
                </c:pt>
                <c:pt idx="138">
                  <c:v>1.0410000000000001</c:v>
                </c:pt>
                <c:pt idx="139">
                  <c:v>1.05</c:v>
                </c:pt>
                <c:pt idx="140">
                  <c:v>1.056</c:v>
                </c:pt>
                <c:pt idx="141">
                  <c:v>1.0619999999999998</c:v>
                </c:pt>
                <c:pt idx="142">
                  <c:v>1.0710000000000002</c:v>
                </c:pt>
                <c:pt idx="143">
                  <c:v>1.08</c:v>
                </c:pt>
                <c:pt idx="144">
                  <c:v>1.0860000000000001</c:v>
                </c:pt>
                <c:pt idx="145">
                  <c:v>1.0919999999999999</c:v>
                </c:pt>
                <c:pt idx="146">
                  <c:v>1.101</c:v>
                </c:pt>
                <c:pt idx="147">
                  <c:v>1.1100000000000001</c:v>
                </c:pt>
                <c:pt idx="148">
                  <c:v>1.1160000000000001</c:v>
                </c:pt>
                <c:pt idx="149">
                  <c:v>1.1219999999999999</c:v>
                </c:pt>
                <c:pt idx="150">
                  <c:v>1.131</c:v>
                </c:pt>
                <c:pt idx="151">
                  <c:v>1.1399999999999999</c:v>
                </c:pt>
                <c:pt idx="152">
                  <c:v>1.1460000000000001</c:v>
                </c:pt>
                <c:pt idx="153">
                  <c:v>1.1519999999999999</c:v>
                </c:pt>
                <c:pt idx="154">
                  <c:v>1.161</c:v>
                </c:pt>
                <c:pt idx="155">
                  <c:v>1.17</c:v>
                </c:pt>
                <c:pt idx="156">
                  <c:v>1.1760000000000002</c:v>
                </c:pt>
                <c:pt idx="157">
                  <c:v>1.1819999999999999</c:v>
                </c:pt>
                <c:pt idx="158">
                  <c:v>1.1910000000000001</c:v>
                </c:pt>
                <c:pt idx="159">
                  <c:v>1.2</c:v>
                </c:pt>
                <c:pt idx="160">
                  <c:v>1.2060000000000002</c:v>
                </c:pt>
                <c:pt idx="161">
                  <c:v>1.212</c:v>
                </c:pt>
                <c:pt idx="162">
                  <c:v>1.2210000000000001</c:v>
                </c:pt>
                <c:pt idx="163">
                  <c:v>1.23</c:v>
                </c:pt>
                <c:pt idx="164">
                  <c:v>1.236</c:v>
                </c:pt>
                <c:pt idx="165">
                  <c:v>1.242</c:v>
                </c:pt>
                <c:pt idx="166">
                  <c:v>1.2510000000000001</c:v>
                </c:pt>
                <c:pt idx="167">
                  <c:v>1.26</c:v>
                </c:pt>
                <c:pt idx="168">
                  <c:v>1.266</c:v>
                </c:pt>
                <c:pt idx="169">
                  <c:v>1.2719999999999998</c:v>
                </c:pt>
                <c:pt idx="170">
                  <c:v>1.2810000000000001</c:v>
                </c:pt>
                <c:pt idx="171">
                  <c:v>1.29</c:v>
                </c:pt>
                <c:pt idx="172">
                  <c:v>1.2960000000000003</c:v>
                </c:pt>
                <c:pt idx="173">
                  <c:v>1.3019999999999998</c:v>
                </c:pt>
                <c:pt idx="174">
                  <c:v>1.3110000000000002</c:v>
                </c:pt>
                <c:pt idx="175">
                  <c:v>1.32</c:v>
                </c:pt>
                <c:pt idx="176">
                  <c:v>1.3260000000000003</c:v>
                </c:pt>
                <c:pt idx="177">
                  <c:v>1.3319999999999999</c:v>
                </c:pt>
                <c:pt idx="178">
                  <c:v>1.3410000000000002</c:v>
                </c:pt>
                <c:pt idx="179">
                  <c:v>1.35</c:v>
                </c:pt>
                <c:pt idx="180">
                  <c:v>1.3560000000000003</c:v>
                </c:pt>
                <c:pt idx="181">
                  <c:v>1.3619999999999999</c:v>
                </c:pt>
                <c:pt idx="182">
                  <c:v>1.3710000000000002</c:v>
                </c:pt>
                <c:pt idx="183">
                  <c:v>1.38</c:v>
                </c:pt>
                <c:pt idx="184">
                  <c:v>1.3860000000000001</c:v>
                </c:pt>
                <c:pt idx="185">
                  <c:v>1.3919999999999999</c:v>
                </c:pt>
                <c:pt idx="186">
                  <c:v>1.4010000000000002</c:v>
                </c:pt>
                <c:pt idx="187">
                  <c:v>1.41</c:v>
                </c:pt>
                <c:pt idx="188">
                  <c:v>1.4160000000000001</c:v>
                </c:pt>
                <c:pt idx="189">
                  <c:v>1.4219999999999999</c:v>
                </c:pt>
                <c:pt idx="190">
                  <c:v>1.4310000000000003</c:v>
                </c:pt>
                <c:pt idx="191">
                  <c:v>1.44</c:v>
                </c:pt>
                <c:pt idx="192">
                  <c:v>1.4460000000000002</c:v>
                </c:pt>
                <c:pt idx="193">
                  <c:v>1.452</c:v>
                </c:pt>
                <c:pt idx="194">
                  <c:v>1.4610000000000003</c:v>
                </c:pt>
                <c:pt idx="195">
                  <c:v>1.47</c:v>
                </c:pt>
                <c:pt idx="196">
                  <c:v>1.4760000000000002</c:v>
                </c:pt>
                <c:pt idx="197">
                  <c:v>1.482</c:v>
                </c:pt>
                <c:pt idx="198">
                  <c:v>1.4910000000000003</c:v>
                </c:pt>
                <c:pt idx="199">
                  <c:v>1.5</c:v>
                </c:pt>
                <c:pt idx="200">
                  <c:v>1.4939999999999998</c:v>
                </c:pt>
                <c:pt idx="201">
                  <c:v>1.4880000000000002</c:v>
                </c:pt>
                <c:pt idx="202">
                  <c:v>1.4789999999999999</c:v>
                </c:pt>
                <c:pt idx="203">
                  <c:v>1.47</c:v>
                </c:pt>
                <c:pt idx="204">
                  <c:v>1.4639999999999997</c:v>
                </c:pt>
                <c:pt idx="205">
                  <c:v>1.4580000000000002</c:v>
                </c:pt>
                <c:pt idx="206">
                  <c:v>1.4489999999999998</c:v>
                </c:pt>
                <c:pt idx="207">
                  <c:v>1.44</c:v>
                </c:pt>
                <c:pt idx="208">
                  <c:v>1.4339999999999997</c:v>
                </c:pt>
                <c:pt idx="209">
                  <c:v>1.4280000000000002</c:v>
                </c:pt>
                <c:pt idx="210">
                  <c:v>1.4189999999999998</c:v>
                </c:pt>
                <c:pt idx="211">
                  <c:v>1.41</c:v>
                </c:pt>
                <c:pt idx="212">
                  <c:v>1.4039999999999997</c:v>
                </c:pt>
                <c:pt idx="213">
                  <c:v>1.3980000000000001</c:v>
                </c:pt>
                <c:pt idx="214">
                  <c:v>1.3889999999999998</c:v>
                </c:pt>
                <c:pt idx="215">
                  <c:v>1.38</c:v>
                </c:pt>
                <c:pt idx="216">
                  <c:v>1.3739999999999997</c:v>
                </c:pt>
                <c:pt idx="217">
                  <c:v>1.3680000000000001</c:v>
                </c:pt>
                <c:pt idx="218">
                  <c:v>1.3589999999999998</c:v>
                </c:pt>
                <c:pt idx="219">
                  <c:v>1.35</c:v>
                </c:pt>
                <c:pt idx="220">
                  <c:v>1.3439999999999999</c:v>
                </c:pt>
                <c:pt idx="221">
                  <c:v>1.3380000000000001</c:v>
                </c:pt>
                <c:pt idx="222">
                  <c:v>1.3289999999999997</c:v>
                </c:pt>
                <c:pt idx="223">
                  <c:v>1.32</c:v>
                </c:pt>
                <c:pt idx="224">
                  <c:v>1.3139999999999998</c:v>
                </c:pt>
                <c:pt idx="225">
                  <c:v>1.3080000000000001</c:v>
                </c:pt>
                <c:pt idx="226">
                  <c:v>1.2989999999999997</c:v>
                </c:pt>
                <c:pt idx="227">
                  <c:v>1.29</c:v>
                </c:pt>
                <c:pt idx="228">
                  <c:v>1.2839999999999998</c:v>
                </c:pt>
                <c:pt idx="229">
                  <c:v>1.278</c:v>
                </c:pt>
                <c:pt idx="230">
                  <c:v>1.2689999999999999</c:v>
                </c:pt>
                <c:pt idx="231">
                  <c:v>1.26</c:v>
                </c:pt>
                <c:pt idx="232">
                  <c:v>1.254</c:v>
                </c:pt>
                <c:pt idx="233">
                  <c:v>1.2480000000000002</c:v>
                </c:pt>
                <c:pt idx="234">
                  <c:v>1.2389999999999999</c:v>
                </c:pt>
                <c:pt idx="235">
                  <c:v>1.23</c:v>
                </c:pt>
                <c:pt idx="236">
                  <c:v>1.224</c:v>
                </c:pt>
                <c:pt idx="237">
                  <c:v>1.2180000000000002</c:v>
                </c:pt>
                <c:pt idx="238">
                  <c:v>1.2089999999999999</c:v>
                </c:pt>
                <c:pt idx="239">
                  <c:v>1.2</c:v>
                </c:pt>
                <c:pt idx="240">
                  <c:v>1.194</c:v>
                </c:pt>
                <c:pt idx="241">
                  <c:v>1.1880000000000002</c:v>
                </c:pt>
                <c:pt idx="242">
                  <c:v>1.1789999999999998</c:v>
                </c:pt>
                <c:pt idx="243">
                  <c:v>1.17</c:v>
                </c:pt>
                <c:pt idx="244">
                  <c:v>1.1639999999999999</c:v>
                </c:pt>
                <c:pt idx="245">
                  <c:v>1.1580000000000001</c:v>
                </c:pt>
                <c:pt idx="246">
                  <c:v>1.149</c:v>
                </c:pt>
                <c:pt idx="247">
                  <c:v>1.1399999999999999</c:v>
                </c:pt>
                <c:pt idx="248">
                  <c:v>1.1339999999999999</c:v>
                </c:pt>
                <c:pt idx="249">
                  <c:v>1.1280000000000001</c:v>
                </c:pt>
                <c:pt idx="250">
                  <c:v>1.119</c:v>
                </c:pt>
                <c:pt idx="251">
                  <c:v>1.1100000000000001</c:v>
                </c:pt>
                <c:pt idx="252">
                  <c:v>1.1039999999999999</c:v>
                </c:pt>
                <c:pt idx="253">
                  <c:v>1.0980000000000001</c:v>
                </c:pt>
                <c:pt idx="254">
                  <c:v>1.089</c:v>
                </c:pt>
                <c:pt idx="255">
                  <c:v>1.08</c:v>
                </c:pt>
                <c:pt idx="256">
                  <c:v>1.0779000000000003</c:v>
                </c:pt>
                <c:pt idx="257">
                  <c:v>1.0758000000000001</c:v>
                </c:pt>
                <c:pt idx="258">
                  <c:v>1.0726499999999999</c:v>
                </c:pt>
                <c:pt idx="259">
                  <c:v>1.0679399999999999</c:v>
                </c:pt>
                <c:pt idx="260">
                  <c:v>1.0608300000000002</c:v>
                </c:pt>
                <c:pt idx="261">
                  <c:v>1.0554299999999999</c:v>
                </c:pt>
                <c:pt idx="262">
                  <c:v>1.05</c:v>
                </c:pt>
                <c:pt idx="263">
                  <c:v>1.0479000000000003</c:v>
                </c:pt>
                <c:pt idx="264">
                  <c:v>1.0458000000000001</c:v>
                </c:pt>
                <c:pt idx="265">
                  <c:v>1.0426499999999999</c:v>
                </c:pt>
                <c:pt idx="266">
                  <c:v>1.0379399999999999</c:v>
                </c:pt>
                <c:pt idx="267">
                  <c:v>1.0308300000000001</c:v>
                </c:pt>
                <c:pt idx="268">
                  <c:v>1.0254299999999998</c:v>
                </c:pt>
                <c:pt idx="269">
                  <c:v>1.02</c:v>
                </c:pt>
                <c:pt idx="270">
                  <c:v>1.0172999999999999</c:v>
                </c:pt>
                <c:pt idx="271">
                  <c:v>1.0145999999999997</c:v>
                </c:pt>
                <c:pt idx="272">
                  <c:v>1.0105500000000001</c:v>
                </c:pt>
                <c:pt idx="273">
                  <c:v>1.0044599999999999</c:v>
                </c:pt>
                <c:pt idx="274">
                  <c:v>0.99537000000000009</c:v>
                </c:pt>
                <c:pt idx="275">
                  <c:v>0.99</c:v>
                </c:pt>
                <c:pt idx="276">
                  <c:v>0.98399999999999987</c:v>
                </c:pt>
                <c:pt idx="277">
                  <c:v>0.97799999999999987</c:v>
                </c:pt>
                <c:pt idx="278">
                  <c:v>0.96899999999999986</c:v>
                </c:pt>
                <c:pt idx="279">
                  <c:v>0.96</c:v>
                </c:pt>
                <c:pt idx="280">
                  <c:v>0.95399999999999996</c:v>
                </c:pt>
                <c:pt idx="281">
                  <c:v>0.94799999999999984</c:v>
                </c:pt>
                <c:pt idx="282">
                  <c:v>0.93899999999999995</c:v>
                </c:pt>
                <c:pt idx="283">
                  <c:v>0.93</c:v>
                </c:pt>
                <c:pt idx="284">
                  <c:v>0.92399999999999993</c:v>
                </c:pt>
                <c:pt idx="285">
                  <c:v>0.91799999999999982</c:v>
                </c:pt>
                <c:pt idx="286">
                  <c:v>0.90899999999999992</c:v>
                </c:pt>
                <c:pt idx="287">
                  <c:v>0.9</c:v>
                </c:pt>
                <c:pt idx="288">
                  <c:v>0.89399999999999991</c:v>
                </c:pt>
                <c:pt idx="289">
                  <c:v>0.88799999999999979</c:v>
                </c:pt>
                <c:pt idx="290">
                  <c:v>0.87899999999999989</c:v>
                </c:pt>
                <c:pt idx="291">
                  <c:v>0.87</c:v>
                </c:pt>
                <c:pt idx="292">
                  <c:v>0.86399999999999988</c:v>
                </c:pt>
                <c:pt idx="293">
                  <c:v>0.85799999999999987</c:v>
                </c:pt>
                <c:pt idx="294">
                  <c:v>0.84899999999999987</c:v>
                </c:pt>
                <c:pt idx="295">
                  <c:v>0.84</c:v>
                </c:pt>
                <c:pt idx="296">
                  <c:v>0.83399999999999996</c:v>
                </c:pt>
                <c:pt idx="297">
                  <c:v>0.82799999999999985</c:v>
                </c:pt>
                <c:pt idx="298">
                  <c:v>0.81899999999999995</c:v>
                </c:pt>
                <c:pt idx="299">
                  <c:v>0.81</c:v>
                </c:pt>
                <c:pt idx="300">
                  <c:v>0.80399999999999994</c:v>
                </c:pt>
                <c:pt idx="301">
                  <c:v>0.79799999999999982</c:v>
                </c:pt>
                <c:pt idx="302">
                  <c:v>0.78899999999999992</c:v>
                </c:pt>
                <c:pt idx="303">
                  <c:v>0.78</c:v>
                </c:pt>
                <c:pt idx="304">
                  <c:v>0.77399999999999991</c:v>
                </c:pt>
                <c:pt idx="305">
                  <c:v>0.76799999999999979</c:v>
                </c:pt>
                <c:pt idx="306">
                  <c:v>0.7589999999999999</c:v>
                </c:pt>
                <c:pt idx="307">
                  <c:v>0.75</c:v>
                </c:pt>
                <c:pt idx="308">
                  <c:v>0.74399999999999988</c:v>
                </c:pt>
                <c:pt idx="309">
                  <c:v>0.73799999999999988</c:v>
                </c:pt>
                <c:pt idx="310">
                  <c:v>0.72899999999999987</c:v>
                </c:pt>
                <c:pt idx="311">
                  <c:v>0.72</c:v>
                </c:pt>
                <c:pt idx="312">
                  <c:v>0.71399999999999997</c:v>
                </c:pt>
                <c:pt idx="313">
                  <c:v>0.70799999999999985</c:v>
                </c:pt>
                <c:pt idx="314">
                  <c:v>0.69899999999999995</c:v>
                </c:pt>
                <c:pt idx="315">
                  <c:v>0.69</c:v>
                </c:pt>
                <c:pt idx="316">
                  <c:v>0.68399999999999994</c:v>
                </c:pt>
                <c:pt idx="317">
                  <c:v>0.67799999999999983</c:v>
                </c:pt>
                <c:pt idx="318">
                  <c:v>0.66899999999999993</c:v>
                </c:pt>
                <c:pt idx="319">
                  <c:v>0.66</c:v>
                </c:pt>
                <c:pt idx="320">
                  <c:v>0.65399999999999991</c:v>
                </c:pt>
                <c:pt idx="321">
                  <c:v>0.6479999999999998</c:v>
                </c:pt>
                <c:pt idx="322">
                  <c:v>0.6389999999999999</c:v>
                </c:pt>
                <c:pt idx="323">
                  <c:v>0.63</c:v>
                </c:pt>
                <c:pt idx="324">
                  <c:v>0.62399999999999989</c:v>
                </c:pt>
                <c:pt idx="325">
                  <c:v>0.61799999999999988</c:v>
                </c:pt>
                <c:pt idx="326">
                  <c:v>0.60899999999999987</c:v>
                </c:pt>
                <c:pt idx="327">
                  <c:v>0.6</c:v>
                </c:pt>
                <c:pt idx="328">
                  <c:v>0.59399999999999986</c:v>
                </c:pt>
                <c:pt idx="329">
                  <c:v>0.58799999999999986</c:v>
                </c:pt>
                <c:pt idx="330">
                  <c:v>0.57899999999999996</c:v>
                </c:pt>
                <c:pt idx="331">
                  <c:v>0.56999999999999995</c:v>
                </c:pt>
                <c:pt idx="332">
                  <c:v>0.56399999999999995</c:v>
                </c:pt>
                <c:pt idx="333">
                  <c:v>0.55799999999999983</c:v>
                </c:pt>
                <c:pt idx="334">
                  <c:v>0.54899999999999993</c:v>
                </c:pt>
                <c:pt idx="335">
                  <c:v>0.54</c:v>
                </c:pt>
                <c:pt idx="336">
                  <c:v>0.53399999999999992</c:v>
                </c:pt>
                <c:pt idx="337">
                  <c:v>0.5279999999999998</c:v>
                </c:pt>
                <c:pt idx="338">
                  <c:v>0.51899999999999991</c:v>
                </c:pt>
                <c:pt idx="339">
                  <c:v>0.51</c:v>
                </c:pt>
                <c:pt idx="340">
                  <c:v>0.50399999999999989</c:v>
                </c:pt>
                <c:pt idx="341">
                  <c:v>0.49799999999999983</c:v>
                </c:pt>
                <c:pt idx="342">
                  <c:v>0.48899999999999993</c:v>
                </c:pt>
                <c:pt idx="343">
                  <c:v>0.48</c:v>
                </c:pt>
                <c:pt idx="344">
                  <c:v>0.47399999999999992</c:v>
                </c:pt>
                <c:pt idx="345">
                  <c:v>0.46799999999999981</c:v>
                </c:pt>
                <c:pt idx="346">
                  <c:v>0.45899999999999991</c:v>
                </c:pt>
                <c:pt idx="347">
                  <c:v>0.45</c:v>
                </c:pt>
                <c:pt idx="348">
                  <c:v>0.44399999999999989</c:v>
                </c:pt>
                <c:pt idx="349">
                  <c:v>0.43799999999999983</c:v>
                </c:pt>
                <c:pt idx="350">
                  <c:v>0.42899999999999994</c:v>
                </c:pt>
                <c:pt idx="351">
                  <c:v>0.42</c:v>
                </c:pt>
                <c:pt idx="352">
                  <c:v>0.41399999999999992</c:v>
                </c:pt>
                <c:pt idx="353">
                  <c:v>0.40799999999999981</c:v>
                </c:pt>
                <c:pt idx="354">
                  <c:v>0.39899999999999991</c:v>
                </c:pt>
                <c:pt idx="355">
                  <c:v>0.39</c:v>
                </c:pt>
                <c:pt idx="356">
                  <c:v>0.3839999999999999</c:v>
                </c:pt>
                <c:pt idx="357">
                  <c:v>0.37799999999999984</c:v>
                </c:pt>
                <c:pt idx="358">
                  <c:v>0.36899999999999994</c:v>
                </c:pt>
                <c:pt idx="359">
                  <c:v>0.36</c:v>
                </c:pt>
                <c:pt idx="360">
                  <c:v>0.35399999999999993</c:v>
                </c:pt>
                <c:pt idx="361">
                  <c:v>0.34799999999999981</c:v>
                </c:pt>
                <c:pt idx="362">
                  <c:v>0.33899999999999991</c:v>
                </c:pt>
                <c:pt idx="363">
                  <c:v>0.33</c:v>
                </c:pt>
                <c:pt idx="364">
                  <c:v>0.3239999999999999</c:v>
                </c:pt>
                <c:pt idx="365">
                  <c:v>0.31799999999999984</c:v>
                </c:pt>
                <c:pt idx="366">
                  <c:v>0.30899999999999994</c:v>
                </c:pt>
                <c:pt idx="367">
                  <c:v>0.3</c:v>
                </c:pt>
                <c:pt idx="368">
                  <c:v>0.29399999999999993</c:v>
                </c:pt>
                <c:pt idx="369">
                  <c:v>0.28799999999999981</c:v>
                </c:pt>
                <c:pt idx="370">
                  <c:v>0.27899999999999991</c:v>
                </c:pt>
                <c:pt idx="371">
                  <c:v>0.27</c:v>
                </c:pt>
                <c:pt idx="372">
                  <c:v>0.2639999999999999</c:v>
                </c:pt>
                <c:pt idx="373">
                  <c:v>0.25799999999999984</c:v>
                </c:pt>
                <c:pt idx="374">
                  <c:v>0.24899999999999992</c:v>
                </c:pt>
                <c:pt idx="375">
                  <c:v>0.24</c:v>
                </c:pt>
                <c:pt idx="376">
                  <c:v>0.2339999999999999</c:v>
                </c:pt>
                <c:pt idx="377">
                  <c:v>0.22799999999999984</c:v>
                </c:pt>
                <c:pt idx="378">
                  <c:v>0.21899999999999992</c:v>
                </c:pt>
                <c:pt idx="379">
                  <c:v>0.21</c:v>
                </c:pt>
                <c:pt idx="380">
                  <c:v>0.2039999999999999</c:v>
                </c:pt>
                <c:pt idx="381">
                  <c:v>0.19799999999999984</c:v>
                </c:pt>
                <c:pt idx="382">
                  <c:v>0.18899999999999992</c:v>
                </c:pt>
                <c:pt idx="383">
                  <c:v>0.18</c:v>
                </c:pt>
                <c:pt idx="384">
                  <c:v>0.1739999999999999</c:v>
                </c:pt>
                <c:pt idx="385">
                  <c:v>0.16799999999999982</c:v>
                </c:pt>
                <c:pt idx="386">
                  <c:v>0.15899999999999992</c:v>
                </c:pt>
                <c:pt idx="387">
                  <c:v>0.15</c:v>
                </c:pt>
                <c:pt idx="388">
                  <c:v>0.14399999999999991</c:v>
                </c:pt>
                <c:pt idx="389">
                  <c:v>0.13799999999999982</c:v>
                </c:pt>
                <c:pt idx="390">
                  <c:v>0.12899999999999992</c:v>
                </c:pt>
                <c:pt idx="391">
                  <c:v>0.12</c:v>
                </c:pt>
                <c:pt idx="392">
                  <c:v>0.11399999999999992</c:v>
                </c:pt>
                <c:pt idx="393">
                  <c:v>0.10799999999999983</c:v>
                </c:pt>
                <c:pt idx="394">
                  <c:v>9.8999999999999921E-2</c:v>
                </c:pt>
                <c:pt idx="395">
                  <c:v>0.09</c:v>
                </c:pt>
                <c:pt idx="396">
                  <c:v>8.3999999999999908E-2</c:v>
                </c:pt>
                <c:pt idx="397">
                  <c:v>7.7999999999999833E-2</c:v>
                </c:pt>
                <c:pt idx="398">
                  <c:v>6.8999999999999909E-2</c:v>
                </c:pt>
                <c:pt idx="399">
                  <c:v>0.06</c:v>
                </c:pt>
                <c:pt idx="400">
                  <c:v>5.3999999999999916E-2</c:v>
                </c:pt>
                <c:pt idx="401">
                  <c:v>4.7999999999999828E-2</c:v>
                </c:pt>
                <c:pt idx="402">
                  <c:v>3.8999999999999917E-2</c:v>
                </c:pt>
                <c:pt idx="403">
                  <c:v>0.03</c:v>
                </c:pt>
                <c:pt idx="404">
                  <c:v>2.3999999999999914E-2</c:v>
                </c:pt>
                <c:pt idx="405">
                  <c:v>1.7999999999999829E-2</c:v>
                </c:pt>
                <c:pt idx="406">
                  <c:v>8.9999999999999143E-3</c:v>
                </c:pt>
                <c:pt idx="407">
                  <c:v>0</c:v>
                </c:pt>
              </c:numCache>
            </c:numRef>
          </c:cat>
          <c:val>
            <c:numRef>
              <c:f>Blad1!$G$3:$G$803</c:f>
              <c:numCache>
                <c:formatCode>General</c:formatCode>
                <c:ptCount val="801"/>
                <c:pt idx="0">
                  <c:v>0</c:v>
                </c:pt>
                <c:pt idx="1">
                  <c:v>0.29107</c:v>
                </c:pt>
                <c:pt idx="2">
                  <c:v>0.58214999999999995</c:v>
                </c:pt>
                <c:pt idx="3">
                  <c:v>1.0187999999999999</c:v>
                </c:pt>
                <c:pt idx="4">
                  <c:v>1.4555</c:v>
                </c:pt>
                <c:pt idx="5">
                  <c:v>1.7466999999999999</c:v>
                </c:pt>
                <c:pt idx="6">
                  <c:v>2.0379</c:v>
                </c:pt>
                <c:pt idx="7">
                  <c:v>2.4746999999999999</c:v>
                </c:pt>
                <c:pt idx="8">
                  <c:v>2.9116</c:v>
                </c:pt>
                <c:pt idx="9">
                  <c:v>3.2029000000000001</c:v>
                </c:pt>
                <c:pt idx="10">
                  <c:v>3.4942000000000002</c:v>
                </c:pt>
                <c:pt idx="11">
                  <c:v>3.9312999999999998</c:v>
                </c:pt>
                <c:pt idx="12">
                  <c:v>4.3684000000000003</c:v>
                </c:pt>
                <c:pt idx="13">
                  <c:v>4.6599000000000004</c:v>
                </c:pt>
                <c:pt idx="14">
                  <c:v>4.9513999999999996</c:v>
                </c:pt>
                <c:pt idx="15">
                  <c:v>5.3887</c:v>
                </c:pt>
                <c:pt idx="16">
                  <c:v>5.8259999999999996</c:v>
                </c:pt>
                <c:pt idx="17">
                  <c:v>6.0984999999999996</c:v>
                </c:pt>
                <c:pt idx="18">
                  <c:v>6.3715000000000002</c:v>
                </c:pt>
                <c:pt idx="19">
                  <c:v>6.7737999999999996</c:v>
                </c:pt>
                <c:pt idx="20">
                  <c:v>7.1750999999999996</c:v>
                </c:pt>
                <c:pt idx="21">
                  <c:v>7.4344999999999999</c:v>
                </c:pt>
                <c:pt idx="22">
                  <c:v>7.7016</c:v>
                </c:pt>
                <c:pt idx="23">
                  <c:v>8.0864999999999991</c:v>
                </c:pt>
                <c:pt idx="24">
                  <c:v>8.4655000000000005</c:v>
                </c:pt>
                <c:pt idx="25">
                  <c:v>8.7112999999999996</c:v>
                </c:pt>
                <c:pt idx="26">
                  <c:v>8.9705999999999992</c:v>
                </c:pt>
                <c:pt idx="27">
                  <c:v>9.3480000000000008</c:v>
                </c:pt>
                <c:pt idx="28">
                  <c:v>9.7205999999999992</c:v>
                </c:pt>
                <c:pt idx="29">
                  <c:v>9.9600000000000009</c:v>
                </c:pt>
                <c:pt idx="30">
                  <c:v>10.210000000000001</c:v>
                </c:pt>
                <c:pt idx="31">
                  <c:v>10.558</c:v>
                </c:pt>
                <c:pt idx="32">
                  <c:v>10.901999999999999</c:v>
                </c:pt>
                <c:pt idx="33">
                  <c:v>11.103</c:v>
                </c:pt>
                <c:pt idx="34">
                  <c:v>11.337999999999999</c:v>
                </c:pt>
                <c:pt idx="35">
                  <c:v>11.664999999999999</c:v>
                </c:pt>
                <c:pt idx="36">
                  <c:v>11.986000000000001</c:v>
                </c:pt>
                <c:pt idx="37">
                  <c:v>12.188000000000001</c:v>
                </c:pt>
                <c:pt idx="38">
                  <c:v>12.397</c:v>
                </c:pt>
                <c:pt idx="39">
                  <c:v>12.683</c:v>
                </c:pt>
                <c:pt idx="40">
                  <c:v>12.96</c:v>
                </c:pt>
                <c:pt idx="41">
                  <c:v>13.114000000000001</c:v>
                </c:pt>
                <c:pt idx="42">
                  <c:v>13.305999999999999</c:v>
                </c:pt>
                <c:pt idx="43">
                  <c:v>13.552</c:v>
                </c:pt>
                <c:pt idx="44">
                  <c:v>13.789</c:v>
                </c:pt>
                <c:pt idx="45">
                  <c:v>13.948</c:v>
                </c:pt>
                <c:pt idx="46">
                  <c:v>14.103</c:v>
                </c:pt>
                <c:pt idx="47">
                  <c:v>14.319000000000001</c:v>
                </c:pt>
                <c:pt idx="48">
                  <c:v>14.526</c:v>
                </c:pt>
                <c:pt idx="49">
                  <c:v>14.659000000000001</c:v>
                </c:pt>
                <c:pt idx="50">
                  <c:v>14.782</c:v>
                </c:pt>
                <c:pt idx="51">
                  <c:v>14.938000000000001</c:v>
                </c:pt>
                <c:pt idx="52">
                  <c:v>15.067</c:v>
                </c:pt>
                <c:pt idx="53">
                  <c:v>15.146000000000001</c:v>
                </c:pt>
                <c:pt idx="54">
                  <c:v>15.222</c:v>
                </c:pt>
                <c:pt idx="55">
                  <c:v>15.335000000000001</c:v>
                </c:pt>
                <c:pt idx="56">
                  <c:v>15.445</c:v>
                </c:pt>
                <c:pt idx="57">
                  <c:v>15.518000000000001</c:v>
                </c:pt>
                <c:pt idx="58">
                  <c:v>15.589</c:v>
                </c:pt>
                <c:pt idx="59">
                  <c:v>15.689</c:v>
                </c:pt>
                <c:pt idx="60">
                  <c:v>15.784000000000001</c:v>
                </c:pt>
                <c:pt idx="61">
                  <c:v>15.842000000000001</c:v>
                </c:pt>
                <c:pt idx="62">
                  <c:v>15.898</c:v>
                </c:pt>
                <c:pt idx="63">
                  <c:v>15.974</c:v>
                </c:pt>
                <c:pt idx="64">
                  <c:v>16.047000000000001</c:v>
                </c:pt>
                <c:pt idx="65">
                  <c:v>16.094999999999999</c:v>
                </c:pt>
                <c:pt idx="66">
                  <c:v>16.141999999999999</c:v>
                </c:pt>
                <c:pt idx="67">
                  <c:v>16.209</c:v>
                </c:pt>
                <c:pt idx="68">
                  <c:v>16.271999999999998</c:v>
                </c:pt>
                <c:pt idx="69">
                  <c:v>16.295999999999999</c:v>
                </c:pt>
                <c:pt idx="70">
                  <c:v>16.350999999999999</c:v>
                </c:pt>
                <c:pt idx="71">
                  <c:v>16.408999999999999</c:v>
                </c:pt>
                <c:pt idx="72">
                  <c:v>16.466000000000001</c:v>
                </c:pt>
                <c:pt idx="73">
                  <c:v>16.503</c:v>
                </c:pt>
                <c:pt idx="74">
                  <c:v>16.539000000000001</c:v>
                </c:pt>
                <c:pt idx="75">
                  <c:v>16.593</c:v>
                </c:pt>
                <c:pt idx="76">
                  <c:v>16.646000000000001</c:v>
                </c:pt>
                <c:pt idx="77">
                  <c:v>16.667999999999999</c:v>
                </c:pt>
                <c:pt idx="78">
                  <c:v>16.715</c:v>
                </c:pt>
                <c:pt idx="79">
                  <c:v>16.766999999999999</c:v>
                </c:pt>
                <c:pt idx="80">
                  <c:v>16.818000000000001</c:v>
                </c:pt>
                <c:pt idx="81">
                  <c:v>16.841000000000001</c:v>
                </c:pt>
                <c:pt idx="82">
                  <c:v>16.885999999999999</c:v>
                </c:pt>
                <c:pt idx="83">
                  <c:v>16.937000000000001</c:v>
                </c:pt>
                <c:pt idx="84">
                  <c:v>16.986999999999998</c:v>
                </c:pt>
                <c:pt idx="85">
                  <c:v>17.018000000000001</c:v>
                </c:pt>
                <c:pt idx="86">
                  <c:v>17.05</c:v>
                </c:pt>
                <c:pt idx="87">
                  <c:v>17.097999999999999</c:v>
                </c:pt>
                <c:pt idx="88">
                  <c:v>17.145</c:v>
                </c:pt>
                <c:pt idx="89">
                  <c:v>17.166</c:v>
                </c:pt>
                <c:pt idx="90">
                  <c:v>17.206</c:v>
                </c:pt>
                <c:pt idx="91">
                  <c:v>17.251999999999999</c:v>
                </c:pt>
                <c:pt idx="92">
                  <c:v>17.297000000000001</c:v>
                </c:pt>
                <c:pt idx="93">
                  <c:v>17.326000000000001</c:v>
                </c:pt>
                <c:pt idx="94">
                  <c:v>17.356000000000002</c:v>
                </c:pt>
                <c:pt idx="95">
                  <c:v>17.399999999999999</c:v>
                </c:pt>
                <c:pt idx="96">
                  <c:v>17.443999999999999</c:v>
                </c:pt>
                <c:pt idx="97">
                  <c:v>17.472000000000001</c:v>
                </c:pt>
                <c:pt idx="98">
                  <c:v>17.5</c:v>
                </c:pt>
                <c:pt idx="99">
                  <c:v>17.541</c:v>
                </c:pt>
                <c:pt idx="100">
                  <c:v>17.582000000000001</c:v>
                </c:pt>
                <c:pt idx="101">
                  <c:v>17.608000000000001</c:v>
                </c:pt>
                <c:pt idx="102">
                  <c:v>17.634</c:v>
                </c:pt>
                <c:pt idx="103">
                  <c:v>17.672999999999998</c:v>
                </c:pt>
                <c:pt idx="104">
                  <c:v>17.710999999999999</c:v>
                </c:pt>
                <c:pt idx="105">
                  <c:v>17.736999999999998</c:v>
                </c:pt>
                <c:pt idx="106">
                  <c:v>17.762</c:v>
                </c:pt>
                <c:pt idx="107">
                  <c:v>17.8</c:v>
                </c:pt>
                <c:pt idx="108">
                  <c:v>17.835999999999999</c:v>
                </c:pt>
                <c:pt idx="109">
                  <c:v>17.86</c:v>
                </c:pt>
                <c:pt idx="110">
                  <c:v>17.884</c:v>
                </c:pt>
                <c:pt idx="111">
                  <c:v>17.919</c:v>
                </c:pt>
                <c:pt idx="112">
                  <c:v>17.954000000000001</c:v>
                </c:pt>
                <c:pt idx="113">
                  <c:v>17.977</c:v>
                </c:pt>
                <c:pt idx="114">
                  <c:v>18</c:v>
                </c:pt>
                <c:pt idx="115">
                  <c:v>18.033999999999999</c:v>
                </c:pt>
                <c:pt idx="116">
                  <c:v>18.068000000000001</c:v>
                </c:pt>
                <c:pt idx="117">
                  <c:v>18.09</c:v>
                </c:pt>
                <c:pt idx="118">
                  <c:v>18.113</c:v>
                </c:pt>
                <c:pt idx="119">
                  <c:v>18.146000000000001</c:v>
                </c:pt>
                <c:pt idx="120">
                  <c:v>18.178999999999998</c:v>
                </c:pt>
                <c:pt idx="121">
                  <c:v>18.201000000000001</c:v>
                </c:pt>
                <c:pt idx="122">
                  <c:v>18.222999999999999</c:v>
                </c:pt>
                <c:pt idx="123">
                  <c:v>18.256</c:v>
                </c:pt>
                <c:pt idx="124">
                  <c:v>18.288</c:v>
                </c:pt>
                <c:pt idx="125">
                  <c:v>18.309999999999999</c:v>
                </c:pt>
                <c:pt idx="126">
                  <c:v>18.332000000000001</c:v>
                </c:pt>
                <c:pt idx="127">
                  <c:v>18.364000000000001</c:v>
                </c:pt>
                <c:pt idx="128">
                  <c:v>18.396999999999998</c:v>
                </c:pt>
                <c:pt idx="129">
                  <c:v>18.417999999999999</c:v>
                </c:pt>
                <c:pt idx="130">
                  <c:v>18.440000000000001</c:v>
                </c:pt>
                <c:pt idx="131">
                  <c:v>18.472000000000001</c:v>
                </c:pt>
                <c:pt idx="132">
                  <c:v>18.504000000000001</c:v>
                </c:pt>
                <c:pt idx="133">
                  <c:v>18.526</c:v>
                </c:pt>
                <c:pt idx="134">
                  <c:v>18.547000000000001</c:v>
                </c:pt>
                <c:pt idx="135">
                  <c:v>18.579000000000001</c:v>
                </c:pt>
                <c:pt idx="136">
                  <c:v>18.611000000000001</c:v>
                </c:pt>
                <c:pt idx="137">
                  <c:v>18.632000000000001</c:v>
                </c:pt>
                <c:pt idx="138">
                  <c:v>18.652999999999999</c:v>
                </c:pt>
                <c:pt idx="139">
                  <c:v>18.684999999999999</c:v>
                </c:pt>
                <c:pt idx="140">
                  <c:v>18.716999999999999</c:v>
                </c:pt>
                <c:pt idx="141">
                  <c:v>18.738</c:v>
                </c:pt>
                <c:pt idx="142">
                  <c:v>18.759</c:v>
                </c:pt>
                <c:pt idx="143">
                  <c:v>18.791</c:v>
                </c:pt>
                <c:pt idx="144">
                  <c:v>18.821999999999999</c:v>
                </c:pt>
                <c:pt idx="145">
                  <c:v>18.843</c:v>
                </c:pt>
                <c:pt idx="146">
                  <c:v>18.864000000000001</c:v>
                </c:pt>
                <c:pt idx="147">
                  <c:v>18.895</c:v>
                </c:pt>
                <c:pt idx="148">
                  <c:v>18.925999999999998</c:v>
                </c:pt>
                <c:pt idx="149">
                  <c:v>18.946999999999999</c:v>
                </c:pt>
                <c:pt idx="150">
                  <c:v>18.966999999999999</c:v>
                </c:pt>
                <c:pt idx="151">
                  <c:v>18.998000000000001</c:v>
                </c:pt>
                <c:pt idx="152">
                  <c:v>19.029</c:v>
                </c:pt>
                <c:pt idx="153">
                  <c:v>19.048999999999999</c:v>
                </c:pt>
                <c:pt idx="154">
                  <c:v>19.07</c:v>
                </c:pt>
                <c:pt idx="155">
                  <c:v>19.100000000000001</c:v>
                </c:pt>
                <c:pt idx="156">
                  <c:v>19.131</c:v>
                </c:pt>
                <c:pt idx="157">
                  <c:v>19.151</c:v>
                </c:pt>
                <c:pt idx="158">
                  <c:v>19.172000000000001</c:v>
                </c:pt>
                <c:pt idx="159">
                  <c:v>19.202000000000002</c:v>
                </c:pt>
                <c:pt idx="160">
                  <c:v>19.233000000000001</c:v>
                </c:pt>
                <c:pt idx="161">
                  <c:v>19.253</c:v>
                </c:pt>
                <c:pt idx="162">
                  <c:v>19.274000000000001</c:v>
                </c:pt>
                <c:pt idx="163">
                  <c:v>19.303999999999998</c:v>
                </c:pt>
                <c:pt idx="164">
                  <c:v>19.334</c:v>
                </c:pt>
                <c:pt idx="165">
                  <c:v>19.353999999999999</c:v>
                </c:pt>
                <c:pt idx="166">
                  <c:v>19.373999999999999</c:v>
                </c:pt>
                <c:pt idx="167">
                  <c:v>19.404</c:v>
                </c:pt>
                <c:pt idx="168">
                  <c:v>19.434000000000001</c:v>
                </c:pt>
                <c:pt idx="169">
                  <c:v>19.454000000000001</c:v>
                </c:pt>
                <c:pt idx="170">
                  <c:v>19.474</c:v>
                </c:pt>
                <c:pt idx="171">
                  <c:v>19.504000000000001</c:v>
                </c:pt>
                <c:pt idx="172">
                  <c:v>19.533999999999999</c:v>
                </c:pt>
                <c:pt idx="173">
                  <c:v>19.553999999999998</c:v>
                </c:pt>
                <c:pt idx="174">
                  <c:v>19.574000000000002</c:v>
                </c:pt>
                <c:pt idx="175">
                  <c:v>19.603999999999999</c:v>
                </c:pt>
                <c:pt idx="176">
                  <c:v>19.634</c:v>
                </c:pt>
                <c:pt idx="177">
                  <c:v>19.654</c:v>
                </c:pt>
                <c:pt idx="178">
                  <c:v>19.672999999999998</c:v>
                </c:pt>
                <c:pt idx="179">
                  <c:v>19.702999999999999</c:v>
                </c:pt>
                <c:pt idx="180">
                  <c:v>19.733000000000001</c:v>
                </c:pt>
                <c:pt idx="181">
                  <c:v>19.753</c:v>
                </c:pt>
                <c:pt idx="182">
                  <c:v>19.771999999999998</c:v>
                </c:pt>
                <c:pt idx="183">
                  <c:v>19.802</c:v>
                </c:pt>
                <c:pt idx="184">
                  <c:v>19.832000000000001</c:v>
                </c:pt>
                <c:pt idx="185">
                  <c:v>19.850999999999999</c:v>
                </c:pt>
                <c:pt idx="186">
                  <c:v>19.870999999999999</c:v>
                </c:pt>
                <c:pt idx="187">
                  <c:v>19.901</c:v>
                </c:pt>
                <c:pt idx="188">
                  <c:v>19.93</c:v>
                </c:pt>
                <c:pt idx="189">
                  <c:v>19.95</c:v>
                </c:pt>
                <c:pt idx="190">
                  <c:v>19.97</c:v>
                </c:pt>
                <c:pt idx="191">
                  <c:v>19.998999999999999</c:v>
                </c:pt>
                <c:pt idx="192">
                  <c:v>20.029</c:v>
                </c:pt>
                <c:pt idx="193">
                  <c:v>20.047999999999998</c:v>
                </c:pt>
                <c:pt idx="194">
                  <c:v>20.068000000000001</c:v>
                </c:pt>
                <c:pt idx="195">
                  <c:v>20.097999999999999</c:v>
                </c:pt>
                <c:pt idx="196">
                  <c:v>20.126999999999999</c:v>
                </c:pt>
                <c:pt idx="197">
                  <c:v>20.146999999999998</c:v>
                </c:pt>
                <c:pt idx="198">
                  <c:v>20.167000000000002</c:v>
                </c:pt>
                <c:pt idx="199">
                  <c:v>20.196000000000002</c:v>
                </c:pt>
                <c:pt idx="200">
                  <c:v>20.225999999999999</c:v>
                </c:pt>
                <c:pt idx="201">
                  <c:v>20.245000000000001</c:v>
                </c:pt>
                <c:pt idx="202">
                  <c:v>20.265000000000001</c:v>
                </c:pt>
                <c:pt idx="203">
                  <c:v>20.294</c:v>
                </c:pt>
                <c:pt idx="204">
                  <c:v>20.324000000000002</c:v>
                </c:pt>
                <c:pt idx="205">
                  <c:v>20.343</c:v>
                </c:pt>
                <c:pt idx="206">
                  <c:v>20.363</c:v>
                </c:pt>
                <c:pt idx="207">
                  <c:v>20.391999999999999</c:v>
                </c:pt>
                <c:pt idx="208">
                  <c:v>20.422000000000001</c:v>
                </c:pt>
                <c:pt idx="209">
                  <c:v>20.442</c:v>
                </c:pt>
                <c:pt idx="210">
                  <c:v>20.460999999999999</c:v>
                </c:pt>
                <c:pt idx="211">
                  <c:v>20.491</c:v>
                </c:pt>
                <c:pt idx="212">
                  <c:v>20.52</c:v>
                </c:pt>
                <c:pt idx="213">
                  <c:v>20.54</c:v>
                </c:pt>
                <c:pt idx="214">
                  <c:v>20.56</c:v>
                </c:pt>
                <c:pt idx="215">
                  <c:v>20.588999999999999</c:v>
                </c:pt>
                <c:pt idx="216">
                  <c:v>20.619</c:v>
                </c:pt>
                <c:pt idx="217">
                  <c:v>20.638999999999999</c:v>
                </c:pt>
                <c:pt idx="218">
                  <c:v>20.658000000000001</c:v>
                </c:pt>
                <c:pt idx="219">
                  <c:v>20.687999999999999</c:v>
                </c:pt>
                <c:pt idx="220">
                  <c:v>20.718</c:v>
                </c:pt>
                <c:pt idx="221">
                  <c:v>20.736999999999998</c:v>
                </c:pt>
                <c:pt idx="222">
                  <c:v>20.757000000000001</c:v>
                </c:pt>
                <c:pt idx="223">
                  <c:v>20.786000000000001</c:v>
                </c:pt>
                <c:pt idx="224">
                  <c:v>20.815999999999999</c:v>
                </c:pt>
                <c:pt idx="225">
                  <c:v>20.835000000000001</c:v>
                </c:pt>
                <c:pt idx="226">
                  <c:v>20.855</c:v>
                </c:pt>
                <c:pt idx="227">
                  <c:v>20.884</c:v>
                </c:pt>
                <c:pt idx="228">
                  <c:v>20.914000000000001</c:v>
                </c:pt>
                <c:pt idx="229">
                  <c:v>20.933</c:v>
                </c:pt>
                <c:pt idx="230">
                  <c:v>20.952999999999999</c:v>
                </c:pt>
                <c:pt idx="231">
                  <c:v>20.981999999999999</c:v>
                </c:pt>
                <c:pt idx="232">
                  <c:v>21.012</c:v>
                </c:pt>
                <c:pt idx="233">
                  <c:v>21.030999999999999</c:v>
                </c:pt>
                <c:pt idx="234">
                  <c:v>21.050999999999998</c:v>
                </c:pt>
                <c:pt idx="235">
                  <c:v>21.08</c:v>
                </c:pt>
                <c:pt idx="236">
                  <c:v>21.11</c:v>
                </c:pt>
                <c:pt idx="237">
                  <c:v>21.129000000000001</c:v>
                </c:pt>
                <c:pt idx="238">
                  <c:v>21.149000000000001</c:v>
                </c:pt>
                <c:pt idx="239">
                  <c:v>21.178000000000001</c:v>
                </c:pt>
                <c:pt idx="240">
                  <c:v>21.207999999999998</c:v>
                </c:pt>
                <c:pt idx="241">
                  <c:v>21.228000000000002</c:v>
                </c:pt>
                <c:pt idx="242">
                  <c:v>21.247</c:v>
                </c:pt>
                <c:pt idx="243">
                  <c:v>21.277000000000001</c:v>
                </c:pt>
                <c:pt idx="244">
                  <c:v>21.306999999999999</c:v>
                </c:pt>
                <c:pt idx="245">
                  <c:v>21.327000000000002</c:v>
                </c:pt>
                <c:pt idx="246">
                  <c:v>21.346</c:v>
                </c:pt>
                <c:pt idx="247">
                  <c:v>21.376000000000001</c:v>
                </c:pt>
                <c:pt idx="248">
                  <c:v>21.405999999999999</c:v>
                </c:pt>
                <c:pt idx="249">
                  <c:v>21.425999999999998</c:v>
                </c:pt>
                <c:pt idx="250">
                  <c:v>21.445</c:v>
                </c:pt>
                <c:pt idx="251">
                  <c:v>21.475000000000001</c:v>
                </c:pt>
                <c:pt idx="252">
                  <c:v>21.504000000000001</c:v>
                </c:pt>
                <c:pt idx="253">
                  <c:v>21.524000000000001</c:v>
                </c:pt>
                <c:pt idx="254">
                  <c:v>21.544</c:v>
                </c:pt>
                <c:pt idx="255">
                  <c:v>21.573</c:v>
                </c:pt>
                <c:pt idx="256">
                  <c:v>21.603000000000002</c:v>
                </c:pt>
                <c:pt idx="257">
                  <c:v>21.623000000000001</c:v>
                </c:pt>
                <c:pt idx="258">
                  <c:v>21.643000000000001</c:v>
                </c:pt>
                <c:pt idx="259">
                  <c:v>21.672000000000001</c:v>
                </c:pt>
                <c:pt idx="260">
                  <c:v>21.702000000000002</c:v>
                </c:pt>
                <c:pt idx="261">
                  <c:v>21.722000000000001</c:v>
                </c:pt>
                <c:pt idx="262">
                  <c:v>21.742000000000001</c:v>
                </c:pt>
                <c:pt idx="263">
                  <c:v>21.771999999999998</c:v>
                </c:pt>
                <c:pt idx="264">
                  <c:v>21.802</c:v>
                </c:pt>
                <c:pt idx="265">
                  <c:v>21.821999999999999</c:v>
                </c:pt>
                <c:pt idx="266">
                  <c:v>21.841999999999999</c:v>
                </c:pt>
                <c:pt idx="267">
                  <c:v>21.872</c:v>
                </c:pt>
                <c:pt idx="268">
                  <c:v>21.902000000000001</c:v>
                </c:pt>
                <c:pt idx="269">
                  <c:v>21.922000000000001</c:v>
                </c:pt>
                <c:pt idx="270">
                  <c:v>21.942</c:v>
                </c:pt>
                <c:pt idx="271">
                  <c:v>21.972000000000001</c:v>
                </c:pt>
                <c:pt idx="272">
                  <c:v>22.001999999999999</c:v>
                </c:pt>
                <c:pt idx="273">
                  <c:v>22.02</c:v>
                </c:pt>
                <c:pt idx="274">
                  <c:v>22.042999999999999</c:v>
                </c:pt>
                <c:pt idx="275">
                  <c:v>22.073</c:v>
                </c:pt>
                <c:pt idx="276">
                  <c:v>22.103000000000002</c:v>
                </c:pt>
                <c:pt idx="277">
                  <c:v>22.123000000000001</c:v>
                </c:pt>
                <c:pt idx="278">
                  <c:v>22.143999999999998</c:v>
                </c:pt>
                <c:pt idx="279">
                  <c:v>22.173999999999999</c:v>
                </c:pt>
                <c:pt idx="280">
                  <c:v>22.204000000000001</c:v>
                </c:pt>
                <c:pt idx="281">
                  <c:v>22.225000000000001</c:v>
                </c:pt>
                <c:pt idx="282">
                  <c:v>22.245000000000001</c:v>
                </c:pt>
                <c:pt idx="283">
                  <c:v>22.276</c:v>
                </c:pt>
                <c:pt idx="284">
                  <c:v>22.306000000000001</c:v>
                </c:pt>
                <c:pt idx="285">
                  <c:v>22.327000000000002</c:v>
                </c:pt>
                <c:pt idx="286">
                  <c:v>22.347000000000001</c:v>
                </c:pt>
                <c:pt idx="287">
                  <c:v>22.378</c:v>
                </c:pt>
                <c:pt idx="288">
                  <c:v>22.408999999999999</c:v>
                </c:pt>
                <c:pt idx="289">
                  <c:v>22.428999999999998</c:v>
                </c:pt>
                <c:pt idx="290">
                  <c:v>22.45</c:v>
                </c:pt>
                <c:pt idx="291">
                  <c:v>22.48</c:v>
                </c:pt>
                <c:pt idx="292">
                  <c:v>22.510999999999999</c:v>
                </c:pt>
                <c:pt idx="293">
                  <c:v>22.532</c:v>
                </c:pt>
                <c:pt idx="294">
                  <c:v>22.553000000000001</c:v>
                </c:pt>
                <c:pt idx="295">
                  <c:v>22.584</c:v>
                </c:pt>
                <c:pt idx="296">
                  <c:v>22.614999999999998</c:v>
                </c:pt>
                <c:pt idx="297">
                  <c:v>22.635999999999999</c:v>
                </c:pt>
                <c:pt idx="298">
                  <c:v>22.657</c:v>
                </c:pt>
                <c:pt idx="299">
                  <c:v>22.687999999999999</c:v>
                </c:pt>
                <c:pt idx="300">
                  <c:v>22.72</c:v>
                </c:pt>
                <c:pt idx="301">
                  <c:v>22.74</c:v>
                </c:pt>
                <c:pt idx="302">
                  <c:v>22.760999999999999</c:v>
                </c:pt>
                <c:pt idx="303">
                  <c:v>22.792999999999999</c:v>
                </c:pt>
                <c:pt idx="304">
                  <c:v>22.824999999999999</c:v>
                </c:pt>
                <c:pt idx="305">
                  <c:v>22.846</c:v>
                </c:pt>
                <c:pt idx="306">
                  <c:v>22.867000000000001</c:v>
                </c:pt>
                <c:pt idx="307">
                  <c:v>22.899000000000001</c:v>
                </c:pt>
                <c:pt idx="308">
                  <c:v>22.931000000000001</c:v>
                </c:pt>
                <c:pt idx="309">
                  <c:v>22.952000000000002</c:v>
                </c:pt>
                <c:pt idx="310">
                  <c:v>22.972999999999999</c:v>
                </c:pt>
                <c:pt idx="311">
                  <c:v>23.004999999999999</c:v>
                </c:pt>
                <c:pt idx="312">
                  <c:v>23.038</c:v>
                </c:pt>
                <c:pt idx="313">
                  <c:v>23.059000000000001</c:v>
                </c:pt>
                <c:pt idx="314">
                  <c:v>23.08</c:v>
                </c:pt>
                <c:pt idx="315">
                  <c:v>23.113</c:v>
                </c:pt>
                <c:pt idx="316">
                  <c:v>23.145</c:v>
                </c:pt>
                <c:pt idx="317">
                  <c:v>23.167000000000002</c:v>
                </c:pt>
                <c:pt idx="318">
                  <c:v>23.187999999999999</c:v>
                </c:pt>
                <c:pt idx="319">
                  <c:v>23.221</c:v>
                </c:pt>
                <c:pt idx="320">
                  <c:v>23.254000000000001</c:v>
                </c:pt>
                <c:pt idx="321">
                  <c:v>23.276</c:v>
                </c:pt>
                <c:pt idx="322">
                  <c:v>23.297000000000001</c:v>
                </c:pt>
                <c:pt idx="323">
                  <c:v>23.33</c:v>
                </c:pt>
                <c:pt idx="324">
                  <c:v>23.363</c:v>
                </c:pt>
                <c:pt idx="325">
                  <c:v>23.385000000000002</c:v>
                </c:pt>
                <c:pt idx="326">
                  <c:v>23.407</c:v>
                </c:pt>
                <c:pt idx="327">
                  <c:v>23.44</c:v>
                </c:pt>
                <c:pt idx="328">
                  <c:v>23.472999999999999</c:v>
                </c:pt>
                <c:pt idx="329">
                  <c:v>23.495000000000001</c:v>
                </c:pt>
                <c:pt idx="330">
                  <c:v>23.516999999999999</c:v>
                </c:pt>
                <c:pt idx="331">
                  <c:v>23.55</c:v>
                </c:pt>
                <c:pt idx="332">
                  <c:v>23.584</c:v>
                </c:pt>
                <c:pt idx="333">
                  <c:v>23.606000000000002</c:v>
                </c:pt>
                <c:pt idx="334">
                  <c:v>23.628</c:v>
                </c:pt>
                <c:pt idx="335">
                  <c:v>23.661000000000001</c:v>
                </c:pt>
                <c:pt idx="336">
                  <c:v>23.695</c:v>
                </c:pt>
                <c:pt idx="337">
                  <c:v>23.716999999999999</c:v>
                </c:pt>
                <c:pt idx="338">
                  <c:v>23.74</c:v>
                </c:pt>
                <c:pt idx="339">
                  <c:v>23.773</c:v>
                </c:pt>
                <c:pt idx="340">
                  <c:v>23.806999999999999</c:v>
                </c:pt>
                <c:pt idx="341">
                  <c:v>23.83</c:v>
                </c:pt>
                <c:pt idx="342">
                  <c:v>23.852</c:v>
                </c:pt>
                <c:pt idx="343">
                  <c:v>23.885999999999999</c:v>
                </c:pt>
                <c:pt idx="344">
                  <c:v>23.920999999999999</c:v>
                </c:pt>
                <c:pt idx="345">
                  <c:v>23.943000000000001</c:v>
                </c:pt>
                <c:pt idx="346">
                  <c:v>23.966000000000001</c:v>
                </c:pt>
                <c:pt idx="347">
                  <c:v>24.001000000000001</c:v>
                </c:pt>
                <c:pt idx="348">
                  <c:v>24.035</c:v>
                </c:pt>
                <c:pt idx="349">
                  <c:v>24.058</c:v>
                </c:pt>
                <c:pt idx="350">
                  <c:v>24.081</c:v>
                </c:pt>
                <c:pt idx="351">
                  <c:v>24.116</c:v>
                </c:pt>
                <c:pt idx="352">
                  <c:v>24.151</c:v>
                </c:pt>
                <c:pt idx="353">
                  <c:v>24.173999999999999</c:v>
                </c:pt>
                <c:pt idx="354">
                  <c:v>24.196999999999999</c:v>
                </c:pt>
                <c:pt idx="355">
                  <c:v>24.231999999999999</c:v>
                </c:pt>
                <c:pt idx="356">
                  <c:v>24.266999999999999</c:v>
                </c:pt>
                <c:pt idx="357">
                  <c:v>24.29</c:v>
                </c:pt>
                <c:pt idx="358">
                  <c:v>24.314</c:v>
                </c:pt>
                <c:pt idx="359">
                  <c:v>24.349</c:v>
                </c:pt>
                <c:pt idx="360">
                  <c:v>24.384</c:v>
                </c:pt>
                <c:pt idx="361">
                  <c:v>24.408000000000001</c:v>
                </c:pt>
                <c:pt idx="362">
                  <c:v>24.431000000000001</c:v>
                </c:pt>
                <c:pt idx="363">
                  <c:v>24.466999999999999</c:v>
                </c:pt>
                <c:pt idx="364">
                  <c:v>24.503</c:v>
                </c:pt>
                <c:pt idx="365">
                  <c:v>24.527000000000001</c:v>
                </c:pt>
                <c:pt idx="366">
                  <c:v>24.550999999999998</c:v>
                </c:pt>
                <c:pt idx="367">
                  <c:v>24.587</c:v>
                </c:pt>
                <c:pt idx="368">
                  <c:v>24.623000000000001</c:v>
                </c:pt>
                <c:pt idx="369">
                  <c:v>24.646999999999998</c:v>
                </c:pt>
                <c:pt idx="370">
                  <c:v>24.670999999999999</c:v>
                </c:pt>
                <c:pt idx="371">
                  <c:v>24.707999999999998</c:v>
                </c:pt>
                <c:pt idx="372">
                  <c:v>24.744</c:v>
                </c:pt>
                <c:pt idx="373">
                  <c:v>24.768999999999998</c:v>
                </c:pt>
                <c:pt idx="374">
                  <c:v>24.792999999999999</c:v>
                </c:pt>
                <c:pt idx="375">
                  <c:v>24.83</c:v>
                </c:pt>
                <c:pt idx="376">
                  <c:v>24.867000000000001</c:v>
                </c:pt>
                <c:pt idx="377">
                  <c:v>24.891999999999999</c:v>
                </c:pt>
                <c:pt idx="378">
                  <c:v>24.916</c:v>
                </c:pt>
                <c:pt idx="379">
                  <c:v>24.954000000000001</c:v>
                </c:pt>
                <c:pt idx="380">
                  <c:v>24.991</c:v>
                </c:pt>
                <c:pt idx="381">
                  <c:v>25.015999999999998</c:v>
                </c:pt>
                <c:pt idx="382">
                  <c:v>25.041</c:v>
                </c:pt>
                <c:pt idx="383">
                  <c:v>25.079000000000001</c:v>
                </c:pt>
                <c:pt idx="384">
                  <c:v>25.117000000000001</c:v>
                </c:pt>
                <c:pt idx="385">
                  <c:v>25.14</c:v>
                </c:pt>
                <c:pt idx="386">
                  <c:v>25.167000000000002</c:v>
                </c:pt>
                <c:pt idx="387">
                  <c:v>25.206</c:v>
                </c:pt>
                <c:pt idx="388">
                  <c:v>25.244</c:v>
                </c:pt>
                <c:pt idx="389">
                  <c:v>25.268999999999998</c:v>
                </c:pt>
                <c:pt idx="390">
                  <c:v>25.295000000000002</c:v>
                </c:pt>
                <c:pt idx="391">
                  <c:v>25.332999999999998</c:v>
                </c:pt>
                <c:pt idx="392">
                  <c:v>25.372</c:v>
                </c:pt>
                <c:pt idx="393">
                  <c:v>25.396999999999998</c:v>
                </c:pt>
                <c:pt idx="394">
                  <c:v>25.422999999999998</c:v>
                </c:pt>
                <c:pt idx="395">
                  <c:v>25.462</c:v>
                </c:pt>
                <c:pt idx="396">
                  <c:v>25.501000000000001</c:v>
                </c:pt>
                <c:pt idx="397">
                  <c:v>25.527000000000001</c:v>
                </c:pt>
                <c:pt idx="398">
                  <c:v>25.553000000000001</c:v>
                </c:pt>
                <c:pt idx="399">
                  <c:v>25.591999999999999</c:v>
                </c:pt>
                <c:pt idx="400">
                  <c:v>25.632000000000001</c:v>
                </c:pt>
                <c:pt idx="401">
                  <c:v>25.658000000000001</c:v>
                </c:pt>
                <c:pt idx="402">
                  <c:v>25.684000000000001</c:v>
                </c:pt>
                <c:pt idx="403">
                  <c:v>25.724</c:v>
                </c:pt>
                <c:pt idx="404">
                  <c:v>25.763999999999999</c:v>
                </c:pt>
                <c:pt idx="405">
                  <c:v>25.79</c:v>
                </c:pt>
                <c:pt idx="406">
                  <c:v>25.817</c:v>
                </c:pt>
                <c:pt idx="407">
                  <c:v>25.856999999999999</c:v>
                </c:pt>
                <c:pt idx="408">
                  <c:v>25.896999999999998</c:v>
                </c:pt>
                <c:pt idx="409">
                  <c:v>25.923999999999999</c:v>
                </c:pt>
                <c:pt idx="410">
                  <c:v>25.951000000000001</c:v>
                </c:pt>
                <c:pt idx="411">
                  <c:v>25.992000000000001</c:v>
                </c:pt>
                <c:pt idx="412">
                  <c:v>26.032</c:v>
                </c:pt>
                <c:pt idx="413">
                  <c:v>26.059000000000001</c:v>
                </c:pt>
                <c:pt idx="414">
                  <c:v>26.085999999999999</c:v>
                </c:pt>
                <c:pt idx="415">
                  <c:v>26.126999999999999</c:v>
                </c:pt>
                <c:pt idx="416">
                  <c:v>26.167999999999999</c:v>
                </c:pt>
                <c:pt idx="417">
                  <c:v>26.195</c:v>
                </c:pt>
                <c:pt idx="418">
                  <c:v>26.222000000000001</c:v>
                </c:pt>
                <c:pt idx="419">
                  <c:v>26.263000000000002</c:v>
                </c:pt>
                <c:pt idx="420">
                  <c:v>26.303999999999998</c:v>
                </c:pt>
                <c:pt idx="421">
                  <c:v>26.332000000000001</c:v>
                </c:pt>
                <c:pt idx="422">
                  <c:v>26.359000000000002</c:v>
                </c:pt>
                <c:pt idx="423">
                  <c:v>26.401</c:v>
                </c:pt>
                <c:pt idx="424">
                  <c:v>26.442</c:v>
                </c:pt>
                <c:pt idx="425">
                  <c:v>26.468</c:v>
                </c:pt>
                <c:pt idx="426">
                  <c:v>26.498000000000001</c:v>
                </c:pt>
                <c:pt idx="427">
                  <c:v>26.54</c:v>
                </c:pt>
                <c:pt idx="428">
                  <c:v>26.582000000000001</c:v>
                </c:pt>
                <c:pt idx="429">
                  <c:v>26.61</c:v>
                </c:pt>
                <c:pt idx="430">
                  <c:v>26.638000000000002</c:v>
                </c:pt>
                <c:pt idx="431">
                  <c:v>26.68</c:v>
                </c:pt>
                <c:pt idx="432">
                  <c:v>26.722999999999999</c:v>
                </c:pt>
                <c:pt idx="433">
                  <c:v>26.751000000000001</c:v>
                </c:pt>
                <c:pt idx="434">
                  <c:v>26.78</c:v>
                </c:pt>
                <c:pt idx="435">
                  <c:v>26.823</c:v>
                </c:pt>
                <c:pt idx="436">
                  <c:v>26.866</c:v>
                </c:pt>
                <c:pt idx="437">
                  <c:v>26.888999999999999</c:v>
                </c:pt>
                <c:pt idx="438">
                  <c:v>26.922999999999998</c:v>
                </c:pt>
                <c:pt idx="439">
                  <c:v>26.966000000000001</c:v>
                </c:pt>
                <c:pt idx="440">
                  <c:v>27.009</c:v>
                </c:pt>
                <c:pt idx="441">
                  <c:v>27.036999999999999</c:v>
                </c:pt>
                <c:pt idx="442">
                  <c:v>27.065999999999999</c:v>
                </c:pt>
                <c:pt idx="443">
                  <c:v>27.109000000000002</c:v>
                </c:pt>
                <c:pt idx="444">
                  <c:v>27.152000000000001</c:v>
                </c:pt>
                <c:pt idx="445">
                  <c:v>27.181000000000001</c:v>
                </c:pt>
                <c:pt idx="446">
                  <c:v>27.21</c:v>
                </c:pt>
                <c:pt idx="447">
                  <c:v>27.253</c:v>
                </c:pt>
                <c:pt idx="448">
                  <c:v>27.297000000000001</c:v>
                </c:pt>
                <c:pt idx="449">
                  <c:v>27.326000000000001</c:v>
                </c:pt>
                <c:pt idx="450">
                  <c:v>27.355</c:v>
                </c:pt>
                <c:pt idx="451">
                  <c:v>27.398</c:v>
                </c:pt>
                <c:pt idx="452">
                  <c:v>27.440999999999999</c:v>
                </c:pt>
                <c:pt idx="453">
                  <c:v>27.47</c:v>
                </c:pt>
                <c:pt idx="454">
                  <c:v>27.498999999999999</c:v>
                </c:pt>
                <c:pt idx="455">
                  <c:v>27.542000000000002</c:v>
                </c:pt>
                <c:pt idx="456">
                  <c:v>27.585999999999999</c:v>
                </c:pt>
                <c:pt idx="457">
                  <c:v>27.614999999999998</c:v>
                </c:pt>
                <c:pt idx="458">
                  <c:v>27.643999999999998</c:v>
                </c:pt>
                <c:pt idx="459">
                  <c:v>27.687999999999999</c:v>
                </c:pt>
                <c:pt idx="460">
                  <c:v>27.731999999999999</c:v>
                </c:pt>
                <c:pt idx="461">
                  <c:v>27.762</c:v>
                </c:pt>
                <c:pt idx="462">
                  <c:v>27.791</c:v>
                </c:pt>
                <c:pt idx="463">
                  <c:v>27.835999999999999</c:v>
                </c:pt>
                <c:pt idx="464">
                  <c:v>27.88</c:v>
                </c:pt>
                <c:pt idx="465">
                  <c:v>27.91</c:v>
                </c:pt>
                <c:pt idx="466">
                  <c:v>27.94</c:v>
                </c:pt>
                <c:pt idx="467">
                  <c:v>27.984999999999999</c:v>
                </c:pt>
                <c:pt idx="468">
                  <c:v>28.03</c:v>
                </c:pt>
                <c:pt idx="469">
                  <c:v>28.06</c:v>
                </c:pt>
                <c:pt idx="470">
                  <c:v>28.09</c:v>
                </c:pt>
                <c:pt idx="471">
                  <c:v>28.135999999999999</c:v>
                </c:pt>
                <c:pt idx="472">
                  <c:v>28.181000000000001</c:v>
                </c:pt>
                <c:pt idx="473">
                  <c:v>28.212</c:v>
                </c:pt>
                <c:pt idx="474">
                  <c:v>28.242000000000001</c:v>
                </c:pt>
                <c:pt idx="475">
                  <c:v>28.288</c:v>
                </c:pt>
                <c:pt idx="476">
                  <c:v>28.334</c:v>
                </c:pt>
                <c:pt idx="477">
                  <c:v>28.364999999999998</c:v>
                </c:pt>
                <c:pt idx="478">
                  <c:v>28.395</c:v>
                </c:pt>
                <c:pt idx="479">
                  <c:v>28.442</c:v>
                </c:pt>
                <c:pt idx="480">
                  <c:v>28.488</c:v>
                </c:pt>
                <c:pt idx="481">
                  <c:v>28.52</c:v>
                </c:pt>
                <c:pt idx="482">
                  <c:v>28.550999999999998</c:v>
                </c:pt>
                <c:pt idx="483">
                  <c:v>28.597999999999999</c:v>
                </c:pt>
                <c:pt idx="484">
                  <c:v>28.645</c:v>
                </c:pt>
                <c:pt idx="485">
                  <c:v>28.675999999999998</c:v>
                </c:pt>
                <c:pt idx="486">
                  <c:v>28.707999999999998</c:v>
                </c:pt>
                <c:pt idx="487">
                  <c:v>28.754999999999999</c:v>
                </c:pt>
                <c:pt idx="488">
                  <c:v>28.803000000000001</c:v>
                </c:pt>
                <c:pt idx="489">
                  <c:v>28.835000000000001</c:v>
                </c:pt>
                <c:pt idx="490">
                  <c:v>28.867000000000001</c:v>
                </c:pt>
                <c:pt idx="491">
                  <c:v>28.914999999999999</c:v>
                </c:pt>
                <c:pt idx="492">
                  <c:v>28.963999999999999</c:v>
                </c:pt>
                <c:pt idx="493">
                  <c:v>28.995999999999999</c:v>
                </c:pt>
                <c:pt idx="494">
                  <c:v>29.029</c:v>
                </c:pt>
                <c:pt idx="495">
                  <c:v>29.077000000000002</c:v>
                </c:pt>
                <c:pt idx="496">
                  <c:v>29.126000000000001</c:v>
                </c:pt>
                <c:pt idx="497">
                  <c:v>29.16</c:v>
                </c:pt>
                <c:pt idx="498">
                  <c:v>29.192</c:v>
                </c:pt>
                <c:pt idx="499">
                  <c:v>29.242000000000001</c:v>
                </c:pt>
                <c:pt idx="500">
                  <c:v>29.291</c:v>
                </c:pt>
                <c:pt idx="501">
                  <c:v>29.324999999999999</c:v>
                </c:pt>
                <c:pt idx="502">
                  <c:v>29.358000000000001</c:v>
                </c:pt>
                <c:pt idx="503">
                  <c:v>29.408000000000001</c:v>
                </c:pt>
                <c:pt idx="504">
                  <c:v>29.459</c:v>
                </c:pt>
                <c:pt idx="505">
                  <c:v>29.492999999999999</c:v>
                </c:pt>
                <c:pt idx="506">
                  <c:v>29.526</c:v>
                </c:pt>
                <c:pt idx="507">
                  <c:v>29.577000000000002</c:v>
                </c:pt>
                <c:pt idx="508">
                  <c:v>29.628</c:v>
                </c:pt>
                <c:pt idx="509">
                  <c:v>29.663</c:v>
                </c:pt>
                <c:pt idx="510">
                  <c:v>29.696999999999999</c:v>
                </c:pt>
                <c:pt idx="511">
                  <c:v>29.748999999999999</c:v>
                </c:pt>
                <c:pt idx="512">
                  <c:v>29.800999999999998</c:v>
                </c:pt>
                <c:pt idx="513">
                  <c:v>29.835999999999999</c:v>
                </c:pt>
                <c:pt idx="514">
                  <c:v>29.870999999999999</c:v>
                </c:pt>
                <c:pt idx="515">
                  <c:v>29.922999999999998</c:v>
                </c:pt>
                <c:pt idx="516">
                  <c:v>29.975999999999999</c:v>
                </c:pt>
                <c:pt idx="517">
                  <c:v>30.012</c:v>
                </c:pt>
                <c:pt idx="518">
                  <c:v>30.047000000000001</c:v>
                </c:pt>
                <c:pt idx="519">
                  <c:v>30.1</c:v>
                </c:pt>
                <c:pt idx="520">
                  <c:v>30.154</c:v>
                </c:pt>
                <c:pt idx="521">
                  <c:v>30.190999999999999</c:v>
                </c:pt>
                <c:pt idx="522">
                  <c:v>30.225999999999999</c:v>
                </c:pt>
                <c:pt idx="523">
                  <c:v>30.280999999999999</c:v>
                </c:pt>
                <c:pt idx="524">
                  <c:v>30.335000000000001</c:v>
                </c:pt>
                <c:pt idx="525">
                  <c:v>30.372</c:v>
                </c:pt>
                <c:pt idx="526">
                  <c:v>30.408000000000001</c:v>
                </c:pt>
                <c:pt idx="527">
                  <c:v>30.463999999999999</c:v>
                </c:pt>
                <c:pt idx="528">
                  <c:v>30.518999999999998</c:v>
                </c:pt>
                <c:pt idx="529">
                  <c:v>30.556000000000001</c:v>
                </c:pt>
                <c:pt idx="530">
                  <c:v>30.593</c:v>
                </c:pt>
                <c:pt idx="531">
                  <c:v>30.649000000000001</c:v>
                </c:pt>
                <c:pt idx="532">
                  <c:v>30.706</c:v>
                </c:pt>
                <c:pt idx="533">
                  <c:v>30.744</c:v>
                </c:pt>
                <c:pt idx="534">
                  <c:v>30.780999999999999</c:v>
                </c:pt>
                <c:pt idx="535">
                  <c:v>30.838000000000001</c:v>
                </c:pt>
                <c:pt idx="536">
                  <c:v>30.895</c:v>
                </c:pt>
                <c:pt idx="537">
                  <c:v>30.934999999999999</c:v>
                </c:pt>
                <c:pt idx="538">
                  <c:v>30.972000000000001</c:v>
                </c:pt>
                <c:pt idx="539">
                  <c:v>31.03</c:v>
                </c:pt>
                <c:pt idx="540">
                  <c:v>31.088000000000001</c:v>
                </c:pt>
                <c:pt idx="541">
                  <c:v>31.129000000000001</c:v>
                </c:pt>
                <c:pt idx="542">
                  <c:v>31.167000000000002</c:v>
                </c:pt>
                <c:pt idx="543">
                  <c:v>31.225999999999999</c:v>
                </c:pt>
                <c:pt idx="544">
                  <c:v>31.285</c:v>
                </c:pt>
                <c:pt idx="545">
                  <c:v>31.327000000000002</c:v>
                </c:pt>
                <c:pt idx="546">
                  <c:v>31.364999999999998</c:v>
                </c:pt>
                <c:pt idx="547">
                  <c:v>31.425000000000001</c:v>
                </c:pt>
                <c:pt idx="548">
                  <c:v>31.484999999999999</c:v>
                </c:pt>
                <c:pt idx="549">
                  <c:v>31.524999999999999</c:v>
                </c:pt>
                <c:pt idx="550">
                  <c:v>31.565999999999999</c:v>
                </c:pt>
                <c:pt idx="551">
                  <c:v>31.626999999999999</c:v>
                </c:pt>
                <c:pt idx="552">
                  <c:v>31.689</c:v>
                </c:pt>
                <c:pt idx="553">
                  <c:v>31.73</c:v>
                </c:pt>
                <c:pt idx="554">
                  <c:v>31.771000000000001</c:v>
                </c:pt>
                <c:pt idx="555">
                  <c:v>31.834</c:v>
                </c:pt>
                <c:pt idx="556">
                  <c:v>31.896000000000001</c:v>
                </c:pt>
                <c:pt idx="557">
                  <c:v>31.937999999999999</c:v>
                </c:pt>
                <c:pt idx="558">
                  <c:v>31.981000000000002</c:v>
                </c:pt>
                <c:pt idx="559">
                  <c:v>32.043999999999997</c:v>
                </c:pt>
                <c:pt idx="560">
                  <c:v>32.107999999999997</c:v>
                </c:pt>
                <c:pt idx="561">
                  <c:v>32.151000000000003</c:v>
                </c:pt>
                <c:pt idx="562">
                  <c:v>32.194000000000003</c:v>
                </c:pt>
                <c:pt idx="563">
                  <c:v>32.26</c:v>
                </c:pt>
                <c:pt idx="564">
                  <c:v>32.325000000000003</c:v>
                </c:pt>
                <c:pt idx="565">
                  <c:v>32.369</c:v>
                </c:pt>
                <c:pt idx="566">
                  <c:v>32.412999999999997</c:v>
                </c:pt>
                <c:pt idx="567">
                  <c:v>32.478999999999999</c:v>
                </c:pt>
                <c:pt idx="568">
                  <c:v>32.545999999999999</c:v>
                </c:pt>
                <c:pt idx="569">
                  <c:v>32.591000000000001</c:v>
                </c:pt>
                <c:pt idx="570">
                  <c:v>32.636000000000003</c:v>
                </c:pt>
                <c:pt idx="571">
                  <c:v>32.704000000000001</c:v>
                </c:pt>
                <c:pt idx="572">
                  <c:v>32.771999999999998</c:v>
                </c:pt>
                <c:pt idx="573">
                  <c:v>32.817999999999998</c:v>
                </c:pt>
                <c:pt idx="574">
                  <c:v>32.863999999999997</c:v>
                </c:pt>
                <c:pt idx="575">
                  <c:v>32.933</c:v>
                </c:pt>
                <c:pt idx="576">
                  <c:v>33.003</c:v>
                </c:pt>
                <c:pt idx="577">
                  <c:v>33.048999999999999</c:v>
                </c:pt>
                <c:pt idx="578">
                  <c:v>33.095999999999997</c:v>
                </c:pt>
                <c:pt idx="579">
                  <c:v>33.167000000000002</c:v>
                </c:pt>
                <c:pt idx="580">
                  <c:v>33.238</c:v>
                </c:pt>
                <c:pt idx="581">
                  <c:v>33.286000000000001</c:v>
                </c:pt>
                <c:pt idx="582">
                  <c:v>33.334000000000003</c:v>
                </c:pt>
                <c:pt idx="583">
                  <c:v>33.406999999999996</c:v>
                </c:pt>
                <c:pt idx="584">
                  <c:v>33.479999999999997</c:v>
                </c:pt>
                <c:pt idx="585">
                  <c:v>33.529000000000003</c:v>
                </c:pt>
                <c:pt idx="586">
                  <c:v>33.578000000000003</c:v>
                </c:pt>
                <c:pt idx="587">
                  <c:v>33.652000000000001</c:v>
                </c:pt>
                <c:pt idx="588">
                  <c:v>33.726999999999997</c:v>
                </c:pt>
                <c:pt idx="589">
                  <c:v>33.777000000000001</c:v>
                </c:pt>
                <c:pt idx="590">
                  <c:v>33.826999999999998</c:v>
                </c:pt>
                <c:pt idx="591">
                  <c:v>33.902000000000001</c:v>
                </c:pt>
                <c:pt idx="592">
                  <c:v>33.978999999999999</c:v>
                </c:pt>
                <c:pt idx="593">
                  <c:v>34.03</c:v>
                </c:pt>
                <c:pt idx="594">
                  <c:v>34.081000000000003</c:v>
                </c:pt>
                <c:pt idx="595">
                  <c:v>34.158000000000001</c:v>
                </c:pt>
                <c:pt idx="596">
                  <c:v>34.235999999999997</c:v>
                </c:pt>
                <c:pt idx="597">
                  <c:v>34.287999999999997</c:v>
                </c:pt>
                <c:pt idx="598">
                  <c:v>34.340000000000003</c:v>
                </c:pt>
                <c:pt idx="599">
                  <c:v>34.418999999999997</c:v>
                </c:pt>
                <c:pt idx="600">
                  <c:v>34.499000000000002</c:v>
                </c:pt>
                <c:pt idx="601">
                  <c:v>34.552</c:v>
                </c:pt>
                <c:pt idx="602">
                  <c:v>34.606000000000002</c:v>
                </c:pt>
                <c:pt idx="603">
                  <c:v>34.686999999999998</c:v>
                </c:pt>
                <c:pt idx="604">
                  <c:v>34.768000000000001</c:v>
                </c:pt>
                <c:pt idx="605">
                  <c:v>34.823</c:v>
                </c:pt>
                <c:pt idx="606">
                  <c:v>34.878</c:v>
                </c:pt>
                <c:pt idx="607">
                  <c:v>34.960999999999999</c:v>
                </c:pt>
                <c:pt idx="608">
                  <c:v>35.045000000000002</c:v>
                </c:pt>
                <c:pt idx="609">
                  <c:v>35.100999999999999</c:v>
                </c:pt>
                <c:pt idx="610">
                  <c:v>35.156999999999996</c:v>
                </c:pt>
                <c:pt idx="611">
                  <c:v>35.243000000000002</c:v>
                </c:pt>
                <c:pt idx="612">
                  <c:v>35.329000000000001</c:v>
                </c:pt>
                <c:pt idx="613">
                  <c:v>35.386000000000003</c:v>
                </c:pt>
                <c:pt idx="614">
                  <c:v>35.444000000000003</c:v>
                </c:pt>
                <c:pt idx="615">
                  <c:v>35.531999999999996</c:v>
                </c:pt>
                <c:pt idx="616">
                  <c:v>35.619999999999997</c:v>
                </c:pt>
                <c:pt idx="617">
                  <c:v>35.679000000000002</c:v>
                </c:pt>
                <c:pt idx="618">
                  <c:v>35.738999999999997</c:v>
                </c:pt>
                <c:pt idx="619">
                  <c:v>35.829000000000001</c:v>
                </c:pt>
                <c:pt idx="620">
                  <c:v>35.92</c:v>
                </c:pt>
                <c:pt idx="621">
                  <c:v>35.981000000000002</c:v>
                </c:pt>
                <c:pt idx="622">
                  <c:v>36.042999999999999</c:v>
                </c:pt>
                <c:pt idx="623">
                  <c:v>36.134999999999998</c:v>
                </c:pt>
                <c:pt idx="624">
                  <c:v>36.228999999999999</c:v>
                </c:pt>
                <c:pt idx="625">
                  <c:v>36.292000000000002</c:v>
                </c:pt>
                <c:pt idx="626">
                  <c:v>36.354999999999997</c:v>
                </c:pt>
                <c:pt idx="627">
                  <c:v>36.451000000000001</c:v>
                </c:pt>
                <c:pt idx="628">
                  <c:v>36.546999999999997</c:v>
                </c:pt>
                <c:pt idx="629">
                  <c:v>36.612000000000002</c:v>
                </c:pt>
                <c:pt idx="630">
                  <c:v>36.677</c:v>
                </c:pt>
                <c:pt idx="631">
                  <c:v>36.776000000000003</c:v>
                </c:pt>
                <c:pt idx="632">
                  <c:v>36.875</c:v>
                </c:pt>
                <c:pt idx="633">
                  <c:v>36.942</c:v>
                </c:pt>
                <c:pt idx="634">
                  <c:v>37.009</c:v>
                </c:pt>
                <c:pt idx="635">
                  <c:v>37.110999999999997</c:v>
                </c:pt>
                <c:pt idx="636">
                  <c:v>37.213999999999999</c:v>
                </c:pt>
                <c:pt idx="637">
                  <c:v>37.283000000000001</c:v>
                </c:pt>
                <c:pt idx="638">
                  <c:v>37.351999999999997</c:v>
                </c:pt>
                <c:pt idx="639">
                  <c:v>37.457000000000001</c:v>
                </c:pt>
                <c:pt idx="640">
                  <c:v>37.563000000000002</c:v>
                </c:pt>
                <c:pt idx="641">
                  <c:v>37.634</c:v>
                </c:pt>
                <c:pt idx="642">
                  <c:v>37.706000000000003</c:v>
                </c:pt>
                <c:pt idx="643">
                  <c:v>37.814</c:v>
                </c:pt>
                <c:pt idx="644">
                  <c:v>37.923999999999999</c:v>
                </c:pt>
                <c:pt idx="645">
                  <c:v>37.997</c:v>
                </c:pt>
                <c:pt idx="646">
                  <c:v>38.070999999999998</c:v>
                </c:pt>
                <c:pt idx="647">
                  <c:v>38.183</c:v>
                </c:pt>
                <c:pt idx="648">
                  <c:v>38.295000000000002</c:v>
                </c:pt>
                <c:pt idx="649">
                  <c:v>38.371000000000002</c:v>
                </c:pt>
                <c:pt idx="650">
                  <c:v>38.445999999999998</c:v>
                </c:pt>
                <c:pt idx="651">
                  <c:v>38.561</c:v>
                </c:pt>
                <c:pt idx="652">
                  <c:v>38.677</c:v>
                </c:pt>
                <c:pt idx="653">
                  <c:v>38.755000000000003</c:v>
                </c:pt>
                <c:pt idx="654">
                  <c:v>38.834000000000003</c:v>
                </c:pt>
                <c:pt idx="655">
                  <c:v>38.953000000000003</c:v>
                </c:pt>
                <c:pt idx="656">
                  <c:v>39.073</c:v>
                </c:pt>
                <c:pt idx="657">
                  <c:v>39.152999999999999</c:v>
                </c:pt>
                <c:pt idx="658">
                  <c:v>39.234999999999999</c:v>
                </c:pt>
                <c:pt idx="659">
                  <c:v>39.357999999999997</c:v>
                </c:pt>
                <c:pt idx="660">
                  <c:v>39.482999999999997</c:v>
                </c:pt>
                <c:pt idx="661">
                  <c:v>39.566000000000003</c:v>
                </c:pt>
                <c:pt idx="662">
                  <c:v>39.651000000000003</c:v>
                </c:pt>
                <c:pt idx="663">
                  <c:v>39.779000000000003</c:v>
                </c:pt>
                <c:pt idx="664">
                  <c:v>39.908000000000001</c:v>
                </c:pt>
                <c:pt idx="665">
                  <c:v>39.99</c:v>
                </c:pt>
                <c:pt idx="666">
                  <c:v>40.082999999999998</c:v>
                </c:pt>
                <c:pt idx="667">
                  <c:v>40.216000000000001</c:v>
                </c:pt>
                <c:pt idx="668">
                  <c:v>40.35</c:v>
                </c:pt>
                <c:pt idx="669">
                  <c:v>40.441000000000003</c:v>
                </c:pt>
                <c:pt idx="670">
                  <c:v>40.531999999999996</c:v>
                </c:pt>
                <c:pt idx="671">
                  <c:v>40.67</c:v>
                </c:pt>
                <c:pt idx="672">
                  <c:v>40.81</c:v>
                </c:pt>
                <c:pt idx="673">
                  <c:v>40.904000000000003</c:v>
                </c:pt>
                <c:pt idx="674">
                  <c:v>40.997999999999998</c:v>
                </c:pt>
                <c:pt idx="675">
                  <c:v>41.142000000000003</c:v>
                </c:pt>
                <c:pt idx="676">
                  <c:v>41.286999999999999</c:v>
                </c:pt>
                <c:pt idx="677">
                  <c:v>41.384999999999998</c:v>
                </c:pt>
                <c:pt idx="678">
                  <c:v>41.484000000000002</c:v>
                </c:pt>
                <c:pt idx="679">
                  <c:v>41.633000000000003</c:v>
                </c:pt>
                <c:pt idx="680">
                  <c:v>41.784999999999997</c:v>
                </c:pt>
                <c:pt idx="681">
                  <c:v>41.887</c:v>
                </c:pt>
                <c:pt idx="682">
                  <c:v>41.988999999999997</c:v>
                </c:pt>
                <c:pt idx="683">
                  <c:v>42.145000000000003</c:v>
                </c:pt>
                <c:pt idx="684">
                  <c:v>42.302999999999997</c:v>
                </c:pt>
                <c:pt idx="685">
                  <c:v>42.408999999999999</c:v>
                </c:pt>
                <c:pt idx="686">
                  <c:v>42.515999999999998</c:v>
                </c:pt>
                <c:pt idx="687">
                  <c:v>42.679000000000002</c:v>
                </c:pt>
                <c:pt idx="688">
                  <c:v>42.844000000000001</c:v>
                </c:pt>
                <c:pt idx="689">
                  <c:v>42.954999999999998</c:v>
                </c:pt>
                <c:pt idx="690">
                  <c:v>43.067</c:v>
                </c:pt>
                <c:pt idx="691">
                  <c:v>43.237000000000002</c:v>
                </c:pt>
                <c:pt idx="692">
                  <c:v>43.408999999999999</c:v>
                </c:pt>
                <c:pt idx="693">
                  <c:v>43.524999999999999</c:v>
                </c:pt>
                <c:pt idx="694">
                  <c:v>43.642000000000003</c:v>
                </c:pt>
                <c:pt idx="695">
                  <c:v>43.82</c:v>
                </c:pt>
                <c:pt idx="696">
                  <c:v>44</c:v>
                </c:pt>
                <c:pt idx="697">
                  <c:v>44.122</c:v>
                </c:pt>
                <c:pt idx="698">
                  <c:v>44.244999999999997</c:v>
                </c:pt>
                <c:pt idx="699">
                  <c:v>44.430999999999997</c:v>
                </c:pt>
                <c:pt idx="700">
                  <c:v>44.62</c:v>
                </c:pt>
                <c:pt idx="701">
                  <c:v>44.747999999999998</c:v>
                </c:pt>
                <c:pt idx="702">
                  <c:v>44.875999999999998</c:v>
                </c:pt>
                <c:pt idx="703">
                  <c:v>45.072000000000003</c:v>
                </c:pt>
                <c:pt idx="704">
                  <c:v>45.271000000000001</c:v>
                </c:pt>
                <c:pt idx="705">
                  <c:v>45.405000000000001</c:v>
                </c:pt>
                <c:pt idx="706">
                  <c:v>45.540999999999997</c:v>
                </c:pt>
                <c:pt idx="707">
                  <c:v>45.747</c:v>
                </c:pt>
                <c:pt idx="708">
                  <c:v>45.956000000000003</c:v>
                </c:pt>
                <c:pt idx="709">
                  <c:v>46.097999999999999</c:v>
                </c:pt>
                <c:pt idx="710">
                  <c:v>46.241</c:v>
                </c:pt>
                <c:pt idx="711">
                  <c:v>46.457000000000001</c:v>
                </c:pt>
                <c:pt idx="712">
                  <c:v>46.677</c:v>
                </c:pt>
                <c:pt idx="713">
                  <c:v>46.825000000000003</c:v>
                </c:pt>
                <c:pt idx="714">
                  <c:v>46.975000000000001</c:v>
                </c:pt>
                <c:pt idx="715">
                  <c:v>47.204000000000001</c:v>
                </c:pt>
                <c:pt idx="716">
                  <c:v>47.436</c:v>
                </c:pt>
                <c:pt idx="717">
                  <c:v>47.593000000000004</c:v>
                </c:pt>
                <c:pt idx="718">
                  <c:v>47.750999999999998</c:v>
                </c:pt>
                <c:pt idx="719">
                  <c:v>47.991999999999997</c:v>
                </c:pt>
                <c:pt idx="720">
                  <c:v>48.238</c:v>
                </c:pt>
                <c:pt idx="721">
                  <c:v>48.404000000000003</c:v>
                </c:pt>
                <c:pt idx="722">
                  <c:v>48.570999999999998</c:v>
                </c:pt>
                <c:pt idx="723">
                  <c:v>48.826000000000001</c:v>
                </c:pt>
                <c:pt idx="724">
                  <c:v>49.084000000000003</c:v>
                </c:pt>
                <c:pt idx="725">
                  <c:v>49.26</c:v>
                </c:pt>
                <c:pt idx="726">
                  <c:v>49.438000000000002</c:v>
                </c:pt>
                <c:pt idx="727">
                  <c:v>49.707999999999998</c:v>
                </c:pt>
                <c:pt idx="728">
                  <c:v>49.982999999999997</c:v>
                </c:pt>
                <c:pt idx="729">
                  <c:v>50.168999999999997</c:v>
                </c:pt>
                <c:pt idx="730">
                  <c:v>50.357999999999997</c:v>
                </c:pt>
                <c:pt idx="731">
                  <c:v>50.645000000000003</c:v>
                </c:pt>
                <c:pt idx="732">
                  <c:v>50.938000000000002</c:v>
                </c:pt>
                <c:pt idx="733">
                  <c:v>51.137</c:v>
                </c:pt>
                <c:pt idx="734">
                  <c:v>51.337000000000003</c:v>
                </c:pt>
                <c:pt idx="735">
                  <c:v>51.645000000000003</c:v>
                </c:pt>
                <c:pt idx="736">
                  <c:v>51.956000000000003</c:v>
                </c:pt>
                <c:pt idx="737">
                  <c:v>52.167000000000002</c:v>
                </c:pt>
                <c:pt idx="738">
                  <c:v>52.381</c:v>
                </c:pt>
                <c:pt idx="739">
                  <c:v>52.707999999999998</c:v>
                </c:pt>
                <c:pt idx="740">
                  <c:v>53.040999999999997</c:v>
                </c:pt>
                <c:pt idx="741">
                  <c:v>53.268000000000001</c:v>
                </c:pt>
                <c:pt idx="742">
                  <c:v>53.497</c:v>
                </c:pt>
                <c:pt idx="743">
                  <c:v>53.847000000000001</c:v>
                </c:pt>
                <c:pt idx="744">
                  <c:v>54.204999999999998</c:v>
                </c:pt>
                <c:pt idx="745">
                  <c:v>54.448999999999998</c:v>
                </c:pt>
                <c:pt idx="746">
                  <c:v>54.694000000000003</c:v>
                </c:pt>
                <c:pt idx="747">
                  <c:v>55.072000000000003</c:v>
                </c:pt>
                <c:pt idx="748">
                  <c:v>55.457000000000001</c:v>
                </c:pt>
                <c:pt idx="749">
                  <c:v>55.72</c:v>
                </c:pt>
                <c:pt idx="750">
                  <c:v>55.984000000000002</c:v>
                </c:pt>
                <c:pt idx="751">
                  <c:v>56.390999999999998</c:v>
                </c:pt>
                <c:pt idx="752">
                  <c:v>56.805999999999997</c:v>
                </c:pt>
                <c:pt idx="753">
                  <c:v>57.088999999999999</c:v>
                </c:pt>
                <c:pt idx="754">
                  <c:v>57.375</c:v>
                </c:pt>
                <c:pt idx="755">
                  <c:v>57.814</c:v>
                </c:pt>
                <c:pt idx="756">
                  <c:v>58.264000000000003</c:v>
                </c:pt>
                <c:pt idx="757">
                  <c:v>58.57</c:v>
                </c:pt>
                <c:pt idx="758">
                  <c:v>58.881</c:v>
                </c:pt>
                <c:pt idx="759">
                  <c:v>59.357999999999997</c:v>
                </c:pt>
                <c:pt idx="760">
                  <c:v>59.847000000000001</c:v>
                </c:pt>
                <c:pt idx="761">
                  <c:v>60.18</c:v>
                </c:pt>
                <c:pt idx="762">
                  <c:v>60.515000000000001</c:v>
                </c:pt>
                <c:pt idx="763">
                  <c:v>61.03</c:v>
                </c:pt>
                <c:pt idx="764">
                  <c:v>61.558999999999997</c:v>
                </c:pt>
                <c:pt idx="765">
                  <c:v>61.918999999999997</c:v>
                </c:pt>
                <c:pt idx="766">
                  <c:v>62.284999999999997</c:v>
                </c:pt>
                <c:pt idx="767">
                  <c:v>62.847000000000001</c:v>
                </c:pt>
                <c:pt idx="768">
                  <c:v>63.426000000000002</c:v>
                </c:pt>
                <c:pt idx="769">
                  <c:v>63.820999999999998</c:v>
                </c:pt>
                <c:pt idx="770">
                  <c:v>64.224000000000004</c:v>
                </c:pt>
                <c:pt idx="771">
                  <c:v>64.84</c:v>
                </c:pt>
                <c:pt idx="772">
                  <c:v>65.474000000000004</c:v>
                </c:pt>
                <c:pt idx="773">
                  <c:v>65.903999999999996</c:v>
                </c:pt>
                <c:pt idx="774">
                  <c:v>66.349000000000004</c:v>
                </c:pt>
                <c:pt idx="775">
                  <c:v>67.028999999999996</c:v>
                </c:pt>
                <c:pt idx="776">
                  <c:v>67.73</c:v>
                </c:pt>
                <c:pt idx="777">
                  <c:v>68.209999999999994</c:v>
                </c:pt>
                <c:pt idx="778">
                  <c:v>68.7</c:v>
                </c:pt>
                <c:pt idx="779">
                  <c:v>69.456000000000003</c:v>
                </c:pt>
                <c:pt idx="780">
                  <c:v>70.236999999999995</c:v>
                </c:pt>
                <c:pt idx="781">
                  <c:v>70.775000000000006</c:v>
                </c:pt>
                <c:pt idx="782">
                  <c:v>71.319000000000003</c:v>
                </c:pt>
                <c:pt idx="783">
                  <c:v>72.168000000000006</c:v>
                </c:pt>
                <c:pt idx="784">
                  <c:v>73.031000000000006</c:v>
                </c:pt>
                <c:pt idx="785">
                  <c:v>73.629000000000005</c:v>
                </c:pt>
                <c:pt idx="786">
                  <c:v>74.239999999999995</c:v>
                </c:pt>
                <c:pt idx="787">
                  <c:v>75.186000000000007</c:v>
                </c:pt>
                <c:pt idx="788">
                  <c:v>76.165999999999997</c:v>
                </c:pt>
                <c:pt idx="789">
                  <c:v>76.840999999999994</c:v>
                </c:pt>
                <c:pt idx="790">
                  <c:v>77.53</c:v>
                </c:pt>
                <c:pt idx="791">
                  <c:v>78.584000000000003</c:v>
                </c:pt>
                <c:pt idx="792">
                  <c:v>79.677000000000007</c:v>
                </c:pt>
                <c:pt idx="793">
                  <c:v>80.501999999999995</c:v>
                </c:pt>
                <c:pt idx="794">
                  <c:v>81.200999999999993</c:v>
                </c:pt>
                <c:pt idx="795">
                  <c:v>82.393000000000001</c:v>
                </c:pt>
                <c:pt idx="796">
                  <c:v>83.637</c:v>
                </c:pt>
                <c:pt idx="797">
                  <c:v>84.533000000000001</c:v>
                </c:pt>
                <c:pt idx="798">
                  <c:v>85.375</c:v>
                </c:pt>
                <c:pt idx="799">
                  <c:v>86.741</c:v>
                </c:pt>
                <c:pt idx="800">
                  <c:v>88.168000000000006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6-4305-8CF3-A9B9BFCA03A2}"/>
            </c:ext>
          </c:extLst>
        </c:ser>
        <c:ser>
          <c:idx val="1"/>
          <c:order val="1"/>
          <c:tx>
            <c:strRef>
              <c:f>Blad1!$A$1</c:f>
              <c:strCache>
                <c:ptCount val="1"/>
                <c:pt idx="0">
                  <c:v>opening full width displacement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Blad1!$R$2:$R$409</c:f>
              <c:numCache>
                <c:formatCode>General</c:formatCode>
                <c:ptCount val="408"/>
                <c:pt idx="0">
                  <c:v>6.000000000000001E-3</c:v>
                </c:pt>
                <c:pt idx="1">
                  <c:v>1.2000000000000002E-2</c:v>
                </c:pt>
                <c:pt idx="2">
                  <c:v>2.0999999999999998E-2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4.1999999999999996E-2</c:v>
                </c:pt>
                <c:pt idx="6">
                  <c:v>5.0999999999999997E-2</c:v>
                </c:pt>
                <c:pt idx="7">
                  <c:v>0.06</c:v>
                </c:pt>
                <c:pt idx="8">
                  <c:v>6.6000000000000003E-2</c:v>
                </c:pt>
                <c:pt idx="9">
                  <c:v>7.1999999999999995E-2</c:v>
                </c:pt>
                <c:pt idx="10">
                  <c:v>8.1000000000000016E-2</c:v>
                </c:pt>
                <c:pt idx="11">
                  <c:v>0.09</c:v>
                </c:pt>
                <c:pt idx="12">
                  <c:v>9.6000000000000016E-2</c:v>
                </c:pt>
                <c:pt idx="13">
                  <c:v>0.10199999999999999</c:v>
                </c:pt>
                <c:pt idx="14">
                  <c:v>0.11100000000000002</c:v>
                </c:pt>
                <c:pt idx="15">
                  <c:v>0.12</c:v>
                </c:pt>
                <c:pt idx="16">
                  <c:v>0.126</c:v>
                </c:pt>
                <c:pt idx="17">
                  <c:v>0.13200000000000001</c:v>
                </c:pt>
                <c:pt idx="18">
                  <c:v>0.14100000000000001</c:v>
                </c:pt>
                <c:pt idx="19">
                  <c:v>0.15</c:v>
                </c:pt>
                <c:pt idx="20">
                  <c:v>0.15600000000000003</c:v>
                </c:pt>
                <c:pt idx="21">
                  <c:v>0.16200000000000003</c:v>
                </c:pt>
                <c:pt idx="22">
                  <c:v>0.17100000000000001</c:v>
                </c:pt>
                <c:pt idx="23">
                  <c:v>0.18</c:v>
                </c:pt>
                <c:pt idx="24">
                  <c:v>0.18600000000000003</c:v>
                </c:pt>
                <c:pt idx="25">
                  <c:v>0.19200000000000003</c:v>
                </c:pt>
                <c:pt idx="26">
                  <c:v>0.20100000000000001</c:v>
                </c:pt>
                <c:pt idx="27">
                  <c:v>0.21</c:v>
                </c:pt>
                <c:pt idx="28">
                  <c:v>0.21600000000000003</c:v>
                </c:pt>
                <c:pt idx="29">
                  <c:v>0.22200000000000003</c:v>
                </c:pt>
                <c:pt idx="30">
                  <c:v>0.23100000000000001</c:v>
                </c:pt>
                <c:pt idx="31">
                  <c:v>0.24</c:v>
                </c:pt>
                <c:pt idx="32">
                  <c:v>0.24599999999999997</c:v>
                </c:pt>
                <c:pt idx="33">
                  <c:v>0.252</c:v>
                </c:pt>
                <c:pt idx="34">
                  <c:v>0.26099999999999995</c:v>
                </c:pt>
                <c:pt idx="35">
                  <c:v>0.27</c:v>
                </c:pt>
                <c:pt idx="36">
                  <c:v>0.27599999999999997</c:v>
                </c:pt>
                <c:pt idx="37">
                  <c:v>0.28200000000000003</c:v>
                </c:pt>
                <c:pt idx="38">
                  <c:v>0.29099999999999998</c:v>
                </c:pt>
                <c:pt idx="39">
                  <c:v>0.3</c:v>
                </c:pt>
                <c:pt idx="40">
                  <c:v>0.30599999999999999</c:v>
                </c:pt>
                <c:pt idx="41">
                  <c:v>0.31200000000000006</c:v>
                </c:pt>
                <c:pt idx="42">
                  <c:v>0.32099999999999995</c:v>
                </c:pt>
                <c:pt idx="43">
                  <c:v>0.33</c:v>
                </c:pt>
                <c:pt idx="44">
                  <c:v>0.33599999999999997</c:v>
                </c:pt>
                <c:pt idx="45">
                  <c:v>0.34200000000000003</c:v>
                </c:pt>
                <c:pt idx="46">
                  <c:v>0.35099999999999992</c:v>
                </c:pt>
                <c:pt idx="47">
                  <c:v>0.36</c:v>
                </c:pt>
                <c:pt idx="48">
                  <c:v>0.36599999999999994</c:v>
                </c:pt>
                <c:pt idx="49">
                  <c:v>0.37200000000000005</c:v>
                </c:pt>
                <c:pt idx="50">
                  <c:v>0.38099999999999995</c:v>
                </c:pt>
                <c:pt idx="51">
                  <c:v>0.39</c:v>
                </c:pt>
                <c:pt idx="52">
                  <c:v>0.39599999999999996</c:v>
                </c:pt>
                <c:pt idx="53">
                  <c:v>0.40200000000000002</c:v>
                </c:pt>
                <c:pt idx="54">
                  <c:v>0.41099999999999992</c:v>
                </c:pt>
                <c:pt idx="55">
                  <c:v>0.42</c:v>
                </c:pt>
                <c:pt idx="56">
                  <c:v>0.42599999999999993</c:v>
                </c:pt>
                <c:pt idx="57">
                  <c:v>0.43200000000000005</c:v>
                </c:pt>
                <c:pt idx="58">
                  <c:v>0.44099999999999995</c:v>
                </c:pt>
                <c:pt idx="59">
                  <c:v>0.45</c:v>
                </c:pt>
                <c:pt idx="60">
                  <c:v>0.45599999999999996</c:v>
                </c:pt>
                <c:pt idx="61">
                  <c:v>0.46200000000000002</c:v>
                </c:pt>
                <c:pt idx="62">
                  <c:v>0.47099999999999992</c:v>
                </c:pt>
                <c:pt idx="63">
                  <c:v>0.48</c:v>
                </c:pt>
                <c:pt idx="64">
                  <c:v>0.48599999999999993</c:v>
                </c:pt>
                <c:pt idx="65">
                  <c:v>0.49199999999999994</c:v>
                </c:pt>
                <c:pt idx="66">
                  <c:v>0.50099999999999989</c:v>
                </c:pt>
                <c:pt idx="67">
                  <c:v>0.51</c:v>
                </c:pt>
                <c:pt idx="68">
                  <c:v>0.5159999999999999</c:v>
                </c:pt>
                <c:pt idx="69">
                  <c:v>0.52199999999999991</c:v>
                </c:pt>
                <c:pt idx="70">
                  <c:v>0.53099999999999992</c:v>
                </c:pt>
                <c:pt idx="71">
                  <c:v>0.54</c:v>
                </c:pt>
                <c:pt idx="72">
                  <c:v>0.54599999999999993</c:v>
                </c:pt>
                <c:pt idx="73">
                  <c:v>0.55199999999999994</c:v>
                </c:pt>
                <c:pt idx="74">
                  <c:v>0.56099999999999994</c:v>
                </c:pt>
                <c:pt idx="75">
                  <c:v>0.56999999999999995</c:v>
                </c:pt>
                <c:pt idx="76">
                  <c:v>0.57599999999999996</c:v>
                </c:pt>
                <c:pt idx="77">
                  <c:v>0.58199999999999996</c:v>
                </c:pt>
                <c:pt idx="78">
                  <c:v>0.59099999999999997</c:v>
                </c:pt>
                <c:pt idx="79">
                  <c:v>0.6</c:v>
                </c:pt>
                <c:pt idx="80">
                  <c:v>0.60599999999999998</c:v>
                </c:pt>
                <c:pt idx="81">
                  <c:v>0.61199999999999999</c:v>
                </c:pt>
                <c:pt idx="82">
                  <c:v>0.621</c:v>
                </c:pt>
                <c:pt idx="83">
                  <c:v>0.63</c:v>
                </c:pt>
                <c:pt idx="84">
                  <c:v>0.6359999999999999</c:v>
                </c:pt>
                <c:pt idx="85">
                  <c:v>0.6419999999999999</c:v>
                </c:pt>
                <c:pt idx="86">
                  <c:v>0.65099999999999991</c:v>
                </c:pt>
                <c:pt idx="87">
                  <c:v>0.66</c:v>
                </c:pt>
                <c:pt idx="88">
                  <c:v>0.66599999999999993</c:v>
                </c:pt>
                <c:pt idx="89">
                  <c:v>0.67199999999999993</c:v>
                </c:pt>
                <c:pt idx="90">
                  <c:v>0.68099999999999994</c:v>
                </c:pt>
                <c:pt idx="91">
                  <c:v>0.69</c:v>
                </c:pt>
                <c:pt idx="92">
                  <c:v>0.69599999999999995</c:v>
                </c:pt>
                <c:pt idx="93">
                  <c:v>0.70199999999999985</c:v>
                </c:pt>
                <c:pt idx="94">
                  <c:v>0.71099999999999997</c:v>
                </c:pt>
                <c:pt idx="95">
                  <c:v>0.72</c:v>
                </c:pt>
                <c:pt idx="96">
                  <c:v>0.72599999999999998</c:v>
                </c:pt>
                <c:pt idx="97">
                  <c:v>0.73199999999999987</c:v>
                </c:pt>
                <c:pt idx="98">
                  <c:v>0.74099999999999999</c:v>
                </c:pt>
                <c:pt idx="99">
                  <c:v>0.75</c:v>
                </c:pt>
                <c:pt idx="100">
                  <c:v>0.75599999999999989</c:v>
                </c:pt>
                <c:pt idx="101">
                  <c:v>0.7619999999999999</c:v>
                </c:pt>
                <c:pt idx="102">
                  <c:v>0.77099999999999991</c:v>
                </c:pt>
                <c:pt idx="103">
                  <c:v>0.78</c:v>
                </c:pt>
                <c:pt idx="104">
                  <c:v>0.78599999999999992</c:v>
                </c:pt>
                <c:pt idx="105">
                  <c:v>0.79199999999999993</c:v>
                </c:pt>
                <c:pt idx="106">
                  <c:v>0.80099999999999993</c:v>
                </c:pt>
                <c:pt idx="107">
                  <c:v>0.81</c:v>
                </c:pt>
                <c:pt idx="108">
                  <c:v>0.81599999999999995</c:v>
                </c:pt>
                <c:pt idx="109">
                  <c:v>0.82199999999999984</c:v>
                </c:pt>
                <c:pt idx="110">
                  <c:v>0.83099999999999996</c:v>
                </c:pt>
                <c:pt idx="111">
                  <c:v>0.84</c:v>
                </c:pt>
                <c:pt idx="112">
                  <c:v>0.84599999999999997</c:v>
                </c:pt>
                <c:pt idx="113">
                  <c:v>0.85199999999999987</c:v>
                </c:pt>
                <c:pt idx="114">
                  <c:v>0.86099999999999999</c:v>
                </c:pt>
                <c:pt idx="115">
                  <c:v>0.87</c:v>
                </c:pt>
                <c:pt idx="116">
                  <c:v>0.87599999999999989</c:v>
                </c:pt>
                <c:pt idx="117">
                  <c:v>0.8819999999999999</c:v>
                </c:pt>
                <c:pt idx="118">
                  <c:v>0.8909999999999999</c:v>
                </c:pt>
                <c:pt idx="119">
                  <c:v>0.9</c:v>
                </c:pt>
                <c:pt idx="120">
                  <c:v>0.90599999999999992</c:v>
                </c:pt>
                <c:pt idx="121">
                  <c:v>0.91199999999999992</c:v>
                </c:pt>
                <c:pt idx="122">
                  <c:v>0.92099999999999993</c:v>
                </c:pt>
                <c:pt idx="123">
                  <c:v>0.93</c:v>
                </c:pt>
                <c:pt idx="124">
                  <c:v>0.93599999999999994</c:v>
                </c:pt>
                <c:pt idx="125">
                  <c:v>0.94199999999999984</c:v>
                </c:pt>
                <c:pt idx="126">
                  <c:v>0.95099999999999996</c:v>
                </c:pt>
                <c:pt idx="127">
                  <c:v>0.96</c:v>
                </c:pt>
                <c:pt idx="128">
                  <c:v>0.96600000000000008</c:v>
                </c:pt>
                <c:pt idx="129">
                  <c:v>0.97199999999999986</c:v>
                </c:pt>
                <c:pt idx="130">
                  <c:v>0.98100000000000009</c:v>
                </c:pt>
                <c:pt idx="131">
                  <c:v>0.99</c:v>
                </c:pt>
                <c:pt idx="132">
                  <c:v>0.99600000000000011</c:v>
                </c:pt>
                <c:pt idx="133">
                  <c:v>1.0019999999999998</c:v>
                </c:pt>
                <c:pt idx="134">
                  <c:v>1.0110000000000001</c:v>
                </c:pt>
                <c:pt idx="135">
                  <c:v>1.02</c:v>
                </c:pt>
                <c:pt idx="136">
                  <c:v>1.026</c:v>
                </c:pt>
                <c:pt idx="137">
                  <c:v>1.0319999999999998</c:v>
                </c:pt>
                <c:pt idx="138">
                  <c:v>1.0410000000000001</c:v>
                </c:pt>
                <c:pt idx="139">
                  <c:v>1.05</c:v>
                </c:pt>
                <c:pt idx="140">
                  <c:v>1.056</c:v>
                </c:pt>
                <c:pt idx="141">
                  <c:v>1.0619999999999998</c:v>
                </c:pt>
                <c:pt idx="142">
                  <c:v>1.0710000000000002</c:v>
                </c:pt>
                <c:pt idx="143">
                  <c:v>1.08</c:v>
                </c:pt>
                <c:pt idx="144">
                  <c:v>1.0860000000000001</c:v>
                </c:pt>
                <c:pt idx="145">
                  <c:v>1.0919999999999999</c:v>
                </c:pt>
                <c:pt idx="146">
                  <c:v>1.101</c:v>
                </c:pt>
                <c:pt idx="147">
                  <c:v>1.1100000000000001</c:v>
                </c:pt>
                <c:pt idx="148">
                  <c:v>1.1160000000000001</c:v>
                </c:pt>
                <c:pt idx="149">
                  <c:v>1.1219999999999999</c:v>
                </c:pt>
                <c:pt idx="150">
                  <c:v>1.131</c:v>
                </c:pt>
                <c:pt idx="151">
                  <c:v>1.1399999999999999</c:v>
                </c:pt>
                <c:pt idx="152">
                  <c:v>1.1460000000000001</c:v>
                </c:pt>
                <c:pt idx="153">
                  <c:v>1.1519999999999999</c:v>
                </c:pt>
                <c:pt idx="154">
                  <c:v>1.161</c:v>
                </c:pt>
                <c:pt idx="155">
                  <c:v>1.17</c:v>
                </c:pt>
                <c:pt idx="156">
                  <c:v>1.1760000000000002</c:v>
                </c:pt>
                <c:pt idx="157">
                  <c:v>1.1819999999999999</c:v>
                </c:pt>
                <c:pt idx="158">
                  <c:v>1.1910000000000001</c:v>
                </c:pt>
                <c:pt idx="159">
                  <c:v>1.2</c:v>
                </c:pt>
                <c:pt idx="160">
                  <c:v>1.2060000000000002</c:v>
                </c:pt>
                <c:pt idx="161">
                  <c:v>1.212</c:v>
                </c:pt>
                <c:pt idx="162">
                  <c:v>1.2210000000000001</c:v>
                </c:pt>
                <c:pt idx="163">
                  <c:v>1.23</c:v>
                </c:pt>
                <c:pt idx="164">
                  <c:v>1.236</c:v>
                </c:pt>
                <c:pt idx="165">
                  <c:v>1.242</c:v>
                </c:pt>
                <c:pt idx="166">
                  <c:v>1.2510000000000001</c:v>
                </c:pt>
                <c:pt idx="167">
                  <c:v>1.26</c:v>
                </c:pt>
                <c:pt idx="168">
                  <c:v>1.266</c:v>
                </c:pt>
                <c:pt idx="169">
                  <c:v>1.2719999999999998</c:v>
                </c:pt>
                <c:pt idx="170">
                  <c:v>1.2810000000000001</c:v>
                </c:pt>
                <c:pt idx="171">
                  <c:v>1.29</c:v>
                </c:pt>
                <c:pt idx="172">
                  <c:v>1.2960000000000003</c:v>
                </c:pt>
                <c:pt idx="173">
                  <c:v>1.3019999999999998</c:v>
                </c:pt>
                <c:pt idx="174">
                  <c:v>1.3110000000000002</c:v>
                </c:pt>
                <c:pt idx="175">
                  <c:v>1.32</c:v>
                </c:pt>
                <c:pt idx="176">
                  <c:v>1.3260000000000003</c:v>
                </c:pt>
                <c:pt idx="177">
                  <c:v>1.3319999999999999</c:v>
                </c:pt>
                <c:pt idx="178">
                  <c:v>1.3410000000000002</c:v>
                </c:pt>
                <c:pt idx="179">
                  <c:v>1.35</c:v>
                </c:pt>
                <c:pt idx="180">
                  <c:v>1.3560000000000003</c:v>
                </c:pt>
                <c:pt idx="181">
                  <c:v>1.3619999999999999</c:v>
                </c:pt>
                <c:pt idx="182">
                  <c:v>1.3710000000000002</c:v>
                </c:pt>
                <c:pt idx="183">
                  <c:v>1.38</c:v>
                </c:pt>
                <c:pt idx="184">
                  <c:v>1.3860000000000001</c:v>
                </c:pt>
                <c:pt idx="185">
                  <c:v>1.3919999999999999</c:v>
                </c:pt>
                <c:pt idx="186">
                  <c:v>1.4010000000000002</c:v>
                </c:pt>
                <c:pt idx="187">
                  <c:v>1.41</c:v>
                </c:pt>
                <c:pt idx="188">
                  <c:v>1.4160000000000001</c:v>
                </c:pt>
                <c:pt idx="189">
                  <c:v>1.4219999999999999</c:v>
                </c:pt>
                <c:pt idx="190">
                  <c:v>1.4310000000000003</c:v>
                </c:pt>
                <c:pt idx="191">
                  <c:v>1.44</c:v>
                </c:pt>
                <c:pt idx="192">
                  <c:v>1.4460000000000002</c:v>
                </c:pt>
                <c:pt idx="193">
                  <c:v>1.452</c:v>
                </c:pt>
                <c:pt idx="194">
                  <c:v>1.4610000000000003</c:v>
                </c:pt>
                <c:pt idx="195">
                  <c:v>1.47</c:v>
                </c:pt>
                <c:pt idx="196">
                  <c:v>1.4760000000000002</c:v>
                </c:pt>
                <c:pt idx="197">
                  <c:v>1.482</c:v>
                </c:pt>
                <c:pt idx="198">
                  <c:v>1.4910000000000003</c:v>
                </c:pt>
                <c:pt idx="199">
                  <c:v>1.5</c:v>
                </c:pt>
                <c:pt idx="200">
                  <c:v>1.4939999999999998</c:v>
                </c:pt>
                <c:pt idx="201">
                  <c:v>1.4880000000000002</c:v>
                </c:pt>
                <c:pt idx="202">
                  <c:v>1.4789999999999999</c:v>
                </c:pt>
                <c:pt idx="203">
                  <c:v>1.47</c:v>
                </c:pt>
                <c:pt idx="204">
                  <c:v>1.4639999999999997</c:v>
                </c:pt>
                <c:pt idx="205">
                  <c:v>1.4580000000000002</c:v>
                </c:pt>
                <c:pt idx="206">
                  <c:v>1.4489999999999998</c:v>
                </c:pt>
                <c:pt idx="207">
                  <c:v>1.44</c:v>
                </c:pt>
                <c:pt idx="208">
                  <c:v>1.4339999999999997</c:v>
                </c:pt>
                <c:pt idx="209">
                  <c:v>1.4280000000000002</c:v>
                </c:pt>
                <c:pt idx="210">
                  <c:v>1.4189999999999998</c:v>
                </c:pt>
                <c:pt idx="211">
                  <c:v>1.41</c:v>
                </c:pt>
                <c:pt idx="212">
                  <c:v>1.4039999999999997</c:v>
                </c:pt>
                <c:pt idx="213">
                  <c:v>1.3980000000000001</c:v>
                </c:pt>
                <c:pt idx="214">
                  <c:v>1.3889999999999998</c:v>
                </c:pt>
                <c:pt idx="215">
                  <c:v>1.38</c:v>
                </c:pt>
                <c:pt idx="216">
                  <c:v>1.3739999999999997</c:v>
                </c:pt>
                <c:pt idx="217">
                  <c:v>1.3680000000000001</c:v>
                </c:pt>
                <c:pt idx="218">
                  <c:v>1.3589999999999998</c:v>
                </c:pt>
                <c:pt idx="219">
                  <c:v>1.35</c:v>
                </c:pt>
                <c:pt idx="220">
                  <c:v>1.3439999999999999</c:v>
                </c:pt>
                <c:pt idx="221">
                  <c:v>1.3380000000000001</c:v>
                </c:pt>
                <c:pt idx="222">
                  <c:v>1.3289999999999997</c:v>
                </c:pt>
                <c:pt idx="223">
                  <c:v>1.32</c:v>
                </c:pt>
                <c:pt idx="224">
                  <c:v>1.3139999999999998</c:v>
                </c:pt>
                <c:pt idx="225">
                  <c:v>1.3080000000000001</c:v>
                </c:pt>
                <c:pt idx="226">
                  <c:v>1.2989999999999997</c:v>
                </c:pt>
                <c:pt idx="227">
                  <c:v>1.29</c:v>
                </c:pt>
                <c:pt idx="228">
                  <c:v>1.2839999999999998</c:v>
                </c:pt>
                <c:pt idx="229">
                  <c:v>1.278</c:v>
                </c:pt>
                <c:pt idx="230">
                  <c:v>1.2689999999999999</c:v>
                </c:pt>
                <c:pt idx="231">
                  <c:v>1.26</c:v>
                </c:pt>
                <c:pt idx="232">
                  <c:v>1.254</c:v>
                </c:pt>
                <c:pt idx="233">
                  <c:v>1.2480000000000002</c:v>
                </c:pt>
                <c:pt idx="234">
                  <c:v>1.2389999999999999</c:v>
                </c:pt>
                <c:pt idx="235">
                  <c:v>1.23</c:v>
                </c:pt>
                <c:pt idx="236">
                  <c:v>1.224</c:v>
                </c:pt>
                <c:pt idx="237">
                  <c:v>1.2180000000000002</c:v>
                </c:pt>
                <c:pt idx="238">
                  <c:v>1.2089999999999999</c:v>
                </c:pt>
                <c:pt idx="239">
                  <c:v>1.2</c:v>
                </c:pt>
                <c:pt idx="240">
                  <c:v>1.194</c:v>
                </c:pt>
                <c:pt idx="241">
                  <c:v>1.1880000000000002</c:v>
                </c:pt>
                <c:pt idx="242">
                  <c:v>1.1789999999999998</c:v>
                </c:pt>
                <c:pt idx="243">
                  <c:v>1.17</c:v>
                </c:pt>
                <c:pt idx="244">
                  <c:v>1.1639999999999999</c:v>
                </c:pt>
                <c:pt idx="245">
                  <c:v>1.1580000000000001</c:v>
                </c:pt>
                <c:pt idx="246">
                  <c:v>1.149</c:v>
                </c:pt>
                <c:pt idx="247">
                  <c:v>1.1399999999999999</c:v>
                </c:pt>
                <c:pt idx="248">
                  <c:v>1.1339999999999999</c:v>
                </c:pt>
                <c:pt idx="249">
                  <c:v>1.1280000000000001</c:v>
                </c:pt>
                <c:pt idx="250">
                  <c:v>1.119</c:v>
                </c:pt>
                <c:pt idx="251">
                  <c:v>1.1100000000000001</c:v>
                </c:pt>
                <c:pt idx="252">
                  <c:v>1.1039999999999999</c:v>
                </c:pt>
                <c:pt idx="253">
                  <c:v>1.0980000000000001</c:v>
                </c:pt>
                <c:pt idx="254">
                  <c:v>1.089</c:v>
                </c:pt>
                <c:pt idx="255">
                  <c:v>1.08</c:v>
                </c:pt>
                <c:pt idx="256">
                  <c:v>1.0779000000000003</c:v>
                </c:pt>
                <c:pt idx="257">
                  <c:v>1.0758000000000001</c:v>
                </c:pt>
                <c:pt idx="258">
                  <c:v>1.0726499999999999</c:v>
                </c:pt>
                <c:pt idx="259">
                  <c:v>1.0679399999999999</c:v>
                </c:pt>
                <c:pt idx="260">
                  <c:v>1.0608300000000002</c:v>
                </c:pt>
                <c:pt idx="261">
                  <c:v>1.0554299999999999</c:v>
                </c:pt>
                <c:pt idx="262">
                  <c:v>1.05</c:v>
                </c:pt>
                <c:pt idx="263">
                  <c:v>1.0479000000000003</c:v>
                </c:pt>
                <c:pt idx="264">
                  <c:v>1.0458000000000001</c:v>
                </c:pt>
                <c:pt idx="265">
                  <c:v>1.0426499999999999</c:v>
                </c:pt>
                <c:pt idx="266">
                  <c:v>1.0379399999999999</c:v>
                </c:pt>
                <c:pt idx="267">
                  <c:v>1.0308300000000001</c:v>
                </c:pt>
                <c:pt idx="268">
                  <c:v>1.0254299999999998</c:v>
                </c:pt>
                <c:pt idx="269">
                  <c:v>1.02</c:v>
                </c:pt>
                <c:pt idx="270">
                  <c:v>1.0172999999999999</c:v>
                </c:pt>
                <c:pt idx="271">
                  <c:v>1.0145999999999997</c:v>
                </c:pt>
                <c:pt idx="272">
                  <c:v>1.0105500000000001</c:v>
                </c:pt>
                <c:pt idx="273">
                  <c:v>1.0044599999999999</c:v>
                </c:pt>
                <c:pt idx="274">
                  <c:v>0.99537000000000009</c:v>
                </c:pt>
                <c:pt idx="275">
                  <c:v>0.99</c:v>
                </c:pt>
                <c:pt idx="276">
                  <c:v>0.98399999999999987</c:v>
                </c:pt>
                <c:pt idx="277">
                  <c:v>0.97799999999999987</c:v>
                </c:pt>
                <c:pt idx="278">
                  <c:v>0.96899999999999986</c:v>
                </c:pt>
                <c:pt idx="279">
                  <c:v>0.96</c:v>
                </c:pt>
                <c:pt idx="280">
                  <c:v>0.95399999999999996</c:v>
                </c:pt>
                <c:pt idx="281">
                  <c:v>0.94799999999999984</c:v>
                </c:pt>
                <c:pt idx="282">
                  <c:v>0.93899999999999995</c:v>
                </c:pt>
                <c:pt idx="283">
                  <c:v>0.93</c:v>
                </c:pt>
                <c:pt idx="284">
                  <c:v>0.92399999999999993</c:v>
                </c:pt>
                <c:pt idx="285">
                  <c:v>0.91799999999999982</c:v>
                </c:pt>
                <c:pt idx="286">
                  <c:v>0.90899999999999992</c:v>
                </c:pt>
                <c:pt idx="287">
                  <c:v>0.9</c:v>
                </c:pt>
                <c:pt idx="288">
                  <c:v>0.89399999999999991</c:v>
                </c:pt>
                <c:pt idx="289">
                  <c:v>0.88799999999999979</c:v>
                </c:pt>
                <c:pt idx="290">
                  <c:v>0.87899999999999989</c:v>
                </c:pt>
                <c:pt idx="291">
                  <c:v>0.87</c:v>
                </c:pt>
                <c:pt idx="292">
                  <c:v>0.86399999999999988</c:v>
                </c:pt>
                <c:pt idx="293">
                  <c:v>0.85799999999999987</c:v>
                </c:pt>
                <c:pt idx="294">
                  <c:v>0.84899999999999987</c:v>
                </c:pt>
                <c:pt idx="295">
                  <c:v>0.84</c:v>
                </c:pt>
                <c:pt idx="296">
                  <c:v>0.83399999999999996</c:v>
                </c:pt>
                <c:pt idx="297">
                  <c:v>0.82799999999999985</c:v>
                </c:pt>
                <c:pt idx="298">
                  <c:v>0.81899999999999995</c:v>
                </c:pt>
                <c:pt idx="299">
                  <c:v>0.81</c:v>
                </c:pt>
                <c:pt idx="300">
                  <c:v>0.80399999999999994</c:v>
                </c:pt>
                <c:pt idx="301">
                  <c:v>0.79799999999999982</c:v>
                </c:pt>
                <c:pt idx="302">
                  <c:v>0.78899999999999992</c:v>
                </c:pt>
                <c:pt idx="303">
                  <c:v>0.78</c:v>
                </c:pt>
                <c:pt idx="304">
                  <c:v>0.77399999999999991</c:v>
                </c:pt>
                <c:pt idx="305">
                  <c:v>0.76799999999999979</c:v>
                </c:pt>
                <c:pt idx="306">
                  <c:v>0.7589999999999999</c:v>
                </c:pt>
                <c:pt idx="307">
                  <c:v>0.75</c:v>
                </c:pt>
                <c:pt idx="308">
                  <c:v>0.74399999999999988</c:v>
                </c:pt>
                <c:pt idx="309">
                  <c:v>0.73799999999999988</c:v>
                </c:pt>
                <c:pt idx="310">
                  <c:v>0.72899999999999987</c:v>
                </c:pt>
                <c:pt idx="311">
                  <c:v>0.72</c:v>
                </c:pt>
                <c:pt idx="312">
                  <c:v>0.71399999999999997</c:v>
                </c:pt>
                <c:pt idx="313">
                  <c:v>0.70799999999999985</c:v>
                </c:pt>
                <c:pt idx="314">
                  <c:v>0.69899999999999995</c:v>
                </c:pt>
                <c:pt idx="315">
                  <c:v>0.69</c:v>
                </c:pt>
                <c:pt idx="316">
                  <c:v>0.68399999999999994</c:v>
                </c:pt>
                <c:pt idx="317">
                  <c:v>0.67799999999999983</c:v>
                </c:pt>
                <c:pt idx="318">
                  <c:v>0.66899999999999993</c:v>
                </c:pt>
                <c:pt idx="319">
                  <c:v>0.66</c:v>
                </c:pt>
                <c:pt idx="320">
                  <c:v>0.65399999999999991</c:v>
                </c:pt>
                <c:pt idx="321">
                  <c:v>0.6479999999999998</c:v>
                </c:pt>
                <c:pt idx="322">
                  <c:v>0.6389999999999999</c:v>
                </c:pt>
                <c:pt idx="323">
                  <c:v>0.63</c:v>
                </c:pt>
                <c:pt idx="324">
                  <c:v>0.62399999999999989</c:v>
                </c:pt>
                <c:pt idx="325">
                  <c:v>0.61799999999999988</c:v>
                </c:pt>
                <c:pt idx="326">
                  <c:v>0.60899999999999987</c:v>
                </c:pt>
                <c:pt idx="327">
                  <c:v>0.6</c:v>
                </c:pt>
                <c:pt idx="328">
                  <c:v>0.59399999999999986</c:v>
                </c:pt>
                <c:pt idx="329">
                  <c:v>0.58799999999999986</c:v>
                </c:pt>
                <c:pt idx="330">
                  <c:v>0.57899999999999996</c:v>
                </c:pt>
                <c:pt idx="331">
                  <c:v>0.56999999999999995</c:v>
                </c:pt>
                <c:pt idx="332">
                  <c:v>0.56399999999999995</c:v>
                </c:pt>
                <c:pt idx="333">
                  <c:v>0.55799999999999983</c:v>
                </c:pt>
                <c:pt idx="334">
                  <c:v>0.54899999999999993</c:v>
                </c:pt>
                <c:pt idx="335">
                  <c:v>0.54</c:v>
                </c:pt>
                <c:pt idx="336">
                  <c:v>0.53399999999999992</c:v>
                </c:pt>
                <c:pt idx="337">
                  <c:v>0.5279999999999998</c:v>
                </c:pt>
                <c:pt idx="338">
                  <c:v>0.51899999999999991</c:v>
                </c:pt>
                <c:pt idx="339">
                  <c:v>0.51</c:v>
                </c:pt>
                <c:pt idx="340">
                  <c:v>0.50399999999999989</c:v>
                </c:pt>
                <c:pt idx="341">
                  <c:v>0.49799999999999983</c:v>
                </c:pt>
                <c:pt idx="342">
                  <c:v>0.48899999999999993</c:v>
                </c:pt>
                <c:pt idx="343">
                  <c:v>0.48</c:v>
                </c:pt>
                <c:pt idx="344">
                  <c:v>0.47399999999999992</c:v>
                </c:pt>
                <c:pt idx="345">
                  <c:v>0.46799999999999981</c:v>
                </c:pt>
                <c:pt idx="346">
                  <c:v>0.45899999999999991</c:v>
                </c:pt>
                <c:pt idx="347">
                  <c:v>0.45</c:v>
                </c:pt>
                <c:pt idx="348">
                  <c:v>0.44399999999999989</c:v>
                </c:pt>
                <c:pt idx="349">
                  <c:v>0.43799999999999983</c:v>
                </c:pt>
                <c:pt idx="350">
                  <c:v>0.42899999999999994</c:v>
                </c:pt>
                <c:pt idx="351">
                  <c:v>0.42</c:v>
                </c:pt>
                <c:pt idx="352">
                  <c:v>0.41399999999999992</c:v>
                </c:pt>
                <c:pt idx="353">
                  <c:v>0.40799999999999981</c:v>
                </c:pt>
                <c:pt idx="354">
                  <c:v>0.39899999999999991</c:v>
                </c:pt>
                <c:pt idx="355">
                  <c:v>0.39</c:v>
                </c:pt>
                <c:pt idx="356">
                  <c:v>0.3839999999999999</c:v>
                </c:pt>
                <c:pt idx="357">
                  <c:v>0.37799999999999984</c:v>
                </c:pt>
                <c:pt idx="358">
                  <c:v>0.36899999999999994</c:v>
                </c:pt>
                <c:pt idx="359">
                  <c:v>0.36</c:v>
                </c:pt>
                <c:pt idx="360">
                  <c:v>0.35399999999999993</c:v>
                </c:pt>
                <c:pt idx="361">
                  <c:v>0.34799999999999981</c:v>
                </c:pt>
                <c:pt idx="362">
                  <c:v>0.33899999999999991</c:v>
                </c:pt>
                <c:pt idx="363">
                  <c:v>0.33</c:v>
                </c:pt>
                <c:pt idx="364">
                  <c:v>0.3239999999999999</c:v>
                </c:pt>
                <c:pt idx="365">
                  <c:v>0.31799999999999984</c:v>
                </c:pt>
                <c:pt idx="366">
                  <c:v>0.30899999999999994</c:v>
                </c:pt>
                <c:pt idx="367">
                  <c:v>0.3</c:v>
                </c:pt>
                <c:pt idx="368">
                  <c:v>0.29399999999999993</c:v>
                </c:pt>
                <c:pt idx="369">
                  <c:v>0.28799999999999981</c:v>
                </c:pt>
                <c:pt idx="370">
                  <c:v>0.27899999999999991</c:v>
                </c:pt>
                <c:pt idx="371">
                  <c:v>0.27</c:v>
                </c:pt>
                <c:pt idx="372">
                  <c:v>0.2639999999999999</c:v>
                </c:pt>
                <c:pt idx="373">
                  <c:v>0.25799999999999984</c:v>
                </c:pt>
                <c:pt idx="374">
                  <c:v>0.24899999999999992</c:v>
                </c:pt>
                <c:pt idx="375">
                  <c:v>0.24</c:v>
                </c:pt>
                <c:pt idx="376">
                  <c:v>0.2339999999999999</c:v>
                </c:pt>
                <c:pt idx="377">
                  <c:v>0.22799999999999984</c:v>
                </c:pt>
                <c:pt idx="378">
                  <c:v>0.21899999999999992</c:v>
                </c:pt>
                <c:pt idx="379">
                  <c:v>0.21</c:v>
                </c:pt>
                <c:pt idx="380">
                  <c:v>0.2039999999999999</c:v>
                </c:pt>
                <c:pt idx="381">
                  <c:v>0.19799999999999984</c:v>
                </c:pt>
                <c:pt idx="382">
                  <c:v>0.18899999999999992</c:v>
                </c:pt>
                <c:pt idx="383">
                  <c:v>0.18</c:v>
                </c:pt>
                <c:pt idx="384">
                  <c:v>0.1739999999999999</c:v>
                </c:pt>
                <c:pt idx="385">
                  <c:v>0.16799999999999982</c:v>
                </c:pt>
                <c:pt idx="386">
                  <c:v>0.15899999999999992</c:v>
                </c:pt>
                <c:pt idx="387">
                  <c:v>0.15</c:v>
                </c:pt>
                <c:pt idx="388">
                  <c:v>0.14399999999999991</c:v>
                </c:pt>
                <c:pt idx="389">
                  <c:v>0.13799999999999982</c:v>
                </c:pt>
                <c:pt idx="390">
                  <c:v>0.12899999999999992</c:v>
                </c:pt>
                <c:pt idx="391">
                  <c:v>0.12</c:v>
                </c:pt>
                <c:pt idx="392">
                  <c:v>0.11399999999999992</c:v>
                </c:pt>
                <c:pt idx="393">
                  <c:v>0.10799999999999983</c:v>
                </c:pt>
                <c:pt idx="394">
                  <c:v>9.8999999999999921E-2</c:v>
                </c:pt>
                <c:pt idx="395">
                  <c:v>0.09</c:v>
                </c:pt>
                <c:pt idx="396">
                  <c:v>8.3999999999999908E-2</c:v>
                </c:pt>
                <c:pt idx="397">
                  <c:v>7.7999999999999833E-2</c:v>
                </c:pt>
                <c:pt idx="398">
                  <c:v>6.8999999999999909E-2</c:v>
                </c:pt>
                <c:pt idx="399">
                  <c:v>0.06</c:v>
                </c:pt>
                <c:pt idx="400">
                  <c:v>5.3999999999999916E-2</c:v>
                </c:pt>
                <c:pt idx="401">
                  <c:v>4.7999999999999828E-2</c:v>
                </c:pt>
                <c:pt idx="402">
                  <c:v>3.8999999999999917E-2</c:v>
                </c:pt>
                <c:pt idx="403">
                  <c:v>0.03</c:v>
                </c:pt>
                <c:pt idx="404">
                  <c:v>2.3999999999999914E-2</c:v>
                </c:pt>
                <c:pt idx="405">
                  <c:v>1.7999999999999829E-2</c:v>
                </c:pt>
                <c:pt idx="406">
                  <c:v>8.9999999999999143E-3</c:v>
                </c:pt>
                <c:pt idx="407">
                  <c:v>0</c:v>
                </c:pt>
              </c:numCache>
            </c:numRef>
          </c:cat>
          <c:val>
            <c:numRef>
              <c:f>Blad1!$C$3:$C$403</c:f>
              <c:numCache>
                <c:formatCode>General</c:formatCode>
                <c:ptCount val="401"/>
                <c:pt idx="0">
                  <c:v>0</c:v>
                </c:pt>
                <c:pt idx="1">
                  <c:v>1.0566</c:v>
                </c:pt>
                <c:pt idx="2">
                  <c:v>2.1133999999999999</c:v>
                </c:pt>
                <c:pt idx="3">
                  <c:v>3.6989999999999998</c:v>
                </c:pt>
                <c:pt idx="4">
                  <c:v>5.2850999999999999</c:v>
                </c:pt>
                <c:pt idx="5">
                  <c:v>6.3428000000000004</c:v>
                </c:pt>
                <c:pt idx="6">
                  <c:v>7.4006999999999996</c:v>
                </c:pt>
                <c:pt idx="7">
                  <c:v>8.9880999999999993</c:v>
                </c:pt>
                <c:pt idx="8">
                  <c:v>10.420999999999999</c:v>
                </c:pt>
                <c:pt idx="9">
                  <c:v>11.378</c:v>
                </c:pt>
                <c:pt idx="10">
                  <c:v>12.353999999999999</c:v>
                </c:pt>
                <c:pt idx="11">
                  <c:v>13.689</c:v>
                </c:pt>
                <c:pt idx="12">
                  <c:v>15</c:v>
                </c:pt>
                <c:pt idx="13">
                  <c:v>15.872999999999999</c:v>
                </c:pt>
                <c:pt idx="14">
                  <c:v>16.738</c:v>
                </c:pt>
                <c:pt idx="15">
                  <c:v>17.847000000000001</c:v>
                </c:pt>
                <c:pt idx="16">
                  <c:v>18.998999999999999</c:v>
                </c:pt>
                <c:pt idx="17">
                  <c:v>19.690000000000001</c:v>
                </c:pt>
                <c:pt idx="18">
                  <c:v>20.367000000000001</c:v>
                </c:pt>
                <c:pt idx="19">
                  <c:v>21.335999999999999</c:v>
                </c:pt>
                <c:pt idx="20">
                  <c:v>22.19</c:v>
                </c:pt>
                <c:pt idx="21">
                  <c:v>22.713000000000001</c:v>
                </c:pt>
                <c:pt idx="22">
                  <c:v>23.22</c:v>
                </c:pt>
                <c:pt idx="23">
                  <c:v>23.922999999999998</c:v>
                </c:pt>
                <c:pt idx="24">
                  <c:v>24.488</c:v>
                </c:pt>
                <c:pt idx="25">
                  <c:v>24.812999999999999</c:v>
                </c:pt>
                <c:pt idx="26">
                  <c:v>25.117000000000001</c:v>
                </c:pt>
                <c:pt idx="27">
                  <c:v>25.501999999999999</c:v>
                </c:pt>
                <c:pt idx="28">
                  <c:v>25.867000000000001</c:v>
                </c:pt>
                <c:pt idx="29">
                  <c:v>26.077999999999999</c:v>
                </c:pt>
                <c:pt idx="30">
                  <c:v>26.283000000000001</c:v>
                </c:pt>
                <c:pt idx="31">
                  <c:v>26.556999999999999</c:v>
                </c:pt>
                <c:pt idx="32">
                  <c:v>26.838999999999999</c:v>
                </c:pt>
                <c:pt idx="33">
                  <c:v>27.007999999999999</c:v>
                </c:pt>
                <c:pt idx="34">
                  <c:v>27.167000000000002</c:v>
                </c:pt>
                <c:pt idx="35">
                  <c:v>27.384</c:v>
                </c:pt>
                <c:pt idx="36">
                  <c:v>27.593</c:v>
                </c:pt>
                <c:pt idx="37">
                  <c:v>27.727</c:v>
                </c:pt>
                <c:pt idx="38">
                  <c:v>27.856000000000002</c:v>
                </c:pt>
                <c:pt idx="39">
                  <c:v>28.030999999999999</c:v>
                </c:pt>
                <c:pt idx="40">
                  <c:v>28.196000000000002</c:v>
                </c:pt>
                <c:pt idx="41">
                  <c:v>28.303000000000001</c:v>
                </c:pt>
                <c:pt idx="42">
                  <c:v>28.402999999999999</c:v>
                </c:pt>
                <c:pt idx="43">
                  <c:v>28.547000000000001</c:v>
                </c:pt>
                <c:pt idx="44">
                  <c:v>28.684999999999999</c:v>
                </c:pt>
                <c:pt idx="45">
                  <c:v>28.771000000000001</c:v>
                </c:pt>
                <c:pt idx="46">
                  <c:v>28.856999999999999</c:v>
                </c:pt>
                <c:pt idx="47">
                  <c:v>28.983000000000001</c:v>
                </c:pt>
                <c:pt idx="48">
                  <c:v>29.1</c:v>
                </c:pt>
                <c:pt idx="49">
                  <c:v>29.178999999999998</c:v>
                </c:pt>
                <c:pt idx="50">
                  <c:v>29.254000000000001</c:v>
                </c:pt>
                <c:pt idx="51">
                  <c:v>29.369</c:v>
                </c:pt>
                <c:pt idx="52">
                  <c:v>29.481000000000002</c:v>
                </c:pt>
                <c:pt idx="53">
                  <c:v>29.555</c:v>
                </c:pt>
                <c:pt idx="54">
                  <c:v>29.629000000000001</c:v>
                </c:pt>
                <c:pt idx="55">
                  <c:v>29.739000000000001</c:v>
                </c:pt>
                <c:pt idx="56">
                  <c:v>29.849</c:v>
                </c:pt>
                <c:pt idx="57">
                  <c:v>29.920999999999999</c:v>
                </c:pt>
                <c:pt idx="58">
                  <c:v>29.992999999999999</c:v>
                </c:pt>
                <c:pt idx="59">
                  <c:v>30.100999999999999</c:v>
                </c:pt>
                <c:pt idx="60">
                  <c:v>30.207999999999998</c:v>
                </c:pt>
                <c:pt idx="61">
                  <c:v>30.279</c:v>
                </c:pt>
                <c:pt idx="62">
                  <c:v>30.35</c:v>
                </c:pt>
                <c:pt idx="63">
                  <c:v>30.456</c:v>
                </c:pt>
                <c:pt idx="64">
                  <c:v>30.562000000000001</c:v>
                </c:pt>
                <c:pt idx="65">
                  <c:v>30.632000000000001</c:v>
                </c:pt>
                <c:pt idx="66">
                  <c:v>30.701000000000001</c:v>
                </c:pt>
                <c:pt idx="67">
                  <c:v>30.805</c:v>
                </c:pt>
                <c:pt idx="68">
                  <c:v>30.908000000000001</c:v>
                </c:pt>
                <c:pt idx="69">
                  <c:v>30.975999999999999</c:v>
                </c:pt>
                <c:pt idx="70">
                  <c:v>31.044</c:v>
                </c:pt>
                <c:pt idx="71">
                  <c:v>31.145</c:v>
                </c:pt>
                <c:pt idx="72">
                  <c:v>31.245999999999999</c:v>
                </c:pt>
                <c:pt idx="73">
                  <c:v>31.312999999999999</c:v>
                </c:pt>
                <c:pt idx="74">
                  <c:v>31.379000000000001</c:v>
                </c:pt>
                <c:pt idx="75">
                  <c:v>31.48</c:v>
                </c:pt>
                <c:pt idx="76">
                  <c:v>31.579000000000001</c:v>
                </c:pt>
                <c:pt idx="77">
                  <c:v>31.646000000000001</c:v>
                </c:pt>
                <c:pt idx="78">
                  <c:v>31.712</c:v>
                </c:pt>
                <c:pt idx="79">
                  <c:v>31.811</c:v>
                </c:pt>
                <c:pt idx="80">
                  <c:v>31.908999999999999</c:v>
                </c:pt>
                <c:pt idx="81">
                  <c:v>31.974</c:v>
                </c:pt>
                <c:pt idx="82">
                  <c:v>32.039000000000001</c:v>
                </c:pt>
                <c:pt idx="83">
                  <c:v>32.137</c:v>
                </c:pt>
                <c:pt idx="84">
                  <c:v>32.234000000000002</c:v>
                </c:pt>
                <c:pt idx="85">
                  <c:v>32.298999999999999</c:v>
                </c:pt>
                <c:pt idx="86">
                  <c:v>32.363</c:v>
                </c:pt>
                <c:pt idx="87">
                  <c:v>32.46</c:v>
                </c:pt>
                <c:pt idx="88">
                  <c:v>32.557000000000002</c:v>
                </c:pt>
                <c:pt idx="89">
                  <c:v>32.619999999999997</c:v>
                </c:pt>
                <c:pt idx="90">
                  <c:v>32.683</c:v>
                </c:pt>
                <c:pt idx="91">
                  <c:v>32.777999999999999</c:v>
                </c:pt>
                <c:pt idx="92">
                  <c:v>32.871000000000002</c:v>
                </c:pt>
                <c:pt idx="93">
                  <c:v>32.918999999999997</c:v>
                </c:pt>
                <c:pt idx="94">
                  <c:v>32.997</c:v>
                </c:pt>
                <c:pt idx="95">
                  <c:v>33.091999999999999</c:v>
                </c:pt>
                <c:pt idx="96">
                  <c:v>33.185000000000002</c:v>
                </c:pt>
                <c:pt idx="97">
                  <c:v>33.247999999999998</c:v>
                </c:pt>
                <c:pt idx="98">
                  <c:v>33.311</c:v>
                </c:pt>
                <c:pt idx="99">
                  <c:v>33.402999999999999</c:v>
                </c:pt>
                <c:pt idx="100">
                  <c:v>33.494999999999997</c:v>
                </c:pt>
                <c:pt idx="101">
                  <c:v>33.555999999999997</c:v>
                </c:pt>
                <c:pt idx="102">
                  <c:v>33.616999999999997</c:v>
                </c:pt>
                <c:pt idx="103">
                  <c:v>33.709000000000003</c:v>
                </c:pt>
                <c:pt idx="104">
                  <c:v>33.798999999999999</c:v>
                </c:pt>
                <c:pt idx="105">
                  <c:v>33.856999999999999</c:v>
                </c:pt>
                <c:pt idx="106">
                  <c:v>33.914999999999999</c:v>
                </c:pt>
                <c:pt idx="107">
                  <c:v>33.999000000000002</c:v>
                </c:pt>
                <c:pt idx="108">
                  <c:v>34.082999999999998</c:v>
                </c:pt>
                <c:pt idx="109">
                  <c:v>34.139000000000003</c:v>
                </c:pt>
                <c:pt idx="110">
                  <c:v>34.194000000000003</c:v>
                </c:pt>
                <c:pt idx="111">
                  <c:v>34.277000000000001</c:v>
                </c:pt>
                <c:pt idx="112">
                  <c:v>34.359000000000002</c:v>
                </c:pt>
                <c:pt idx="113">
                  <c:v>34.414000000000001</c:v>
                </c:pt>
                <c:pt idx="114">
                  <c:v>34.469000000000001</c:v>
                </c:pt>
                <c:pt idx="115">
                  <c:v>34.551000000000002</c:v>
                </c:pt>
                <c:pt idx="116">
                  <c:v>34.633000000000003</c:v>
                </c:pt>
                <c:pt idx="117">
                  <c:v>34.688000000000002</c:v>
                </c:pt>
                <c:pt idx="118">
                  <c:v>34.741</c:v>
                </c:pt>
                <c:pt idx="119">
                  <c:v>34.823</c:v>
                </c:pt>
                <c:pt idx="120">
                  <c:v>34.904000000000003</c:v>
                </c:pt>
                <c:pt idx="121">
                  <c:v>34.959000000000003</c:v>
                </c:pt>
                <c:pt idx="122">
                  <c:v>35.012999999999998</c:v>
                </c:pt>
                <c:pt idx="123">
                  <c:v>35.094000000000001</c:v>
                </c:pt>
                <c:pt idx="124">
                  <c:v>35.174999999999997</c:v>
                </c:pt>
                <c:pt idx="125">
                  <c:v>35.229999999999997</c:v>
                </c:pt>
                <c:pt idx="126">
                  <c:v>35.283000000000001</c:v>
                </c:pt>
                <c:pt idx="127">
                  <c:v>35.365000000000002</c:v>
                </c:pt>
                <c:pt idx="128">
                  <c:v>35.445</c:v>
                </c:pt>
                <c:pt idx="129">
                  <c:v>35.499000000000002</c:v>
                </c:pt>
                <c:pt idx="130">
                  <c:v>35.552999999999997</c:v>
                </c:pt>
                <c:pt idx="131">
                  <c:v>35.634</c:v>
                </c:pt>
                <c:pt idx="132">
                  <c:v>35.715000000000003</c:v>
                </c:pt>
                <c:pt idx="133">
                  <c:v>35.768999999999998</c:v>
                </c:pt>
                <c:pt idx="134">
                  <c:v>35.823</c:v>
                </c:pt>
                <c:pt idx="135">
                  <c:v>35.904000000000003</c:v>
                </c:pt>
                <c:pt idx="136">
                  <c:v>35.984999999999999</c:v>
                </c:pt>
                <c:pt idx="137">
                  <c:v>36.04</c:v>
                </c:pt>
                <c:pt idx="138">
                  <c:v>36.093000000000004</c:v>
                </c:pt>
                <c:pt idx="139">
                  <c:v>36.173999999999999</c:v>
                </c:pt>
                <c:pt idx="140">
                  <c:v>36.255000000000003</c:v>
                </c:pt>
                <c:pt idx="141">
                  <c:v>36.308999999999997</c:v>
                </c:pt>
                <c:pt idx="142">
                  <c:v>36.363</c:v>
                </c:pt>
                <c:pt idx="143">
                  <c:v>36.445</c:v>
                </c:pt>
                <c:pt idx="144">
                  <c:v>36.526000000000003</c:v>
                </c:pt>
                <c:pt idx="145">
                  <c:v>36.581000000000003</c:v>
                </c:pt>
                <c:pt idx="146">
                  <c:v>36.634999999999998</c:v>
                </c:pt>
                <c:pt idx="147">
                  <c:v>36.716999999999999</c:v>
                </c:pt>
                <c:pt idx="148">
                  <c:v>36.798999999999999</c:v>
                </c:pt>
                <c:pt idx="149">
                  <c:v>36.853000000000002</c:v>
                </c:pt>
                <c:pt idx="150">
                  <c:v>36.908000000000001</c:v>
                </c:pt>
                <c:pt idx="151">
                  <c:v>36.99</c:v>
                </c:pt>
                <c:pt idx="152">
                  <c:v>37.072000000000003</c:v>
                </c:pt>
                <c:pt idx="153">
                  <c:v>37.125999999999998</c:v>
                </c:pt>
                <c:pt idx="154">
                  <c:v>37.180999999999997</c:v>
                </c:pt>
                <c:pt idx="155">
                  <c:v>37.264000000000003</c:v>
                </c:pt>
                <c:pt idx="156">
                  <c:v>37.345999999999997</c:v>
                </c:pt>
                <c:pt idx="157">
                  <c:v>37.401000000000003</c:v>
                </c:pt>
                <c:pt idx="158">
                  <c:v>37.457000000000001</c:v>
                </c:pt>
                <c:pt idx="159">
                  <c:v>37.54</c:v>
                </c:pt>
                <c:pt idx="160">
                  <c:v>37.622999999999998</c:v>
                </c:pt>
                <c:pt idx="161">
                  <c:v>37.679000000000002</c:v>
                </c:pt>
                <c:pt idx="162">
                  <c:v>37.734000000000002</c:v>
                </c:pt>
                <c:pt idx="163">
                  <c:v>37.817999999999998</c:v>
                </c:pt>
                <c:pt idx="164">
                  <c:v>37.902000000000001</c:v>
                </c:pt>
                <c:pt idx="165">
                  <c:v>37.957999999999998</c:v>
                </c:pt>
                <c:pt idx="166">
                  <c:v>38.014000000000003</c:v>
                </c:pt>
                <c:pt idx="167">
                  <c:v>38.097999999999999</c:v>
                </c:pt>
                <c:pt idx="168">
                  <c:v>38.183</c:v>
                </c:pt>
                <c:pt idx="169">
                  <c:v>38.24</c:v>
                </c:pt>
                <c:pt idx="170">
                  <c:v>38.295999999999999</c:v>
                </c:pt>
                <c:pt idx="171">
                  <c:v>38.381999999999998</c:v>
                </c:pt>
                <c:pt idx="172">
                  <c:v>38.466999999999999</c:v>
                </c:pt>
                <c:pt idx="173">
                  <c:v>38.524000000000001</c:v>
                </c:pt>
                <c:pt idx="174">
                  <c:v>38.582000000000001</c:v>
                </c:pt>
                <c:pt idx="175">
                  <c:v>38.667999999999999</c:v>
                </c:pt>
                <c:pt idx="176">
                  <c:v>38.753</c:v>
                </c:pt>
                <c:pt idx="177">
                  <c:v>38.811</c:v>
                </c:pt>
                <c:pt idx="178">
                  <c:v>38.868000000000002</c:v>
                </c:pt>
                <c:pt idx="179">
                  <c:v>38.954000000000001</c:v>
                </c:pt>
                <c:pt idx="180">
                  <c:v>39.040999999999997</c:v>
                </c:pt>
                <c:pt idx="181">
                  <c:v>39.098999999999997</c:v>
                </c:pt>
                <c:pt idx="182">
                  <c:v>39.156999999999996</c:v>
                </c:pt>
                <c:pt idx="183">
                  <c:v>39.244</c:v>
                </c:pt>
                <c:pt idx="184">
                  <c:v>39.332000000000001</c:v>
                </c:pt>
                <c:pt idx="185">
                  <c:v>39.39</c:v>
                </c:pt>
                <c:pt idx="186">
                  <c:v>39.448999999999998</c:v>
                </c:pt>
                <c:pt idx="187">
                  <c:v>39.537999999999997</c:v>
                </c:pt>
                <c:pt idx="188">
                  <c:v>39.627000000000002</c:v>
                </c:pt>
                <c:pt idx="189">
                  <c:v>39.686</c:v>
                </c:pt>
                <c:pt idx="190">
                  <c:v>39.744999999999997</c:v>
                </c:pt>
                <c:pt idx="191">
                  <c:v>39.835000000000001</c:v>
                </c:pt>
                <c:pt idx="192">
                  <c:v>39.923000000000002</c:v>
                </c:pt>
                <c:pt idx="193">
                  <c:v>39.982999999999997</c:v>
                </c:pt>
                <c:pt idx="194">
                  <c:v>40.042000000000002</c:v>
                </c:pt>
                <c:pt idx="195">
                  <c:v>40.131</c:v>
                </c:pt>
                <c:pt idx="196">
                  <c:v>40.22</c:v>
                </c:pt>
                <c:pt idx="197">
                  <c:v>40.28</c:v>
                </c:pt>
                <c:pt idx="198">
                  <c:v>40.340000000000003</c:v>
                </c:pt>
                <c:pt idx="199">
                  <c:v>40.43</c:v>
                </c:pt>
                <c:pt idx="200">
                  <c:v>40.520000000000003</c:v>
                </c:pt>
                <c:pt idx="201">
                  <c:v>40.581000000000003</c:v>
                </c:pt>
                <c:pt idx="202">
                  <c:v>40.640999999999998</c:v>
                </c:pt>
                <c:pt idx="203">
                  <c:v>40.732999999999997</c:v>
                </c:pt>
                <c:pt idx="204">
                  <c:v>40.825000000000003</c:v>
                </c:pt>
                <c:pt idx="205">
                  <c:v>40.886000000000003</c:v>
                </c:pt>
                <c:pt idx="206">
                  <c:v>40.948</c:v>
                </c:pt>
                <c:pt idx="207">
                  <c:v>41.04</c:v>
                </c:pt>
                <c:pt idx="208">
                  <c:v>41.134</c:v>
                </c:pt>
                <c:pt idx="209">
                  <c:v>41.195999999999998</c:v>
                </c:pt>
                <c:pt idx="210">
                  <c:v>41.258000000000003</c:v>
                </c:pt>
                <c:pt idx="211">
                  <c:v>41.353000000000002</c:v>
                </c:pt>
                <c:pt idx="212">
                  <c:v>41.447000000000003</c:v>
                </c:pt>
                <c:pt idx="213">
                  <c:v>41.51</c:v>
                </c:pt>
                <c:pt idx="214">
                  <c:v>41.573999999999998</c:v>
                </c:pt>
                <c:pt idx="215">
                  <c:v>41.67</c:v>
                </c:pt>
                <c:pt idx="216">
                  <c:v>41.765999999999998</c:v>
                </c:pt>
                <c:pt idx="217">
                  <c:v>41.83</c:v>
                </c:pt>
                <c:pt idx="218">
                  <c:v>41.893999999999998</c:v>
                </c:pt>
                <c:pt idx="219">
                  <c:v>41.991</c:v>
                </c:pt>
                <c:pt idx="220">
                  <c:v>42.088999999999999</c:v>
                </c:pt>
                <c:pt idx="221">
                  <c:v>42.154000000000003</c:v>
                </c:pt>
                <c:pt idx="222">
                  <c:v>42.219000000000001</c:v>
                </c:pt>
                <c:pt idx="223">
                  <c:v>42.317999999999998</c:v>
                </c:pt>
                <c:pt idx="224">
                  <c:v>42.417000000000002</c:v>
                </c:pt>
                <c:pt idx="225">
                  <c:v>42.482999999999997</c:v>
                </c:pt>
                <c:pt idx="226">
                  <c:v>42.55</c:v>
                </c:pt>
                <c:pt idx="227">
                  <c:v>42.65</c:v>
                </c:pt>
                <c:pt idx="228">
                  <c:v>42.750999999999998</c:v>
                </c:pt>
                <c:pt idx="229">
                  <c:v>42.819000000000003</c:v>
                </c:pt>
                <c:pt idx="230">
                  <c:v>42.887</c:v>
                </c:pt>
                <c:pt idx="231">
                  <c:v>42.988999999999997</c:v>
                </c:pt>
                <c:pt idx="232">
                  <c:v>43.091000000000001</c:v>
                </c:pt>
                <c:pt idx="233">
                  <c:v>43.16</c:v>
                </c:pt>
                <c:pt idx="234">
                  <c:v>43.228999999999999</c:v>
                </c:pt>
                <c:pt idx="235">
                  <c:v>43.332999999999998</c:v>
                </c:pt>
                <c:pt idx="236">
                  <c:v>43.436999999999998</c:v>
                </c:pt>
                <c:pt idx="237">
                  <c:v>43.506</c:v>
                </c:pt>
                <c:pt idx="238">
                  <c:v>43.576000000000001</c:v>
                </c:pt>
                <c:pt idx="239">
                  <c:v>43.682000000000002</c:v>
                </c:pt>
                <c:pt idx="240">
                  <c:v>43.787999999999997</c:v>
                </c:pt>
                <c:pt idx="241">
                  <c:v>43.857999999999997</c:v>
                </c:pt>
                <c:pt idx="242">
                  <c:v>43.93</c:v>
                </c:pt>
                <c:pt idx="243">
                  <c:v>44.036999999999999</c:v>
                </c:pt>
                <c:pt idx="244">
                  <c:v>44.146000000000001</c:v>
                </c:pt>
                <c:pt idx="245">
                  <c:v>44.218000000000004</c:v>
                </c:pt>
                <c:pt idx="246">
                  <c:v>44.290999999999997</c:v>
                </c:pt>
                <c:pt idx="247">
                  <c:v>44.401000000000003</c:v>
                </c:pt>
                <c:pt idx="248">
                  <c:v>44.511000000000003</c:v>
                </c:pt>
                <c:pt idx="249">
                  <c:v>44.585000000000001</c:v>
                </c:pt>
                <c:pt idx="250">
                  <c:v>44.658000000000001</c:v>
                </c:pt>
                <c:pt idx="251">
                  <c:v>44.77</c:v>
                </c:pt>
                <c:pt idx="252">
                  <c:v>44.881999999999998</c:v>
                </c:pt>
                <c:pt idx="253">
                  <c:v>44.957000000000001</c:v>
                </c:pt>
                <c:pt idx="254">
                  <c:v>45.031999999999996</c:v>
                </c:pt>
                <c:pt idx="255">
                  <c:v>45.145000000000003</c:v>
                </c:pt>
                <c:pt idx="256">
                  <c:v>45.258000000000003</c:v>
                </c:pt>
                <c:pt idx="257">
                  <c:v>45.332999999999998</c:v>
                </c:pt>
                <c:pt idx="258">
                  <c:v>45.408999999999999</c:v>
                </c:pt>
                <c:pt idx="259">
                  <c:v>45.523000000000003</c:v>
                </c:pt>
                <c:pt idx="260">
                  <c:v>45.637999999999998</c:v>
                </c:pt>
                <c:pt idx="261">
                  <c:v>45.715000000000003</c:v>
                </c:pt>
                <c:pt idx="262">
                  <c:v>45.792999999999999</c:v>
                </c:pt>
                <c:pt idx="263">
                  <c:v>45.908999999999999</c:v>
                </c:pt>
                <c:pt idx="264">
                  <c:v>46.026000000000003</c:v>
                </c:pt>
                <c:pt idx="265">
                  <c:v>46.106999999999999</c:v>
                </c:pt>
                <c:pt idx="266">
                  <c:v>46.183999999999997</c:v>
                </c:pt>
                <c:pt idx="267">
                  <c:v>46.302</c:v>
                </c:pt>
                <c:pt idx="268">
                  <c:v>46.421999999999997</c:v>
                </c:pt>
                <c:pt idx="269">
                  <c:v>46.503</c:v>
                </c:pt>
                <c:pt idx="270">
                  <c:v>46.582000000000001</c:v>
                </c:pt>
                <c:pt idx="271">
                  <c:v>46.704000000000001</c:v>
                </c:pt>
                <c:pt idx="272">
                  <c:v>46.826000000000001</c:v>
                </c:pt>
                <c:pt idx="273">
                  <c:v>46.908000000000001</c:v>
                </c:pt>
                <c:pt idx="274">
                  <c:v>46.99</c:v>
                </c:pt>
                <c:pt idx="275">
                  <c:v>47.113999999999997</c:v>
                </c:pt>
                <c:pt idx="276">
                  <c:v>47.238999999999997</c:v>
                </c:pt>
                <c:pt idx="277">
                  <c:v>47.323</c:v>
                </c:pt>
                <c:pt idx="278">
                  <c:v>47.406999999999996</c:v>
                </c:pt>
                <c:pt idx="279">
                  <c:v>47.533999999999999</c:v>
                </c:pt>
                <c:pt idx="280">
                  <c:v>47.661999999999999</c:v>
                </c:pt>
                <c:pt idx="281">
                  <c:v>47.747999999999998</c:v>
                </c:pt>
                <c:pt idx="282">
                  <c:v>47.832999999999998</c:v>
                </c:pt>
                <c:pt idx="283">
                  <c:v>47.963000000000001</c:v>
                </c:pt>
                <c:pt idx="284">
                  <c:v>48.094000000000001</c:v>
                </c:pt>
                <c:pt idx="285">
                  <c:v>48.180999999999997</c:v>
                </c:pt>
                <c:pt idx="286">
                  <c:v>48.268999999999998</c:v>
                </c:pt>
                <c:pt idx="287">
                  <c:v>48.402000000000001</c:v>
                </c:pt>
                <c:pt idx="288">
                  <c:v>48.536000000000001</c:v>
                </c:pt>
                <c:pt idx="289">
                  <c:v>48.625</c:v>
                </c:pt>
                <c:pt idx="290">
                  <c:v>48.715000000000003</c:v>
                </c:pt>
                <c:pt idx="291">
                  <c:v>48.850999999999999</c:v>
                </c:pt>
                <c:pt idx="292">
                  <c:v>48.988</c:v>
                </c:pt>
                <c:pt idx="293">
                  <c:v>49.079000000000001</c:v>
                </c:pt>
                <c:pt idx="294">
                  <c:v>49.170999999999999</c:v>
                </c:pt>
                <c:pt idx="295">
                  <c:v>49.308999999999997</c:v>
                </c:pt>
                <c:pt idx="296">
                  <c:v>49.448</c:v>
                </c:pt>
                <c:pt idx="297">
                  <c:v>49.540999999999997</c:v>
                </c:pt>
                <c:pt idx="298">
                  <c:v>49.634999999999998</c:v>
                </c:pt>
                <c:pt idx="299">
                  <c:v>49.774999999999999</c:v>
                </c:pt>
                <c:pt idx="300">
                  <c:v>49.915999999999997</c:v>
                </c:pt>
                <c:pt idx="301">
                  <c:v>50.01</c:v>
                </c:pt>
                <c:pt idx="302">
                  <c:v>50.103999999999999</c:v>
                </c:pt>
                <c:pt idx="303">
                  <c:v>50.246000000000002</c:v>
                </c:pt>
                <c:pt idx="304">
                  <c:v>50.389000000000003</c:v>
                </c:pt>
                <c:pt idx="305">
                  <c:v>50.485999999999997</c:v>
                </c:pt>
                <c:pt idx="306">
                  <c:v>50.582000000000001</c:v>
                </c:pt>
                <c:pt idx="307">
                  <c:v>50.728000000000002</c:v>
                </c:pt>
                <c:pt idx="308">
                  <c:v>50.875</c:v>
                </c:pt>
                <c:pt idx="309">
                  <c:v>50.972999999999999</c:v>
                </c:pt>
                <c:pt idx="310">
                  <c:v>51.072000000000003</c:v>
                </c:pt>
                <c:pt idx="311">
                  <c:v>51.222000000000001</c:v>
                </c:pt>
                <c:pt idx="312">
                  <c:v>51.372999999999998</c:v>
                </c:pt>
                <c:pt idx="313">
                  <c:v>51.473999999999997</c:v>
                </c:pt>
                <c:pt idx="314">
                  <c:v>51.575000000000003</c:v>
                </c:pt>
                <c:pt idx="315">
                  <c:v>51.728999999999999</c:v>
                </c:pt>
                <c:pt idx="316">
                  <c:v>51.884</c:v>
                </c:pt>
                <c:pt idx="317">
                  <c:v>51.988999999999997</c:v>
                </c:pt>
                <c:pt idx="318">
                  <c:v>52.091999999999999</c:v>
                </c:pt>
                <c:pt idx="319">
                  <c:v>52.249000000000002</c:v>
                </c:pt>
                <c:pt idx="320">
                  <c:v>52.406999999999996</c:v>
                </c:pt>
                <c:pt idx="321">
                  <c:v>52.514000000000003</c:v>
                </c:pt>
                <c:pt idx="322">
                  <c:v>52.621000000000002</c:v>
                </c:pt>
                <c:pt idx="323">
                  <c:v>52.781999999999996</c:v>
                </c:pt>
                <c:pt idx="324">
                  <c:v>52.945</c:v>
                </c:pt>
                <c:pt idx="325">
                  <c:v>53.055999999999997</c:v>
                </c:pt>
                <c:pt idx="326">
                  <c:v>53.164999999999999</c:v>
                </c:pt>
                <c:pt idx="327">
                  <c:v>53.332000000000001</c:v>
                </c:pt>
                <c:pt idx="328">
                  <c:v>53.5</c:v>
                </c:pt>
                <c:pt idx="329">
                  <c:v>53.612000000000002</c:v>
                </c:pt>
                <c:pt idx="330">
                  <c:v>53.725999999999999</c:v>
                </c:pt>
                <c:pt idx="331">
                  <c:v>53.896999999999998</c:v>
                </c:pt>
                <c:pt idx="332">
                  <c:v>54.07</c:v>
                </c:pt>
                <c:pt idx="333">
                  <c:v>54.186999999999998</c:v>
                </c:pt>
                <c:pt idx="334">
                  <c:v>54.304000000000002</c:v>
                </c:pt>
                <c:pt idx="335">
                  <c:v>54.481000000000002</c:v>
                </c:pt>
                <c:pt idx="336">
                  <c:v>54.66</c:v>
                </c:pt>
                <c:pt idx="337">
                  <c:v>54.774000000000001</c:v>
                </c:pt>
                <c:pt idx="338">
                  <c:v>54.902000000000001</c:v>
                </c:pt>
                <c:pt idx="339">
                  <c:v>55.085999999999999</c:v>
                </c:pt>
                <c:pt idx="340">
                  <c:v>55.27</c:v>
                </c:pt>
                <c:pt idx="341">
                  <c:v>55.395000000000003</c:v>
                </c:pt>
                <c:pt idx="342">
                  <c:v>55.52</c:v>
                </c:pt>
                <c:pt idx="343">
                  <c:v>55.71</c:v>
                </c:pt>
                <c:pt idx="344">
                  <c:v>55.902000000000001</c:v>
                </c:pt>
                <c:pt idx="345">
                  <c:v>56.030999999999999</c:v>
                </c:pt>
                <c:pt idx="346">
                  <c:v>56.161000000000001</c:v>
                </c:pt>
                <c:pt idx="347">
                  <c:v>56.357999999999997</c:v>
                </c:pt>
                <c:pt idx="348">
                  <c:v>56.557000000000002</c:v>
                </c:pt>
                <c:pt idx="349">
                  <c:v>56.691000000000003</c:v>
                </c:pt>
                <c:pt idx="350">
                  <c:v>56.826000000000001</c:v>
                </c:pt>
                <c:pt idx="351">
                  <c:v>57.03</c:v>
                </c:pt>
                <c:pt idx="352">
                  <c:v>57.237000000000002</c:v>
                </c:pt>
                <c:pt idx="353">
                  <c:v>57.378</c:v>
                </c:pt>
                <c:pt idx="354">
                  <c:v>57.517000000000003</c:v>
                </c:pt>
                <c:pt idx="355">
                  <c:v>57.728999999999999</c:v>
                </c:pt>
                <c:pt idx="356">
                  <c:v>57.944000000000003</c:v>
                </c:pt>
                <c:pt idx="357">
                  <c:v>58.09</c:v>
                </c:pt>
                <c:pt idx="358">
                  <c:v>58.234999999999999</c:v>
                </c:pt>
                <c:pt idx="359">
                  <c:v>58.456000000000003</c:v>
                </c:pt>
                <c:pt idx="360">
                  <c:v>58.68</c:v>
                </c:pt>
                <c:pt idx="361">
                  <c:v>58.832000000000001</c:v>
                </c:pt>
                <c:pt idx="362">
                  <c:v>58.984000000000002</c:v>
                </c:pt>
                <c:pt idx="363">
                  <c:v>59.213999999999999</c:v>
                </c:pt>
                <c:pt idx="364">
                  <c:v>59.448</c:v>
                </c:pt>
                <c:pt idx="365">
                  <c:v>59.606000000000002</c:v>
                </c:pt>
                <c:pt idx="366">
                  <c:v>59.764000000000003</c:v>
                </c:pt>
                <c:pt idx="367">
                  <c:v>60.005000000000003</c:v>
                </c:pt>
                <c:pt idx="368">
                  <c:v>60.247999999999998</c:v>
                </c:pt>
                <c:pt idx="369">
                  <c:v>60.411000000000001</c:v>
                </c:pt>
                <c:pt idx="370">
                  <c:v>60.576000000000001</c:v>
                </c:pt>
                <c:pt idx="371">
                  <c:v>60.826000000000001</c:v>
                </c:pt>
                <c:pt idx="372">
                  <c:v>61.076999999999998</c:v>
                </c:pt>
                <c:pt idx="373">
                  <c:v>61.247</c:v>
                </c:pt>
                <c:pt idx="374">
                  <c:v>61.417999999999999</c:v>
                </c:pt>
                <c:pt idx="375">
                  <c:v>61.677</c:v>
                </c:pt>
                <c:pt idx="376">
                  <c:v>61.94</c:v>
                </c:pt>
                <c:pt idx="377">
                  <c:v>62.116</c:v>
                </c:pt>
                <c:pt idx="378">
                  <c:v>62.295000000000002</c:v>
                </c:pt>
                <c:pt idx="379">
                  <c:v>62.566000000000003</c:v>
                </c:pt>
                <c:pt idx="380">
                  <c:v>62.838999999999999</c:v>
                </c:pt>
                <c:pt idx="381">
                  <c:v>63.024000000000001</c:v>
                </c:pt>
                <c:pt idx="382">
                  <c:v>63.210999999999999</c:v>
                </c:pt>
                <c:pt idx="383">
                  <c:v>63.494</c:v>
                </c:pt>
                <c:pt idx="384">
                  <c:v>63.780999999999999</c:v>
                </c:pt>
                <c:pt idx="385">
                  <c:v>63.975000000000001</c:v>
                </c:pt>
                <c:pt idx="386">
                  <c:v>64.171000000000006</c:v>
                </c:pt>
                <c:pt idx="387">
                  <c:v>64.468000000000004</c:v>
                </c:pt>
                <c:pt idx="388">
                  <c:v>64.77</c:v>
                </c:pt>
                <c:pt idx="389">
                  <c:v>64.974000000000004</c:v>
                </c:pt>
                <c:pt idx="390">
                  <c:v>65.180000000000007</c:v>
                </c:pt>
                <c:pt idx="391">
                  <c:v>65.492999999999995</c:v>
                </c:pt>
                <c:pt idx="392">
                  <c:v>65.81</c:v>
                </c:pt>
                <c:pt idx="393">
                  <c:v>66.022999999999996</c:v>
                </c:pt>
                <c:pt idx="394">
                  <c:v>66.239000000000004</c:v>
                </c:pt>
                <c:pt idx="395">
                  <c:v>66.566999999999993</c:v>
                </c:pt>
                <c:pt idx="396">
                  <c:v>66.900999999999996</c:v>
                </c:pt>
                <c:pt idx="397">
                  <c:v>67.126000000000005</c:v>
                </c:pt>
                <c:pt idx="398">
                  <c:v>67.353999999999999</c:v>
                </c:pt>
                <c:pt idx="399">
                  <c:v>67.700999999999993</c:v>
                </c:pt>
                <c:pt idx="400">
                  <c:v>68.054000000000002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6-4305-8CF3-A9B9BFCA03A2}"/>
            </c:ext>
          </c:extLst>
        </c:ser>
        <c:ser>
          <c:idx val="2"/>
          <c:order val="2"/>
          <c:tx>
            <c:strRef>
              <c:f>Blad1!$A$1</c:f>
              <c:strCache>
                <c:ptCount val="1"/>
                <c:pt idx="0">
                  <c:v>opening full width displacement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Blad1!$R$2:$R$409</c:f>
              <c:numCache>
                <c:formatCode>General</c:formatCode>
                <c:ptCount val="408"/>
                <c:pt idx="0">
                  <c:v>6.000000000000001E-3</c:v>
                </c:pt>
                <c:pt idx="1">
                  <c:v>1.2000000000000002E-2</c:v>
                </c:pt>
                <c:pt idx="2">
                  <c:v>2.0999999999999998E-2</c:v>
                </c:pt>
                <c:pt idx="3">
                  <c:v>0.03</c:v>
                </c:pt>
                <c:pt idx="4">
                  <c:v>3.5999999999999997E-2</c:v>
                </c:pt>
                <c:pt idx="5">
                  <c:v>4.1999999999999996E-2</c:v>
                </c:pt>
                <c:pt idx="6">
                  <c:v>5.0999999999999997E-2</c:v>
                </c:pt>
                <c:pt idx="7">
                  <c:v>0.06</c:v>
                </c:pt>
                <c:pt idx="8">
                  <c:v>6.6000000000000003E-2</c:v>
                </c:pt>
                <c:pt idx="9">
                  <c:v>7.1999999999999995E-2</c:v>
                </c:pt>
                <c:pt idx="10">
                  <c:v>8.1000000000000016E-2</c:v>
                </c:pt>
                <c:pt idx="11">
                  <c:v>0.09</c:v>
                </c:pt>
                <c:pt idx="12">
                  <c:v>9.6000000000000016E-2</c:v>
                </c:pt>
                <c:pt idx="13">
                  <c:v>0.10199999999999999</c:v>
                </c:pt>
                <c:pt idx="14">
                  <c:v>0.11100000000000002</c:v>
                </c:pt>
                <c:pt idx="15">
                  <c:v>0.12</c:v>
                </c:pt>
                <c:pt idx="16">
                  <c:v>0.126</c:v>
                </c:pt>
                <c:pt idx="17">
                  <c:v>0.13200000000000001</c:v>
                </c:pt>
                <c:pt idx="18">
                  <c:v>0.14100000000000001</c:v>
                </c:pt>
                <c:pt idx="19">
                  <c:v>0.15</c:v>
                </c:pt>
                <c:pt idx="20">
                  <c:v>0.15600000000000003</c:v>
                </c:pt>
                <c:pt idx="21">
                  <c:v>0.16200000000000003</c:v>
                </c:pt>
                <c:pt idx="22">
                  <c:v>0.17100000000000001</c:v>
                </c:pt>
                <c:pt idx="23">
                  <c:v>0.18</c:v>
                </c:pt>
                <c:pt idx="24">
                  <c:v>0.18600000000000003</c:v>
                </c:pt>
                <c:pt idx="25">
                  <c:v>0.19200000000000003</c:v>
                </c:pt>
                <c:pt idx="26">
                  <c:v>0.20100000000000001</c:v>
                </c:pt>
                <c:pt idx="27">
                  <c:v>0.21</c:v>
                </c:pt>
                <c:pt idx="28">
                  <c:v>0.21600000000000003</c:v>
                </c:pt>
                <c:pt idx="29">
                  <c:v>0.22200000000000003</c:v>
                </c:pt>
                <c:pt idx="30">
                  <c:v>0.23100000000000001</c:v>
                </c:pt>
                <c:pt idx="31">
                  <c:v>0.24</c:v>
                </c:pt>
                <c:pt idx="32">
                  <c:v>0.24599999999999997</c:v>
                </c:pt>
                <c:pt idx="33">
                  <c:v>0.252</c:v>
                </c:pt>
                <c:pt idx="34">
                  <c:v>0.26099999999999995</c:v>
                </c:pt>
                <c:pt idx="35">
                  <c:v>0.27</c:v>
                </c:pt>
                <c:pt idx="36">
                  <c:v>0.27599999999999997</c:v>
                </c:pt>
                <c:pt idx="37">
                  <c:v>0.28200000000000003</c:v>
                </c:pt>
                <c:pt idx="38">
                  <c:v>0.29099999999999998</c:v>
                </c:pt>
                <c:pt idx="39">
                  <c:v>0.3</c:v>
                </c:pt>
                <c:pt idx="40">
                  <c:v>0.30599999999999999</c:v>
                </c:pt>
                <c:pt idx="41">
                  <c:v>0.31200000000000006</c:v>
                </c:pt>
                <c:pt idx="42">
                  <c:v>0.32099999999999995</c:v>
                </c:pt>
                <c:pt idx="43">
                  <c:v>0.33</c:v>
                </c:pt>
                <c:pt idx="44">
                  <c:v>0.33599999999999997</c:v>
                </c:pt>
                <c:pt idx="45">
                  <c:v>0.34200000000000003</c:v>
                </c:pt>
                <c:pt idx="46">
                  <c:v>0.35099999999999992</c:v>
                </c:pt>
                <c:pt idx="47">
                  <c:v>0.36</c:v>
                </c:pt>
                <c:pt idx="48">
                  <c:v>0.36599999999999994</c:v>
                </c:pt>
                <c:pt idx="49">
                  <c:v>0.37200000000000005</c:v>
                </c:pt>
                <c:pt idx="50">
                  <c:v>0.38099999999999995</c:v>
                </c:pt>
                <c:pt idx="51">
                  <c:v>0.39</c:v>
                </c:pt>
                <c:pt idx="52">
                  <c:v>0.39599999999999996</c:v>
                </c:pt>
                <c:pt idx="53">
                  <c:v>0.40200000000000002</c:v>
                </c:pt>
                <c:pt idx="54">
                  <c:v>0.41099999999999992</c:v>
                </c:pt>
                <c:pt idx="55">
                  <c:v>0.42</c:v>
                </c:pt>
                <c:pt idx="56">
                  <c:v>0.42599999999999993</c:v>
                </c:pt>
                <c:pt idx="57">
                  <c:v>0.43200000000000005</c:v>
                </c:pt>
                <c:pt idx="58">
                  <c:v>0.44099999999999995</c:v>
                </c:pt>
                <c:pt idx="59">
                  <c:v>0.45</c:v>
                </c:pt>
                <c:pt idx="60">
                  <c:v>0.45599999999999996</c:v>
                </c:pt>
                <c:pt idx="61">
                  <c:v>0.46200000000000002</c:v>
                </c:pt>
                <c:pt idx="62">
                  <c:v>0.47099999999999992</c:v>
                </c:pt>
                <c:pt idx="63">
                  <c:v>0.48</c:v>
                </c:pt>
                <c:pt idx="64">
                  <c:v>0.48599999999999993</c:v>
                </c:pt>
                <c:pt idx="65">
                  <c:v>0.49199999999999994</c:v>
                </c:pt>
                <c:pt idx="66">
                  <c:v>0.50099999999999989</c:v>
                </c:pt>
                <c:pt idx="67">
                  <c:v>0.51</c:v>
                </c:pt>
                <c:pt idx="68">
                  <c:v>0.5159999999999999</c:v>
                </c:pt>
                <c:pt idx="69">
                  <c:v>0.52199999999999991</c:v>
                </c:pt>
                <c:pt idx="70">
                  <c:v>0.53099999999999992</c:v>
                </c:pt>
                <c:pt idx="71">
                  <c:v>0.54</c:v>
                </c:pt>
                <c:pt idx="72">
                  <c:v>0.54599999999999993</c:v>
                </c:pt>
                <c:pt idx="73">
                  <c:v>0.55199999999999994</c:v>
                </c:pt>
                <c:pt idx="74">
                  <c:v>0.56099999999999994</c:v>
                </c:pt>
                <c:pt idx="75">
                  <c:v>0.56999999999999995</c:v>
                </c:pt>
                <c:pt idx="76">
                  <c:v>0.57599999999999996</c:v>
                </c:pt>
                <c:pt idx="77">
                  <c:v>0.58199999999999996</c:v>
                </c:pt>
                <c:pt idx="78">
                  <c:v>0.59099999999999997</c:v>
                </c:pt>
                <c:pt idx="79">
                  <c:v>0.6</c:v>
                </c:pt>
                <c:pt idx="80">
                  <c:v>0.60599999999999998</c:v>
                </c:pt>
                <c:pt idx="81">
                  <c:v>0.61199999999999999</c:v>
                </c:pt>
                <c:pt idx="82">
                  <c:v>0.621</c:v>
                </c:pt>
                <c:pt idx="83">
                  <c:v>0.63</c:v>
                </c:pt>
                <c:pt idx="84">
                  <c:v>0.6359999999999999</c:v>
                </c:pt>
                <c:pt idx="85">
                  <c:v>0.6419999999999999</c:v>
                </c:pt>
                <c:pt idx="86">
                  <c:v>0.65099999999999991</c:v>
                </c:pt>
                <c:pt idx="87">
                  <c:v>0.66</c:v>
                </c:pt>
                <c:pt idx="88">
                  <c:v>0.66599999999999993</c:v>
                </c:pt>
                <c:pt idx="89">
                  <c:v>0.67199999999999993</c:v>
                </c:pt>
                <c:pt idx="90">
                  <c:v>0.68099999999999994</c:v>
                </c:pt>
                <c:pt idx="91">
                  <c:v>0.69</c:v>
                </c:pt>
                <c:pt idx="92">
                  <c:v>0.69599999999999995</c:v>
                </c:pt>
                <c:pt idx="93">
                  <c:v>0.70199999999999985</c:v>
                </c:pt>
                <c:pt idx="94">
                  <c:v>0.71099999999999997</c:v>
                </c:pt>
                <c:pt idx="95">
                  <c:v>0.72</c:v>
                </c:pt>
                <c:pt idx="96">
                  <c:v>0.72599999999999998</c:v>
                </c:pt>
                <c:pt idx="97">
                  <c:v>0.73199999999999987</c:v>
                </c:pt>
                <c:pt idx="98">
                  <c:v>0.74099999999999999</c:v>
                </c:pt>
                <c:pt idx="99">
                  <c:v>0.75</c:v>
                </c:pt>
                <c:pt idx="100">
                  <c:v>0.75599999999999989</c:v>
                </c:pt>
                <c:pt idx="101">
                  <c:v>0.7619999999999999</c:v>
                </c:pt>
                <c:pt idx="102">
                  <c:v>0.77099999999999991</c:v>
                </c:pt>
                <c:pt idx="103">
                  <c:v>0.78</c:v>
                </c:pt>
                <c:pt idx="104">
                  <c:v>0.78599999999999992</c:v>
                </c:pt>
                <c:pt idx="105">
                  <c:v>0.79199999999999993</c:v>
                </c:pt>
                <c:pt idx="106">
                  <c:v>0.80099999999999993</c:v>
                </c:pt>
                <c:pt idx="107">
                  <c:v>0.81</c:v>
                </c:pt>
                <c:pt idx="108">
                  <c:v>0.81599999999999995</c:v>
                </c:pt>
                <c:pt idx="109">
                  <c:v>0.82199999999999984</c:v>
                </c:pt>
                <c:pt idx="110">
                  <c:v>0.83099999999999996</c:v>
                </c:pt>
                <c:pt idx="111">
                  <c:v>0.84</c:v>
                </c:pt>
                <c:pt idx="112">
                  <c:v>0.84599999999999997</c:v>
                </c:pt>
                <c:pt idx="113">
                  <c:v>0.85199999999999987</c:v>
                </c:pt>
                <c:pt idx="114">
                  <c:v>0.86099999999999999</c:v>
                </c:pt>
                <c:pt idx="115">
                  <c:v>0.87</c:v>
                </c:pt>
                <c:pt idx="116">
                  <c:v>0.87599999999999989</c:v>
                </c:pt>
                <c:pt idx="117">
                  <c:v>0.8819999999999999</c:v>
                </c:pt>
                <c:pt idx="118">
                  <c:v>0.8909999999999999</c:v>
                </c:pt>
                <c:pt idx="119">
                  <c:v>0.9</c:v>
                </c:pt>
                <c:pt idx="120">
                  <c:v>0.90599999999999992</c:v>
                </c:pt>
                <c:pt idx="121">
                  <c:v>0.91199999999999992</c:v>
                </c:pt>
                <c:pt idx="122">
                  <c:v>0.92099999999999993</c:v>
                </c:pt>
                <c:pt idx="123">
                  <c:v>0.93</c:v>
                </c:pt>
                <c:pt idx="124">
                  <c:v>0.93599999999999994</c:v>
                </c:pt>
                <c:pt idx="125">
                  <c:v>0.94199999999999984</c:v>
                </c:pt>
                <c:pt idx="126">
                  <c:v>0.95099999999999996</c:v>
                </c:pt>
                <c:pt idx="127">
                  <c:v>0.96</c:v>
                </c:pt>
                <c:pt idx="128">
                  <c:v>0.96600000000000008</c:v>
                </c:pt>
                <c:pt idx="129">
                  <c:v>0.97199999999999986</c:v>
                </c:pt>
                <c:pt idx="130">
                  <c:v>0.98100000000000009</c:v>
                </c:pt>
                <c:pt idx="131">
                  <c:v>0.99</c:v>
                </c:pt>
                <c:pt idx="132">
                  <c:v>0.99600000000000011</c:v>
                </c:pt>
                <c:pt idx="133">
                  <c:v>1.0019999999999998</c:v>
                </c:pt>
                <c:pt idx="134">
                  <c:v>1.0110000000000001</c:v>
                </c:pt>
                <c:pt idx="135">
                  <c:v>1.02</c:v>
                </c:pt>
                <c:pt idx="136">
                  <c:v>1.026</c:v>
                </c:pt>
                <c:pt idx="137">
                  <c:v>1.0319999999999998</c:v>
                </c:pt>
                <c:pt idx="138">
                  <c:v>1.0410000000000001</c:v>
                </c:pt>
                <c:pt idx="139">
                  <c:v>1.05</c:v>
                </c:pt>
                <c:pt idx="140">
                  <c:v>1.056</c:v>
                </c:pt>
                <c:pt idx="141">
                  <c:v>1.0619999999999998</c:v>
                </c:pt>
                <c:pt idx="142">
                  <c:v>1.0710000000000002</c:v>
                </c:pt>
                <c:pt idx="143">
                  <c:v>1.08</c:v>
                </c:pt>
                <c:pt idx="144">
                  <c:v>1.0860000000000001</c:v>
                </c:pt>
                <c:pt idx="145">
                  <c:v>1.0919999999999999</c:v>
                </c:pt>
                <c:pt idx="146">
                  <c:v>1.101</c:v>
                </c:pt>
                <c:pt idx="147">
                  <c:v>1.1100000000000001</c:v>
                </c:pt>
                <c:pt idx="148">
                  <c:v>1.1160000000000001</c:v>
                </c:pt>
                <c:pt idx="149">
                  <c:v>1.1219999999999999</c:v>
                </c:pt>
                <c:pt idx="150">
                  <c:v>1.131</c:v>
                </c:pt>
                <c:pt idx="151">
                  <c:v>1.1399999999999999</c:v>
                </c:pt>
                <c:pt idx="152">
                  <c:v>1.1460000000000001</c:v>
                </c:pt>
                <c:pt idx="153">
                  <c:v>1.1519999999999999</c:v>
                </c:pt>
                <c:pt idx="154">
                  <c:v>1.161</c:v>
                </c:pt>
                <c:pt idx="155">
                  <c:v>1.17</c:v>
                </c:pt>
                <c:pt idx="156">
                  <c:v>1.1760000000000002</c:v>
                </c:pt>
                <c:pt idx="157">
                  <c:v>1.1819999999999999</c:v>
                </c:pt>
                <c:pt idx="158">
                  <c:v>1.1910000000000001</c:v>
                </c:pt>
                <c:pt idx="159">
                  <c:v>1.2</c:v>
                </c:pt>
                <c:pt idx="160">
                  <c:v>1.2060000000000002</c:v>
                </c:pt>
                <c:pt idx="161">
                  <c:v>1.212</c:v>
                </c:pt>
                <c:pt idx="162">
                  <c:v>1.2210000000000001</c:v>
                </c:pt>
                <c:pt idx="163">
                  <c:v>1.23</c:v>
                </c:pt>
                <c:pt idx="164">
                  <c:v>1.236</c:v>
                </c:pt>
                <c:pt idx="165">
                  <c:v>1.242</c:v>
                </c:pt>
                <c:pt idx="166">
                  <c:v>1.2510000000000001</c:v>
                </c:pt>
                <c:pt idx="167">
                  <c:v>1.26</c:v>
                </c:pt>
                <c:pt idx="168">
                  <c:v>1.266</c:v>
                </c:pt>
                <c:pt idx="169">
                  <c:v>1.2719999999999998</c:v>
                </c:pt>
                <c:pt idx="170">
                  <c:v>1.2810000000000001</c:v>
                </c:pt>
                <c:pt idx="171">
                  <c:v>1.29</c:v>
                </c:pt>
                <c:pt idx="172">
                  <c:v>1.2960000000000003</c:v>
                </c:pt>
                <c:pt idx="173">
                  <c:v>1.3019999999999998</c:v>
                </c:pt>
                <c:pt idx="174">
                  <c:v>1.3110000000000002</c:v>
                </c:pt>
                <c:pt idx="175">
                  <c:v>1.32</c:v>
                </c:pt>
                <c:pt idx="176">
                  <c:v>1.3260000000000003</c:v>
                </c:pt>
                <c:pt idx="177">
                  <c:v>1.3319999999999999</c:v>
                </c:pt>
                <c:pt idx="178">
                  <c:v>1.3410000000000002</c:v>
                </c:pt>
                <c:pt idx="179">
                  <c:v>1.35</c:v>
                </c:pt>
                <c:pt idx="180">
                  <c:v>1.3560000000000003</c:v>
                </c:pt>
                <c:pt idx="181">
                  <c:v>1.3619999999999999</c:v>
                </c:pt>
                <c:pt idx="182">
                  <c:v>1.3710000000000002</c:v>
                </c:pt>
                <c:pt idx="183">
                  <c:v>1.38</c:v>
                </c:pt>
                <c:pt idx="184">
                  <c:v>1.3860000000000001</c:v>
                </c:pt>
                <c:pt idx="185">
                  <c:v>1.3919999999999999</c:v>
                </c:pt>
                <c:pt idx="186">
                  <c:v>1.4010000000000002</c:v>
                </c:pt>
                <c:pt idx="187">
                  <c:v>1.41</c:v>
                </c:pt>
                <c:pt idx="188">
                  <c:v>1.4160000000000001</c:v>
                </c:pt>
                <c:pt idx="189">
                  <c:v>1.4219999999999999</c:v>
                </c:pt>
                <c:pt idx="190">
                  <c:v>1.4310000000000003</c:v>
                </c:pt>
                <c:pt idx="191">
                  <c:v>1.44</c:v>
                </c:pt>
                <c:pt idx="192">
                  <c:v>1.4460000000000002</c:v>
                </c:pt>
                <c:pt idx="193">
                  <c:v>1.452</c:v>
                </c:pt>
                <c:pt idx="194">
                  <c:v>1.4610000000000003</c:v>
                </c:pt>
                <c:pt idx="195">
                  <c:v>1.47</c:v>
                </c:pt>
                <c:pt idx="196">
                  <c:v>1.4760000000000002</c:v>
                </c:pt>
                <c:pt idx="197">
                  <c:v>1.482</c:v>
                </c:pt>
                <c:pt idx="198">
                  <c:v>1.4910000000000003</c:v>
                </c:pt>
                <c:pt idx="199">
                  <c:v>1.5</c:v>
                </c:pt>
                <c:pt idx="200">
                  <c:v>1.4939999999999998</c:v>
                </c:pt>
                <c:pt idx="201">
                  <c:v>1.4880000000000002</c:v>
                </c:pt>
                <c:pt idx="202">
                  <c:v>1.4789999999999999</c:v>
                </c:pt>
                <c:pt idx="203">
                  <c:v>1.47</c:v>
                </c:pt>
                <c:pt idx="204">
                  <c:v>1.4639999999999997</c:v>
                </c:pt>
                <c:pt idx="205">
                  <c:v>1.4580000000000002</c:v>
                </c:pt>
                <c:pt idx="206">
                  <c:v>1.4489999999999998</c:v>
                </c:pt>
                <c:pt idx="207">
                  <c:v>1.44</c:v>
                </c:pt>
                <c:pt idx="208">
                  <c:v>1.4339999999999997</c:v>
                </c:pt>
                <c:pt idx="209">
                  <c:v>1.4280000000000002</c:v>
                </c:pt>
                <c:pt idx="210">
                  <c:v>1.4189999999999998</c:v>
                </c:pt>
                <c:pt idx="211">
                  <c:v>1.41</c:v>
                </c:pt>
                <c:pt idx="212">
                  <c:v>1.4039999999999997</c:v>
                </c:pt>
                <c:pt idx="213">
                  <c:v>1.3980000000000001</c:v>
                </c:pt>
                <c:pt idx="214">
                  <c:v>1.3889999999999998</c:v>
                </c:pt>
                <c:pt idx="215">
                  <c:v>1.38</c:v>
                </c:pt>
                <c:pt idx="216">
                  <c:v>1.3739999999999997</c:v>
                </c:pt>
                <c:pt idx="217">
                  <c:v>1.3680000000000001</c:v>
                </c:pt>
                <c:pt idx="218">
                  <c:v>1.3589999999999998</c:v>
                </c:pt>
                <c:pt idx="219">
                  <c:v>1.35</c:v>
                </c:pt>
                <c:pt idx="220">
                  <c:v>1.3439999999999999</c:v>
                </c:pt>
                <c:pt idx="221">
                  <c:v>1.3380000000000001</c:v>
                </c:pt>
                <c:pt idx="222">
                  <c:v>1.3289999999999997</c:v>
                </c:pt>
                <c:pt idx="223">
                  <c:v>1.32</c:v>
                </c:pt>
                <c:pt idx="224">
                  <c:v>1.3139999999999998</c:v>
                </c:pt>
                <c:pt idx="225">
                  <c:v>1.3080000000000001</c:v>
                </c:pt>
                <c:pt idx="226">
                  <c:v>1.2989999999999997</c:v>
                </c:pt>
                <c:pt idx="227">
                  <c:v>1.29</c:v>
                </c:pt>
                <c:pt idx="228">
                  <c:v>1.2839999999999998</c:v>
                </c:pt>
                <c:pt idx="229">
                  <c:v>1.278</c:v>
                </c:pt>
                <c:pt idx="230">
                  <c:v>1.2689999999999999</c:v>
                </c:pt>
                <c:pt idx="231">
                  <c:v>1.26</c:v>
                </c:pt>
                <c:pt idx="232">
                  <c:v>1.254</c:v>
                </c:pt>
                <c:pt idx="233">
                  <c:v>1.2480000000000002</c:v>
                </c:pt>
                <c:pt idx="234">
                  <c:v>1.2389999999999999</c:v>
                </c:pt>
                <c:pt idx="235">
                  <c:v>1.23</c:v>
                </c:pt>
                <c:pt idx="236">
                  <c:v>1.224</c:v>
                </c:pt>
                <c:pt idx="237">
                  <c:v>1.2180000000000002</c:v>
                </c:pt>
                <c:pt idx="238">
                  <c:v>1.2089999999999999</c:v>
                </c:pt>
                <c:pt idx="239">
                  <c:v>1.2</c:v>
                </c:pt>
                <c:pt idx="240">
                  <c:v>1.194</c:v>
                </c:pt>
                <c:pt idx="241">
                  <c:v>1.1880000000000002</c:v>
                </c:pt>
                <c:pt idx="242">
                  <c:v>1.1789999999999998</c:v>
                </c:pt>
                <c:pt idx="243">
                  <c:v>1.17</c:v>
                </c:pt>
                <c:pt idx="244">
                  <c:v>1.1639999999999999</c:v>
                </c:pt>
                <c:pt idx="245">
                  <c:v>1.1580000000000001</c:v>
                </c:pt>
                <c:pt idx="246">
                  <c:v>1.149</c:v>
                </c:pt>
                <c:pt idx="247">
                  <c:v>1.1399999999999999</c:v>
                </c:pt>
                <c:pt idx="248">
                  <c:v>1.1339999999999999</c:v>
                </c:pt>
                <c:pt idx="249">
                  <c:v>1.1280000000000001</c:v>
                </c:pt>
                <c:pt idx="250">
                  <c:v>1.119</c:v>
                </c:pt>
                <c:pt idx="251">
                  <c:v>1.1100000000000001</c:v>
                </c:pt>
                <c:pt idx="252">
                  <c:v>1.1039999999999999</c:v>
                </c:pt>
                <c:pt idx="253">
                  <c:v>1.0980000000000001</c:v>
                </c:pt>
                <c:pt idx="254">
                  <c:v>1.089</c:v>
                </c:pt>
                <c:pt idx="255">
                  <c:v>1.08</c:v>
                </c:pt>
                <c:pt idx="256">
                  <c:v>1.0779000000000003</c:v>
                </c:pt>
                <c:pt idx="257">
                  <c:v>1.0758000000000001</c:v>
                </c:pt>
                <c:pt idx="258">
                  <c:v>1.0726499999999999</c:v>
                </c:pt>
                <c:pt idx="259">
                  <c:v>1.0679399999999999</c:v>
                </c:pt>
                <c:pt idx="260">
                  <c:v>1.0608300000000002</c:v>
                </c:pt>
                <c:pt idx="261">
                  <c:v>1.0554299999999999</c:v>
                </c:pt>
                <c:pt idx="262">
                  <c:v>1.05</c:v>
                </c:pt>
                <c:pt idx="263">
                  <c:v>1.0479000000000003</c:v>
                </c:pt>
                <c:pt idx="264">
                  <c:v>1.0458000000000001</c:v>
                </c:pt>
                <c:pt idx="265">
                  <c:v>1.0426499999999999</c:v>
                </c:pt>
                <c:pt idx="266">
                  <c:v>1.0379399999999999</c:v>
                </c:pt>
                <c:pt idx="267">
                  <c:v>1.0308300000000001</c:v>
                </c:pt>
                <c:pt idx="268">
                  <c:v>1.0254299999999998</c:v>
                </c:pt>
                <c:pt idx="269">
                  <c:v>1.02</c:v>
                </c:pt>
                <c:pt idx="270">
                  <c:v>1.0172999999999999</c:v>
                </c:pt>
                <c:pt idx="271">
                  <c:v>1.0145999999999997</c:v>
                </c:pt>
                <c:pt idx="272">
                  <c:v>1.0105500000000001</c:v>
                </c:pt>
                <c:pt idx="273">
                  <c:v>1.0044599999999999</c:v>
                </c:pt>
                <c:pt idx="274">
                  <c:v>0.99537000000000009</c:v>
                </c:pt>
                <c:pt idx="275">
                  <c:v>0.99</c:v>
                </c:pt>
                <c:pt idx="276">
                  <c:v>0.98399999999999987</c:v>
                </c:pt>
                <c:pt idx="277">
                  <c:v>0.97799999999999987</c:v>
                </c:pt>
                <c:pt idx="278">
                  <c:v>0.96899999999999986</c:v>
                </c:pt>
                <c:pt idx="279">
                  <c:v>0.96</c:v>
                </c:pt>
                <c:pt idx="280">
                  <c:v>0.95399999999999996</c:v>
                </c:pt>
                <c:pt idx="281">
                  <c:v>0.94799999999999984</c:v>
                </c:pt>
                <c:pt idx="282">
                  <c:v>0.93899999999999995</c:v>
                </c:pt>
                <c:pt idx="283">
                  <c:v>0.93</c:v>
                </c:pt>
                <c:pt idx="284">
                  <c:v>0.92399999999999993</c:v>
                </c:pt>
                <c:pt idx="285">
                  <c:v>0.91799999999999982</c:v>
                </c:pt>
                <c:pt idx="286">
                  <c:v>0.90899999999999992</c:v>
                </c:pt>
                <c:pt idx="287">
                  <c:v>0.9</c:v>
                </c:pt>
                <c:pt idx="288">
                  <c:v>0.89399999999999991</c:v>
                </c:pt>
                <c:pt idx="289">
                  <c:v>0.88799999999999979</c:v>
                </c:pt>
                <c:pt idx="290">
                  <c:v>0.87899999999999989</c:v>
                </c:pt>
                <c:pt idx="291">
                  <c:v>0.87</c:v>
                </c:pt>
                <c:pt idx="292">
                  <c:v>0.86399999999999988</c:v>
                </c:pt>
                <c:pt idx="293">
                  <c:v>0.85799999999999987</c:v>
                </c:pt>
                <c:pt idx="294">
                  <c:v>0.84899999999999987</c:v>
                </c:pt>
                <c:pt idx="295">
                  <c:v>0.84</c:v>
                </c:pt>
                <c:pt idx="296">
                  <c:v>0.83399999999999996</c:v>
                </c:pt>
                <c:pt idx="297">
                  <c:v>0.82799999999999985</c:v>
                </c:pt>
                <c:pt idx="298">
                  <c:v>0.81899999999999995</c:v>
                </c:pt>
                <c:pt idx="299">
                  <c:v>0.81</c:v>
                </c:pt>
                <c:pt idx="300">
                  <c:v>0.80399999999999994</c:v>
                </c:pt>
                <c:pt idx="301">
                  <c:v>0.79799999999999982</c:v>
                </c:pt>
                <c:pt idx="302">
                  <c:v>0.78899999999999992</c:v>
                </c:pt>
                <c:pt idx="303">
                  <c:v>0.78</c:v>
                </c:pt>
                <c:pt idx="304">
                  <c:v>0.77399999999999991</c:v>
                </c:pt>
                <c:pt idx="305">
                  <c:v>0.76799999999999979</c:v>
                </c:pt>
                <c:pt idx="306">
                  <c:v>0.7589999999999999</c:v>
                </c:pt>
                <c:pt idx="307">
                  <c:v>0.75</c:v>
                </c:pt>
                <c:pt idx="308">
                  <c:v>0.74399999999999988</c:v>
                </c:pt>
                <c:pt idx="309">
                  <c:v>0.73799999999999988</c:v>
                </c:pt>
                <c:pt idx="310">
                  <c:v>0.72899999999999987</c:v>
                </c:pt>
                <c:pt idx="311">
                  <c:v>0.72</c:v>
                </c:pt>
                <c:pt idx="312">
                  <c:v>0.71399999999999997</c:v>
                </c:pt>
                <c:pt idx="313">
                  <c:v>0.70799999999999985</c:v>
                </c:pt>
                <c:pt idx="314">
                  <c:v>0.69899999999999995</c:v>
                </c:pt>
                <c:pt idx="315">
                  <c:v>0.69</c:v>
                </c:pt>
                <c:pt idx="316">
                  <c:v>0.68399999999999994</c:v>
                </c:pt>
                <c:pt idx="317">
                  <c:v>0.67799999999999983</c:v>
                </c:pt>
                <c:pt idx="318">
                  <c:v>0.66899999999999993</c:v>
                </c:pt>
                <c:pt idx="319">
                  <c:v>0.66</c:v>
                </c:pt>
                <c:pt idx="320">
                  <c:v>0.65399999999999991</c:v>
                </c:pt>
                <c:pt idx="321">
                  <c:v>0.6479999999999998</c:v>
                </c:pt>
                <c:pt idx="322">
                  <c:v>0.6389999999999999</c:v>
                </c:pt>
                <c:pt idx="323">
                  <c:v>0.63</c:v>
                </c:pt>
                <c:pt idx="324">
                  <c:v>0.62399999999999989</c:v>
                </c:pt>
                <c:pt idx="325">
                  <c:v>0.61799999999999988</c:v>
                </c:pt>
                <c:pt idx="326">
                  <c:v>0.60899999999999987</c:v>
                </c:pt>
                <c:pt idx="327">
                  <c:v>0.6</c:v>
                </c:pt>
                <c:pt idx="328">
                  <c:v>0.59399999999999986</c:v>
                </c:pt>
                <c:pt idx="329">
                  <c:v>0.58799999999999986</c:v>
                </c:pt>
                <c:pt idx="330">
                  <c:v>0.57899999999999996</c:v>
                </c:pt>
                <c:pt idx="331">
                  <c:v>0.56999999999999995</c:v>
                </c:pt>
                <c:pt idx="332">
                  <c:v>0.56399999999999995</c:v>
                </c:pt>
                <c:pt idx="333">
                  <c:v>0.55799999999999983</c:v>
                </c:pt>
                <c:pt idx="334">
                  <c:v>0.54899999999999993</c:v>
                </c:pt>
                <c:pt idx="335">
                  <c:v>0.54</c:v>
                </c:pt>
                <c:pt idx="336">
                  <c:v>0.53399999999999992</c:v>
                </c:pt>
                <c:pt idx="337">
                  <c:v>0.5279999999999998</c:v>
                </c:pt>
                <c:pt idx="338">
                  <c:v>0.51899999999999991</c:v>
                </c:pt>
                <c:pt idx="339">
                  <c:v>0.51</c:v>
                </c:pt>
                <c:pt idx="340">
                  <c:v>0.50399999999999989</c:v>
                </c:pt>
                <c:pt idx="341">
                  <c:v>0.49799999999999983</c:v>
                </c:pt>
                <c:pt idx="342">
                  <c:v>0.48899999999999993</c:v>
                </c:pt>
                <c:pt idx="343">
                  <c:v>0.48</c:v>
                </c:pt>
                <c:pt idx="344">
                  <c:v>0.47399999999999992</c:v>
                </c:pt>
                <c:pt idx="345">
                  <c:v>0.46799999999999981</c:v>
                </c:pt>
                <c:pt idx="346">
                  <c:v>0.45899999999999991</c:v>
                </c:pt>
                <c:pt idx="347">
                  <c:v>0.45</c:v>
                </c:pt>
                <c:pt idx="348">
                  <c:v>0.44399999999999989</c:v>
                </c:pt>
                <c:pt idx="349">
                  <c:v>0.43799999999999983</c:v>
                </c:pt>
                <c:pt idx="350">
                  <c:v>0.42899999999999994</c:v>
                </c:pt>
                <c:pt idx="351">
                  <c:v>0.42</c:v>
                </c:pt>
                <c:pt idx="352">
                  <c:v>0.41399999999999992</c:v>
                </c:pt>
                <c:pt idx="353">
                  <c:v>0.40799999999999981</c:v>
                </c:pt>
                <c:pt idx="354">
                  <c:v>0.39899999999999991</c:v>
                </c:pt>
                <c:pt idx="355">
                  <c:v>0.39</c:v>
                </c:pt>
                <c:pt idx="356">
                  <c:v>0.3839999999999999</c:v>
                </c:pt>
                <c:pt idx="357">
                  <c:v>0.37799999999999984</c:v>
                </c:pt>
                <c:pt idx="358">
                  <c:v>0.36899999999999994</c:v>
                </c:pt>
                <c:pt idx="359">
                  <c:v>0.36</c:v>
                </c:pt>
                <c:pt idx="360">
                  <c:v>0.35399999999999993</c:v>
                </c:pt>
                <c:pt idx="361">
                  <c:v>0.34799999999999981</c:v>
                </c:pt>
                <c:pt idx="362">
                  <c:v>0.33899999999999991</c:v>
                </c:pt>
                <c:pt idx="363">
                  <c:v>0.33</c:v>
                </c:pt>
                <c:pt idx="364">
                  <c:v>0.3239999999999999</c:v>
                </c:pt>
                <c:pt idx="365">
                  <c:v>0.31799999999999984</c:v>
                </c:pt>
                <c:pt idx="366">
                  <c:v>0.30899999999999994</c:v>
                </c:pt>
                <c:pt idx="367">
                  <c:v>0.3</c:v>
                </c:pt>
                <c:pt idx="368">
                  <c:v>0.29399999999999993</c:v>
                </c:pt>
                <c:pt idx="369">
                  <c:v>0.28799999999999981</c:v>
                </c:pt>
                <c:pt idx="370">
                  <c:v>0.27899999999999991</c:v>
                </c:pt>
                <c:pt idx="371">
                  <c:v>0.27</c:v>
                </c:pt>
                <c:pt idx="372">
                  <c:v>0.2639999999999999</c:v>
                </c:pt>
                <c:pt idx="373">
                  <c:v>0.25799999999999984</c:v>
                </c:pt>
                <c:pt idx="374">
                  <c:v>0.24899999999999992</c:v>
                </c:pt>
                <c:pt idx="375">
                  <c:v>0.24</c:v>
                </c:pt>
                <c:pt idx="376">
                  <c:v>0.2339999999999999</c:v>
                </c:pt>
                <c:pt idx="377">
                  <c:v>0.22799999999999984</c:v>
                </c:pt>
                <c:pt idx="378">
                  <c:v>0.21899999999999992</c:v>
                </c:pt>
                <c:pt idx="379">
                  <c:v>0.21</c:v>
                </c:pt>
                <c:pt idx="380">
                  <c:v>0.2039999999999999</c:v>
                </c:pt>
                <c:pt idx="381">
                  <c:v>0.19799999999999984</c:v>
                </c:pt>
                <c:pt idx="382">
                  <c:v>0.18899999999999992</c:v>
                </c:pt>
                <c:pt idx="383">
                  <c:v>0.18</c:v>
                </c:pt>
                <c:pt idx="384">
                  <c:v>0.1739999999999999</c:v>
                </c:pt>
                <c:pt idx="385">
                  <c:v>0.16799999999999982</c:v>
                </c:pt>
                <c:pt idx="386">
                  <c:v>0.15899999999999992</c:v>
                </c:pt>
                <c:pt idx="387">
                  <c:v>0.15</c:v>
                </c:pt>
                <c:pt idx="388">
                  <c:v>0.14399999999999991</c:v>
                </c:pt>
                <c:pt idx="389">
                  <c:v>0.13799999999999982</c:v>
                </c:pt>
                <c:pt idx="390">
                  <c:v>0.12899999999999992</c:v>
                </c:pt>
                <c:pt idx="391">
                  <c:v>0.12</c:v>
                </c:pt>
                <c:pt idx="392">
                  <c:v>0.11399999999999992</c:v>
                </c:pt>
                <c:pt idx="393">
                  <c:v>0.10799999999999983</c:v>
                </c:pt>
                <c:pt idx="394">
                  <c:v>9.8999999999999921E-2</c:v>
                </c:pt>
                <c:pt idx="395">
                  <c:v>0.09</c:v>
                </c:pt>
                <c:pt idx="396">
                  <c:v>8.3999999999999908E-2</c:v>
                </c:pt>
                <c:pt idx="397">
                  <c:v>7.7999999999999833E-2</c:v>
                </c:pt>
                <c:pt idx="398">
                  <c:v>6.8999999999999909E-2</c:v>
                </c:pt>
                <c:pt idx="399">
                  <c:v>0.06</c:v>
                </c:pt>
                <c:pt idx="400">
                  <c:v>5.3999999999999916E-2</c:v>
                </c:pt>
                <c:pt idx="401">
                  <c:v>4.7999999999999828E-2</c:v>
                </c:pt>
                <c:pt idx="402">
                  <c:v>3.8999999999999917E-2</c:v>
                </c:pt>
                <c:pt idx="403">
                  <c:v>0.03</c:v>
                </c:pt>
                <c:pt idx="404">
                  <c:v>2.3999999999999914E-2</c:v>
                </c:pt>
                <c:pt idx="405">
                  <c:v>1.7999999999999829E-2</c:v>
                </c:pt>
                <c:pt idx="406">
                  <c:v>8.9999999999999143E-3</c:v>
                </c:pt>
                <c:pt idx="407">
                  <c:v>0</c:v>
                </c:pt>
              </c:numCache>
            </c:numRef>
          </c:cat>
          <c:val>
            <c:numRef>
              <c:f>Blad1!$C$507:$C$907</c:f>
              <c:numCache>
                <c:formatCode>General</c:formatCode>
                <c:ptCount val="401"/>
                <c:pt idx="0">
                  <c:v>0</c:v>
                </c:pt>
                <c:pt idx="1">
                  <c:v>1.0230999999999999</c:v>
                </c:pt>
                <c:pt idx="2">
                  <c:v>2.0413000000000001</c:v>
                </c:pt>
                <c:pt idx="3">
                  <c:v>3.5594000000000001</c:v>
                </c:pt>
                <c:pt idx="4">
                  <c:v>5.0667</c:v>
                </c:pt>
                <c:pt idx="5">
                  <c:v>6.0655000000000001</c:v>
                </c:pt>
                <c:pt idx="6">
                  <c:v>7.0597000000000003</c:v>
                </c:pt>
                <c:pt idx="7">
                  <c:v>8.5422999999999991</c:v>
                </c:pt>
                <c:pt idx="8">
                  <c:v>10.005000000000001</c:v>
                </c:pt>
                <c:pt idx="9">
                  <c:v>10.965</c:v>
                </c:pt>
                <c:pt idx="10">
                  <c:v>11.923999999999999</c:v>
                </c:pt>
                <c:pt idx="11">
                  <c:v>13.327</c:v>
                </c:pt>
                <c:pt idx="12">
                  <c:v>14.696</c:v>
                </c:pt>
                <c:pt idx="13">
                  <c:v>15.579000000000001</c:v>
                </c:pt>
                <c:pt idx="14">
                  <c:v>16.465</c:v>
                </c:pt>
                <c:pt idx="15">
                  <c:v>17.713999999999999</c:v>
                </c:pt>
                <c:pt idx="16">
                  <c:v>18.876999999999999</c:v>
                </c:pt>
                <c:pt idx="17">
                  <c:v>19.626000000000001</c:v>
                </c:pt>
                <c:pt idx="18">
                  <c:v>20.346</c:v>
                </c:pt>
                <c:pt idx="19">
                  <c:v>21.33</c:v>
                </c:pt>
                <c:pt idx="20">
                  <c:v>22.298999999999999</c:v>
                </c:pt>
                <c:pt idx="21">
                  <c:v>22.902000000000001</c:v>
                </c:pt>
                <c:pt idx="22">
                  <c:v>23.488</c:v>
                </c:pt>
                <c:pt idx="23">
                  <c:v>24.286999999999999</c:v>
                </c:pt>
                <c:pt idx="24">
                  <c:v>25.027000000000001</c:v>
                </c:pt>
                <c:pt idx="25">
                  <c:v>25.469000000000001</c:v>
                </c:pt>
                <c:pt idx="26">
                  <c:v>25.542999999999999</c:v>
                </c:pt>
                <c:pt idx="27">
                  <c:v>26.385000000000002</c:v>
                </c:pt>
                <c:pt idx="28">
                  <c:v>26.831</c:v>
                </c:pt>
                <c:pt idx="29">
                  <c:v>27.091999999999999</c:v>
                </c:pt>
                <c:pt idx="30">
                  <c:v>27.335000000000001</c:v>
                </c:pt>
                <c:pt idx="31">
                  <c:v>27.667999999999999</c:v>
                </c:pt>
                <c:pt idx="32">
                  <c:v>27.965</c:v>
                </c:pt>
                <c:pt idx="33">
                  <c:v>28.138999999999999</c:v>
                </c:pt>
                <c:pt idx="34">
                  <c:v>28.305</c:v>
                </c:pt>
                <c:pt idx="35">
                  <c:v>28.527000000000001</c:v>
                </c:pt>
                <c:pt idx="36">
                  <c:v>28.728000000000002</c:v>
                </c:pt>
                <c:pt idx="37">
                  <c:v>28.85</c:v>
                </c:pt>
                <c:pt idx="38">
                  <c:v>28.963999999999999</c:v>
                </c:pt>
                <c:pt idx="39">
                  <c:v>29.125</c:v>
                </c:pt>
                <c:pt idx="40">
                  <c:v>29.277999999999999</c:v>
                </c:pt>
                <c:pt idx="41">
                  <c:v>29.376000000000001</c:v>
                </c:pt>
                <c:pt idx="42">
                  <c:v>29.459</c:v>
                </c:pt>
                <c:pt idx="43">
                  <c:v>29.57</c:v>
                </c:pt>
                <c:pt idx="44">
                  <c:v>29.663</c:v>
                </c:pt>
                <c:pt idx="45">
                  <c:v>29.719000000000001</c:v>
                </c:pt>
                <c:pt idx="46">
                  <c:v>29.773</c:v>
                </c:pt>
                <c:pt idx="47">
                  <c:v>29.847999999999999</c:v>
                </c:pt>
                <c:pt idx="48">
                  <c:v>29.92</c:v>
                </c:pt>
                <c:pt idx="49">
                  <c:v>29.966999999999999</c:v>
                </c:pt>
                <c:pt idx="50">
                  <c:v>30.012</c:v>
                </c:pt>
                <c:pt idx="51">
                  <c:v>30.077000000000002</c:v>
                </c:pt>
                <c:pt idx="52">
                  <c:v>30.137</c:v>
                </c:pt>
                <c:pt idx="53">
                  <c:v>30.175999999999998</c:v>
                </c:pt>
                <c:pt idx="54">
                  <c:v>30.212</c:v>
                </c:pt>
                <c:pt idx="55">
                  <c:v>30.263000000000002</c:v>
                </c:pt>
                <c:pt idx="56">
                  <c:v>30.311</c:v>
                </c:pt>
                <c:pt idx="57">
                  <c:v>30.343</c:v>
                </c:pt>
                <c:pt idx="58">
                  <c:v>30.372</c:v>
                </c:pt>
                <c:pt idx="59">
                  <c:v>30.414999999999999</c:v>
                </c:pt>
                <c:pt idx="60">
                  <c:v>30.457000000000001</c:v>
                </c:pt>
                <c:pt idx="61">
                  <c:v>30.484000000000002</c:v>
                </c:pt>
                <c:pt idx="62">
                  <c:v>30.510999999999999</c:v>
                </c:pt>
                <c:pt idx="63">
                  <c:v>30.547999999999998</c:v>
                </c:pt>
                <c:pt idx="64">
                  <c:v>30.584</c:v>
                </c:pt>
                <c:pt idx="65">
                  <c:v>30.606999999999999</c:v>
                </c:pt>
                <c:pt idx="66">
                  <c:v>30.629000000000001</c:v>
                </c:pt>
                <c:pt idx="67">
                  <c:v>30.661999999999999</c:v>
                </c:pt>
                <c:pt idx="68">
                  <c:v>30.693000000000001</c:v>
                </c:pt>
                <c:pt idx="69">
                  <c:v>30.713000000000001</c:v>
                </c:pt>
                <c:pt idx="70">
                  <c:v>30.731999999999999</c:v>
                </c:pt>
                <c:pt idx="71">
                  <c:v>30.76</c:v>
                </c:pt>
                <c:pt idx="72">
                  <c:v>30.788</c:v>
                </c:pt>
                <c:pt idx="73">
                  <c:v>30.806000000000001</c:v>
                </c:pt>
                <c:pt idx="74">
                  <c:v>30.823</c:v>
                </c:pt>
                <c:pt idx="75">
                  <c:v>30.849</c:v>
                </c:pt>
                <c:pt idx="76">
                  <c:v>30.875</c:v>
                </c:pt>
                <c:pt idx="77">
                  <c:v>30.890999999999998</c:v>
                </c:pt>
                <c:pt idx="78">
                  <c:v>30.905999999999999</c:v>
                </c:pt>
                <c:pt idx="79">
                  <c:v>30.928999999999998</c:v>
                </c:pt>
                <c:pt idx="80">
                  <c:v>30.951000000000001</c:v>
                </c:pt>
                <c:pt idx="81">
                  <c:v>30.963999999999999</c:v>
                </c:pt>
                <c:pt idx="82">
                  <c:v>30.975000000000001</c:v>
                </c:pt>
                <c:pt idx="83">
                  <c:v>30.997</c:v>
                </c:pt>
                <c:pt idx="84">
                  <c:v>31.006</c:v>
                </c:pt>
                <c:pt idx="85">
                  <c:v>31.015999999999998</c:v>
                </c:pt>
                <c:pt idx="86">
                  <c:v>31.024999999999999</c:v>
                </c:pt>
                <c:pt idx="87">
                  <c:v>31.04</c:v>
                </c:pt>
                <c:pt idx="88">
                  <c:v>31.053999999999998</c:v>
                </c:pt>
                <c:pt idx="89">
                  <c:v>31.065000000000001</c:v>
                </c:pt>
                <c:pt idx="90">
                  <c:v>31.073</c:v>
                </c:pt>
                <c:pt idx="91">
                  <c:v>31.084</c:v>
                </c:pt>
                <c:pt idx="92">
                  <c:v>31.094000000000001</c:v>
                </c:pt>
                <c:pt idx="93">
                  <c:v>31.1</c:v>
                </c:pt>
                <c:pt idx="94">
                  <c:v>31.106999999999999</c:v>
                </c:pt>
                <c:pt idx="95">
                  <c:v>31.116</c:v>
                </c:pt>
                <c:pt idx="96">
                  <c:v>31.125</c:v>
                </c:pt>
                <c:pt idx="97">
                  <c:v>31.131</c:v>
                </c:pt>
                <c:pt idx="98">
                  <c:v>31.135999999999999</c:v>
                </c:pt>
                <c:pt idx="99">
                  <c:v>31.143000000000001</c:v>
                </c:pt>
                <c:pt idx="100">
                  <c:v>31.151</c:v>
                </c:pt>
                <c:pt idx="101">
                  <c:v>31.157</c:v>
                </c:pt>
                <c:pt idx="102">
                  <c:v>31.161000000000001</c:v>
                </c:pt>
                <c:pt idx="103">
                  <c:v>31.169</c:v>
                </c:pt>
                <c:pt idx="104">
                  <c:v>31.175000000000001</c:v>
                </c:pt>
                <c:pt idx="105">
                  <c:v>31.18</c:v>
                </c:pt>
                <c:pt idx="106">
                  <c:v>31.184000000000001</c:v>
                </c:pt>
                <c:pt idx="107">
                  <c:v>31.19</c:v>
                </c:pt>
                <c:pt idx="108">
                  <c:v>31.196000000000002</c:v>
                </c:pt>
                <c:pt idx="109">
                  <c:v>31.201000000000001</c:v>
                </c:pt>
                <c:pt idx="110">
                  <c:v>31.204000000000001</c:v>
                </c:pt>
                <c:pt idx="111">
                  <c:v>31.21</c:v>
                </c:pt>
                <c:pt idx="112">
                  <c:v>31.215</c:v>
                </c:pt>
                <c:pt idx="113">
                  <c:v>31.218</c:v>
                </c:pt>
                <c:pt idx="114">
                  <c:v>31.221</c:v>
                </c:pt>
                <c:pt idx="115">
                  <c:v>31.225999999999999</c:v>
                </c:pt>
                <c:pt idx="116">
                  <c:v>31.231000000000002</c:v>
                </c:pt>
                <c:pt idx="117">
                  <c:v>31.234999999999999</c:v>
                </c:pt>
                <c:pt idx="118">
                  <c:v>31.238</c:v>
                </c:pt>
                <c:pt idx="119">
                  <c:v>31.242999999999999</c:v>
                </c:pt>
                <c:pt idx="120">
                  <c:v>31.248000000000001</c:v>
                </c:pt>
                <c:pt idx="121">
                  <c:v>31.251999999999999</c:v>
                </c:pt>
                <c:pt idx="122">
                  <c:v>31.254999999999999</c:v>
                </c:pt>
                <c:pt idx="123">
                  <c:v>31.26</c:v>
                </c:pt>
                <c:pt idx="124">
                  <c:v>31.263999999999999</c:v>
                </c:pt>
                <c:pt idx="125">
                  <c:v>31.263000000000002</c:v>
                </c:pt>
                <c:pt idx="126">
                  <c:v>31.27</c:v>
                </c:pt>
                <c:pt idx="127">
                  <c:v>31.274000000000001</c:v>
                </c:pt>
                <c:pt idx="128">
                  <c:v>31.279</c:v>
                </c:pt>
                <c:pt idx="129">
                  <c:v>31.282</c:v>
                </c:pt>
                <c:pt idx="130">
                  <c:v>31.285</c:v>
                </c:pt>
                <c:pt idx="131">
                  <c:v>31.289000000000001</c:v>
                </c:pt>
                <c:pt idx="132">
                  <c:v>31.292999999999999</c:v>
                </c:pt>
                <c:pt idx="133">
                  <c:v>31.295999999999999</c:v>
                </c:pt>
                <c:pt idx="134">
                  <c:v>31.298999999999999</c:v>
                </c:pt>
                <c:pt idx="135">
                  <c:v>31.302</c:v>
                </c:pt>
                <c:pt idx="136">
                  <c:v>31.306000000000001</c:v>
                </c:pt>
                <c:pt idx="137">
                  <c:v>31.305</c:v>
                </c:pt>
                <c:pt idx="138">
                  <c:v>31.312000000000001</c:v>
                </c:pt>
                <c:pt idx="139">
                  <c:v>31.315000000000001</c:v>
                </c:pt>
                <c:pt idx="140">
                  <c:v>31.318999999999999</c:v>
                </c:pt>
                <c:pt idx="141">
                  <c:v>31.321000000000002</c:v>
                </c:pt>
                <c:pt idx="142">
                  <c:v>31.323</c:v>
                </c:pt>
                <c:pt idx="143">
                  <c:v>31.326000000000001</c:v>
                </c:pt>
                <c:pt idx="144">
                  <c:v>31.329000000000001</c:v>
                </c:pt>
                <c:pt idx="145">
                  <c:v>31.331</c:v>
                </c:pt>
                <c:pt idx="146">
                  <c:v>31.332999999999998</c:v>
                </c:pt>
                <c:pt idx="147">
                  <c:v>31.335000000000001</c:v>
                </c:pt>
                <c:pt idx="148">
                  <c:v>31.338000000000001</c:v>
                </c:pt>
                <c:pt idx="149">
                  <c:v>31.341000000000001</c:v>
                </c:pt>
                <c:pt idx="150">
                  <c:v>31.341999999999999</c:v>
                </c:pt>
                <c:pt idx="151">
                  <c:v>31.344999999999999</c:v>
                </c:pt>
                <c:pt idx="152">
                  <c:v>31.347999999999999</c:v>
                </c:pt>
                <c:pt idx="153">
                  <c:v>31.35</c:v>
                </c:pt>
                <c:pt idx="154">
                  <c:v>31.352</c:v>
                </c:pt>
                <c:pt idx="155">
                  <c:v>31.355</c:v>
                </c:pt>
                <c:pt idx="156">
                  <c:v>31.358000000000001</c:v>
                </c:pt>
                <c:pt idx="157">
                  <c:v>31.36</c:v>
                </c:pt>
                <c:pt idx="158">
                  <c:v>31.361000000000001</c:v>
                </c:pt>
                <c:pt idx="159">
                  <c:v>31.364000000000001</c:v>
                </c:pt>
                <c:pt idx="160">
                  <c:v>31.367000000000001</c:v>
                </c:pt>
                <c:pt idx="161">
                  <c:v>31.369</c:v>
                </c:pt>
                <c:pt idx="162">
                  <c:v>31.37</c:v>
                </c:pt>
                <c:pt idx="163">
                  <c:v>31.373000000000001</c:v>
                </c:pt>
                <c:pt idx="164">
                  <c:v>31.375</c:v>
                </c:pt>
                <c:pt idx="165">
                  <c:v>31.376999999999999</c:v>
                </c:pt>
                <c:pt idx="166">
                  <c:v>31.378</c:v>
                </c:pt>
                <c:pt idx="167">
                  <c:v>31.381</c:v>
                </c:pt>
                <c:pt idx="168">
                  <c:v>31.384</c:v>
                </c:pt>
                <c:pt idx="169">
                  <c:v>31.385999999999999</c:v>
                </c:pt>
                <c:pt idx="170">
                  <c:v>31.388000000000002</c:v>
                </c:pt>
                <c:pt idx="171">
                  <c:v>31.39</c:v>
                </c:pt>
                <c:pt idx="172">
                  <c:v>31.393000000000001</c:v>
                </c:pt>
                <c:pt idx="173">
                  <c:v>31.396000000000001</c:v>
                </c:pt>
                <c:pt idx="174">
                  <c:v>31.396999999999998</c:v>
                </c:pt>
                <c:pt idx="175">
                  <c:v>31.4</c:v>
                </c:pt>
                <c:pt idx="176">
                  <c:v>31.402999999999999</c:v>
                </c:pt>
                <c:pt idx="177">
                  <c:v>31.405000000000001</c:v>
                </c:pt>
                <c:pt idx="178">
                  <c:v>31.407</c:v>
                </c:pt>
                <c:pt idx="179">
                  <c:v>31.408000000000001</c:v>
                </c:pt>
                <c:pt idx="180">
                  <c:v>31.41</c:v>
                </c:pt>
                <c:pt idx="181">
                  <c:v>31.411999999999999</c:v>
                </c:pt>
                <c:pt idx="182">
                  <c:v>31.413</c:v>
                </c:pt>
                <c:pt idx="183">
                  <c:v>31.416</c:v>
                </c:pt>
                <c:pt idx="184">
                  <c:v>31.417999999999999</c:v>
                </c:pt>
                <c:pt idx="185">
                  <c:v>31.42</c:v>
                </c:pt>
                <c:pt idx="186">
                  <c:v>31.420999999999999</c:v>
                </c:pt>
                <c:pt idx="187">
                  <c:v>31.423999999999999</c:v>
                </c:pt>
                <c:pt idx="188">
                  <c:v>31.425999999999998</c:v>
                </c:pt>
                <c:pt idx="189">
                  <c:v>31.428000000000001</c:v>
                </c:pt>
                <c:pt idx="190">
                  <c:v>31.428999999999998</c:v>
                </c:pt>
                <c:pt idx="191">
                  <c:v>31.431000000000001</c:v>
                </c:pt>
                <c:pt idx="192">
                  <c:v>31.433</c:v>
                </c:pt>
                <c:pt idx="193">
                  <c:v>31.434999999999999</c:v>
                </c:pt>
                <c:pt idx="194">
                  <c:v>31.436</c:v>
                </c:pt>
                <c:pt idx="195">
                  <c:v>31.437999999999999</c:v>
                </c:pt>
                <c:pt idx="196">
                  <c:v>31.44</c:v>
                </c:pt>
                <c:pt idx="197">
                  <c:v>31.442</c:v>
                </c:pt>
                <c:pt idx="198">
                  <c:v>31.443000000000001</c:v>
                </c:pt>
                <c:pt idx="199">
                  <c:v>31.445</c:v>
                </c:pt>
                <c:pt idx="200">
                  <c:v>31.446999999999999</c:v>
                </c:pt>
                <c:pt idx="201">
                  <c:v>31.448</c:v>
                </c:pt>
                <c:pt idx="202">
                  <c:v>31.45</c:v>
                </c:pt>
                <c:pt idx="203">
                  <c:v>31.451000000000001</c:v>
                </c:pt>
                <c:pt idx="204">
                  <c:v>31.452999999999999</c:v>
                </c:pt>
                <c:pt idx="205">
                  <c:v>31.454000000000001</c:v>
                </c:pt>
                <c:pt idx="206">
                  <c:v>31.454999999999998</c:v>
                </c:pt>
                <c:pt idx="207">
                  <c:v>31.456</c:v>
                </c:pt>
                <c:pt idx="208">
                  <c:v>31.457999999999998</c:v>
                </c:pt>
                <c:pt idx="209">
                  <c:v>31.459</c:v>
                </c:pt>
                <c:pt idx="210">
                  <c:v>31.46</c:v>
                </c:pt>
                <c:pt idx="211">
                  <c:v>31.460999999999999</c:v>
                </c:pt>
                <c:pt idx="212">
                  <c:v>31.463000000000001</c:v>
                </c:pt>
                <c:pt idx="213">
                  <c:v>31.463999999999999</c:v>
                </c:pt>
                <c:pt idx="214">
                  <c:v>31.465</c:v>
                </c:pt>
                <c:pt idx="215">
                  <c:v>31.289000000000001</c:v>
                </c:pt>
                <c:pt idx="216">
                  <c:v>31.466000000000001</c:v>
                </c:pt>
                <c:pt idx="217">
                  <c:v>31.465</c:v>
                </c:pt>
                <c:pt idx="218">
                  <c:v>31.468</c:v>
                </c:pt>
                <c:pt idx="219">
                  <c:v>31.468</c:v>
                </c:pt>
                <c:pt idx="220">
                  <c:v>31.469000000000001</c:v>
                </c:pt>
                <c:pt idx="221">
                  <c:v>31.469000000000001</c:v>
                </c:pt>
                <c:pt idx="222">
                  <c:v>31.47</c:v>
                </c:pt>
                <c:pt idx="223">
                  <c:v>31.47</c:v>
                </c:pt>
                <c:pt idx="224">
                  <c:v>31.471</c:v>
                </c:pt>
                <c:pt idx="225">
                  <c:v>31.47</c:v>
                </c:pt>
                <c:pt idx="226">
                  <c:v>31.472000000000001</c:v>
                </c:pt>
                <c:pt idx="227">
                  <c:v>31.472999999999999</c:v>
                </c:pt>
                <c:pt idx="228">
                  <c:v>31.474</c:v>
                </c:pt>
                <c:pt idx="229">
                  <c:v>31.475000000000001</c:v>
                </c:pt>
                <c:pt idx="230">
                  <c:v>31.475000000000001</c:v>
                </c:pt>
                <c:pt idx="231">
                  <c:v>31.475999999999999</c:v>
                </c:pt>
                <c:pt idx="232">
                  <c:v>31.477</c:v>
                </c:pt>
                <c:pt idx="233">
                  <c:v>31.477</c:v>
                </c:pt>
                <c:pt idx="234">
                  <c:v>31.478000000000002</c:v>
                </c:pt>
                <c:pt idx="235">
                  <c:v>31.478999999999999</c:v>
                </c:pt>
                <c:pt idx="236">
                  <c:v>31.478999999999999</c:v>
                </c:pt>
                <c:pt idx="237">
                  <c:v>31.48</c:v>
                </c:pt>
                <c:pt idx="238">
                  <c:v>31.48</c:v>
                </c:pt>
                <c:pt idx="239">
                  <c:v>31.481000000000002</c:v>
                </c:pt>
                <c:pt idx="240">
                  <c:v>31.481999999999999</c:v>
                </c:pt>
                <c:pt idx="241">
                  <c:v>31.483000000000001</c:v>
                </c:pt>
                <c:pt idx="242">
                  <c:v>31.484000000000002</c:v>
                </c:pt>
                <c:pt idx="243">
                  <c:v>31.484000000000002</c:v>
                </c:pt>
                <c:pt idx="244">
                  <c:v>31.486000000000001</c:v>
                </c:pt>
                <c:pt idx="245">
                  <c:v>31.486999999999998</c:v>
                </c:pt>
                <c:pt idx="246">
                  <c:v>31.486999999999998</c:v>
                </c:pt>
                <c:pt idx="247">
                  <c:v>31.488</c:v>
                </c:pt>
                <c:pt idx="248">
                  <c:v>31.49</c:v>
                </c:pt>
                <c:pt idx="249">
                  <c:v>31.491</c:v>
                </c:pt>
                <c:pt idx="250">
                  <c:v>31.492000000000001</c:v>
                </c:pt>
                <c:pt idx="251">
                  <c:v>31.492999999999999</c:v>
                </c:pt>
                <c:pt idx="252">
                  <c:v>31.495000000000001</c:v>
                </c:pt>
                <c:pt idx="253">
                  <c:v>31.495999999999999</c:v>
                </c:pt>
                <c:pt idx="254">
                  <c:v>31.497</c:v>
                </c:pt>
                <c:pt idx="255">
                  <c:v>31.498999999999999</c:v>
                </c:pt>
                <c:pt idx="256">
                  <c:v>31.501000000000001</c:v>
                </c:pt>
                <c:pt idx="257">
                  <c:v>31.501999999999999</c:v>
                </c:pt>
                <c:pt idx="258">
                  <c:v>31.504000000000001</c:v>
                </c:pt>
                <c:pt idx="259">
                  <c:v>31.506</c:v>
                </c:pt>
                <c:pt idx="260">
                  <c:v>31.507999999999999</c:v>
                </c:pt>
                <c:pt idx="261">
                  <c:v>31.509</c:v>
                </c:pt>
                <c:pt idx="262">
                  <c:v>31.510999999999999</c:v>
                </c:pt>
                <c:pt idx="263">
                  <c:v>31.513000000000002</c:v>
                </c:pt>
                <c:pt idx="264">
                  <c:v>31.515000000000001</c:v>
                </c:pt>
                <c:pt idx="265">
                  <c:v>31.516999999999999</c:v>
                </c:pt>
                <c:pt idx="266">
                  <c:v>31.518999999999998</c:v>
                </c:pt>
                <c:pt idx="267">
                  <c:v>31.521000000000001</c:v>
                </c:pt>
                <c:pt idx="268">
                  <c:v>31.524000000000001</c:v>
                </c:pt>
                <c:pt idx="269">
                  <c:v>31.526</c:v>
                </c:pt>
                <c:pt idx="270">
                  <c:v>31.527999999999999</c:v>
                </c:pt>
                <c:pt idx="271">
                  <c:v>31.53</c:v>
                </c:pt>
                <c:pt idx="272">
                  <c:v>31.533000000000001</c:v>
                </c:pt>
                <c:pt idx="273">
                  <c:v>31.535</c:v>
                </c:pt>
                <c:pt idx="274">
                  <c:v>31.536999999999999</c:v>
                </c:pt>
                <c:pt idx="275">
                  <c:v>31.54</c:v>
                </c:pt>
                <c:pt idx="276">
                  <c:v>31.542999999999999</c:v>
                </c:pt>
                <c:pt idx="277">
                  <c:v>31.545999999999999</c:v>
                </c:pt>
                <c:pt idx="278">
                  <c:v>31.547999999999998</c:v>
                </c:pt>
                <c:pt idx="279">
                  <c:v>31.550999999999998</c:v>
                </c:pt>
                <c:pt idx="280">
                  <c:v>31.555</c:v>
                </c:pt>
                <c:pt idx="281">
                  <c:v>31.556999999999999</c:v>
                </c:pt>
                <c:pt idx="282">
                  <c:v>31.559000000000001</c:v>
                </c:pt>
                <c:pt idx="283">
                  <c:v>31.562000000000001</c:v>
                </c:pt>
                <c:pt idx="284">
                  <c:v>31.565999999999999</c:v>
                </c:pt>
                <c:pt idx="285">
                  <c:v>31.568000000000001</c:v>
                </c:pt>
                <c:pt idx="286">
                  <c:v>31.57</c:v>
                </c:pt>
                <c:pt idx="287">
                  <c:v>31.574000000000002</c:v>
                </c:pt>
                <c:pt idx="288">
                  <c:v>31.577000000000002</c:v>
                </c:pt>
                <c:pt idx="289">
                  <c:v>31.58</c:v>
                </c:pt>
                <c:pt idx="290">
                  <c:v>31.582000000000001</c:v>
                </c:pt>
                <c:pt idx="291">
                  <c:v>31.585999999999999</c:v>
                </c:pt>
                <c:pt idx="292">
                  <c:v>31.588999999999999</c:v>
                </c:pt>
                <c:pt idx="293">
                  <c:v>31.591999999999999</c:v>
                </c:pt>
                <c:pt idx="294">
                  <c:v>31.594000000000001</c:v>
                </c:pt>
                <c:pt idx="295">
                  <c:v>31.597999999999999</c:v>
                </c:pt>
                <c:pt idx="296">
                  <c:v>31.602</c:v>
                </c:pt>
                <c:pt idx="297">
                  <c:v>31.605</c:v>
                </c:pt>
                <c:pt idx="298">
                  <c:v>31.608000000000001</c:v>
                </c:pt>
                <c:pt idx="299">
                  <c:v>31.611999999999998</c:v>
                </c:pt>
                <c:pt idx="300">
                  <c:v>31.616</c:v>
                </c:pt>
                <c:pt idx="301">
                  <c:v>31.619</c:v>
                </c:pt>
                <c:pt idx="302">
                  <c:v>31.622</c:v>
                </c:pt>
                <c:pt idx="303">
                  <c:v>31.626000000000001</c:v>
                </c:pt>
                <c:pt idx="304">
                  <c:v>31.631</c:v>
                </c:pt>
                <c:pt idx="305">
                  <c:v>31.635000000000002</c:v>
                </c:pt>
                <c:pt idx="306">
                  <c:v>31.637</c:v>
                </c:pt>
                <c:pt idx="307">
                  <c:v>31.641999999999999</c:v>
                </c:pt>
                <c:pt idx="308">
                  <c:v>31.646000000000001</c:v>
                </c:pt>
                <c:pt idx="309">
                  <c:v>31.65</c:v>
                </c:pt>
                <c:pt idx="310">
                  <c:v>31.652000000000001</c:v>
                </c:pt>
                <c:pt idx="311">
                  <c:v>31.657</c:v>
                </c:pt>
                <c:pt idx="312">
                  <c:v>31.661999999999999</c:v>
                </c:pt>
                <c:pt idx="313">
                  <c:v>31.666</c:v>
                </c:pt>
                <c:pt idx="314">
                  <c:v>31.669</c:v>
                </c:pt>
                <c:pt idx="315">
                  <c:v>31.673999999999999</c:v>
                </c:pt>
                <c:pt idx="316">
                  <c:v>31.678999999999998</c:v>
                </c:pt>
                <c:pt idx="317">
                  <c:v>31.681999999999999</c:v>
                </c:pt>
                <c:pt idx="318">
                  <c:v>31.686</c:v>
                </c:pt>
                <c:pt idx="319">
                  <c:v>31.69</c:v>
                </c:pt>
                <c:pt idx="320">
                  <c:v>31.696000000000002</c:v>
                </c:pt>
                <c:pt idx="321">
                  <c:v>31.7</c:v>
                </c:pt>
                <c:pt idx="322">
                  <c:v>31.702999999999999</c:v>
                </c:pt>
                <c:pt idx="323">
                  <c:v>31.707999999999998</c:v>
                </c:pt>
                <c:pt idx="324">
                  <c:v>31.713000000000001</c:v>
                </c:pt>
                <c:pt idx="325">
                  <c:v>31.718</c:v>
                </c:pt>
                <c:pt idx="326">
                  <c:v>31.721</c:v>
                </c:pt>
                <c:pt idx="327">
                  <c:v>31.725000000000001</c:v>
                </c:pt>
                <c:pt idx="328">
                  <c:v>31.731000000000002</c:v>
                </c:pt>
                <c:pt idx="329">
                  <c:v>31.734999999999999</c:v>
                </c:pt>
                <c:pt idx="330">
                  <c:v>31.738</c:v>
                </c:pt>
                <c:pt idx="331">
                  <c:v>31.744</c:v>
                </c:pt>
                <c:pt idx="332">
                  <c:v>31.748999999999999</c:v>
                </c:pt>
                <c:pt idx="333">
                  <c:v>31.751000000000001</c:v>
                </c:pt>
                <c:pt idx="334">
                  <c:v>31.757000000000001</c:v>
                </c:pt>
                <c:pt idx="335">
                  <c:v>31.763000000000002</c:v>
                </c:pt>
                <c:pt idx="336">
                  <c:v>31.768999999999998</c:v>
                </c:pt>
                <c:pt idx="337">
                  <c:v>31.771999999999998</c:v>
                </c:pt>
                <c:pt idx="338">
                  <c:v>31.776</c:v>
                </c:pt>
                <c:pt idx="339">
                  <c:v>31.782</c:v>
                </c:pt>
                <c:pt idx="340">
                  <c:v>31.788</c:v>
                </c:pt>
                <c:pt idx="341">
                  <c:v>31.792999999999999</c:v>
                </c:pt>
                <c:pt idx="342">
                  <c:v>31.797000000000001</c:v>
                </c:pt>
                <c:pt idx="343">
                  <c:v>31.803000000000001</c:v>
                </c:pt>
                <c:pt idx="344">
                  <c:v>31.809000000000001</c:v>
                </c:pt>
                <c:pt idx="345">
                  <c:v>31.812999999999999</c:v>
                </c:pt>
                <c:pt idx="346">
                  <c:v>31.817</c:v>
                </c:pt>
                <c:pt idx="347">
                  <c:v>31.823</c:v>
                </c:pt>
                <c:pt idx="348">
                  <c:v>31.829000000000001</c:v>
                </c:pt>
                <c:pt idx="349">
                  <c:v>31.834</c:v>
                </c:pt>
                <c:pt idx="350">
                  <c:v>31.838000000000001</c:v>
                </c:pt>
                <c:pt idx="351">
                  <c:v>31.844999999999999</c:v>
                </c:pt>
                <c:pt idx="352">
                  <c:v>31.850999999999999</c:v>
                </c:pt>
                <c:pt idx="353">
                  <c:v>31.853000000000002</c:v>
                </c:pt>
                <c:pt idx="354">
                  <c:v>31.86</c:v>
                </c:pt>
                <c:pt idx="355">
                  <c:v>31.866</c:v>
                </c:pt>
                <c:pt idx="356">
                  <c:v>31.873999999999999</c:v>
                </c:pt>
                <c:pt idx="357">
                  <c:v>31.878</c:v>
                </c:pt>
                <c:pt idx="358">
                  <c:v>31.882000000000001</c:v>
                </c:pt>
                <c:pt idx="359">
                  <c:v>31.888999999999999</c:v>
                </c:pt>
                <c:pt idx="360">
                  <c:v>31.896000000000001</c:v>
                </c:pt>
                <c:pt idx="361">
                  <c:v>31.901</c:v>
                </c:pt>
                <c:pt idx="362">
                  <c:v>31.905000000000001</c:v>
                </c:pt>
                <c:pt idx="363">
                  <c:v>31.911000000000001</c:v>
                </c:pt>
                <c:pt idx="364">
                  <c:v>31.917999999999999</c:v>
                </c:pt>
                <c:pt idx="365">
                  <c:v>31.919</c:v>
                </c:pt>
                <c:pt idx="366">
                  <c:v>31.927</c:v>
                </c:pt>
                <c:pt idx="367">
                  <c:v>31.934000000000001</c:v>
                </c:pt>
                <c:pt idx="368">
                  <c:v>31.94</c:v>
                </c:pt>
                <c:pt idx="369">
                  <c:v>31.940999999999999</c:v>
                </c:pt>
                <c:pt idx="370">
                  <c:v>31.95</c:v>
                </c:pt>
                <c:pt idx="371">
                  <c:v>31.957000000000001</c:v>
                </c:pt>
                <c:pt idx="372">
                  <c:v>31.963999999999999</c:v>
                </c:pt>
                <c:pt idx="373">
                  <c:v>31.965</c:v>
                </c:pt>
                <c:pt idx="374">
                  <c:v>31.972999999999999</c:v>
                </c:pt>
                <c:pt idx="375">
                  <c:v>31.981000000000002</c:v>
                </c:pt>
                <c:pt idx="376">
                  <c:v>31.988</c:v>
                </c:pt>
                <c:pt idx="377">
                  <c:v>31.989000000000001</c:v>
                </c:pt>
                <c:pt idx="378">
                  <c:v>31.998000000000001</c:v>
                </c:pt>
                <c:pt idx="379">
                  <c:v>32.005000000000003</c:v>
                </c:pt>
                <c:pt idx="380">
                  <c:v>32.012</c:v>
                </c:pt>
                <c:pt idx="381">
                  <c:v>32.012999999999998</c:v>
                </c:pt>
                <c:pt idx="382">
                  <c:v>32.024000000000001</c:v>
                </c:pt>
                <c:pt idx="383">
                  <c:v>32.027999999999999</c:v>
                </c:pt>
                <c:pt idx="384">
                  <c:v>32.034999999999997</c:v>
                </c:pt>
                <c:pt idx="385">
                  <c:v>31.994</c:v>
                </c:pt>
                <c:pt idx="386">
                  <c:v>32.043999999999997</c:v>
                </c:pt>
                <c:pt idx="387">
                  <c:v>32.051000000000002</c:v>
                </c:pt>
                <c:pt idx="388">
                  <c:v>32.057000000000002</c:v>
                </c:pt>
                <c:pt idx="389">
                  <c:v>32.061</c:v>
                </c:pt>
                <c:pt idx="390">
                  <c:v>32.066000000000003</c:v>
                </c:pt>
                <c:pt idx="391">
                  <c:v>32.073</c:v>
                </c:pt>
                <c:pt idx="392">
                  <c:v>32.08</c:v>
                </c:pt>
                <c:pt idx="393">
                  <c:v>32.085000000000001</c:v>
                </c:pt>
                <c:pt idx="394">
                  <c:v>32.088999999999999</c:v>
                </c:pt>
                <c:pt idx="395">
                  <c:v>32.097000000000001</c:v>
                </c:pt>
                <c:pt idx="396">
                  <c:v>32.103999999999999</c:v>
                </c:pt>
                <c:pt idx="397">
                  <c:v>32.107999999999997</c:v>
                </c:pt>
                <c:pt idx="398">
                  <c:v>32.113</c:v>
                </c:pt>
                <c:pt idx="399">
                  <c:v>32.119999999999997</c:v>
                </c:pt>
                <c:pt idx="400">
                  <c:v>32.128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3-4E71-8D36-E5C36DB4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31215"/>
        <c:axId val="1439636623"/>
      </c:lineChart>
      <c:catAx>
        <c:axId val="14396312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36623"/>
        <c:crosses val="autoZero"/>
        <c:auto val="1"/>
        <c:lblAlgn val="ctr"/>
        <c:lblOffset val="100"/>
        <c:tickLblSkip val="50"/>
        <c:noMultiLvlLbl val="0"/>
      </c:catAx>
      <c:valAx>
        <c:axId val="14396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 graph full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Blad1!$M$1</c:f>
              <c:strCache>
                <c:ptCount val="1"/>
                <c:pt idx="0">
                  <c:v>Close then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Blad1!$R$1:$R$409</c:f>
              <c:numCache>
                <c:formatCode>General</c:formatCode>
                <c:ptCount val="409"/>
                <c:pt idx="0">
                  <c:v>0</c:v>
                </c:pt>
                <c:pt idx="1">
                  <c:v>6.000000000000001E-3</c:v>
                </c:pt>
                <c:pt idx="2">
                  <c:v>1.2000000000000002E-2</c:v>
                </c:pt>
                <c:pt idx="3">
                  <c:v>2.0999999999999998E-2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5.0999999999999997E-2</c:v>
                </c:pt>
                <c:pt idx="8">
                  <c:v>0.06</c:v>
                </c:pt>
                <c:pt idx="9">
                  <c:v>6.6000000000000003E-2</c:v>
                </c:pt>
                <c:pt idx="10">
                  <c:v>7.1999999999999995E-2</c:v>
                </c:pt>
                <c:pt idx="11">
                  <c:v>8.1000000000000016E-2</c:v>
                </c:pt>
                <c:pt idx="12">
                  <c:v>0.09</c:v>
                </c:pt>
                <c:pt idx="13">
                  <c:v>9.6000000000000016E-2</c:v>
                </c:pt>
                <c:pt idx="14">
                  <c:v>0.10199999999999999</c:v>
                </c:pt>
                <c:pt idx="15">
                  <c:v>0.11100000000000002</c:v>
                </c:pt>
                <c:pt idx="16">
                  <c:v>0.12</c:v>
                </c:pt>
                <c:pt idx="17">
                  <c:v>0.126</c:v>
                </c:pt>
                <c:pt idx="18">
                  <c:v>0.13200000000000001</c:v>
                </c:pt>
                <c:pt idx="19">
                  <c:v>0.14100000000000001</c:v>
                </c:pt>
                <c:pt idx="20">
                  <c:v>0.15</c:v>
                </c:pt>
                <c:pt idx="21">
                  <c:v>0.15600000000000003</c:v>
                </c:pt>
                <c:pt idx="22">
                  <c:v>0.16200000000000003</c:v>
                </c:pt>
                <c:pt idx="23">
                  <c:v>0.17100000000000001</c:v>
                </c:pt>
                <c:pt idx="24">
                  <c:v>0.18</c:v>
                </c:pt>
                <c:pt idx="25">
                  <c:v>0.18600000000000003</c:v>
                </c:pt>
                <c:pt idx="26">
                  <c:v>0.19200000000000003</c:v>
                </c:pt>
                <c:pt idx="27">
                  <c:v>0.20100000000000001</c:v>
                </c:pt>
                <c:pt idx="28">
                  <c:v>0.21</c:v>
                </c:pt>
                <c:pt idx="29">
                  <c:v>0.21600000000000003</c:v>
                </c:pt>
                <c:pt idx="30">
                  <c:v>0.22200000000000003</c:v>
                </c:pt>
                <c:pt idx="31">
                  <c:v>0.23100000000000001</c:v>
                </c:pt>
                <c:pt idx="32">
                  <c:v>0.24</c:v>
                </c:pt>
                <c:pt idx="33">
                  <c:v>0.24599999999999997</c:v>
                </c:pt>
                <c:pt idx="34">
                  <c:v>0.252</c:v>
                </c:pt>
                <c:pt idx="35">
                  <c:v>0.26099999999999995</c:v>
                </c:pt>
                <c:pt idx="36">
                  <c:v>0.27</c:v>
                </c:pt>
                <c:pt idx="37">
                  <c:v>0.27599999999999997</c:v>
                </c:pt>
                <c:pt idx="38">
                  <c:v>0.28200000000000003</c:v>
                </c:pt>
                <c:pt idx="39">
                  <c:v>0.29099999999999998</c:v>
                </c:pt>
                <c:pt idx="40">
                  <c:v>0.3</c:v>
                </c:pt>
                <c:pt idx="41">
                  <c:v>0.30599999999999999</c:v>
                </c:pt>
                <c:pt idx="42">
                  <c:v>0.31200000000000006</c:v>
                </c:pt>
                <c:pt idx="43">
                  <c:v>0.32099999999999995</c:v>
                </c:pt>
                <c:pt idx="44">
                  <c:v>0.33</c:v>
                </c:pt>
                <c:pt idx="45">
                  <c:v>0.33599999999999997</c:v>
                </c:pt>
                <c:pt idx="46">
                  <c:v>0.34200000000000003</c:v>
                </c:pt>
                <c:pt idx="47">
                  <c:v>0.35099999999999992</c:v>
                </c:pt>
                <c:pt idx="48">
                  <c:v>0.36</c:v>
                </c:pt>
                <c:pt idx="49">
                  <c:v>0.36599999999999994</c:v>
                </c:pt>
                <c:pt idx="50">
                  <c:v>0.37200000000000005</c:v>
                </c:pt>
                <c:pt idx="51">
                  <c:v>0.38099999999999995</c:v>
                </c:pt>
                <c:pt idx="52">
                  <c:v>0.39</c:v>
                </c:pt>
                <c:pt idx="53">
                  <c:v>0.39599999999999996</c:v>
                </c:pt>
                <c:pt idx="54">
                  <c:v>0.40200000000000002</c:v>
                </c:pt>
                <c:pt idx="55">
                  <c:v>0.41099999999999992</c:v>
                </c:pt>
                <c:pt idx="56">
                  <c:v>0.42</c:v>
                </c:pt>
                <c:pt idx="57">
                  <c:v>0.42599999999999993</c:v>
                </c:pt>
                <c:pt idx="58">
                  <c:v>0.43200000000000005</c:v>
                </c:pt>
                <c:pt idx="59">
                  <c:v>0.44099999999999995</c:v>
                </c:pt>
                <c:pt idx="60">
                  <c:v>0.45</c:v>
                </c:pt>
                <c:pt idx="61">
                  <c:v>0.45599999999999996</c:v>
                </c:pt>
                <c:pt idx="62">
                  <c:v>0.46200000000000002</c:v>
                </c:pt>
                <c:pt idx="63">
                  <c:v>0.47099999999999992</c:v>
                </c:pt>
                <c:pt idx="64">
                  <c:v>0.48</c:v>
                </c:pt>
                <c:pt idx="65">
                  <c:v>0.48599999999999993</c:v>
                </c:pt>
                <c:pt idx="66">
                  <c:v>0.49199999999999994</c:v>
                </c:pt>
                <c:pt idx="67">
                  <c:v>0.50099999999999989</c:v>
                </c:pt>
                <c:pt idx="68">
                  <c:v>0.51</c:v>
                </c:pt>
                <c:pt idx="69">
                  <c:v>0.5159999999999999</c:v>
                </c:pt>
                <c:pt idx="70">
                  <c:v>0.52199999999999991</c:v>
                </c:pt>
                <c:pt idx="71">
                  <c:v>0.53099999999999992</c:v>
                </c:pt>
                <c:pt idx="72">
                  <c:v>0.54</c:v>
                </c:pt>
                <c:pt idx="73">
                  <c:v>0.54599999999999993</c:v>
                </c:pt>
                <c:pt idx="74">
                  <c:v>0.55199999999999994</c:v>
                </c:pt>
                <c:pt idx="75">
                  <c:v>0.56099999999999994</c:v>
                </c:pt>
                <c:pt idx="76">
                  <c:v>0.56999999999999995</c:v>
                </c:pt>
                <c:pt idx="77">
                  <c:v>0.57599999999999996</c:v>
                </c:pt>
                <c:pt idx="78">
                  <c:v>0.58199999999999996</c:v>
                </c:pt>
                <c:pt idx="79">
                  <c:v>0.59099999999999997</c:v>
                </c:pt>
                <c:pt idx="80">
                  <c:v>0.6</c:v>
                </c:pt>
                <c:pt idx="81">
                  <c:v>0.60599999999999998</c:v>
                </c:pt>
                <c:pt idx="82">
                  <c:v>0.61199999999999999</c:v>
                </c:pt>
                <c:pt idx="83">
                  <c:v>0.621</c:v>
                </c:pt>
                <c:pt idx="84">
                  <c:v>0.63</c:v>
                </c:pt>
                <c:pt idx="85">
                  <c:v>0.6359999999999999</c:v>
                </c:pt>
                <c:pt idx="86">
                  <c:v>0.6419999999999999</c:v>
                </c:pt>
                <c:pt idx="87">
                  <c:v>0.65099999999999991</c:v>
                </c:pt>
                <c:pt idx="88">
                  <c:v>0.66</c:v>
                </c:pt>
                <c:pt idx="89">
                  <c:v>0.66599999999999993</c:v>
                </c:pt>
                <c:pt idx="90">
                  <c:v>0.67199999999999993</c:v>
                </c:pt>
                <c:pt idx="91">
                  <c:v>0.68099999999999994</c:v>
                </c:pt>
                <c:pt idx="92">
                  <c:v>0.69</c:v>
                </c:pt>
                <c:pt idx="93">
                  <c:v>0.69599999999999995</c:v>
                </c:pt>
                <c:pt idx="94">
                  <c:v>0.70199999999999985</c:v>
                </c:pt>
                <c:pt idx="95">
                  <c:v>0.71099999999999997</c:v>
                </c:pt>
                <c:pt idx="96">
                  <c:v>0.72</c:v>
                </c:pt>
                <c:pt idx="97">
                  <c:v>0.72599999999999998</c:v>
                </c:pt>
                <c:pt idx="98">
                  <c:v>0.73199999999999987</c:v>
                </c:pt>
                <c:pt idx="99">
                  <c:v>0.74099999999999999</c:v>
                </c:pt>
                <c:pt idx="100">
                  <c:v>0.75</c:v>
                </c:pt>
                <c:pt idx="101">
                  <c:v>0.75599999999999989</c:v>
                </c:pt>
                <c:pt idx="102">
                  <c:v>0.7619999999999999</c:v>
                </c:pt>
                <c:pt idx="103">
                  <c:v>0.77099999999999991</c:v>
                </c:pt>
                <c:pt idx="104">
                  <c:v>0.78</c:v>
                </c:pt>
                <c:pt idx="105">
                  <c:v>0.78599999999999992</c:v>
                </c:pt>
                <c:pt idx="106">
                  <c:v>0.79199999999999993</c:v>
                </c:pt>
                <c:pt idx="107">
                  <c:v>0.80099999999999993</c:v>
                </c:pt>
                <c:pt idx="108">
                  <c:v>0.81</c:v>
                </c:pt>
                <c:pt idx="109">
                  <c:v>0.81599999999999995</c:v>
                </c:pt>
                <c:pt idx="110">
                  <c:v>0.82199999999999984</c:v>
                </c:pt>
                <c:pt idx="111">
                  <c:v>0.83099999999999996</c:v>
                </c:pt>
                <c:pt idx="112">
                  <c:v>0.84</c:v>
                </c:pt>
                <c:pt idx="113">
                  <c:v>0.84599999999999997</c:v>
                </c:pt>
                <c:pt idx="114">
                  <c:v>0.85199999999999987</c:v>
                </c:pt>
                <c:pt idx="115">
                  <c:v>0.86099999999999999</c:v>
                </c:pt>
                <c:pt idx="116">
                  <c:v>0.87</c:v>
                </c:pt>
                <c:pt idx="117">
                  <c:v>0.87599999999999989</c:v>
                </c:pt>
                <c:pt idx="118">
                  <c:v>0.8819999999999999</c:v>
                </c:pt>
                <c:pt idx="119">
                  <c:v>0.8909999999999999</c:v>
                </c:pt>
                <c:pt idx="120">
                  <c:v>0.9</c:v>
                </c:pt>
                <c:pt idx="121">
                  <c:v>0.90599999999999992</c:v>
                </c:pt>
                <c:pt idx="122">
                  <c:v>0.91199999999999992</c:v>
                </c:pt>
                <c:pt idx="123">
                  <c:v>0.92099999999999993</c:v>
                </c:pt>
                <c:pt idx="124">
                  <c:v>0.93</c:v>
                </c:pt>
                <c:pt idx="125">
                  <c:v>0.93599999999999994</c:v>
                </c:pt>
                <c:pt idx="126">
                  <c:v>0.94199999999999984</c:v>
                </c:pt>
                <c:pt idx="127">
                  <c:v>0.95099999999999996</c:v>
                </c:pt>
                <c:pt idx="128">
                  <c:v>0.96</c:v>
                </c:pt>
                <c:pt idx="129">
                  <c:v>0.96600000000000008</c:v>
                </c:pt>
                <c:pt idx="130">
                  <c:v>0.97199999999999986</c:v>
                </c:pt>
                <c:pt idx="131">
                  <c:v>0.98100000000000009</c:v>
                </c:pt>
                <c:pt idx="132">
                  <c:v>0.99</c:v>
                </c:pt>
                <c:pt idx="133">
                  <c:v>0.99600000000000011</c:v>
                </c:pt>
                <c:pt idx="134">
                  <c:v>1.0019999999999998</c:v>
                </c:pt>
                <c:pt idx="135">
                  <c:v>1.0110000000000001</c:v>
                </c:pt>
                <c:pt idx="136">
                  <c:v>1.02</c:v>
                </c:pt>
                <c:pt idx="137">
                  <c:v>1.026</c:v>
                </c:pt>
                <c:pt idx="138">
                  <c:v>1.0319999999999998</c:v>
                </c:pt>
                <c:pt idx="139">
                  <c:v>1.0410000000000001</c:v>
                </c:pt>
                <c:pt idx="140">
                  <c:v>1.05</c:v>
                </c:pt>
                <c:pt idx="141">
                  <c:v>1.056</c:v>
                </c:pt>
                <c:pt idx="142">
                  <c:v>1.0619999999999998</c:v>
                </c:pt>
                <c:pt idx="143">
                  <c:v>1.0710000000000002</c:v>
                </c:pt>
                <c:pt idx="144">
                  <c:v>1.08</c:v>
                </c:pt>
                <c:pt idx="145">
                  <c:v>1.0860000000000001</c:v>
                </c:pt>
                <c:pt idx="146">
                  <c:v>1.0919999999999999</c:v>
                </c:pt>
                <c:pt idx="147">
                  <c:v>1.101</c:v>
                </c:pt>
                <c:pt idx="148">
                  <c:v>1.1100000000000001</c:v>
                </c:pt>
                <c:pt idx="149">
                  <c:v>1.1160000000000001</c:v>
                </c:pt>
                <c:pt idx="150">
                  <c:v>1.1219999999999999</c:v>
                </c:pt>
                <c:pt idx="151">
                  <c:v>1.131</c:v>
                </c:pt>
                <c:pt idx="152">
                  <c:v>1.1399999999999999</c:v>
                </c:pt>
                <c:pt idx="153">
                  <c:v>1.1460000000000001</c:v>
                </c:pt>
                <c:pt idx="154">
                  <c:v>1.1519999999999999</c:v>
                </c:pt>
                <c:pt idx="155">
                  <c:v>1.161</c:v>
                </c:pt>
                <c:pt idx="156">
                  <c:v>1.17</c:v>
                </c:pt>
                <c:pt idx="157">
                  <c:v>1.1760000000000002</c:v>
                </c:pt>
                <c:pt idx="158">
                  <c:v>1.1819999999999999</c:v>
                </c:pt>
                <c:pt idx="159">
                  <c:v>1.1910000000000001</c:v>
                </c:pt>
                <c:pt idx="160">
                  <c:v>1.2</c:v>
                </c:pt>
                <c:pt idx="161">
                  <c:v>1.2060000000000002</c:v>
                </c:pt>
                <c:pt idx="162">
                  <c:v>1.212</c:v>
                </c:pt>
                <c:pt idx="163">
                  <c:v>1.2210000000000001</c:v>
                </c:pt>
                <c:pt idx="164">
                  <c:v>1.23</c:v>
                </c:pt>
                <c:pt idx="165">
                  <c:v>1.236</c:v>
                </c:pt>
                <c:pt idx="166">
                  <c:v>1.242</c:v>
                </c:pt>
                <c:pt idx="167">
                  <c:v>1.2510000000000001</c:v>
                </c:pt>
                <c:pt idx="168">
                  <c:v>1.26</c:v>
                </c:pt>
                <c:pt idx="169">
                  <c:v>1.266</c:v>
                </c:pt>
                <c:pt idx="170">
                  <c:v>1.2719999999999998</c:v>
                </c:pt>
                <c:pt idx="171">
                  <c:v>1.2810000000000001</c:v>
                </c:pt>
                <c:pt idx="172">
                  <c:v>1.29</c:v>
                </c:pt>
                <c:pt idx="173">
                  <c:v>1.2960000000000003</c:v>
                </c:pt>
                <c:pt idx="174">
                  <c:v>1.3019999999999998</c:v>
                </c:pt>
                <c:pt idx="175">
                  <c:v>1.3110000000000002</c:v>
                </c:pt>
                <c:pt idx="176">
                  <c:v>1.32</c:v>
                </c:pt>
                <c:pt idx="177">
                  <c:v>1.3260000000000003</c:v>
                </c:pt>
                <c:pt idx="178">
                  <c:v>1.3319999999999999</c:v>
                </c:pt>
                <c:pt idx="179">
                  <c:v>1.3410000000000002</c:v>
                </c:pt>
                <c:pt idx="180">
                  <c:v>1.35</c:v>
                </c:pt>
                <c:pt idx="181">
                  <c:v>1.3560000000000003</c:v>
                </c:pt>
                <c:pt idx="182">
                  <c:v>1.3619999999999999</c:v>
                </c:pt>
                <c:pt idx="183">
                  <c:v>1.3710000000000002</c:v>
                </c:pt>
                <c:pt idx="184">
                  <c:v>1.38</c:v>
                </c:pt>
                <c:pt idx="185">
                  <c:v>1.3860000000000001</c:v>
                </c:pt>
                <c:pt idx="186">
                  <c:v>1.3919999999999999</c:v>
                </c:pt>
                <c:pt idx="187">
                  <c:v>1.4010000000000002</c:v>
                </c:pt>
                <c:pt idx="188">
                  <c:v>1.41</c:v>
                </c:pt>
                <c:pt idx="189">
                  <c:v>1.4160000000000001</c:v>
                </c:pt>
                <c:pt idx="190">
                  <c:v>1.4219999999999999</c:v>
                </c:pt>
                <c:pt idx="191">
                  <c:v>1.4310000000000003</c:v>
                </c:pt>
                <c:pt idx="192">
                  <c:v>1.44</c:v>
                </c:pt>
                <c:pt idx="193">
                  <c:v>1.4460000000000002</c:v>
                </c:pt>
                <c:pt idx="194">
                  <c:v>1.452</c:v>
                </c:pt>
                <c:pt idx="195">
                  <c:v>1.4610000000000003</c:v>
                </c:pt>
                <c:pt idx="196">
                  <c:v>1.47</c:v>
                </c:pt>
                <c:pt idx="197">
                  <c:v>1.4760000000000002</c:v>
                </c:pt>
                <c:pt idx="198">
                  <c:v>1.482</c:v>
                </c:pt>
                <c:pt idx="199">
                  <c:v>1.4910000000000003</c:v>
                </c:pt>
                <c:pt idx="200">
                  <c:v>1.5</c:v>
                </c:pt>
                <c:pt idx="201">
                  <c:v>1.4939999999999998</c:v>
                </c:pt>
                <c:pt idx="202">
                  <c:v>1.4880000000000002</c:v>
                </c:pt>
                <c:pt idx="203">
                  <c:v>1.4789999999999999</c:v>
                </c:pt>
                <c:pt idx="204">
                  <c:v>1.47</c:v>
                </c:pt>
                <c:pt idx="205">
                  <c:v>1.4639999999999997</c:v>
                </c:pt>
                <c:pt idx="206">
                  <c:v>1.4580000000000002</c:v>
                </c:pt>
                <c:pt idx="207">
                  <c:v>1.4489999999999998</c:v>
                </c:pt>
                <c:pt idx="208">
                  <c:v>1.44</c:v>
                </c:pt>
                <c:pt idx="209">
                  <c:v>1.4339999999999997</c:v>
                </c:pt>
                <c:pt idx="210">
                  <c:v>1.4280000000000002</c:v>
                </c:pt>
                <c:pt idx="211">
                  <c:v>1.4189999999999998</c:v>
                </c:pt>
                <c:pt idx="212">
                  <c:v>1.41</c:v>
                </c:pt>
                <c:pt idx="213">
                  <c:v>1.4039999999999997</c:v>
                </c:pt>
                <c:pt idx="214">
                  <c:v>1.3980000000000001</c:v>
                </c:pt>
                <c:pt idx="215">
                  <c:v>1.3889999999999998</c:v>
                </c:pt>
                <c:pt idx="216">
                  <c:v>1.38</c:v>
                </c:pt>
                <c:pt idx="217">
                  <c:v>1.3739999999999997</c:v>
                </c:pt>
                <c:pt idx="218">
                  <c:v>1.3680000000000001</c:v>
                </c:pt>
                <c:pt idx="219">
                  <c:v>1.3589999999999998</c:v>
                </c:pt>
                <c:pt idx="220">
                  <c:v>1.35</c:v>
                </c:pt>
                <c:pt idx="221">
                  <c:v>1.3439999999999999</c:v>
                </c:pt>
                <c:pt idx="222">
                  <c:v>1.3380000000000001</c:v>
                </c:pt>
                <c:pt idx="223">
                  <c:v>1.3289999999999997</c:v>
                </c:pt>
                <c:pt idx="224">
                  <c:v>1.32</c:v>
                </c:pt>
                <c:pt idx="225">
                  <c:v>1.3139999999999998</c:v>
                </c:pt>
                <c:pt idx="226">
                  <c:v>1.3080000000000001</c:v>
                </c:pt>
                <c:pt idx="227">
                  <c:v>1.2989999999999997</c:v>
                </c:pt>
                <c:pt idx="228">
                  <c:v>1.29</c:v>
                </c:pt>
                <c:pt idx="229">
                  <c:v>1.2839999999999998</c:v>
                </c:pt>
                <c:pt idx="230">
                  <c:v>1.278</c:v>
                </c:pt>
                <c:pt idx="231">
                  <c:v>1.2689999999999999</c:v>
                </c:pt>
                <c:pt idx="232">
                  <c:v>1.26</c:v>
                </c:pt>
                <c:pt idx="233">
                  <c:v>1.254</c:v>
                </c:pt>
                <c:pt idx="234">
                  <c:v>1.2480000000000002</c:v>
                </c:pt>
                <c:pt idx="235">
                  <c:v>1.2389999999999999</c:v>
                </c:pt>
                <c:pt idx="236">
                  <c:v>1.23</c:v>
                </c:pt>
                <c:pt idx="237">
                  <c:v>1.224</c:v>
                </c:pt>
                <c:pt idx="238">
                  <c:v>1.2180000000000002</c:v>
                </c:pt>
                <c:pt idx="239">
                  <c:v>1.2089999999999999</c:v>
                </c:pt>
                <c:pt idx="240">
                  <c:v>1.2</c:v>
                </c:pt>
                <c:pt idx="241">
                  <c:v>1.194</c:v>
                </c:pt>
                <c:pt idx="242">
                  <c:v>1.1880000000000002</c:v>
                </c:pt>
                <c:pt idx="243">
                  <c:v>1.1789999999999998</c:v>
                </c:pt>
                <c:pt idx="244">
                  <c:v>1.17</c:v>
                </c:pt>
                <c:pt idx="245">
                  <c:v>1.1639999999999999</c:v>
                </c:pt>
                <c:pt idx="246">
                  <c:v>1.1580000000000001</c:v>
                </c:pt>
                <c:pt idx="247">
                  <c:v>1.149</c:v>
                </c:pt>
                <c:pt idx="248">
                  <c:v>1.1399999999999999</c:v>
                </c:pt>
                <c:pt idx="249">
                  <c:v>1.1339999999999999</c:v>
                </c:pt>
                <c:pt idx="250">
                  <c:v>1.1280000000000001</c:v>
                </c:pt>
                <c:pt idx="251">
                  <c:v>1.119</c:v>
                </c:pt>
                <c:pt idx="252">
                  <c:v>1.1100000000000001</c:v>
                </c:pt>
                <c:pt idx="253">
                  <c:v>1.1039999999999999</c:v>
                </c:pt>
                <c:pt idx="254">
                  <c:v>1.0980000000000001</c:v>
                </c:pt>
                <c:pt idx="255">
                  <c:v>1.089</c:v>
                </c:pt>
                <c:pt idx="256">
                  <c:v>1.08</c:v>
                </c:pt>
                <c:pt idx="257">
                  <c:v>1.0779000000000003</c:v>
                </c:pt>
                <c:pt idx="258">
                  <c:v>1.0758000000000001</c:v>
                </c:pt>
                <c:pt idx="259">
                  <c:v>1.0726499999999999</c:v>
                </c:pt>
                <c:pt idx="260">
                  <c:v>1.0679399999999999</c:v>
                </c:pt>
                <c:pt idx="261">
                  <c:v>1.0608300000000002</c:v>
                </c:pt>
                <c:pt idx="262">
                  <c:v>1.0554299999999999</c:v>
                </c:pt>
                <c:pt idx="263">
                  <c:v>1.05</c:v>
                </c:pt>
                <c:pt idx="264">
                  <c:v>1.0479000000000003</c:v>
                </c:pt>
                <c:pt idx="265">
                  <c:v>1.0458000000000001</c:v>
                </c:pt>
                <c:pt idx="266">
                  <c:v>1.0426499999999999</c:v>
                </c:pt>
                <c:pt idx="267">
                  <c:v>1.0379399999999999</c:v>
                </c:pt>
                <c:pt idx="268">
                  <c:v>1.0308300000000001</c:v>
                </c:pt>
                <c:pt idx="269">
                  <c:v>1.0254299999999998</c:v>
                </c:pt>
                <c:pt idx="270">
                  <c:v>1.02</c:v>
                </c:pt>
                <c:pt idx="271">
                  <c:v>1.0172999999999999</c:v>
                </c:pt>
                <c:pt idx="272">
                  <c:v>1.0145999999999997</c:v>
                </c:pt>
                <c:pt idx="273">
                  <c:v>1.0105500000000001</c:v>
                </c:pt>
                <c:pt idx="274">
                  <c:v>1.0044599999999999</c:v>
                </c:pt>
                <c:pt idx="275">
                  <c:v>0.99537000000000009</c:v>
                </c:pt>
                <c:pt idx="276">
                  <c:v>0.99</c:v>
                </c:pt>
                <c:pt idx="277">
                  <c:v>0.98399999999999987</c:v>
                </c:pt>
                <c:pt idx="278">
                  <c:v>0.97799999999999987</c:v>
                </c:pt>
                <c:pt idx="279">
                  <c:v>0.96899999999999986</c:v>
                </c:pt>
                <c:pt idx="280">
                  <c:v>0.96</c:v>
                </c:pt>
                <c:pt idx="281">
                  <c:v>0.95399999999999996</c:v>
                </c:pt>
                <c:pt idx="282">
                  <c:v>0.94799999999999984</c:v>
                </c:pt>
                <c:pt idx="283">
                  <c:v>0.93899999999999995</c:v>
                </c:pt>
                <c:pt idx="284">
                  <c:v>0.93</c:v>
                </c:pt>
                <c:pt idx="285">
                  <c:v>0.92399999999999993</c:v>
                </c:pt>
                <c:pt idx="286">
                  <c:v>0.91799999999999982</c:v>
                </c:pt>
                <c:pt idx="287">
                  <c:v>0.90899999999999992</c:v>
                </c:pt>
                <c:pt idx="288">
                  <c:v>0.9</c:v>
                </c:pt>
                <c:pt idx="289">
                  <c:v>0.89399999999999991</c:v>
                </c:pt>
                <c:pt idx="290">
                  <c:v>0.88799999999999979</c:v>
                </c:pt>
                <c:pt idx="291">
                  <c:v>0.87899999999999989</c:v>
                </c:pt>
                <c:pt idx="292">
                  <c:v>0.87</c:v>
                </c:pt>
                <c:pt idx="293">
                  <c:v>0.86399999999999988</c:v>
                </c:pt>
                <c:pt idx="294">
                  <c:v>0.85799999999999987</c:v>
                </c:pt>
                <c:pt idx="295">
                  <c:v>0.84899999999999987</c:v>
                </c:pt>
                <c:pt idx="296">
                  <c:v>0.84</c:v>
                </c:pt>
                <c:pt idx="297">
                  <c:v>0.83399999999999996</c:v>
                </c:pt>
                <c:pt idx="298">
                  <c:v>0.82799999999999985</c:v>
                </c:pt>
                <c:pt idx="299">
                  <c:v>0.81899999999999995</c:v>
                </c:pt>
                <c:pt idx="300">
                  <c:v>0.81</c:v>
                </c:pt>
                <c:pt idx="301">
                  <c:v>0.80399999999999994</c:v>
                </c:pt>
                <c:pt idx="302">
                  <c:v>0.79799999999999982</c:v>
                </c:pt>
                <c:pt idx="303">
                  <c:v>0.78899999999999992</c:v>
                </c:pt>
                <c:pt idx="304">
                  <c:v>0.78</c:v>
                </c:pt>
                <c:pt idx="305">
                  <c:v>0.77399999999999991</c:v>
                </c:pt>
                <c:pt idx="306">
                  <c:v>0.76799999999999979</c:v>
                </c:pt>
                <c:pt idx="307">
                  <c:v>0.7589999999999999</c:v>
                </c:pt>
                <c:pt idx="308">
                  <c:v>0.75</c:v>
                </c:pt>
                <c:pt idx="309">
                  <c:v>0.74399999999999988</c:v>
                </c:pt>
                <c:pt idx="310">
                  <c:v>0.73799999999999988</c:v>
                </c:pt>
                <c:pt idx="311">
                  <c:v>0.72899999999999987</c:v>
                </c:pt>
                <c:pt idx="312">
                  <c:v>0.72</c:v>
                </c:pt>
                <c:pt idx="313">
                  <c:v>0.71399999999999997</c:v>
                </c:pt>
                <c:pt idx="314">
                  <c:v>0.70799999999999985</c:v>
                </c:pt>
                <c:pt idx="315">
                  <c:v>0.69899999999999995</c:v>
                </c:pt>
                <c:pt idx="316">
                  <c:v>0.69</c:v>
                </c:pt>
                <c:pt idx="317">
                  <c:v>0.68399999999999994</c:v>
                </c:pt>
                <c:pt idx="318">
                  <c:v>0.67799999999999983</c:v>
                </c:pt>
                <c:pt idx="319">
                  <c:v>0.66899999999999993</c:v>
                </c:pt>
                <c:pt idx="320">
                  <c:v>0.66</c:v>
                </c:pt>
                <c:pt idx="321">
                  <c:v>0.65399999999999991</c:v>
                </c:pt>
                <c:pt idx="322">
                  <c:v>0.6479999999999998</c:v>
                </c:pt>
                <c:pt idx="323">
                  <c:v>0.6389999999999999</c:v>
                </c:pt>
                <c:pt idx="324">
                  <c:v>0.63</c:v>
                </c:pt>
                <c:pt idx="325">
                  <c:v>0.62399999999999989</c:v>
                </c:pt>
                <c:pt idx="326">
                  <c:v>0.61799999999999988</c:v>
                </c:pt>
                <c:pt idx="327">
                  <c:v>0.60899999999999987</c:v>
                </c:pt>
                <c:pt idx="328">
                  <c:v>0.6</c:v>
                </c:pt>
                <c:pt idx="329">
                  <c:v>0.59399999999999986</c:v>
                </c:pt>
                <c:pt idx="330">
                  <c:v>0.58799999999999986</c:v>
                </c:pt>
                <c:pt idx="331">
                  <c:v>0.57899999999999996</c:v>
                </c:pt>
                <c:pt idx="332">
                  <c:v>0.56999999999999995</c:v>
                </c:pt>
                <c:pt idx="333">
                  <c:v>0.56399999999999995</c:v>
                </c:pt>
                <c:pt idx="334">
                  <c:v>0.55799999999999983</c:v>
                </c:pt>
                <c:pt idx="335">
                  <c:v>0.54899999999999993</c:v>
                </c:pt>
                <c:pt idx="336">
                  <c:v>0.54</c:v>
                </c:pt>
                <c:pt idx="337">
                  <c:v>0.53399999999999992</c:v>
                </c:pt>
                <c:pt idx="338">
                  <c:v>0.5279999999999998</c:v>
                </c:pt>
                <c:pt idx="339">
                  <c:v>0.51899999999999991</c:v>
                </c:pt>
                <c:pt idx="340">
                  <c:v>0.51</c:v>
                </c:pt>
                <c:pt idx="341">
                  <c:v>0.50399999999999989</c:v>
                </c:pt>
                <c:pt idx="342">
                  <c:v>0.49799999999999983</c:v>
                </c:pt>
                <c:pt idx="343">
                  <c:v>0.48899999999999993</c:v>
                </c:pt>
                <c:pt idx="344">
                  <c:v>0.48</c:v>
                </c:pt>
                <c:pt idx="345">
                  <c:v>0.47399999999999992</c:v>
                </c:pt>
                <c:pt idx="346">
                  <c:v>0.46799999999999981</c:v>
                </c:pt>
                <c:pt idx="347">
                  <c:v>0.45899999999999991</c:v>
                </c:pt>
                <c:pt idx="348">
                  <c:v>0.45</c:v>
                </c:pt>
                <c:pt idx="349">
                  <c:v>0.44399999999999989</c:v>
                </c:pt>
                <c:pt idx="350">
                  <c:v>0.43799999999999983</c:v>
                </c:pt>
                <c:pt idx="351">
                  <c:v>0.42899999999999994</c:v>
                </c:pt>
                <c:pt idx="352">
                  <c:v>0.42</c:v>
                </c:pt>
                <c:pt idx="353">
                  <c:v>0.41399999999999992</c:v>
                </c:pt>
                <c:pt idx="354">
                  <c:v>0.40799999999999981</c:v>
                </c:pt>
                <c:pt idx="355">
                  <c:v>0.39899999999999991</c:v>
                </c:pt>
                <c:pt idx="356">
                  <c:v>0.39</c:v>
                </c:pt>
                <c:pt idx="357">
                  <c:v>0.3839999999999999</c:v>
                </c:pt>
                <c:pt idx="358">
                  <c:v>0.37799999999999984</c:v>
                </c:pt>
                <c:pt idx="359">
                  <c:v>0.36899999999999994</c:v>
                </c:pt>
                <c:pt idx="360">
                  <c:v>0.36</c:v>
                </c:pt>
                <c:pt idx="361">
                  <c:v>0.35399999999999993</c:v>
                </c:pt>
                <c:pt idx="362">
                  <c:v>0.34799999999999981</c:v>
                </c:pt>
                <c:pt idx="363">
                  <c:v>0.33899999999999991</c:v>
                </c:pt>
                <c:pt idx="364">
                  <c:v>0.33</c:v>
                </c:pt>
                <c:pt idx="365">
                  <c:v>0.3239999999999999</c:v>
                </c:pt>
                <c:pt idx="366">
                  <c:v>0.31799999999999984</c:v>
                </c:pt>
                <c:pt idx="367">
                  <c:v>0.30899999999999994</c:v>
                </c:pt>
                <c:pt idx="368">
                  <c:v>0.3</c:v>
                </c:pt>
                <c:pt idx="369">
                  <c:v>0.29399999999999993</c:v>
                </c:pt>
                <c:pt idx="370">
                  <c:v>0.28799999999999981</c:v>
                </c:pt>
                <c:pt idx="371">
                  <c:v>0.27899999999999991</c:v>
                </c:pt>
                <c:pt idx="372">
                  <c:v>0.27</c:v>
                </c:pt>
                <c:pt idx="373">
                  <c:v>0.2639999999999999</c:v>
                </c:pt>
                <c:pt idx="374">
                  <c:v>0.25799999999999984</c:v>
                </c:pt>
                <c:pt idx="375">
                  <c:v>0.24899999999999992</c:v>
                </c:pt>
                <c:pt idx="376">
                  <c:v>0.24</c:v>
                </c:pt>
                <c:pt idx="377">
                  <c:v>0.2339999999999999</c:v>
                </c:pt>
                <c:pt idx="378">
                  <c:v>0.22799999999999984</c:v>
                </c:pt>
                <c:pt idx="379">
                  <c:v>0.21899999999999992</c:v>
                </c:pt>
                <c:pt idx="380">
                  <c:v>0.21</c:v>
                </c:pt>
                <c:pt idx="381">
                  <c:v>0.2039999999999999</c:v>
                </c:pt>
                <c:pt idx="382">
                  <c:v>0.19799999999999984</c:v>
                </c:pt>
                <c:pt idx="383">
                  <c:v>0.18899999999999992</c:v>
                </c:pt>
                <c:pt idx="384">
                  <c:v>0.18</c:v>
                </c:pt>
                <c:pt idx="385">
                  <c:v>0.1739999999999999</c:v>
                </c:pt>
                <c:pt idx="386">
                  <c:v>0.16799999999999982</c:v>
                </c:pt>
                <c:pt idx="387">
                  <c:v>0.15899999999999992</c:v>
                </c:pt>
                <c:pt idx="388">
                  <c:v>0.15</c:v>
                </c:pt>
                <c:pt idx="389">
                  <c:v>0.14399999999999991</c:v>
                </c:pt>
                <c:pt idx="390">
                  <c:v>0.13799999999999982</c:v>
                </c:pt>
                <c:pt idx="391">
                  <c:v>0.12899999999999992</c:v>
                </c:pt>
                <c:pt idx="392">
                  <c:v>0.12</c:v>
                </c:pt>
                <c:pt idx="393">
                  <c:v>0.11399999999999992</c:v>
                </c:pt>
                <c:pt idx="394">
                  <c:v>0.10799999999999983</c:v>
                </c:pt>
                <c:pt idx="395">
                  <c:v>9.8999999999999921E-2</c:v>
                </c:pt>
                <c:pt idx="396">
                  <c:v>0.09</c:v>
                </c:pt>
                <c:pt idx="397">
                  <c:v>8.3999999999999908E-2</c:v>
                </c:pt>
                <c:pt idx="398">
                  <c:v>7.7999999999999833E-2</c:v>
                </c:pt>
                <c:pt idx="399">
                  <c:v>6.8999999999999909E-2</c:v>
                </c:pt>
                <c:pt idx="400">
                  <c:v>0.06</c:v>
                </c:pt>
                <c:pt idx="401">
                  <c:v>5.3999999999999916E-2</c:v>
                </c:pt>
                <c:pt idx="402">
                  <c:v>4.7999999999999828E-2</c:v>
                </c:pt>
                <c:pt idx="403">
                  <c:v>3.8999999999999917E-2</c:v>
                </c:pt>
                <c:pt idx="404">
                  <c:v>0.03</c:v>
                </c:pt>
                <c:pt idx="405">
                  <c:v>2.3999999999999914E-2</c:v>
                </c:pt>
                <c:pt idx="406">
                  <c:v>1.7999999999999829E-2</c:v>
                </c:pt>
                <c:pt idx="407">
                  <c:v>8.9999999999999143E-3</c:v>
                </c:pt>
                <c:pt idx="408">
                  <c:v>0</c:v>
                </c:pt>
              </c:numCache>
            </c:numRef>
          </c:xVal>
          <c:yVal>
            <c:numRef>
              <c:f>Blad1!$S$1:$S$409</c:f>
              <c:numCache>
                <c:formatCode>General</c:formatCode>
                <c:ptCount val="409"/>
                <c:pt idx="0">
                  <c:v>0</c:v>
                </c:pt>
                <c:pt idx="1">
                  <c:v>2.0413000000000001</c:v>
                </c:pt>
                <c:pt idx="2">
                  <c:v>4.0629999999999997</c:v>
                </c:pt>
                <c:pt idx="3">
                  <c:v>7.0598000000000001</c:v>
                </c:pt>
                <c:pt idx="4">
                  <c:v>10.005000000000001</c:v>
                </c:pt>
                <c:pt idx="5">
                  <c:v>11.923999999999999</c:v>
                </c:pt>
                <c:pt idx="6">
                  <c:v>13.782</c:v>
                </c:pt>
                <c:pt idx="7">
                  <c:v>16.428999999999998</c:v>
                </c:pt>
                <c:pt idx="8">
                  <c:v>18.876999999999999</c:v>
                </c:pt>
                <c:pt idx="9">
                  <c:v>20.343</c:v>
                </c:pt>
                <c:pt idx="10">
                  <c:v>21.663</c:v>
                </c:pt>
                <c:pt idx="11">
                  <c:v>23.474</c:v>
                </c:pt>
                <c:pt idx="12">
                  <c:v>25.024000000000001</c:v>
                </c:pt>
                <c:pt idx="13">
                  <c:v>25.884</c:v>
                </c:pt>
                <c:pt idx="14">
                  <c:v>26.539000000000001</c:v>
                </c:pt>
                <c:pt idx="15">
                  <c:v>27.332999999999998</c:v>
                </c:pt>
                <c:pt idx="16">
                  <c:v>27.963000000000001</c:v>
                </c:pt>
                <c:pt idx="17">
                  <c:v>28.303000000000001</c:v>
                </c:pt>
                <c:pt idx="18">
                  <c:v>28.596</c:v>
                </c:pt>
                <c:pt idx="19">
                  <c:v>28.962</c:v>
                </c:pt>
                <c:pt idx="20">
                  <c:v>29.276</c:v>
                </c:pt>
                <c:pt idx="21">
                  <c:v>29.459</c:v>
                </c:pt>
                <c:pt idx="22">
                  <c:v>29.600999999999999</c:v>
                </c:pt>
                <c:pt idx="23">
                  <c:v>29.768999999999998</c:v>
                </c:pt>
                <c:pt idx="24">
                  <c:v>29.919</c:v>
                </c:pt>
                <c:pt idx="25">
                  <c:v>30.010999999999999</c:v>
                </c:pt>
                <c:pt idx="26">
                  <c:v>30.094999999999999</c:v>
                </c:pt>
                <c:pt idx="27">
                  <c:v>30.209</c:v>
                </c:pt>
                <c:pt idx="28">
                  <c:v>30.31</c:v>
                </c:pt>
                <c:pt idx="29">
                  <c:v>30.370999999999999</c:v>
                </c:pt>
                <c:pt idx="30">
                  <c:v>30.427</c:v>
                </c:pt>
                <c:pt idx="31">
                  <c:v>30.507999999999999</c:v>
                </c:pt>
                <c:pt idx="32">
                  <c:v>30.582000000000001</c:v>
                </c:pt>
                <c:pt idx="33">
                  <c:v>30.626999999999999</c:v>
                </c:pt>
                <c:pt idx="34">
                  <c:v>30.67</c:v>
                </c:pt>
                <c:pt idx="35">
                  <c:v>30.73</c:v>
                </c:pt>
                <c:pt idx="36">
                  <c:v>30.786000000000001</c:v>
                </c:pt>
                <c:pt idx="37">
                  <c:v>30.821999999999999</c:v>
                </c:pt>
                <c:pt idx="38">
                  <c:v>30.856000000000002</c:v>
                </c:pt>
                <c:pt idx="39">
                  <c:v>30.904</c:v>
                </c:pt>
                <c:pt idx="40">
                  <c:v>30.949000000000002</c:v>
                </c:pt>
                <c:pt idx="41">
                  <c:v>30.975000000000001</c:v>
                </c:pt>
                <c:pt idx="42">
                  <c:v>30.997</c:v>
                </c:pt>
                <c:pt idx="43">
                  <c:v>31.023</c:v>
                </c:pt>
                <c:pt idx="44">
                  <c:v>31.052</c:v>
                </c:pt>
                <c:pt idx="45">
                  <c:v>31.071000000000002</c:v>
                </c:pt>
                <c:pt idx="46">
                  <c:v>31.085000000000001</c:v>
                </c:pt>
                <c:pt idx="47">
                  <c:v>31.105</c:v>
                </c:pt>
                <c:pt idx="48">
                  <c:v>31.123000000000001</c:v>
                </c:pt>
                <c:pt idx="49">
                  <c:v>31.135000000000002</c:v>
                </c:pt>
                <c:pt idx="50">
                  <c:v>31.143999999999998</c:v>
                </c:pt>
                <c:pt idx="51">
                  <c:v>31.158999999999999</c:v>
                </c:pt>
                <c:pt idx="52">
                  <c:v>31.172999999999998</c:v>
                </c:pt>
                <c:pt idx="53">
                  <c:v>31.183</c:v>
                </c:pt>
                <c:pt idx="54">
                  <c:v>31.19</c:v>
                </c:pt>
                <c:pt idx="55">
                  <c:v>31.202000000000002</c:v>
                </c:pt>
                <c:pt idx="56">
                  <c:v>31.213000000000001</c:v>
                </c:pt>
                <c:pt idx="57">
                  <c:v>31.22</c:v>
                </c:pt>
                <c:pt idx="58">
                  <c:v>31.225999999999999</c:v>
                </c:pt>
                <c:pt idx="59">
                  <c:v>31.236000000000001</c:v>
                </c:pt>
                <c:pt idx="60">
                  <c:v>31.245999999999999</c:v>
                </c:pt>
                <c:pt idx="61">
                  <c:v>31.254999999999999</c:v>
                </c:pt>
                <c:pt idx="62">
                  <c:v>31.259</c:v>
                </c:pt>
                <c:pt idx="63">
                  <c:v>31.268000000000001</c:v>
                </c:pt>
                <c:pt idx="64">
                  <c:v>31.277000000000001</c:v>
                </c:pt>
                <c:pt idx="65">
                  <c:v>31.283000000000001</c:v>
                </c:pt>
                <c:pt idx="66">
                  <c:v>31.288</c:v>
                </c:pt>
                <c:pt idx="67">
                  <c:v>31.297000000000001</c:v>
                </c:pt>
                <c:pt idx="68">
                  <c:v>31.303999999999998</c:v>
                </c:pt>
                <c:pt idx="69">
                  <c:v>31.31</c:v>
                </c:pt>
                <c:pt idx="70">
                  <c:v>31.315000000000001</c:v>
                </c:pt>
                <c:pt idx="71">
                  <c:v>31.321000000000002</c:v>
                </c:pt>
                <c:pt idx="72">
                  <c:v>31.327000000000002</c:v>
                </c:pt>
                <c:pt idx="73">
                  <c:v>31.332000000000001</c:v>
                </c:pt>
                <c:pt idx="74">
                  <c:v>31.335000000000001</c:v>
                </c:pt>
                <c:pt idx="75">
                  <c:v>31.34</c:v>
                </c:pt>
                <c:pt idx="76">
                  <c:v>31.346</c:v>
                </c:pt>
                <c:pt idx="77">
                  <c:v>31.350999999999999</c:v>
                </c:pt>
                <c:pt idx="78">
                  <c:v>31.353999999999999</c:v>
                </c:pt>
                <c:pt idx="79">
                  <c:v>31.36</c:v>
                </c:pt>
                <c:pt idx="80">
                  <c:v>31.364999999999998</c:v>
                </c:pt>
                <c:pt idx="81">
                  <c:v>31.369</c:v>
                </c:pt>
                <c:pt idx="82">
                  <c:v>31.372</c:v>
                </c:pt>
                <c:pt idx="83">
                  <c:v>31.376999999999999</c:v>
                </c:pt>
                <c:pt idx="84">
                  <c:v>31.382000000000001</c:v>
                </c:pt>
                <c:pt idx="85">
                  <c:v>31.387</c:v>
                </c:pt>
                <c:pt idx="86">
                  <c:v>31.388999999999999</c:v>
                </c:pt>
                <c:pt idx="87">
                  <c:v>31.395</c:v>
                </c:pt>
                <c:pt idx="88">
                  <c:v>31.401</c:v>
                </c:pt>
                <c:pt idx="89">
                  <c:v>31.405000000000001</c:v>
                </c:pt>
                <c:pt idx="90">
                  <c:v>31.408000000000001</c:v>
                </c:pt>
                <c:pt idx="91">
                  <c:v>31.411999999999999</c:v>
                </c:pt>
                <c:pt idx="92">
                  <c:v>31.416</c:v>
                </c:pt>
                <c:pt idx="93">
                  <c:v>31.42</c:v>
                </c:pt>
                <c:pt idx="94">
                  <c:v>31.422999999999998</c:v>
                </c:pt>
                <c:pt idx="95">
                  <c:v>31.427</c:v>
                </c:pt>
                <c:pt idx="96">
                  <c:v>31.436</c:v>
                </c:pt>
                <c:pt idx="97">
                  <c:v>31.434999999999999</c:v>
                </c:pt>
                <c:pt idx="98">
                  <c:v>31.437999999999999</c:v>
                </c:pt>
                <c:pt idx="99">
                  <c:v>31.442</c:v>
                </c:pt>
                <c:pt idx="100">
                  <c:v>31.446000000000002</c:v>
                </c:pt>
                <c:pt idx="101">
                  <c:v>31.448</c:v>
                </c:pt>
                <c:pt idx="102">
                  <c:v>31.45</c:v>
                </c:pt>
                <c:pt idx="103">
                  <c:v>31.452999999999999</c:v>
                </c:pt>
                <c:pt idx="104">
                  <c:v>31.456</c:v>
                </c:pt>
                <c:pt idx="105">
                  <c:v>31.457999999999998</c:v>
                </c:pt>
                <c:pt idx="106">
                  <c:v>31.46</c:v>
                </c:pt>
                <c:pt idx="107">
                  <c:v>31.463999999999999</c:v>
                </c:pt>
                <c:pt idx="108">
                  <c:v>31.062999999999999</c:v>
                </c:pt>
                <c:pt idx="109">
                  <c:v>31.466000000000001</c:v>
                </c:pt>
                <c:pt idx="110">
                  <c:v>31.468</c:v>
                </c:pt>
                <c:pt idx="111">
                  <c:v>31.468</c:v>
                </c:pt>
                <c:pt idx="112">
                  <c:v>31.469000000000001</c:v>
                </c:pt>
                <c:pt idx="113">
                  <c:v>31.471</c:v>
                </c:pt>
                <c:pt idx="114">
                  <c:v>31.471</c:v>
                </c:pt>
                <c:pt idx="115">
                  <c:v>31.474</c:v>
                </c:pt>
                <c:pt idx="116">
                  <c:v>31.475000000000001</c:v>
                </c:pt>
                <c:pt idx="117">
                  <c:v>31.477</c:v>
                </c:pt>
                <c:pt idx="118">
                  <c:v>31.478000000000002</c:v>
                </c:pt>
                <c:pt idx="119">
                  <c:v>31.478999999999999</c:v>
                </c:pt>
                <c:pt idx="120">
                  <c:v>31.48</c:v>
                </c:pt>
                <c:pt idx="121">
                  <c:v>31.483000000000001</c:v>
                </c:pt>
                <c:pt idx="122">
                  <c:v>31.483000000000001</c:v>
                </c:pt>
                <c:pt idx="123">
                  <c:v>31.484999999999999</c:v>
                </c:pt>
                <c:pt idx="124">
                  <c:v>31.488</c:v>
                </c:pt>
                <c:pt idx="125">
                  <c:v>31.491</c:v>
                </c:pt>
                <c:pt idx="126">
                  <c:v>31.492000000000001</c:v>
                </c:pt>
                <c:pt idx="127">
                  <c:v>31.495000000000001</c:v>
                </c:pt>
                <c:pt idx="128">
                  <c:v>31.498999999999999</c:v>
                </c:pt>
                <c:pt idx="129">
                  <c:v>31.503</c:v>
                </c:pt>
                <c:pt idx="130">
                  <c:v>31.504000000000001</c:v>
                </c:pt>
                <c:pt idx="131">
                  <c:v>31.509</c:v>
                </c:pt>
                <c:pt idx="132">
                  <c:v>31.513000000000002</c:v>
                </c:pt>
                <c:pt idx="133">
                  <c:v>31.518000000000001</c:v>
                </c:pt>
                <c:pt idx="134">
                  <c:v>31.52</c:v>
                </c:pt>
                <c:pt idx="135">
                  <c:v>31.526</c:v>
                </c:pt>
                <c:pt idx="136">
                  <c:v>31.530999999999999</c:v>
                </c:pt>
                <c:pt idx="137">
                  <c:v>31.536000000000001</c:v>
                </c:pt>
                <c:pt idx="138">
                  <c:v>31.539000000000001</c:v>
                </c:pt>
                <c:pt idx="139">
                  <c:v>31.545999999999999</c:v>
                </c:pt>
                <c:pt idx="140">
                  <c:v>31.552</c:v>
                </c:pt>
                <c:pt idx="141">
                  <c:v>31.556999999999999</c:v>
                </c:pt>
                <c:pt idx="142">
                  <c:v>31.561</c:v>
                </c:pt>
                <c:pt idx="143">
                  <c:v>31.568000000000001</c:v>
                </c:pt>
                <c:pt idx="144">
                  <c:v>31.576000000000001</c:v>
                </c:pt>
                <c:pt idx="145">
                  <c:v>31.58</c:v>
                </c:pt>
                <c:pt idx="146">
                  <c:v>31.585000000000001</c:v>
                </c:pt>
                <c:pt idx="147">
                  <c:v>31.591999999999999</c:v>
                </c:pt>
                <c:pt idx="148">
                  <c:v>31.6</c:v>
                </c:pt>
                <c:pt idx="149">
                  <c:v>31.606999999999999</c:v>
                </c:pt>
                <c:pt idx="150">
                  <c:v>31.611000000000001</c:v>
                </c:pt>
                <c:pt idx="151">
                  <c:v>31.62</c:v>
                </c:pt>
                <c:pt idx="152">
                  <c:v>31.629000000000001</c:v>
                </c:pt>
                <c:pt idx="153">
                  <c:v>31.635999999999999</c:v>
                </c:pt>
                <c:pt idx="154">
                  <c:v>31.641999999999999</c:v>
                </c:pt>
                <c:pt idx="155">
                  <c:v>31.65</c:v>
                </c:pt>
                <c:pt idx="156">
                  <c:v>31.66</c:v>
                </c:pt>
                <c:pt idx="157">
                  <c:v>31.667999999999999</c:v>
                </c:pt>
                <c:pt idx="158">
                  <c:v>31.672999999999998</c:v>
                </c:pt>
                <c:pt idx="159">
                  <c:v>31.683</c:v>
                </c:pt>
                <c:pt idx="160">
                  <c:v>31.693000000000001</c:v>
                </c:pt>
                <c:pt idx="161">
                  <c:v>31.702999999999999</c:v>
                </c:pt>
                <c:pt idx="162">
                  <c:v>31.709</c:v>
                </c:pt>
                <c:pt idx="163">
                  <c:v>31.716999999999999</c:v>
                </c:pt>
                <c:pt idx="164">
                  <c:v>31.728999999999999</c:v>
                </c:pt>
                <c:pt idx="165">
                  <c:v>31.736000000000001</c:v>
                </c:pt>
                <c:pt idx="166">
                  <c:v>31.742999999999999</c:v>
                </c:pt>
                <c:pt idx="167">
                  <c:v>31.754000000000001</c:v>
                </c:pt>
                <c:pt idx="168">
                  <c:v>31.765999999999998</c:v>
                </c:pt>
                <c:pt idx="169">
                  <c:v>31.774000000000001</c:v>
                </c:pt>
                <c:pt idx="170">
                  <c:v>31.782</c:v>
                </c:pt>
                <c:pt idx="171">
                  <c:v>31.794</c:v>
                </c:pt>
                <c:pt idx="172">
                  <c:v>31.806000000000001</c:v>
                </c:pt>
                <c:pt idx="173">
                  <c:v>31.814</c:v>
                </c:pt>
                <c:pt idx="174">
                  <c:v>31.823</c:v>
                </c:pt>
                <c:pt idx="175">
                  <c:v>31.835000000000001</c:v>
                </c:pt>
                <c:pt idx="176">
                  <c:v>31.849</c:v>
                </c:pt>
                <c:pt idx="177">
                  <c:v>31.858000000000001</c:v>
                </c:pt>
                <c:pt idx="178">
                  <c:v>31.866</c:v>
                </c:pt>
                <c:pt idx="179">
                  <c:v>31.879000000000001</c:v>
                </c:pt>
                <c:pt idx="180">
                  <c:v>31.893000000000001</c:v>
                </c:pt>
                <c:pt idx="181">
                  <c:v>31.902000000000001</c:v>
                </c:pt>
                <c:pt idx="182">
                  <c:v>31.91</c:v>
                </c:pt>
                <c:pt idx="183">
                  <c:v>31.923999999999999</c:v>
                </c:pt>
                <c:pt idx="184">
                  <c:v>31.937999999999999</c:v>
                </c:pt>
                <c:pt idx="185">
                  <c:v>31.948</c:v>
                </c:pt>
                <c:pt idx="186">
                  <c:v>31.956</c:v>
                </c:pt>
                <c:pt idx="187">
                  <c:v>31.97</c:v>
                </c:pt>
                <c:pt idx="188">
                  <c:v>31.984999999999999</c:v>
                </c:pt>
                <c:pt idx="189">
                  <c:v>31.994</c:v>
                </c:pt>
                <c:pt idx="190">
                  <c:v>32.003999999999998</c:v>
                </c:pt>
                <c:pt idx="191">
                  <c:v>32.021000000000001</c:v>
                </c:pt>
                <c:pt idx="192">
                  <c:v>32.002000000000002</c:v>
                </c:pt>
                <c:pt idx="193">
                  <c:v>32.039000000000001</c:v>
                </c:pt>
                <c:pt idx="194">
                  <c:v>32.048000000000002</c:v>
                </c:pt>
                <c:pt idx="195">
                  <c:v>32.064</c:v>
                </c:pt>
                <c:pt idx="196">
                  <c:v>32.076999999999998</c:v>
                </c:pt>
                <c:pt idx="197">
                  <c:v>32.085000000000001</c:v>
                </c:pt>
                <c:pt idx="198">
                  <c:v>32.094999999999999</c:v>
                </c:pt>
                <c:pt idx="199">
                  <c:v>32.109000000000002</c:v>
                </c:pt>
                <c:pt idx="200">
                  <c:v>32.124000000000002</c:v>
                </c:pt>
                <c:pt idx="201">
                  <c:v>31.277999999999999</c:v>
                </c:pt>
                <c:pt idx="202">
                  <c:v>30.201000000000001</c:v>
                </c:pt>
                <c:pt idx="203">
                  <c:v>28.753</c:v>
                </c:pt>
                <c:pt idx="204">
                  <c:v>27.306000000000001</c:v>
                </c:pt>
                <c:pt idx="205">
                  <c:v>26.434000000000001</c:v>
                </c:pt>
                <c:pt idx="206">
                  <c:v>25.372</c:v>
                </c:pt>
                <c:pt idx="207">
                  <c:v>23.916</c:v>
                </c:pt>
                <c:pt idx="208">
                  <c:v>22.459</c:v>
                </c:pt>
                <c:pt idx="209">
                  <c:v>21.561</c:v>
                </c:pt>
                <c:pt idx="210">
                  <c:v>20.512</c:v>
                </c:pt>
                <c:pt idx="211">
                  <c:v>19.047999999999998</c:v>
                </c:pt>
                <c:pt idx="212">
                  <c:v>17.581</c:v>
                </c:pt>
                <c:pt idx="213">
                  <c:v>16.655999999999999</c:v>
                </c:pt>
                <c:pt idx="214">
                  <c:v>15.62</c:v>
                </c:pt>
                <c:pt idx="215">
                  <c:v>14.145</c:v>
                </c:pt>
                <c:pt idx="216">
                  <c:v>12.667999999999999</c:v>
                </c:pt>
                <c:pt idx="217">
                  <c:v>11.715999999999999</c:v>
                </c:pt>
                <c:pt idx="218">
                  <c:v>10.692</c:v>
                </c:pt>
                <c:pt idx="219">
                  <c:v>9.2063000000000006</c:v>
                </c:pt>
                <c:pt idx="220">
                  <c:v>7.7169999999999996</c:v>
                </c:pt>
                <c:pt idx="221">
                  <c:v>6.7378</c:v>
                </c:pt>
                <c:pt idx="222">
                  <c:v>5.7252999999999998</c:v>
                </c:pt>
                <c:pt idx="223">
                  <c:v>4.2271999999999998</c:v>
                </c:pt>
                <c:pt idx="224">
                  <c:v>2.7252000000000001</c:v>
                </c:pt>
                <c:pt idx="225">
                  <c:v>1.7181999999999999</c:v>
                </c:pt>
                <c:pt idx="226">
                  <c:v>0.71631</c:v>
                </c:pt>
                <c:pt idx="227">
                  <c:v>-0.79520999999999997</c:v>
                </c:pt>
                <c:pt idx="228">
                  <c:v>-2.3108</c:v>
                </c:pt>
                <c:pt idx="229">
                  <c:v>-3.3460999999999999</c:v>
                </c:pt>
                <c:pt idx="230">
                  <c:v>-4.3380999999999998</c:v>
                </c:pt>
                <c:pt idx="231">
                  <c:v>-5.8642000000000003</c:v>
                </c:pt>
                <c:pt idx="232">
                  <c:v>-7.3933999999999997</c:v>
                </c:pt>
                <c:pt idx="233">
                  <c:v>-8.3871000000000002</c:v>
                </c:pt>
                <c:pt idx="234">
                  <c:v>-9.3675999999999995</c:v>
                </c:pt>
                <c:pt idx="235">
                  <c:v>-10.832000000000001</c:v>
                </c:pt>
                <c:pt idx="236">
                  <c:v>-12.250999999999999</c:v>
                </c:pt>
                <c:pt idx="237">
                  <c:v>-13.154</c:v>
                </c:pt>
                <c:pt idx="238">
                  <c:v>-14.074999999999999</c:v>
                </c:pt>
                <c:pt idx="239">
                  <c:v>-15.555999999999999</c:v>
                </c:pt>
                <c:pt idx="240">
                  <c:v>-16.774000000000001</c:v>
                </c:pt>
                <c:pt idx="241">
                  <c:v>-17.536999999999999</c:v>
                </c:pt>
                <c:pt idx="242">
                  <c:v>-18.366</c:v>
                </c:pt>
                <c:pt idx="243">
                  <c:v>-19.548999999999999</c:v>
                </c:pt>
                <c:pt idx="244">
                  <c:v>-20.722999999999999</c:v>
                </c:pt>
                <c:pt idx="245">
                  <c:v>-21.387</c:v>
                </c:pt>
                <c:pt idx="246">
                  <c:v>-22.158000000000001</c:v>
                </c:pt>
                <c:pt idx="247">
                  <c:v>-23.193999999999999</c:v>
                </c:pt>
                <c:pt idx="248">
                  <c:v>-24.117000000000001</c:v>
                </c:pt>
                <c:pt idx="249">
                  <c:v>-24.681999999999999</c:v>
                </c:pt>
                <c:pt idx="250">
                  <c:v>-25.260999999999999</c:v>
                </c:pt>
                <c:pt idx="251">
                  <c:v>-26.074999999999999</c:v>
                </c:pt>
                <c:pt idx="252">
                  <c:v>-26.706</c:v>
                </c:pt>
                <c:pt idx="253">
                  <c:v>-27.177</c:v>
                </c:pt>
                <c:pt idx="254">
                  <c:v>-27.582000000000001</c:v>
                </c:pt>
                <c:pt idx="255">
                  <c:v>-28.198</c:v>
                </c:pt>
                <c:pt idx="256">
                  <c:v>-28.759</c:v>
                </c:pt>
                <c:pt idx="257">
                  <c:v>-28.882999999999999</c:v>
                </c:pt>
                <c:pt idx="258">
                  <c:v>-28.997</c:v>
                </c:pt>
                <c:pt idx="259">
                  <c:v>-29.164999999999999</c:v>
                </c:pt>
                <c:pt idx="260">
                  <c:v>-29.405000000000001</c:v>
                </c:pt>
                <c:pt idx="261">
                  <c:v>-29.738</c:v>
                </c:pt>
                <c:pt idx="262">
                  <c:v>-29.978000000000002</c:v>
                </c:pt>
                <c:pt idx="263">
                  <c:v>-30.212</c:v>
                </c:pt>
                <c:pt idx="264">
                  <c:v>-30.277000000000001</c:v>
                </c:pt>
                <c:pt idx="265">
                  <c:v>-30.385999999999999</c:v>
                </c:pt>
                <c:pt idx="266">
                  <c:v>-30.507000000000001</c:v>
                </c:pt>
                <c:pt idx="267">
                  <c:v>-30.69</c:v>
                </c:pt>
                <c:pt idx="268">
                  <c:v>-30.954999999999998</c:v>
                </c:pt>
                <c:pt idx="269">
                  <c:v>-31.152999999999999</c:v>
                </c:pt>
                <c:pt idx="270">
                  <c:v>-31.344999999999999</c:v>
                </c:pt>
                <c:pt idx="271">
                  <c:v>-31.439</c:v>
                </c:pt>
                <c:pt idx="272">
                  <c:v>-31.53</c:v>
                </c:pt>
                <c:pt idx="273">
                  <c:v>-31.664999999999999</c:v>
                </c:pt>
                <c:pt idx="274">
                  <c:v>-31.861999999999998</c:v>
                </c:pt>
                <c:pt idx="275">
                  <c:v>-32.146999999999998</c:v>
                </c:pt>
                <c:pt idx="276">
                  <c:v>-32.302</c:v>
                </c:pt>
                <c:pt idx="277">
                  <c:v>-32.463000000000001</c:v>
                </c:pt>
                <c:pt idx="278">
                  <c:v>-32.621000000000002</c:v>
                </c:pt>
                <c:pt idx="279">
                  <c:v>-32.850999999999999</c:v>
                </c:pt>
                <c:pt idx="280">
                  <c:v>-33.057000000000002</c:v>
                </c:pt>
                <c:pt idx="281">
                  <c:v>-33.189</c:v>
                </c:pt>
                <c:pt idx="282">
                  <c:v>-33.320999999999998</c:v>
                </c:pt>
                <c:pt idx="283">
                  <c:v>-33.514000000000003</c:v>
                </c:pt>
                <c:pt idx="284">
                  <c:v>-33.704999999999998</c:v>
                </c:pt>
                <c:pt idx="285">
                  <c:v>-33.808</c:v>
                </c:pt>
                <c:pt idx="286">
                  <c:v>-33.945</c:v>
                </c:pt>
                <c:pt idx="287">
                  <c:v>-34.14</c:v>
                </c:pt>
                <c:pt idx="288">
                  <c:v>-34.323</c:v>
                </c:pt>
                <c:pt idx="289">
                  <c:v>-34.475000000000001</c:v>
                </c:pt>
                <c:pt idx="290">
                  <c:v>-34.558</c:v>
                </c:pt>
                <c:pt idx="291">
                  <c:v>-34.747999999999998</c:v>
                </c:pt>
                <c:pt idx="292">
                  <c:v>-34.902999999999999</c:v>
                </c:pt>
                <c:pt idx="293">
                  <c:v>-35.018000000000001</c:v>
                </c:pt>
                <c:pt idx="294">
                  <c:v>-35.128</c:v>
                </c:pt>
                <c:pt idx="295">
                  <c:v>-35.293999999999997</c:v>
                </c:pt>
                <c:pt idx="296">
                  <c:v>-35.454000000000001</c:v>
                </c:pt>
                <c:pt idx="297">
                  <c:v>-35.56</c:v>
                </c:pt>
                <c:pt idx="298">
                  <c:v>-35.661000000000001</c:v>
                </c:pt>
                <c:pt idx="299">
                  <c:v>-35.813000000000002</c:v>
                </c:pt>
                <c:pt idx="300">
                  <c:v>-35.962000000000003</c:v>
                </c:pt>
                <c:pt idx="301">
                  <c:v>-36.058999999999997</c:v>
                </c:pt>
                <c:pt idx="302">
                  <c:v>-36.155999999999999</c:v>
                </c:pt>
                <c:pt idx="303">
                  <c:v>-36.298000000000002</c:v>
                </c:pt>
                <c:pt idx="304">
                  <c:v>-36.444000000000003</c:v>
                </c:pt>
                <c:pt idx="305">
                  <c:v>-36.54</c:v>
                </c:pt>
                <c:pt idx="306">
                  <c:v>-36.634</c:v>
                </c:pt>
                <c:pt idx="307">
                  <c:v>-36.779000000000003</c:v>
                </c:pt>
                <c:pt idx="308">
                  <c:v>-36.921999999999997</c:v>
                </c:pt>
                <c:pt idx="309">
                  <c:v>-37.023000000000003</c:v>
                </c:pt>
                <c:pt idx="310">
                  <c:v>-37.113999999999997</c:v>
                </c:pt>
                <c:pt idx="311">
                  <c:v>-37.247999999999998</c:v>
                </c:pt>
                <c:pt idx="312">
                  <c:v>-37.393000000000001</c:v>
                </c:pt>
                <c:pt idx="313">
                  <c:v>-37.534999999999997</c:v>
                </c:pt>
                <c:pt idx="314">
                  <c:v>-37.575000000000003</c:v>
                </c:pt>
                <c:pt idx="315">
                  <c:v>-37.723999999999997</c:v>
                </c:pt>
                <c:pt idx="316">
                  <c:v>-37.86</c:v>
                </c:pt>
                <c:pt idx="317">
                  <c:v>-37.950000000000003</c:v>
                </c:pt>
                <c:pt idx="318">
                  <c:v>-38.048000000000002</c:v>
                </c:pt>
                <c:pt idx="319">
                  <c:v>-38.186999999999998</c:v>
                </c:pt>
                <c:pt idx="320">
                  <c:v>-38.328000000000003</c:v>
                </c:pt>
                <c:pt idx="321">
                  <c:v>-38.462000000000003</c:v>
                </c:pt>
                <c:pt idx="322">
                  <c:v>-38.512999999999998</c:v>
                </c:pt>
                <c:pt idx="323">
                  <c:v>-38.662999999999997</c:v>
                </c:pt>
                <c:pt idx="324">
                  <c:v>-38.799999999999997</c:v>
                </c:pt>
                <c:pt idx="325">
                  <c:v>-38.899000000000001</c:v>
                </c:pt>
                <c:pt idx="326">
                  <c:v>-38.978000000000002</c:v>
                </c:pt>
                <c:pt idx="327">
                  <c:v>-39.125</c:v>
                </c:pt>
                <c:pt idx="328">
                  <c:v>-39.262999999999998</c:v>
                </c:pt>
                <c:pt idx="329">
                  <c:v>-39.372999999999998</c:v>
                </c:pt>
                <c:pt idx="330">
                  <c:v>-39.441000000000003</c:v>
                </c:pt>
                <c:pt idx="331">
                  <c:v>-39.581000000000003</c:v>
                </c:pt>
                <c:pt idx="332">
                  <c:v>-39.713999999999999</c:v>
                </c:pt>
                <c:pt idx="333">
                  <c:v>-39.808999999999997</c:v>
                </c:pt>
                <c:pt idx="334">
                  <c:v>-39.898000000000003</c:v>
                </c:pt>
                <c:pt idx="335">
                  <c:v>-40.036000000000001</c:v>
                </c:pt>
                <c:pt idx="336">
                  <c:v>-40.173999999999999</c:v>
                </c:pt>
                <c:pt idx="337">
                  <c:v>-40.268999999999998</c:v>
                </c:pt>
                <c:pt idx="338">
                  <c:v>-40.368000000000002</c:v>
                </c:pt>
                <c:pt idx="339">
                  <c:v>-40.476999999999997</c:v>
                </c:pt>
                <c:pt idx="340">
                  <c:v>-40.634</c:v>
                </c:pt>
                <c:pt idx="341">
                  <c:v>-40.728000000000002</c:v>
                </c:pt>
                <c:pt idx="342">
                  <c:v>-40.817999999999998</c:v>
                </c:pt>
                <c:pt idx="343">
                  <c:v>-40.96</c:v>
                </c:pt>
                <c:pt idx="344">
                  <c:v>-41.09</c:v>
                </c:pt>
                <c:pt idx="345">
                  <c:v>-41.192999999999998</c:v>
                </c:pt>
                <c:pt idx="346">
                  <c:v>-41.289000000000001</c:v>
                </c:pt>
                <c:pt idx="347">
                  <c:v>-41.43</c:v>
                </c:pt>
                <c:pt idx="348">
                  <c:v>-41.575000000000003</c:v>
                </c:pt>
                <c:pt idx="349">
                  <c:v>-41.677999999999997</c:v>
                </c:pt>
                <c:pt idx="350">
                  <c:v>-41.771999999999998</c:v>
                </c:pt>
                <c:pt idx="351">
                  <c:v>-41.92</c:v>
                </c:pt>
                <c:pt idx="352">
                  <c:v>-42.069000000000003</c:v>
                </c:pt>
                <c:pt idx="353">
                  <c:v>-42.182000000000002</c:v>
                </c:pt>
                <c:pt idx="354">
                  <c:v>-42.274000000000001</c:v>
                </c:pt>
                <c:pt idx="355">
                  <c:v>-42.43</c:v>
                </c:pt>
                <c:pt idx="356">
                  <c:v>-42.585000000000001</c:v>
                </c:pt>
                <c:pt idx="357">
                  <c:v>-42.701999999999998</c:v>
                </c:pt>
                <c:pt idx="358">
                  <c:v>-42.795999999999999</c:v>
                </c:pt>
                <c:pt idx="359">
                  <c:v>-42.962000000000003</c:v>
                </c:pt>
                <c:pt idx="360">
                  <c:v>-43.122</c:v>
                </c:pt>
                <c:pt idx="361">
                  <c:v>-43.238999999999997</c:v>
                </c:pt>
                <c:pt idx="362">
                  <c:v>-43.343000000000004</c:v>
                </c:pt>
                <c:pt idx="363">
                  <c:v>-43.514000000000003</c:v>
                </c:pt>
                <c:pt idx="364">
                  <c:v>-43.680999999999997</c:v>
                </c:pt>
                <c:pt idx="365">
                  <c:v>-43.798999999999999</c:v>
                </c:pt>
                <c:pt idx="366">
                  <c:v>-43.914000000000001</c:v>
                </c:pt>
                <c:pt idx="367">
                  <c:v>-44.088000000000001</c:v>
                </c:pt>
                <c:pt idx="368">
                  <c:v>-44.264000000000003</c:v>
                </c:pt>
                <c:pt idx="369">
                  <c:v>-44.384999999999998</c:v>
                </c:pt>
                <c:pt idx="370">
                  <c:v>-44.503999999999998</c:v>
                </c:pt>
                <c:pt idx="371">
                  <c:v>-44.686</c:v>
                </c:pt>
                <c:pt idx="372">
                  <c:v>-44.87</c:v>
                </c:pt>
                <c:pt idx="373">
                  <c:v>-44.997</c:v>
                </c:pt>
                <c:pt idx="374">
                  <c:v>-45.119</c:v>
                </c:pt>
                <c:pt idx="375">
                  <c:v>-45.308999999999997</c:v>
                </c:pt>
                <c:pt idx="376">
                  <c:v>-45.500999999999998</c:v>
                </c:pt>
                <c:pt idx="377">
                  <c:v>-45.634</c:v>
                </c:pt>
                <c:pt idx="378">
                  <c:v>-45.761000000000003</c:v>
                </c:pt>
                <c:pt idx="379">
                  <c:v>-45.96</c:v>
                </c:pt>
                <c:pt idx="380">
                  <c:v>-46.16</c:v>
                </c:pt>
                <c:pt idx="381">
                  <c:v>-46.298999999999999</c:v>
                </c:pt>
                <c:pt idx="382">
                  <c:v>-46.430999999999997</c:v>
                </c:pt>
                <c:pt idx="383">
                  <c:v>-46.64</c:v>
                </c:pt>
                <c:pt idx="384">
                  <c:v>-46.847999999999999</c:v>
                </c:pt>
                <c:pt idx="385">
                  <c:v>-47.058</c:v>
                </c:pt>
                <c:pt idx="386">
                  <c:v>-47.131999999999998</c:v>
                </c:pt>
                <c:pt idx="387">
                  <c:v>-47.353999999999999</c:v>
                </c:pt>
                <c:pt idx="388">
                  <c:v>-47.575000000000003</c:v>
                </c:pt>
                <c:pt idx="389">
                  <c:v>-47.723999999999997</c:v>
                </c:pt>
                <c:pt idx="390">
                  <c:v>-47.871000000000002</c:v>
                </c:pt>
                <c:pt idx="391">
                  <c:v>-48.085999999999999</c:v>
                </c:pt>
                <c:pt idx="392">
                  <c:v>-48.314999999999998</c:v>
                </c:pt>
                <c:pt idx="393">
                  <c:v>-48.478999999999999</c:v>
                </c:pt>
                <c:pt idx="394">
                  <c:v>-48.631</c:v>
                </c:pt>
                <c:pt idx="395">
                  <c:v>-48.853999999999999</c:v>
                </c:pt>
                <c:pt idx="396">
                  <c:v>-49.094999999999999</c:v>
                </c:pt>
                <c:pt idx="397">
                  <c:v>-49.264000000000003</c:v>
                </c:pt>
                <c:pt idx="398">
                  <c:v>-49.408999999999999</c:v>
                </c:pt>
                <c:pt idx="399">
                  <c:v>-49.658999999999999</c:v>
                </c:pt>
                <c:pt idx="400">
                  <c:v>-49.902999999999999</c:v>
                </c:pt>
                <c:pt idx="401">
                  <c:v>-50.084000000000003</c:v>
                </c:pt>
                <c:pt idx="402">
                  <c:v>-50.234999999999999</c:v>
                </c:pt>
                <c:pt idx="403">
                  <c:v>-50.499000000000002</c:v>
                </c:pt>
                <c:pt idx="404">
                  <c:v>-50.755000000000003</c:v>
                </c:pt>
                <c:pt idx="405">
                  <c:v>-50.936</c:v>
                </c:pt>
                <c:pt idx="406">
                  <c:v>-51.124000000000002</c:v>
                </c:pt>
                <c:pt idx="407">
                  <c:v>-51.366</c:v>
                </c:pt>
                <c:pt idx="408">
                  <c:v>-51.651000000000003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C18-B5FD-0ED5AAD5B289}"/>
            </c:ext>
          </c:extLst>
        </c:ser>
        <c:ser>
          <c:idx val="1"/>
          <c:order val="1"/>
          <c:tx>
            <c:strRef>
              <c:f>Blad1!$U$1</c:f>
              <c:strCache>
                <c:ptCount val="1"/>
                <c:pt idx="0">
                  <c:v>Open then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Blad1!$V$2:$V$801</c:f>
              <c:numCache>
                <c:formatCode>General</c:formatCode>
                <c:ptCount val="800"/>
                <c:pt idx="0">
                  <c:v>0</c:v>
                </c:pt>
                <c:pt idx="1">
                  <c:v>3.7593984962406013E-3</c:v>
                </c:pt>
                <c:pt idx="2">
                  <c:v>7.5187969924812026E-3</c:v>
                </c:pt>
                <c:pt idx="3">
                  <c:v>1.1278195488721804E-2</c:v>
                </c:pt>
                <c:pt idx="4">
                  <c:v>1.5037593984962405E-2</c:v>
                </c:pt>
                <c:pt idx="5">
                  <c:v>1.8796992481203006E-2</c:v>
                </c:pt>
                <c:pt idx="6">
                  <c:v>2.2556390977443608E-2</c:v>
                </c:pt>
                <c:pt idx="7">
                  <c:v>2.6315789473684209E-2</c:v>
                </c:pt>
                <c:pt idx="8">
                  <c:v>3.007518796992481E-2</c:v>
                </c:pt>
                <c:pt idx="9">
                  <c:v>3.3834586466165412E-2</c:v>
                </c:pt>
                <c:pt idx="10">
                  <c:v>3.7593984962406013E-2</c:v>
                </c:pt>
                <c:pt idx="11">
                  <c:v>4.1353383458646614E-2</c:v>
                </c:pt>
                <c:pt idx="12">
                  <c:v>4.5112781954887216E-2</c:v>
                </c:pt>
                <c:pt idx="13">
                  <c:v>4.8872180451127817E-2</c:v>
                </c:pt>
                <c:pt idx="14">
                  <c:v>5.2631578947368418E-2</c:v>
                </c:pt>
                <c:pt idx="15">
                  <c:v>5.6390977443609019E-2</c:v>
                </c:pt>
                <c:pt idx="16">
                  <c:v>6.0150375939849621E-2</c:v>
                </c:pt>
                <c:pt idx="17">
                  <c:v>6.3909774436090222E-2</c:v>
                </c:pt>
                <c:pt idx="18">
                  <c:v>6.7669172932330823E-2</c:v>
                </c:pt>
                <c:pt idx="19">
                  <c:v>7.1428571428571425E-2</c:v>
                </c:pt>
                <c:pt idx="20">
                  <c:v>7.5187969924812026E-2</c:v>
                </c:pt>
                <c:pt idx="21">
                  <c:v>7.8947368421052627E-2</c:v>
                </c:pt>
                <c:pt idx="22">
                  <c:v>8.2706766917293228E-2</c:v>
                </c:pt>
                <c:pt idx="23">
                  <c:v>8.646616541353383E-2</c:v>
                </c:pt>
                <c:pt idx="24">
                  <c:v>9.0225563909774431E-2</c:v>
                </c:pt>
                <c:pt idx="25">
                  <c:v>9.3984962406015032E-2</c:v>
                </c:pt>
                <c:pt idx="26">
                  <c:v>9.7744360902255634E-2</c:v>
                </c:pt>
                <c:pt idx="27">
                  <c:v>0.10150375939849623</c:v>
                </c:pt>
                <c:pt idx="28">
                  <c:v>0.10526315789473684</c:v>
                </c:pt>
                <c:pt idx="29">
                  <c:v>0.10902255639097744</c:v>
                </c:pt>
                <c:pt idx="30">
                  <c:v>0.11278195488721804</c:v>
                </c:pt>
                <c:pt idx="31">
                  <c:v>0.11654135338345864</c:v>
                </c:pt>
                <c:pt idx="32">
                  <c:v>0.12030075187969924</c:v>
                </c:pt>
                <c:pt idx="33">
                  <c:v>0.12406015037593984</c:v>
                </c:pt>
                <c:pt idx="34">
                  <c:v>0.12781954887218044</c:v>
                </c:pt>
                <c:pt idx="35">
                  <c:v>0.13157894736842105</c:v>
                </c:pt>
                <c:pt idx="36">
                  <c:v>0.13533834586466165</c:v>
                </c:pt>
                <c:pt idx="37">
                  <c:v>0.13909774436090225</c:v>
                </c:pt>
                <c:pt idx="38">
                  <c:v>0.14285714285714285</c:v>
                </c:pt>
                <c:pt idx="39">
                  <c:v>0.14661654135338345</c:v>
                </c:pt>
                <c:pt idx="40">
                  <c:v>0.15037593984962405</c:v>
                </c:pt>
                <c:pt idx="41">
                  <c:v>0.15413533834586465</c:v>
                </c:pt>
                <c:pt idx="42">
                  <c:v>0.15789473684210525</c:v>
                </c:pt>
                <c:pt idx="43">
                  <c:v>0.16165413533834586</c:v>
                </c:pt>
                <c:pt idx="44">
                  <c:v>0.16541353383458646</c:v>
                </c:pt>
                <c:pt idx="45">
                  <c:v>0.16917293233082706</c:v>
                </c:pt>
                <c:pt idx="46">
                  <c:v>0.17293233082706766</c:v>
                </c:pt>
                <c:pt idx="47">
                  <c:v>0.17669172932330826</c:v>
                </c:pt>
                <c:pt idx="48">
                  <c:v>0.18045112781954886</c:v>
                </c:pt>
                <c:pt idx="49">
                  <c:v>0.18421052631578946</c:v>
                </c:pt>
                <c:pt idx="50">
                  <c:v>0.18796992481203006</c:v>
                </c:pt>
                <c:pt idx="51">
                  <c:v>0.19172932330827067</c:v>
                </c:pt>
                <c:pt idx="52">
                  <c:v>0.19548872180451127</c:v>
                </c:pt>
                <c:pt idx="53">
                  <c:v>0.19924812030075187</c:v>
                </c:pt>
                <c:pt idx="54">
                  <c:v>0.20300751879699247</c:v>
                </c:pt>
                <c:pt idx="55">
                  <c:v>0.20676691729323307</c:v>
                </c:pt>
                <c:pt idx="56">
                  <c:v>0.21052631578947367</c:v>
                </c:pt>
                <c:pt idx="57">
                  <c:v>0.21428571428571427</c:v>
                </c:pt>
                <c:pt idx="58">
                  <c:v>0.21804511278195488</c:v>
                </c:pt>
                <c:pt idx="59">
                  <c:v>0.22180451127819548</c:v>
                </c:pt>
                <c:pt idx="60">
                  <c:v>0.22556390977443608</c:v>
                </c:pt>
                <c:pt idx="61">
                  <c:v>0.22932330827067668</c:v>
                </c:pt>
                <c:pt idx="62">
                  <c:v>0.23308270676691728</c:v>
                </c:pt>
                <c:pt idx="63">
                  <c:v>0.23684210526315788</c:v>
                </c:pt>
                <c:pt idx="64">
                  <c:v>0.24060150375939848</c:v>
                </c:pt>
                <c:pt idx="65">
                  <c:v>0.24436090225563908</c:v>
                </c:pt>
                <c:pt idx="66">
                  <c:v>0.24812030075187969</c:v>
                </c:pt>
                <c:pt idx="67">
                  <c:v>0.25187969924812026</c:v>
                </c:pt>
                <c:pt idx="68">
                  <c:v>0.25563909774436089</c:v>
                </c:pt>
                <c:pt idx="69">
                  <c:v>0.25939849624060152</c:v>
                </c:pt>
                <c:pt idx="70">
                  <c:v>0.26315789473684215</c:v>
                </c:pt>
                <c:pt idx="71">
                  <c:v>0.26691729323308278</c:v>
                </c:pt>
                <c:pt idx="72">
                  <c:v>0.2706766917293234</c:v>
                </c:pt>
                <c:pt idx="73">
                  <c:v>0.27443609022556403</c:v>
                </c:pt>
                <c:pt idx="74">
                  <c:v>0.27819548872180466</c:v>
                </c:pt>
                <c:pt idx="75">
                  <c:v>0.28195488721804529</c:v>
                </c:pt>
                <c:pt idx="76">
                  <c:v>0.28571428571428592</c:v>
                </c:pt>
                <c:pt idx="77">
                  <c:v>0.28947368421052655</c:v>
                </c:pt>
                <c:pt idx="78">
                  <c:v>0.29323308270676718</c:v>
                </c:pt>
                <c:pt idx="79">
                  <c:v>0.29699248120300781</c:v>
                </c:pt>
                <c:pt idx="80">
                  <c:v>0.30075187969924844</c:v>
                </c:pt>
                <c:pt idx="81">
                  <c:v>0.30451127819548907</c:v>
                </c:pt>
                <c:pt idx="82">
                  <c:v>0.30827067669172969</c:v>
                </c:pt>
                <c:pt idx="83">
                  <c:v>0.31203007518797032</c:v>
                </c:pt>
                <c:pt idx="84">
                  <c:v>0.31578947368421095</c:v>
                </c:pt>
                <c:pt idx="85">
                  <c:v>0.31954887218045158</c:v>
                </c:pt>
                <c:pt idx="86">
                  <c:v>0.32330827067669221</c:v>
                </c:pt>
                <c:pt idx="87">
                  <c:v>0.32706766917293284</c:v>
                </c:pt>
                <c:pt idx="88">
                  <c:v>0.33082706766917347</c:v>
                </c:pt>
                <c:pt idx="89">
                  <c:v>0.3345864661654141</c:v>
                </c:pt>
                <c:pt idx="90">
                  <c:v>0.33834586466165473</c:v>
                </c:pt>
                <c:pt idx="91">
                  <c:v>0.34210526315789536</c:v>
                </c:pt>
                <c:pt idx="92">
                  <c:v>0.34586466165413599</c:v>
                </c:pt>
                <c:pt idx="93">
                  <c:v>0.34962406015037661</c:v>
                </c:pt>
                <c:pt idx="94">
                  <c:v>0.35338345864661724</c:v>
                </c:pt>
                <c:pt idx="95">
                  <c:v>0.35714285714285787</c:v>
                </c:pt>
                <c:pt idx="96">
                  <c:v>0.3609022556390985</c:v>
                </c:pt>
                <c:pt idx="97">
                  <c:v>0.36466165413533913</c:v>
                </c:pt>
                <c:pt idx="98">
                  <c:v>0.36842105263157976</c:v>
                </c:pt>
                <c:pt idx="99">
                  <c:v>0.37218045112782039</c:v>
                </c:pt>
                <c:pt idx="100">
                  <c:v>0.37593984962406102</c:v>
                </c:pt>
                <c:pt idx="101">
                  <c:v>0.37969924812030165</c:v>
                </c:pt>
                <c:pt idx="102">
                  <c:v>0.38345864661654228</c:v>
                </c:pt>
                <c:pt idx="103">
                  <c:v>0.3872180451127829</c:v>
                </c:pt>
                <c:pt idx="104">
                  <c:v>0.39097744360902353</c:v>
                </c:pt>
                <c:pt idx="105">
                  <c:v>0.39473684210526416</c:v>
                </c:pt>
                <c:pt idx="106">
                  <c:v>0.39849624060150479</c:v>
                </c:pt>
                <c:pt idx="107">
                  <c:v>0.40225563909774542</c:v>
                </c:pt>
                <c:pt idx="108">
                  <c:v>0.40601503759398605</c:v>
                </c:pt>
                <c:pt idx="109">
                  <c:v>0.40977443609022668</c:v>
                </c:pt>
                <c:pt idx="110">
                  <c:v>0.41353383458646731</c:v>
                </c:pt>
                <c:pt idx="111">
                  <c:v>0.41729323308270794</c:v>
                </c:pt>
                <c:pt idx="112">
                  <c:v>0.42105263157894857</c:v>
                </c:pt>
                <c:pt idx="113">
                  <c:v>0.4248120300751892</c:v>
                </c:pt>
                <c:pt idx="114">
                  <c:v>0.42857142857142982</c:v>
                </c:pt>
                <c:pt idx="115">
                  <c:v>0.43233082706767045</c:v>
                </c:pt>
                <c:pt idx="116">
                  <c:v>0.43609022556391108</c:v>
                </c:pt>
                <c:pt idx="117">
                  <c:v>0.43984962406015171</c:v>
                </c:pt>
                <c:pt idx="118">
                  <c:v>0.44360902255639234</c:v>
                </c:pt>
                <c:pt idx="119">
                  <c:v>0.44736842105263297</c:v>
                </c:pt>
                <c:pt idx="120">
                  <c:v>0.4511278195488736</c:v>
                </c:pt>
                <c:pt idx="121">
                  <c:v>0.45488721804511423</c:v>
                </c:pt>
                <c:pt idx="122">
                  <c:v>0.45864661654135486</c:v>
                </c:pt>
                <c:pt idx="123">
                  <c:v>0.46240601503759549</c:v>
                </c:pt>
                <c:pt idx="124">
                  <c:v>0.46616541353383611</c:v>
                </c:pt>
                <c:pt idx="125">
                  <c:v>0.46992481203007674</c:v>
                </c:pt>
                <c:pt idx="126">
                  <c:v>0.47368421052631737</c:v>
                </c:pt>
                <c:pt idx="127">
                  <c:v>0.477443609022558</c:v>
                </c:pt>
                <c:pt idx="128">
                  <c:v>0.48120300751879863</c:v>
                </c:pt>
                <c:pt idx="129">
                  <c:v>0.48496240601503926</c:v>
                </c:pt>
                <c:pt idx="130">
                  <c:v>0.48872180451127989</c:v>
                </c:pt>
                <c:pt idx="131">
                  <c:v>0.49248120300752052</c:v>
                </c:pt>
                <c:pt idx="132">
                  <c:v>0.49624060150376115</c:v>
                </c:pt>
                <c:pt idx="133">
                  <c:v>0.50000000000000178</c:v>
                </c:pt>
                <c:pt idx="134">
                  <c:v>0.50375939849624241</c:v>
                </c:pt>
                <c:pt idx="135">
                  <c:v>0.50751879699248303</c:v>
                </c:pt>
                <c:pt idx="136">
                  <c:v>0.51127819548872366</c:v>
                </c:pt>
                <c:pt idx="137">
                  <c:v>0.51503759398496429</c:v>
                </c:pt>
                <c:pt idx="138">
                  <c:v>0.51879699248120492</c:v>
                </c:pt>
                <c:pt idx="139">
                  <c:v>0.52255639097744555</c:v>
                </c:pt>
                <c:pt idx="140">
                  <c:v>0.52631578947368618</c:v>
                </c:pt>
                <c:pt idx="141">
                  <c:v>0.53007518796992681</c:v>
                </c:pt>
                <c:pt idx="142">
                  <c:v>0.53383458646616744</c:v>
                </c:pt>
                <c:pt idx="143">
                  <c:v>0.53759398496240807</c:v>
                </c:pt>
                <c:pt idx="144">
                  <c:v>0.5413533834586487</c:v>
                </c:pt>
                <c:pt idx="145">
                  <c:v>0.54511278195488932</c:v>
                </c:pt>
                <c:pt idx="146">
                  <c:v>0.54887218045112995</c:v>
                </c:pt>
                <c:pt idx="147">
                  <c:v>0.55263157894737058</c:v>
                </c:pt>
                <c:pt idx="148">
                  <c:v>0.55639097744361121</c:v>
                </c:pt>
                <c:pt idx="149">
                  <c:v>0.56015037593985184</c:v>
                </c:pt>
                <c:pt idx="150">
                  <c:v>0.56390977443609247</c:v>
                </c:pt>
                <c:pt idx="151">
                  <c:v>0.5676691729323331</c:v>
                </c:pt>
                <c:pt idx="152">
                  <c:v>0.57142857142857373</c:v>
                </c:pt>
                <c:pt idx="153">
                  <c:v>0.57518796992481436</c:v>
                </c:pt>
                <c:pt idx="154">
                  <c:v>0.57894736842105499</c:v>
                </c:pt>
                <c:pt idx="155">
                  <c:v>0.58270676691729562</c:v>
                </c:pt>
                <c:pt idx="156">
                  <c:v>0.58646616541353624</c:v>
                </c:pt>
                <c:pt idx="157">
                  <c:v>0.59022556390977687</c:v>
                </c:pt>
                <c:pt idx="158">
                  <c:v>0.5939849624060175</c:v>
                </c:pt>
                <c:pt idx="159">
                  <c:v>0.59774436090225813</c:v>
                </c:pt>
                <c:pt idx="160">
                  <c:v>0.60150375939849876</c:v>
                </c:pt>
                <c:pt idx="161">
                  <c:v>0.60526315789473939</c:v>
                </c:pt>
                <c:pt idx="162">
                  <c:v>0.60902255639098002</c:v>
                </c:pt>
                <c:pt idx="163">
                  <c:v>0.61278195488722065</c:v>
                </c:pt>
                <c:pt idx="164">
                  <c:v>0.61654135338346128</c:v>
                </c:pt>
                <c:pt idx="165">
                  <c:v>0.62030075187970191</c:v>
                </c:pt>
                <c:pt idx="166">
                  <c:v>0.62406015037594254</c:v>
                </c:pt>
                <c:pt idx="167">
                  <c:v>0.62781954887218316</c:v>
                </c:pt>
                <c:pt idx="168">
                  <c:v>0.63157894736842379</c:v>
                </c:pt>
                <c:pt idx="169">
                  <c:v>0.63533834586466442</c:v>
                </c:pt>
                <c:pt idx="170">
                  <c:v>0.63909774436090505</c:v>
                </c:pt>
                <c:pt idx="171">
                  <c:v>0.64285714285714568</c:v>
                </c:pt>
                <c:pt idx="172">
                  <c:v>0.64661654135338631</c:v>
                </c:pt>
                <c:pt idx="173">
                  <c:v>0.65037593984962694</c:v>
                </c:pt>
                <c:pt idx="174">
                  <c:v>0.65413533834586757</c:v>
                </c:pt>
                <c:pt idx="175">
                  <c:v>0.6578947368421082</c:v>
                </c:pt>
                <c:pt idx="176">
                  <c:v>0.66165413533834883</c:v>
                </c:pt>
                <c:pt idx="177">
                  <c:v>0.66541353383458945</c:v>
                </c:pt>
                <c:pt idx="178">
                  <c:v>0.66917293233083008</c:v>
                </c:pt>
                <c:pt idx="179">
                  <c:v>0.67293233082707071</c:v>
                </c:pt>
                <c:pt idx="180">
                  <c:v>0.67669172932331134</c:v>
                </c:pt>
                <c:pt idx="181">
                  <c:v>0.68045112781955197</c:v>
                </c:pt>
                <c:pt idx="182">
                  <c:v>0.6842105263157926</c:v>
                </c:pt>
                <c:pt idx="183">
                  <c:v>0.68796992481203323</c:v>
                </c:pt>
                <c:pt idx="184">
                  <c:v>0.69172932330827386</c:v>
                </c:pt>
                <c:pt idx="185">
                  <c:v>0.69548872180451449</c:v>
                </c:pt>
                <c:pt idx="186">
                  <c:v>0.69924812030075512</c:v>
                </c:pt>
                <c:pt idx="187">
                  <c:v>0.70300751879699575</c:v>
                </c:pt>
                <c:pt idx="188">
                  <c:v>0.70676691729323637</c:v>
                </c:pt>
                <c:pt idx="189">
                  <c:v>0.710526315789477</c:v>
                </c:pt>
                <c:pt idx="190">
                  <c:v>0.71428571428571763</c:v>
                </c:pt>
                <c:pt idx="191">
                  <c:v>0.71804511278195826</c:v>
                </c:pt>
                <c:pt idx="192">
                  <c:v>0.72180451127819889</c:v>
                </c:pt>
                <c:pt idx="193">
                  <c:v>0.72556390977443952</c:v>
                </c:pt>
                <c:pt idx="194">
                  <c:v>0.72932330827068015</c:v>
                </c:pt>
                <c:pt idx="195">
                  <c:v>0.73308270676692078</c:v>
                </c:pt>
                <c:pt idx="196">
                  <c:v>0.73684210526316141</c:v>
                </c:pt>
                <c:pt idx="197">
                  <c:v>0.74060150375940204</c:v>
                </c:pt>
                <c:pt idx="198">
                  <c:v>0.74436090225564266</c:v>
                </c:pt>
                <c:pt idx="199">
                  <c:v>0.74812030075188329</c:v>
                </c:pt>
                <c:pt idx="200">
                  <c:v>0.75187969924812392</c:v>
                </c:pt>
                <c:pt idx="201">
                  <c:v>0.75563909774436455</c:v>
                </c:pt>
                <c:pt idx="202">
                  <c:v>0.75939849624060518</c:v>
                </c:pt>
                <c:pt idx="203">
                  <c:v>0.76315789473684581</c:v>
                </c:pt>
                <c:pt idx="204">
                  <c:v>0.76691729323308644</c:v>
                </c:pt>
                <c:pt idx="205">
                  <c:v>0.77067669172932707</c:v>
                </c:pt>
                <c:pt idx="206">
                  <c:v>0.7744360902255677</c:v>
                </c:pt>
                <c:pt idx="207">
                  <c:v>0.77819548872180833</c:v>
                </c:pt>
                <c:pt idx="208">
                  <c:v>0.78195488721804896</c:v>
                </c:pt>
                <c:pt idx="209">
                  <c:v>0.78571428571428958</c:v>
                </c:pt>
                <c:pt idx="210">
                  <c:v>0.78947368421053021</c:v>
                </c:pt>
                <c:pt idx="211">
                  <c:v>0.79323308270677084</c:v>
                </c:pt>
                <c:pt idx="212">
                  <c:v>0.79699248120301147</c:v>
                </c:pt>
                <c:pt idx="213">
                  <c:v>0.8007518796992521</c:v>
                </c:pt>
                <c:pt idx="214">
                  <c:v>0.80451127819549273</c:v>
                </c:pt>
                <c:pt idx="215">
                  <c:v>0.80827067669173336</c:v>
                </c:pt>
                <c:pt idx="216">
                  <c:v>0.81203007518797399</c:v>
                </c:pt>
                <c:pt idx="217">
                  <c:v>0.81578947368421462</c:v>
                </c:pt>
                <c:pt idx="218">
                  <c:v>0.81954887218045525</c:v>
                </c:pt>
                <c:pt idx="219">
                  <c:v>0.82330827067669587</c:v>
                </c:pt>
                <c:pt idx="220">
                  <c:v>0.8270676691729365</c:v>
                </c:pt>
                <c:pt idx="221">
                  <c:v>0.83082706766917713</c:v>
                </c:pt>
                <c:pt idx="222">
                  <c:v>0.83458646616541776</c:v>
                </c:pt>
                <c:pt idx="223">
                  <c:v>0.83834586466165839</c:v>
                </c:pt>
                <c:pt idx="224">
                  <c:v>0.84210526315789902</c:v>
                </c:pt>
                <c:pt idx="225">
                  <c:v>0.84586466165413965</c:v>
                </c:pt>
                <c:pt idx="226">
                  <c:v>0.84962406015038028</c:v>
                </c:pt>
                <c:pt idx="227">
                  <c:v>0.85338345864662091</c:v>
                </c:pt>
                <c:pt idx="228">
                  <c:v>0.85714285714286154</c:v>
                </c:pt>
                <c:pt idx="229">
                  <c:v>0.86090225563910217</c:v>
                </c:pt>
                <c:pt idx="230">
                  <c:v>0.86466165413534279</c:v>
                </c:pt>
                <c:pt idx="231">
                  <c:v>0.86842105263158342</c:v>
                </c:pt>
                <c:pt idx="232">
                  <c:v>0.87218045112782405</c:v>
                </c:pt>
                <c:pt idx="233">
                  <c:v>0.87593984962406468</c:v>
                </c:pt>
                <c:pt idx="234">
                  <c:v>0.87969924812030531</c:v>
                </c:pt>
                <c:pt idx="235">
                  <c:v>0.88345864661654594</c:v>
                </c:pt>
                <c:pt idx="236">
                  <c:v>0.88721804511278657</c:v>
                </c:pt>
                <c:pt idx="237">
                  <c:v>0.8909774436090272</c:v>
                </c:pt>
                <c:pt idx="238">
                  <c:v>0.89473684210526783</c:v>
                </c:pt>
                <c:pt idx="239">
                  <c:v>0.89849624060150846</c:v>
                </c:pt>
                <c:pt idx="240">
                  <c:v>0.90225563909774908</c:v>
                </c:pt>
                <c:pt idx="241">
                  <c:v>0.90601503759398971</c:v>
                </c:pt>
                <c:pt idx="242">
                  <c:v>0.90977443609023034</c:v>
                </c:pt>
                <c:pt idx="243">
                  <c:v>0.91353383458647097</c:v>
                </c:pt>
                <c:pt idx="244">
                  <c:v>0.9172932330827116</c:v>
                </c:pt>
                <c:pt idx="245">
                  <c:v>0.92105263157895223</c:v>
                </c:pt>
                <c:pt idx="246">
                  <c:v>0.92481203007519286</c:v>
                </c:pt>
                <c:pt idx="247">
                  <c:v>0.92857142857143349</c:v>
                </c:pt>
                <c:pt idx="248">
                  <c:v>0.93233082706767412</c:v>
                </c:pt>
                <c:pt idx="249">
                  <c:v>0.93609022556391475</c:v>
                </c:pt>
                <c:pt idx="250">
                  <c:v>0.93984962406015538</c:v>
                </c:pt>
                <c:pt idx="251">
                  <c:v>0.943609022556396</c:v>
                </c:pt>
                <c:pt idx="252">
                  <c:v>0.94736842105263663</c:v>
                </c:pt>
                <c:pt idx="253">
                  <c:v>0.95112781954887726</c:v>
                </c:pt>
                <c:pt idx="254">
                  <c:v>0.95488721804511789</c:v>
                </c:pt>
                <c:pt idx="255">
                  <c:v>0.95864661654135852</c:v>
                </c:pt>
                <c:pt idx="256">
                  <c:v>0.96240601503759915</c:v>
                </c:pt>
                <c:pt idx="257">
                  <c:v>0.96616541353383978</c:v>
                </c:pt>
                <c:pt idx="258">
                  <c:v>0.96992481203008041</c:v>
                </c:pt>
                <c:pt idx="259">
                  <c:v>0.97368421052632104</c:v>
                </c:pt>
                <c:pt idx="260">
                  <c:v>0.97744360902256167</c:v>
                </c:pt>
                <c:pt idx="261">
                  <c:v>0.98120300751880229</c:v>
                </c:pt>
                <c:pt idx="262">
                  <c:v>0.98496240601504292</c:v>
                </c:pt>
                <c:pt idx="263">
                  <c:v>0.98872180451128355</c:v>
                </c:pt>
                <c:pt idx="264">
                  <c:v>0.99248120300752418</c:v>
                </c:pt>
                <c:pt idx="265">
                  <c:v>0.99624060150376481</c:v>
                </c:pt>
                <c:pt idx="266">
                  <c:v>1.0000000000000053</c:v>
                </c:pt>
                <c:pt idx="267">
                  <c:v>1.0037593984962458</c:v>
                </c:pt>
                <c:pt idx="268">
                  <c:v>1.0075187969924864</c:v>
                </c:pt>
                <c:pt idx="269">
                  <c:v>1.0112781954887269</c:v>
                </c:pt>
                <c:pt idx="270">
                  <c:v>1.0150375939849674</c:v>
                </c:pt>
                <c:pt idx="271">
                  <c:v>1.0187969924812079</c:v>
                </c:pt>
                <c:pt idx="272">
                  <c:v>1.0225563909774484</c:v>
                </c:pt>
                <c:pt idx="273">
                  <c:v>1.026315789473689</c:v>
                </c:pt>
                <c:pt idx="274">
                  <c:v>1.0300751879699295</c:v>
                </c:pt>
                <c:pt idx="275">
                  <c:v>1.03383458646617</c:v>
                </c:pt>
                <c:pt idx="276">
                  <c:v>1.0375939849624105</c:v>
                </c:pt>
                <c:pt idx="277">
                  <c:v>1.041353383458651</c:v>
                </c:pt>
                <c:pt idx="278">
                  <c:v>1.0451127819548915</c:v>
                </c:pt>
                <c:pt idx="279">
                  <c:v>1.0488721804511321</c:v>
                </c:pt>
                <c:pt idx="280">
                  <c:v>1.0526315789473726</c:v>
                </c:pt>
                <c:pt idx="281">
                  <c:v>1.0563909774436131</c:v>
                </c:pt>
                <c:pt idx="282">
                  <c:v>1.0601503759398536</c:v>
                </c:pt>
                <c:pt idx="283">
                  <c:v>1.0639097744360941</c:v>
                </c:pt>
                <c:pt idx="284">
                  <c:v>1.0676691729323347</c:v>
                </c:pt>
                <c:pt idx="285">
                  <c:v>1.0714285714285752</c:v>
                </c:pt>
                <c:pt idx="286">
                  <c:v>1.0751879699248157</c:v>
                </c:pt>
                <c:pt idx="287">
                  <c:v>1.0789473684210562</c:v>
                </c:pt>
                <c:pt idx="288">
                  <c:v>1.0827067669172967</c:v>
                </c:pt>
                <c:pt idx="289">
                  <c:v>1.0864661654135372</c:v>
                </c:pt>
                <c:pt idx="290">
                  <c:v>1.0902255639097778</c:v>
                </c:pt>
                <c:pt idx="291">
                  <c:v>1.0939849624060183</c:v>
                </c:pt>
                <c:pt idx="292">
                  <c:v>1.0977443609022588</c:v>
                </c:pt>
                <c:pt idx="293">
                  <c:v>1.1015037593984993</c:v>
                </c:pt>
                <c:pt idx="294">
                  <c:v>1.1052631578947398</c:v>
                </c:pt>
                <c:pt idx="295">
                  <c:v>1.1090225563909804</c:v>
                </c:pt>
                <c:pt idx="296">
                  <c:v>1.1127819548872209</c:v>
                </c:pt>
                <c:pt idx="297">
                  <c:v>1.1165413533834614</c:v>
                </c:pt>
                <c:pt idx="298">
                  <c:v>1.1203007518797019</c:v>
                </c:pt>
                <c:pt idx="299">
                  <c:v>1.1240601503759424</c:v>
                </c:pt>
                <c:pt idx="300">
                  <c:v>1.1278195488721829</c:v>
                </c:pt>
                <c:pt idx="301">
                  <c:v>1.1315789473684235</c:v>
                </c:pt>
                <c:pt idx="302">
                  <c:v>1.135338345864664</c:v>
                </c:pt>
                <c:pt idx="303">
                  <c:v>1.1390977443609045</c:v>
                </c:pt>
                <c:pt idx="304">
                  <c:v>1.142857142857145</c:v>
                </c:pt>
                <c:pt idx="305">
                  <c:v>1.1466165413533855</c:v>
                </c:pt>
                <c:pt idx="306">
                  <c:v>1.1503759398496261</c:v>
                </c:pt>
                <c:pt idx="307">
                  <c:v>1.1541353383458666</c:v>
                </c:pt>
                <c:pt idx="308">
                  <c:v>1.1578947368421071</c:v>
                </c:pt>
                <c:pt idx="309">
                  <c:v>1.1616541353383476</c:v>
                </c:pt>
                <c:pt idx="310">
                  <c:v>1.1654135338345881</c:v>
                </c:pt>
                <c:pt idx="311">
                  <c:v>1.1691729323308286</c:v>
                </c:pt>
                <c:pt idx="312">
                  <c:v>1.1729323308270692</c:v>
                </c:pt>
                <c:pt idx="313">
                  <c:v>1.1766917293233097</c:v>
                </c:pt>
                <c:pt idx="314">
                  <c:v>1.1804511278195502</c:v>
                </c:pt>
                <c:pt idx="315">
                  <c:v>1.1842105263157907</c:v>
                </c:pt>
                <c:pt idx="316">
                  <c:v>1.1879699248120312</c:v>
                </c:pt>
                <c:pt idx="317">
                  <c:v>1.1917293233082717</c:v>
                </c:pt>
                <c:pt idx="318">
                  <c:v>1.1954887218045123</c:v>
                </c:pt>
                <c:pt idx="319">
                  <c:v>1.1992481203007528</c:v>
                </c:pt>
                <c:pt idx="320">
                  <c:v>1.2030075187969933</c:v>
                </c:pt>
                <c:pt idx="321">
                  <c:v>1.2067669172932338</c:v>
                </c:pt>
                <c:pt idx="322">
                  <c:v>1.2105263157894743</c:v>
                </c:pt>
                <c:pt idx="323">
                  <c:v>1.2142857142857149</c:v>
                </c:pt>
                <c:pt idx="324">
                  <c:v>1.2180451127819554</c:v>
                </c:pt>
                <c:pt idx="325">
                  <c:v>1.2218045112781959</c:v>
                </c:pt>
                <c:pt idx="326">
                  <c:v>1.2255639097744364</c:v>
                </c:pt>
                <c:pt idx="327">
                  <c:v>1.2293233082706769</c:v>
                </c:pt>
                <c:pt idx="328">
                  <c:v>1.2330827067669174</c:v>
                </c:pt>
                <c:pt idx="329">
                  <c:v>1.236842105263158</c:v>
                </c:pt>
                <c:pt idx="330">
                  <c:v>1.2406015037593985</c:v>
                </c:pt>
                <c:pt idx="331">
                  <c:v>1.244360902255639</c:v>
                </c:pt>
                <c:pt idx="332">
                  <c:v>1.2481203007518795</c:v>
                </c:pt>
                <c:pt idx="333">
                  <c:v>1.25187969924812</c:v>
                </c:pt>
                <c:pt idx="334">
                  <c:v>1.2556390977443606</c:v>
                </c:pt>
                <c:pt idx="335">
                  <c:v>1.2593984962406011</c:v>
                </c:pt>
                <c:pt idx="336">
                  <c:v>1.2631578947368416</c:v>
                </c:pt>
                <c:pt idx="337">
                  <c:v>1.2669172932330821</c:v>
                </c:pt>
                <c:pt idx="338">
                  <c:v>1.2706766917293226</c:v>
                </c:pt>
                <c:pt idx="339">
                  <c:v>1.2744360902255631</c:v>
                </c:pt>
                <c:pt idx="340">
                  <c:v>1.2781954887218037</c:v>
                </c:pt>
                <c:pt idx="341">
                  <c:v>1.2819548872180442</c:v>
                </c:pt>
                <c:pt idx="342">
                  <c:v>1.2857142857142847</c:v>
                </c:pt>
                <c:pt idx="343">
                  <c:v>1.2894736842105252</c:v>
                </c:pt>
                <c:pt idx="344">
                  <c:v>1.2932330827067657</c:v>
                </c:pt>
                <c:pt idx="345">
                  <c:v>1.2969924812030063</c:v>
                </c:pt>
                <c:pt idx="346">
                  <c:v>1.3007518796992468</c:v>
                </c:pt>
                <c:pt idx="347">
                  <c:v>1.3045112781954873</c:v>
                </c:pt>
                <c:pt idx="348">
                  <c:v>1.3082706766917278</c:v>
                </c:pt>
                <c:pt idx="349">
                  <c:v>1.3120300751879683</c:v>
                </c:pt>
                <c:pt idx="350">
                  <c:v>1.3157894736842088</c:v>
                </c:pt>
                <c:pt idx="351">
                  <c:v>1.3195488721804494</c:v>
                </c:pt>
                <c:pt idx="352">
                  <c:v>1.3233082706766899</c:v>
                </c:pt>
                <c:pt idx="353">
                  <c:v>1.3270676691729304</c:v>
                </c:pt>
                <c:pt idx="354">
                  <c:v>1.3308270676691709</c:v>
                </c:pt>
                <c:pt idx="355">
                  <c:v>1.3345864661654114</c:v>
                </c:pt>
                <c:pt idx="356">
                  <c:v>1.338345864661652</c:v>
                </c:pt>
                <c:pt idx="357">
                  <c:v>1.3421052631578925</c:v>
                </c:pt>
                <c:pt idx="358">
                  <c:v>1.345864661654133</c:v>
                </c:pt>
                <c:pt idx="359">
                  <c:v>1.3496240601503735</c:v>
                </c:pt>
                <c:pt idx="360">
                  <c:v>1.353383458646614</c:v>
                </c:pt>
                <c:pt idx="361">
                  <c:v>1.3571428571428545</c:v>
                </c:pt>
                <c:pt idx="362">
                  <c:v>1.3609022556390951</c:v>
                </c:pt>
                <c:pt idx="363">
                  <c:v>1.3646616541353356</c:v>
                </c:pt>
                <c:pt idx="364">
                  <c:v>1.3684210526315761</c:v>
                </c:pt>
                <c:pt idx="365">
                  <c:v>1.3721804511278166</c:v>
                </c:pt>
                <c:pt idx="366">
                  <c:v>1.3759398496240571</c:v>
                </c:pt>
                <c:pt idx="367">
                  <c:v>1.3796992481202976</c:v>
                </c:pt>
                <c:pt idx="368">
                  <c:v>1.3834586466165382</c:v>
                </c:pt>
                <c:pt idx="369">
                  <c:v>1.3872180451127787</c:v>
                </c:pt>
                <c:pt idx="370">
                  <c:v>1.3909774436090192</c:v>
                </c:pt>
                <c:pt idx="371">
                  <c:v>1.3947368421052597</c:v>
                </c:pt>
                <c:pt idx="372">
                  <c:v>1.3984962406015002</c:v>
                </c:pt>
                <c:pt idx="373">
                  <c:v>1.4022556390977408</c:v>
                </c:pt>
                <c:pt idx="374">
                  <c:v>1.4060150375939813</c:v>
                </c:pt>
                <c:pt idx="375">
                  <c:v>1.4097744360902218</c:v>
                </c:pt>
                <c:pt idx="376">
                  <c:v>1.4135338345864623</c:v>
                </c:pt>
                <c:pt idx="377">
                  <c:v>1.4172932330827028</c:v>
                </c:pt>
                <c:pt idx="378">
                  <c:v>1.4210526315789433</c:v>
                </c:pt>
                <c:pt idx="379">
                  <c:v>1.4248120300751839</c:v>
                </c:pt>
                <c:pt idx="380">
                  <c:v>1.4285714285714244</c:v>
                </c:pt>
                <c:pt idx="381">
                  <c:v>1.4323308270676649</c:v>
                </c:pt>
                <c:pt idx="382">
                  <c:v>1.4360902255639054</c:v>
                </c:pt>
                <c:pt idx="383">
                  <c:v>1.4398496240601459</c:v>
                </c:pt>
                <c:pt idx="384">
                  <c:v>1.4436090225563865</c:v>
                </c:pt>
                <c:pt idx="385">
                  <c:v>1.447368421052627</c:v>
                </c:pt>
                <c:pt idx="386">
                  <c:v>1.4511278195488675</c:v>
                </c:pt>
                <c:pt idx="387">
                  <c:v>1.454887218045108</c:v>
                </c:pt>
                <c:pt idx="388">
                  <c:v>1.4586466165413485</c:v>
                </c:pt>
                <c:pt idx="389">
                  <c:v>1.462406015037589</c:v>
                </c:pt>
                <c:pt idx="390">
                  <c:v>1.4661654135338296</c:v>
                </c:pt>
                <c:pt idx="391">
                  <c:v>1.4699248120300701</c:v>
                </c:pt>
                <c:pt idx="392">
                  <c:v>1.4736842105263106</c:v>
                </c:pt>
                <c:pt idx="393">
                  <c:v>1.4774436090225511</c:v>
                </c:pt>
                <c:pt idx="394">
                  <c:v>1.4812030075187916</c:v>
                </c:pt>
                <c:pt idx="395">
                  <c:v>1.4849624060150322</c:v>
                </c:pt>
                <c:pt idx="396">
                  <c:v>1.4887218045112727</c:v>
                </c:pt>
                <c:pt idx="397">
                  <c:v>1.4924812030075132</c:v>
                </c:pt>
                <c:pt idx="398">
                  <c:v>1.4962406015037537</c:v>
                </c:pt>
                <c:pt idx="399">
                  <c:v>1.4999999999999942</c:v>
                </c:pt>
                <c:pt idx="400">
                  <c:v>1.4962406015037537</c:v>
                </c:pt>
                <c:pt idx="401">
                  <c:v>1.4924812030075132</c:v>
                </c:pt>
                <c:pt idx="402">
                  <c:v>1.4887218045112727</c:v>
                </c:pt>
                <c:pt idx="403">
                  <c:v>1.4849624060150322</c:v>
                </c:pt>
                <c:pt idx="404">
                  <c:v>1.4812030075187916</c:v>
                </c:pt>
                <c:pt idx="405">
                  <c:v>1.4774436090225511</c:v>
                </c:pt>
                <c:pt idx="406">
                  <c:v>1.4736842105263106</c:v>
                </c:pt>
                <c:pt idx="407">
                  <c:v>1.4699248120300701</c:v>
                </c:pt>
                <c:pt idx="408">
                  <c:v>1.4661654135338296</c:v>
                </c:pt>
                <c:pt idx="409">
                  <c:v>1.462406015037589</c:v>
                </c:pt>
                <c:pt idx="410">
                  <c:v>1.4586466165413485</c:v>
                </c:pt>
                <c:pt idx="411">
                  <c:v>1.454887218045108</c:v>
                </c:pt>
                <c:pt idx="412">
                  <c:v>1.4511278195488675</c:v>
                </c:pt>
                <c:pt idx="413">
                  <c:v>1.447368421052627</c:v>
                </c:pt>
                <c:pt idx="414">
                  <c:v>1.4436090225563865</c:v>
                </c:pt>
                <c:pt idx="415">
                  <c:v>1.4398496240601459</c:v>
                </c:pt>
                <c:pt idx="416">
                  <c:v>1.4360902255639054</c:v>
                </c:pt>
                <c:pt idx="417">
                  <c:v>1.4323308270676649</c:v>
                </c:pt>
                <c:pt idx="418">
                  <c:v>1.4285714285714244</c:v>
                </c:pt>
                <c:pt idx="419">
                  <c:v>1.4248120300751839</c:v>
                </c:pt>
                <c:pt idx="420">
                  <c:v>1.4210526315789433</c:v>
                </c:pt>
                <c:pt idx="421">
                  <c:v>1.4172932330827028</c:v>
                </c:pt>
                <c:pt idx="422">
                  <c:v>1.4135338345864623</c:v>
                </c:pt>
                <c:pt idx="423">
                  <c:v>1.4097744360902218</c:v>
                </c:pt>
                <c:pt idx="424">
                  <c:v>1.4060150375939813</c:v>
                </c:pt>
                <c:pt idx="425">
                  <c:v>1.4022556390977408</c:v>
                </c:pt>
                <c:pt idx="426">
                  <c:v>1.3984962406015002</c:v>
                </c:pt>
                <c:pt idx="427">
                  <c:v>1.3947368421052597</c:v>
                </c:pt>
                <c:pt idx="428">
                  <c:v>1.3909774436090192</c:v>
                </c:pt>
                <c:pt idx="429">
                  <c:v>1.3872180451127787</c:v>
                </c:pt>
                <c:pt idx="430">
                  <c:v>1.3834586466165382</c:v>
                </c:pt>
                <c:pt idx="431">
                  <c:v>1.3796992481202976</c:v>
                </c:pt>
                <c:pt idx="432">
                  <c:v>1.3759398496240571</c:v>
                </c:pt>
                <c:pt idx="433">
                  <c:v>1.3721804511278166</c:v>
                </c:pt>
                <c:pt idx="434">
                  <c:v>1.3684210526315761</c:v>
                </c:pt>
                <c:pt idx="435">
                  <c:v>1.3646616541353356</c:v>
                </c:pt>
                <c:pt idx="436">
                  <c:v>1.3609022556390951</c:v>
                </c:pt>
                <c:pt idx="437">
                  <c:v>1.3571428571428545</c:v>
                </c:pt>
                <c:pt idx="438">
                  <c:v>1.353383458646614</c:v>
                </c:pt>
                <c:pt idx="439">
                  <c:v>1.3496240601503735</c:v>
                </c:pt>
                <c:pt idx="440">
                  <c:v>1.345864661654133</c:v>
                </c:pt>
                <c:pt idx="441">
                  <c:v>1.3421052631578925</c:v>
                </c:pt>
                <c:pt idx="442">
                  <c:v>1.338345864661652</c:v>
                </c:pt>
                <c:pt idx="443">
                  <c:v>1.3345864661654114</c:v>
                </c:pt>
                <c:pt idx="444">
                  <c:v>1.3308270676691709</c:v>
                </c:pt>
                <c:pt idx="445">
                  <c:v>1.3270676691729304</c:v>
                </c:pt>
                <c:pt idx="446">
                  <c:v>1.3233082706766899</c:v>
                </c:pt>
                <c:pt idx="447">
                  <c:v>1.3195488721804494</c:v>
                </c:pt>
                <c:pt idx="448">
                  <c:v>1.3157894736842088</c:v>
                </c:pt>
                <c:pt idx="449">
                  <c:v>1.3120300751879683</c:v>
                </c:pt>
                <c:pt idx="450">
                  <c:v>1.3082706766917278</c:v>
                </c:pt>
                <c:pt idx="451">
                  <c:v>1.3045112781954873</c:v>
                </c:pt>
                <c:pt idx="452">
                  <c:v>1.3007518796992468</c:v>
                </c:pt>
                <c:pt idx="453">
                  <c:v>1.2969924812030063</c:v>
                </c:pt>
                <c:pt idx="454">
                  <c:v>1.2932330827067657</c:v>
                </c:pt>
                <c:pt idx="455">
                  <c:v>1.2894736842105252</c:v>
                </c:pt>
                <c:pt idx="456">
                  <c:v>1.2857142857142847</c:v>
                </c:pt>
                <c:pt idx="457">
                  <c:v>1.2819548872180442</c:v>
                </c:pt>
                <c:pt idx="458">
                  <c:v>1.2781954887218037</c:v>
                </c:pt>
                <c:pt idx="459">
                  <c:v>1.2744360902255631</c:v>
                </c:pt>
                <c:pt idx="460">
                  <c:v>1.2706766917293226</c:v>
                </c:pt>
                <c:pt idx="461">
                  <c:v>1.2669172932330821</c:v>
                </c:pt>
                <c:pt idx="462">
                  <c:v>1.2631578947368416</c:v>
                </c:pt>
                <c:pt idx="463">
                  <c:v>1.2593984962406011</c:v>
                </c:pt>
                <c:pt idx="464">
                  <c:v>1.2556390977443606</c:v>
                </c:pt>
                <c:pt idx="465">
                  <c:v>1.25187969924812</c:v>
                </c:pt>
                <c:pt idx="466">
                  <c:v>1.2481203007518795</c:v>
                </c:pt>
                <c:pt idx="467">
                  <c:v>1.244360902255639</c:v>
                </c:pt>
                <c:pt idx="468">
                  <c:v>1.2406015037593985</c:v>
                </c:pt>
                <c:pt idx="469">
                  <c:v>1.236842105263158</c:v>
                </c:pt>
                <c:pt idx="470">
                  <c:v>1.2330827067669174</c:v>
                </c:pt>
                <c:pt idx="471">
                  <c:v>1.2293233082706769</c:v>
                </c:pt>
                <c:pt idx="472">
                  <c:v>1.2255639097744364</c:v>
                </c:pt>
                <c:pt idx="473">
                  <c:v>1.2218045112781959</c:v>
                </c:pt>
                <c:pt idx="474">
                  <c:v>1.2180451127819554</c:v>
                </c:pt>
                <c:pt idx="475">
                  <c:v>1.2142857142857149</c:v>
                </c:pt>
                <c:pt idx="476">
                  <c:v>1.2105263157894743</c:v>
                </c:pt>
                <c:pt idx="477">
                  <c:v>1.2067669172932338</c:v>
                </c:pt>
                <c:pt idx="478">
                  <c:v>1.2030075187969933</c:v>
                </c:pt>
                <c:pt idx="479">
                  <c:v>1.1992481203007528</c:v>
                </c:pt>
                <c:pt idx="480">
                  <c:v>1.1954887218045123</c:v>
                </c:pt>
                <c:pt idx="481">
                  <c:v>1.1917293233082717</c:v>
                </c:pt>
                <c:pt idx="482">
                  <c:v>1.1879699248120312</c:v>
                </c:pt>
                <c:pt idx="483">
                  <c:v>1.1842105263157907</c:v>
                </c:pt>
                <c:pt idx="484">
                  <c:v>1.1804511278195502</c:v>
                </c:pt>
                <c:pt idx="485">
                  <c:v>1.1766917293233097</c:v>
                </c:pt>
                <c:pt idx="486">
                  <c:v>1.1729323308270692</c:v>
                </c:pt>
                <c:pt idx="487">
                  <c:v>1.1691729323308286</c:v>
                </c:pt>
                <c:pt idx="488">
                  <c:v>1.1654135338345881</c:v>
                </c:pt>
                <c:pt idx="489">
                  <c:v>1.1616541353383476</c:v>
                </c:pt>
                <c:pt idx="490">
                  <c:v>1.1578947368421071</c:v>
                </c:pt>
                <c:pt idx="491">
                  <c:v>1.1541353383458666</c:v>
                </c:pt>
                <c:pt idx="492">
                  <c:v>1.1503759398496261</c:v>
                </c:pt>
                <c:pt idx="493">
                  <c:v>1.1466165413533855</c:v>
                </c:pt>
                <c:pt idx="494">
                  <c:v>1.142857142857145</c:v>
                </c:pt>
                <c:pt idx="495">
                  <c:v>1.1390977443609045</c:v>
                </c:pt>
                <c:pt idx="496">
                  <c:v>1.135338345864664</c:v>
                </c:pt>
                <c:pt idx="497">
                  <c:v>1.1315789473684235</c:v>
                </c:pt>
                <c:pt idx="498">
                  <c:v>1.1278195488721829</c:v>
                </c:pt>
                <c:pt idx="499">
                  <c:v>1.1240601503759424</c:v>
                </c:pt>
                <c:pt idx="500">
                  <c:v>1.1203007518797019</c:v>
                </c:pt>
                <c:pt idx="501">
                  <c:v>1.1165413533834614</c:v>
                </c:pt>
                <c:pt idx="502">
                  <c:v>1.1127819548872209</c:v>
                </c:pt>
                <c:pt idx="503">
                  <c:v>1.1090225563909804</c:v>
                </c:pt>
                <c:pt idx="504">
                  <c:v>1.1052631578947398</c:v>
                </c:pt>
                <c:pt idx="505">
                  <c:v>1.1015037593984993</c:v>
                </c:pt>
                <c:pt idx="506">
                  <c:v>1.0977443609022588</c:v>
                </c:pt>
                <c:pt idx="507">
                  <c:v>1.0939849624060183</c:v>
                </c:pt>
                <c:pt idx="508">
                  <c:v>1.0902255639097778</c:v>
                </c:pt>
                <c:pt idx="509">
                  <c:v>1.0864661654135372</c:v>
                </c:pt>
                <c:pt idx="510">
                  <c:v>1.0827067669172967</c:v>
                </c:pt>
                <c:pt idx="511">
                  <c:v>1.0789473684210562</c:v>
                </c:pt>
                <c:pt idx="512">
                  <c:v>1.0751879699248157</c:v>
                </c:pt>
                <c:pt idx="513">
                  <c:v>1.0714285714285752</c:v>
                </c:pt>
                <c:pt idx="514">
                  <c:v>1.0676691729323347</c:v>
                </c:pt>
                <c:pt idx="515">
                  <c:v>1.0639097744360941</c:v>
                </c:pt>
                <c:pt idx="516">
                  <c:v>1.0601503759398536</c:v>
                </c:pt>
                <c:pt idx="517">
                  <c:v>1.0563909774436131</c:v>
                </c:pt>
                <c:pt idx="518">
                  <c:v>1.0526315789473726</c:v>
                </c:pt>
                <c:pt idx="519">
                  <c:v>1.0488721804511321</c:v>
                </c:pt>
                <c:pt idx="520">
                  <c:v>1.0451127819548915</c:v>
                </c:pt>
                <c:pt idx="521">
                  <c:v>1.041353383458651</c:v>
                </c:pt>
                <c:pt idx="522">
                  <c:v>1.0375939849624105</c:v>
                </c:pt>
                <c:pt idx="523">
                  <c:v>1.03383458646617</c:v>
                </c:pt>
                <c:pt idx="524">
                  <c:v>1.0300751879699295</c:v>
                </c:pt>
                <c:pt idx="525">
                  <c:v>1.026315789473689</c:v>
                </c:pt>
                <c:pt idx="526">
                  <c:v>1.0225563909774484</c:v>
                </c:pt>
                <c:pt idx="527">
                  <c:v>1.0187969924812079</c:v>
                </c:pt>
                <c:pt idx="528">
                  <c:v>1.0150375939849674</c:v>
                </c:pt>
                <c:pt idx="529">
                  <c:v>1.0112781954887269</c:v>
                </c:pt>
                <c:pt idx="530">
                  <c:v>1.0075187969924864</c:v>
                </c:pt>
                <c:pt idx="531">
                  <c:v>1.0037593984962458</c:v>
                </c:pt>
                <c:pt idx="532">
                  <c:v>1.0000000000000053</c:v>
                </c:pt>
                <c:pt idx="533">
                  <c:v>0.9962406015037647</c:v>
                </c:pt>
                <c:pt idx="534">
                  <c:v>0.99248120300752407</c:v>
                </c:pt>
                <c:pt idx="535">
                  <c:v>0.98872180451128344</c:v>
                </c:pt>
                <c:pt idx="536">
                  <c:v>0.98496240601504281</c:v>
                </c:pt>
                <c:pt idx="537">
                  <c:v>0.98120300751880218</c:v>
                </c:pt>
                <c:pt idx="538">
                  <c:v>0.97744360902256155</c:v>
                </c:pt>
                <c:pt idx="539">
                  <c:v>0.97368421052632093</c:v>
                </c:pt>
                <c:pt idx="540">
                  <c:v>0.9699248120300803</c:v>
                </c:pt>
                <c:pt idx="541">
                  <c:v>0.96616541353383967</c:v>
                </c:pt>
                <c:pt idx="542">
                  <c:v>0.96240601503759904</c:v>
                </c:pt>
                <c:pt idx="543">
                  <c:v>0.95864661654135841</c:v>
                </c:pt>
                <c:pt idx="544">
                  <c:v>0.95488721804511778</c:v>
                </c:pt>
                <c:pt idx="545">
                  <c:v>0.95112781954887715</c:v>
                </c:pt>
                <c:pt idx="546">
                  <c:v>0.94736842105263652</c:v>
                </c:pt>
                <c:pt idx="547">
                  <c:v>0.94360902255639589</c:v>
                </c:pt>
                <c:pt idx="548">
                  <c:v>0.93984962406015526</c:v>
                </c:pt>
                <c:pt idx="549">
                  <c:v>0.93609022556391464</c:v>
                </c:pt>
                <c:pt idx="550">
                  <c:v>0.93233082706767401</c:v>
                </c:pt>
                <c:pt idx="551">
                  <c:v>0.92857142857143338</c:v>
                </c:pt>
                <c:pt idx="552">
                  <c:v>0.92481203007519275</c:v>
                </c:pt>
                <c:pt idx="553">
                  <c:v>0.92105263157895212</c:v>
                </c:pt>
                <c:pt idx="554">
                  <c:v>0.91729323308271149</c:v>
                </c:pt>
                <c:pt idx="555">
                  <c:v>0.91353383458647086</c:v>
                </c:pt>
                <c:pt idx="556">
                  <c:v>0.90977443609023023</c:v>
                </c:pt>
                <c:pt idx="557">
                  <c:v>0.9060150375939896</c:v>
                </c:pt>
                <c:pt idx="558">
                  <c:v>0.90225563909774897</c:v>
                </c:pt>
                <c:pt idx="559">
                  <c:v>0.89849624060150834</c:v>
                </c:pt>
                <c:pt idx="560">
                  <c:v>0.89473684210526772</c:v>
                </c:pt>
                <c:pt idx="561">
                  <c:v>0.89097744360902709</c:v>
                </c:pt>
                <c:pt idx="562">
                  <c:v>0.88721804511278646</c:v>
                </c:pt>
                <c:pt idx="563">
                  <c:v>0.88345864661654583</c:v>
                </c:pt>
                <c:pt idx="564">
                  <c:v>0.8796992481203052</c:v>
                </c:pt>
                <c:pt idx="565">
                  <c:v>0.87593984962406457</c:v>
                </c:pt>
                <c:pt idx="566">
                  <c:v>0.87218045112782394</c:v>
                </c:pt>
                <c:pt idx="567">
                  <c:v>0.86842105263158331</c:v>
                </c:pt>
                <c:pt idx="568">
                  <c:v>0.86466165413534268</c:v>
                </c:pt>
                <c:pt idx="569">
                  <c:v>0.86090225563910205</c:v>
                </c:pt>
                <c:pt idx="570">
                  <c:v>0.85714285714286143</c:v>
                </c:pt>
                <c:pt idx="571">
                  <c:v>0.8533834586466208</c:v>
                </c:pt>
                <c:pt idx="572">
                  <c:v>0.84962406015038017</c:v>
                </c:pt>
                <c:pt idx="573">
                  <c:v>0.84586466165413954</c:v>
                </c:pt>
                <c:pt idx="574">
                  <c:v>0.84210526315789891</c:v>
                </c:pt>
                <c:pt idx="575">
                  <c:v>0.83834586466165828</c:v>
                </c:pt>
                <c:pt idx="576">
                  <c:v>0.83458646616541765</c:v>
                </c:pt>
                <c:pt idx="577">
                  <c:v>0.83082706766917702</c:v>
                </c:pt>
                <c:pt idx="578">
                  <c:v>0.82706766917293639</c:v>
                </c:pt>
                <c:pt idx="579">
                  <c:v>0.82330827067669576</c:v>
                </c:pt>
                <c:pt idx="580">
                  <c:v>0.81954887218045513</c:v>
                </c:pt>
                <c:pt idx="581">
                  <c:v>0.81578947368421451</c:v>
                </c:pt>
                <c:pt idx="582">
                  <c:v>0.81203007518797388</c:v>
                </c:pt>
                <c:pt idx="583">
                  <c:v>0.80827067669173325</c:v>
                </c:pt>
                <c:pt idx="584">
                  <c:v>0.80451127819549262</c:v>
                </c:pt>
                <c:pt idx="585">
                  <c:v>0.80075187969925199</c:v>
                </c:pt>
                <c:pt idx="586">
                  <c:v>0.79699248120301136</c:v>
                </c:pt>
                <c:pt idx="587">
                  <c:v>0.79323308270677073</c:v>
                </c:pt>
                <c:pt idx="588">
                  <c:v>0.7894736842105301</c:v>
                </c:pt>
                <c:pt idx="589">
                  <c:v>0.78571428571428947</c:v>
                </c:pt>
                <c:pt idx="590">
                  <c:v>0.78195488721804884</c:v>
                </c:pt>
                <c:pt idx="591">
                  <c:v>0.77819548872180822</c:v>
                </c:pt>
                <c:pt idx="592">
                  <c:v>0.77443609022556759</c:v>
                </c:pt>
                <c:pt idx="593">
                  <c:v>0.77067669172932696</c:v>
                </c:pt>
                <c:pt idx="594">
                  <c:v>0.76691729323308633</c:v>
                </c:pt>
                <c:pt idx="595">
                  <c:v>0.7631578947368457</c:v>
                </c:pt>
                <c:pt idx="596">
                  <c:v>0.75939849624060507</c:v>
                </c:pt>
                <c:pt idx="597">
                  <c:v>0.75563909774436444</c:v>
                </c:pt>
                <c:pt idx="598">
                  <c:v>0.75187969924812381</c:v>
                </c:pt>
                <c:pt idx="599">
                  <c:v>0.74812030075188318</c:v>
                </c:pt>
                <c:pt idx="600">
                  <c:v>0.74436090225564255</c:v>
                </c:pt>
                <c:pt idx="601">
                  <c:v>0.74060150375940192</c:v>
                </c:pt>
                <c:pt idx="602">
                  <c:v>0.7368421052631613</c:v>
                </c:pt>
                <c:pt idx="603">
                  <c:v>0.73308270676692067</c:v>
                </c:pt>
                <c:pt idx="604">
                  <c:v>0.72932330827068004</c:v>
                </c:pt>
                <c:pt idx="605">
                  <c:v>0.72556390977443941</c:v>
                </c:pt>
                <c:pt idx="606">
                  <c:v>0.72180451127819878</c:v>
                </c:pt>
                <c:pt idx="607">
                  <c:v>0.71804511278195815</c:v>
                </c:pt>
                <c:pt idx="608">
                  <c:v>0.71428571428571752</c:v>
                </c:pt>
                <c:pt idx="609">
                  <c:v>0.71052631578947689</c:v>
                </c:pt>
                <c:pt idx="610">
                  <c:v>0.70676691729323626</c:v>
                </c:pt>
                <c:pt idx="611">
                  <c:v>0.70300751879699563</c:v>
                </c:pt>
                <c:pt idx="612">
                  <c:v>0.69924812030075501</c:v>
                </c:pt>
                <c:pt idx="613">
                  <c:v>0.69548872180451438</c:v>
                </c:pt>
                <c:pt idx="614">
                  <c:v>0.69172932330827375</c:v>
                </c:pt>
                <c:pt idx="615">
                  <c:v>0.68796992481203312</c:v>
                </c:pt>
                <c:pt idx="616">
                  <c:v>0.68421052631579249</c:v>
                </c:pt>
                <c:pt idx="617">
                  <c:v>0.68045112781955186</c:v>
                </c:pt>
                <c:pt idx="618">
                  <c:v>0.67669172932331123</c:v>
                </c:pt>
                <c:pt idx="619">
                  <c:v>0.6729323308270706</c:v>
                </c:pt>
                <c:pt idx="620">
                  <c:v>0.66917293233082997</c:v>
                </c:pt>
                <c:pt idx="621">
                  <c:v>0.66541353383458934</c:v>
                </c:pt>
                <c:pt idx="622">
                  <c:v>0.66165413533834871</c:v>
                </c:pt>
                <c:pt idx="623">
                  <c:v>0.65789473684210809</c:v>
                </c:pt>
                <c:pt idx="624">
                  <c:v>0.65413533834586746</c:v>
                </c:pt>
                <c:pt idx="625">
                  <c:v>0.65037593984962683</c:v>
                </c:pt>
                <c:pt idx="626">
                  <c:v>0.6466165413533862</c:v>
                </c:pt>
                <c:pt idx="627">
                  <c:v>0.64285714285714557</c:v>
                </c:pt>
                <c:pt idx="628">
                  <c:v>0.63909774436090494</c:v>
                </c:pt>
                <c:pt idx="629">
                  <c:v>0.63533834586466431</c:v>
                </c:pt>
                <c:pt idx="630">
                  <c:v>0.63157894736842368</c:v>
                </c:pt>
                <c:pt idx="631">
                  <c:v>0.62781954887218305</c:v>
                </c:pt>
                <c:pt idx="632">
                  <c:v>0.62406015037594242</c:v>
                </c:pt>
                <c:pt idx="633">
                  <c:v>0.62030075187970179</c:v>
                </c:pt>
                <c:pt idx="634">
                  <c:v>0.61654135338346117</c:v>
                </c:pt>
                <c:pt idx="635">
                  <c:v>0.61278195488722054</c:v>
                </c:pt>
                <c:pt idx="636">
                  <c:v>0.60902255639097991</c:v>
                </c:pt>
                <c:pt idx="637">
                  <c:v>0.60526315789473928</c:v>
                </c:pt>
                <c:pt idx="638">
                  <c:v>0.60150375939849865</c:v>
                </c:pt>
                <c:pt idx="639">
                  <c:v>0.59774436090225802</c:v>
                </c:pt>
                <c:pt idx="640">
                  <c:v>0.59398496240601739</c:v>
                </c:pt>
                <c:pt idx="641">
                  <c:v>0.59022556390977676</c:v>
                </c:pt>
                <c:pt idx="642">
                  <c:v>0.58646616541353613</c:v>
                </c:pt>
                <c:pt idx="643">
                  <c:v>0.5827067669172955</c:v>
                </c:pt>
                <c:pt idx="644">
                  <c:v>0.57894736842105488</c:v>
                </c:pt>
                <c:pt idx="645">
                  <c:v>0.57518796992481425</c:v>
                </c:pt>
                <c:pt idx="646">
                  <c:v>0.57142857142857362</c:v>
                </c:pt>
                <c:pt idx="647">
                  <c:v>0.56766917293233299</c:v>
                </c:pt>
                <c:pt idx="648">
                  <c:v>0.56390977443609236</c:v>
                </c:pt>
                <c:pt idx="649">
                  <c:v>0.56015037593985173</c:v>
                </c:pt>
                <c:pt idx="650">
                  <c:v>0.5563909774436111</c:v>
                </c:pt>
                <c:pt idx="651">
                  <c:v>0.55263157894737047</c:v>
                </c:pt>
                <c:pt idx="652">
                  <c:v>0.54887218045112984</c:v>
                </c:pt>
                <c:pt idx="653">
                  <c:v>0.54511278195488921</c:v>
                </c:pt>
                <c:pt idx="654">
                  <c:v>0.54135338345864858</c:v>
                </c:pt>
                <c:pt idx="655">
                  <c:v>0.53759398496240796</c:v>
                </c:pt>
                <c:pt idx="656">
                  <c:v>0.53383458646616733</c:v>
                </c:pt>
                <c:pt idx="657">
                  <c:v>0.5300751879699267</c:v>
                </c:pt>
                <c:pt idx="658">
                  <c:v>0.52631578947368607</c:v>
                </c:pt>
                <c:pt idx="659">
                  <c:v>0.52255639097744544</c:v>
                </c:pt>
                <c:pt idx="660">
                  <c:v>0.51879699248120481</c:v>
                </c:pt>
                <c:pt idx="661">
                  <c:v>0.51503759398496418</c:v>
                </c:pt>
                <c:pt idx="662">
                  <c:v>0.51127819548872355</c:v>
                </c:pt>
                <c:pt idx="663">
                  <c:v>0.50751879699248292</c:v>
                </c:pt>
                <c:pt idx="664">
                  <c:v>0.50375939849624229</c:v>
                </c:pt>
                <c:pt idx="665">
                  <c:v>0.50000000000000167</c:v>
                </c:pt>
                <c:pt idx="666">
                  <c:v>0.49624060150376104</c:v>
                </c:pt>
                <c:pt idx="667">
                  <c:v>0.49248120300752041</c:v>
                </c:pt>
                <c:pt idx="668">
                  <c:v>0.48872180451127978</c:v>
                </c:pt>
                <c:pt idx="669">
                  <c:v>0.48496240601503915</c:v>
                </c:pt>
                <c:pt idx="670">
                  <c:v>0.48120300751879852</c:v>
                </c:pt>
                <c:pt idx="671">
                  <c:v>0.47744360902255789</c:v>
                </c:pt>
                <c:pt idx="672">
                  <c:v>0.47368421052631726</c:v>
                </c:pt>
                <c:pt idx="673">
                  <c:v>0.46992481203007663</c:v>
                </c:pt>
                <c:pt idx="674">
                  <c:v>0.466165413533836</c:v>
                </c:pt>
                <c:pt idx="675">
                  <c:v>0.46240601503759537</c:v>
                </c:pt>
                <c:pt idx="676">
                  <c:v>0.45864661654135475</c:v>
                </c:pt>
                <c:pt idx="677">
                  <c:v>0.45488721804511412</c:v>
                </c:pt>
                <c:pt idx="678">
                  <c:v>0.45112781954887349</c:v>
                </c:pt>
                <c:pt idx="679">
                  <c:v>0.44736842105263286</c:v>
                </c:pt>
                <c:pt idx="680">
                  <c:v>0.44360902255639223</c:v>
                </c:pt>
                <c:pt idx="681">
                  <c:v>0.4398496240601516</c:v>
                </c:pt>
                <c:pt idx="682">
                  <c:v>0.43609022556391097</c:v>
                </c:pt>
                <c:pt idx="683">
                  <c:v>0.43233082706767034</c:v>
                </c:pt>
                <c:pt idx="684">
                  <c:v>0.42857142857142971</c:v>
                </c:pt>
                <c:pt idx="685">
                  <c:v>0.42481203007518908</c:v>
                </c:pt>
                <c:pt idx="686">
                  <c:v>0.42105263157894846</c:v>
                </c:pt>
                <c:pt idx="687">
                  <c:v>0.41729323308270783</c:v>
                </c:pt>
                <c:pt idx="688">
                  <c:v>0.4135338345864672</c:v>
                </c:pt>
                <c:pt idx="689">
                  <c:v>0.40977443609022657</c:v>
                </c:pt>
                <c:pt idx="690">
                  <c:v>0.40601503759398594</c:v>
                </c:pt>
                <c:pt idx="691">
                  <c:v>0.40225563909774531</c:v>
                </c:pt>
                <c:pt idx="692">
                  <c:v>0.39849624060150468</c:v>
                </c:pt>
                <c:pt idx="693">
                  <c:v>0.39473684210526405</c:v>
                </c:pt>
                <c:pt idx="694">
                  <c:v>0.39097744360902342</c:v>
                </c:pt>
                <c:pt idx="695">
                  <c:v>0.38721804511278279</c:v>
                </c:pt>
                <c:pt idx="696">
                  <c:v>0.38345864661654216</c:v>
                </c:pt>
                <c:pt idx="697">
                  <c:v>0.37969924812030154</c:v>
                </c:pt>
                <c:pt idx="698">
                  <c:v>0.37593984962406091</c:v>
                </c:pt>
                <c:pt idx="699">
                  <c:v>0.37218045112782028</c:v>
                </c:pt>
                <c:pt idx="700">
                  <c:v>0.36842105263157965</c:v>
                </c:pt>
                <c:pt idx="701">
                  <c:v>0.36466165413533902</c:v>
                </c:pt>
                <c:pt idx="702">
                  <c:v>0.36090225563909839</c:v>
                </c:pt>
                <c:pt idx="703">
                  <c:v>0.35714285714285776</c:v>
                </c:pt>
                <c:pt idx="704">
                  <c:v>0.35338345864661713</c:v>
                </c:pt>
                <c:pt idx="705">
                  <c:v>0.3496240601503765</c:v>
                </c:pt>
                <c:pt idx="706">
                  <c:v>0.34586466165413587</c:v>
                </c:pt>
                <c:pt idx="707">
                  <c:v>0.34210526315789525</c:v>
                </c:pt>
                <c:pt idx="708">
                  <c:v>0.33834586466165462</c:v>
                </c:pt>
                <c:pt idx="709">
                  <c:v>0.33458646616541399</c:v>
                </c:pt>
                <c:pt idx="710">
                  <c:v>0.33082706766917336</c:v>
                </c:pt>
                <c:pt idx="711">
                  <c:v>0.32706766917293273</c:v>
                </c:pt>
                <c:pt idx="712">
                  <c:v>0.3233082706766921</c:v>
                </c:pt>
                <c:pt idx="713">
                  <c:v>0.31954887218045147</c:v>
                </c:pt>
                <c:pt idx="714">
                  <c:v>0.31578947368421084</c:v>
                </c:pt>
                <c:pt idx="715">
                  <c:v>0.31203007518797021</c:v>
                </c:pt>
                <c:pt idx="716">
                  <c:v>0.30827067669172958</c:v>
                </c:pt>
                <c:pt idx="717">
                  <c:v>0.30451127819548895</c:v>
                </c:pt>
                <c:pt idx="718">
                  <c:v>0.30075187969924833</c:v>
                </c:pt>
                <c:pt idx="719">
                  <c:v>0.2969924812030077</c:v>
                </c:pt>
                <c:pt idx="720">
                  <c:v>0.29323308270676707</c:v>
                </c:pt>
                <c:pt idx="721">
                  <c:v>0.28947368421052644</c:v>
                </c:pt>
                <c:pt idx="722">
                  <c:v>0.28571428571428581</c:v>
                </c:pt>
                <c:pt idx="723">
                  <c:v>0.28195488721804518</c:v>
                </c:pt>
                <c:pt idx="724">
                  <c:v>0.27819548872180455</c:v>
                </c:pt>
                <c:pt idx="725">
                  <c:v>0.27443609022556392</c:v>
                </c:pt>
                <c:pt idx="726">
                  <c:v>0.27067669172932329</c:v>
                </c:pt>
                <c:pt idx="727">
                  <c:v>0.26691729323308266</c:v>
                </c:pt>
                <c:pt idx="728">
                  <c:v>0.26315789473684204</c:v>
                </c:pt>
                <c:pt idx="729">
                  <c:v>0.25939849624060141</c:v>
                </c:pt>
                <c:pt idx="730">
                  <c:v>0.25563909774436078</c:v>
                </c:pt>
                <c:pt idx="731">
                  <c:v>0.25187969924812015</c:v>
                </c:pt>
                <c:pt idx="732">
                  <c:v>0.24812030075187955</c:v>
                </c:pt>
                <c:pt idx="733">
                  <c:v>0.24436090225563895</c:v>
                </c:pt>
                <c:pt idx="734">
                  <c:v>0.24060150375939834</c:v>
                </c:pt>
                <c:pt idx="735">
                  <c:v>0.23684210526315774</c:v>
                </c:pt>
                <c:pt idx="736">
                  <c:v>0.23308270676691714</c:v>
                </c:pt>
                <c:pt idx="737">
                  <c:v>0.22932330827067654</c:v>
                </c:pt>
                <c:pt idx="738">
                  <c:v>0.22556390977443594</c:v>
                </c:pt>
                <c:pt idx="739">
                  <c:v>0.22180451127819534</c:v>
                </c:pt>
                <c:pt idx="740">
                  <c:v>0.21804511278195474</c:v>
                </c:pt>
                <c:pt idx="741">
                  <c:v>0.21428571428571414</c:v>
                </c:pt>
                <c:pt idx="742">
                  <c:v>0.21052631578947353</c:v>
                </c:pt>
                <c:pt idx="743">
                  <c:v>0.20676691729323293</c:v>
                </c:pt>
                <c:pt idx="744">
                  <c:v>0.20300751879699233</c:v>
                </c:pt>
                <c:pt idx="745">
                  <c:v>0.19924812030075173</c:v>
                </c:pt>
                <c:pt idx="746">
                  <c:v>0.19548872180451113</c:v>
                </c:pt>
                <c:pt idx="747">
                  <c:v>0.19172932330827053</c:v>
                </c:pt>
                <c:pt idx="748">
                  <c:v>0.18796992481202993</c:v>
                </c:pt>
                <c:pt idx="749">
                  <c:v>0.18421052631578932</c:v>
                </c:pt>
                <c:pt idx="750">
                  <c:v>0.18045112781954872</c:v>
                </c:pt>
                <c:pt idx="751">
                  <c:v>0.17669172932330812</c:v>
                </c:pt>
                <c:pt idx="752">
                  <c:v>0.17293233082706752</c:v>
                </c:pt>
                <c:pt idx="753">
                  <c:v>0.16917293233082692</c:v>
                </c:pt>
                <c:pt idx="754">
                  <c:v>0.16541353383458632</c:v>
                </c:pt>
                <c:pt idx="755">
                  <c:v>0.16165413533834572</c:v>
                </c:pt>
                <c:pt idx="756">
                  <c:v>0.15789473684210512</c:v>
                </c:pt>
                <c:pt idx="757">
                  <c:v>0.15413533834586451</c:v>
                </c:pt>
                <c:pt idx="758">
                  <c:v>0.15037593984962391</c:v>
                </c:pt>
                <c:pt idx="759">
                  <c:v>0.14661654135338331</c:v>
                </c:pt>
                <c:pt idx="760">
                  <c:v>0.14285714285714271</c:v>
                </c:pt>
                <c:pt idx="761">
                  <c:v>0.13909774436090211</c:v>
                </c:pt>
                <c:pt idx="762">
                  <c:v>0.13533834586466151</c:v>
                </c:pt>
                <c:pt idx="763">
                  <c:v>0.13157894736842091</c:v>
                </c:pt>
                <c:pt idx="764">
                  <c:v>0.12781954887218031</c:v>
                </c:pt>
                <c:pt idx="765">
                  <c:v>0.1240601503759397</c:v>
                </c:pt>
                <c:pt idx="766">
                  <c:v>0.1203007518796991</c:v>
                </c:pt>
                <c:pt idx="767">
                  <c:v>0.1165413533834585</c:v>
                </c:pt>
                <c:pt idx="768">
                  <c:v>0.1127819548872179</c:v>
                </c:pt>
                <c:pt idx="769">
                  <c:v>0.1090225563909773</c:v>
                </c:pt>
                <c:pt idx="770">
                  <c:v>0.1052631578947367</c:v>
                </c:pt>
                <c:pt idx="771">
                  <c:v>0.1015037593984961</c:v>
                </c:pt>
                <c:pt idx="772">
                  <c:v>9.7744360902255495E-2</c:v>
                </c:pt>
                <c:pt idx="773">
                  <c:v>9.3984962406014894E-2</c:v>
                </c:pt>
                <c:pt idx="774">
                  <c:v>9.0225563909774292E-2</c:v>
                </c:pt>
                <c:pt idx="775">
                  <c:v>8.6466165413533691E-2</c:v>
                </c:pt>
                <c:pt idx="776">
                  <c:v>8.270676691729309E-2</c:v>
                </c:pt>
                <c:pt idx="777">
                  <c:v>7.8947368421052488E-2</c:v>
                </c:pt>
                <c:pt idx="778">
                  <c:v>7.5187969924811887E-2</c:v>
                </c:pt>
                <c:pt idx="779">
                  <c:v>7.1428571428571286E-2</c:v>
                </c:pt>
                <c:pt idx="780">
                  <c:v>6.7669172932330685E-2</c:v>
                </c:pt>
                <c:pt idx="781">
                  <c:v>6.3909774436090083E-2</c:v>
                </c:pt>
                <c:pt idx="782">
                  <c:v>6.0150375939849482E-2</c:v>
                </c:pt>
                <c:pt idx="783">
                  <c:v>5.6390977443608881E-2</c:v>
                </c:pt>
                <c:pt idx="784">
                  <c:v>5.2631578947368279E-2</c:v>
                </c:pt>
                <c:pt idx="785">
                  <c:v>4.8872180451127678E-2</c:v>
                </c:pt>
                <c:pt idx="786">
                  <c:v>4.5112781954887077E-2</c:v>
                </c:pt>
                <c:pt idx="787">
                  <c:v>4.1353383458646475E-2</c:v>
                </c:pt>
                <c:pt idx="788">
                  <c:v>3.7593984962405874E-2</c:v>
                </c:pt>
                <c:pt idx="789">
                  <c:v>3.3834586466165273E-2</c:v>
                </c:pt>
                <c:pt idx="790">
                  <c:v>3.0075187969924672E-2</c:v>
                </c:pt>
                <c:pt idx="791">
                  <c:v>2.631578947368407E-2</c:v>
                </c:pt>
                <c:pt idx="792">
                  <c:v>2.2556390977443469E-2</c:v>
                </c:pt>
                <c:pt idx="793">
                  <c:v>1.8796992481202868E-2</c:v>
                </c:pt>
                <c:pt idx="794">
                  <c:v>1.5037593984962266E-2</c:v>
                </c:pt>
                <c:pt idx="795">
                  <c:v>1.1278195488721665E-2</c:v>
                </c:pt>
                <c:pt idx="796">
                  <c:v>7.5187969924810638E-3</c:v>
                </c:pt>
                <c:pt idx="797">
                  <c:v>3.7593984962404625E-3</c:v>
                </c:pt>
                <c:pt idx="798">
                  <c:v>1.5E-3</c:v>
                </c:pt>
                <c:pt idx="799">
                  <c:v>0</c:v>
                </c:pt>
              </c:numCache>
            </c:numRef>
          </c:xVal>
          <c:yVal>
            <c:numRef>
              <c:f>Blad1!$W$2:$W$801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-1.0782</c:v>
                </c:pt>
                <c:pt idx="5">
                  <c:v>-2.1564999999999999</c:v>
                </c:pt>
                <c:pt idx="6">
                  <c:v>-3.7745000000000002</c:v>
                </c:pt>
                <c:pt idx="7">
                  <c:v>-5.3929999999999998</c:v>
                </c:pt>
                <c:pt idx="8">
                  <c:v>-6.4722999999999997</c:v>
                </c:pt>
                <c:pt idx="9">
                  <c:v>-7.5518999999999998</c:v>
                </c:pt>
                <c:pt idx="10">
                  <c:v>-9.1716999999999995</c:v>
                </c:pt>
                <c:pt idx="11">
                  <c:v>-10.598000000000001</c:v>
                </c:pt>
                <c:pt idx="12">
                  <c:v>-11.587999999999999</c:v>
                </c:pt>
                <c:pt idx="13">
                  <c:v>-12.585000000000001</c:v>
                </c:pt>
                <c:pt idx="14">
                  <c:v>-13.93</c:v>
                </c:pt>
                <c:pt idx="15">
                  <c:v>-15.266999999999999</c:v>
                </c:pt>
                <c:pt idx="16">
                  <c:v>-16.157</c:v>
                </c:pt>
                <c:pt idx="17">
                  <c:v>-17.009</c:v>
                </c:pt>
                <c:pt idx="18">
                  <c:v>-18.140999999999998</c:v>
                </c:pt>
                <c:pt idx="19">
                  <c:v>-19.292999999999999</c:v>
                </c:pt>
                <c:pt idx="20">
                  <c:v>-19.983000000000001</c:v>
                </c:pt>
                <c:pt idx="21">
                  <c:v>-20.666</c:v>
                </c:pt>
                <c:pt idx="22">
                  <c:v>-21.626999999999999</c:v>
                </c:pt>
                <c:pt idx="23">
                  <c:v>-22.46</c:v>
                </c:pt>
                <c:pt idx="24">
                  <c:v>-22.984000000000002</c:v>
                </c:pt>
                <c:pt idx="25">
                  <c:v>-23.484999999999999</c:v>
                </c:pt>
                <c:pt idx="26">
                  <c:v>-24.16</c:v>
                </c:pt>
                <c:pt idx="27">
                  <c:v>-24.692</c:v>
                </c:pt>
                <c:pt idx="28">
                  <c:v>-25.007000000000001</c:v>
                </c:pt>
                <c:pt idx="29">
                  <c:v>-25.303000000000001</c:v>
                </c:pt>
                <c:pt idx="30">
                  <c:v>-25.672999999999998</c:v>
                </c:pt>
                <c:pt idx="31">
                  <c:v>-26.02</c:v>
                </c:pt>
                <c:pt idx="32">
                  <c:v>-26.227</c:v>
                </c:pt>
                <c:pt idx="33">
                  <c:v>-26.428999999999998</c:v>
                </c:pt>
                <c:pt idx="34">
                  <c:v>-26.706</c:v>
                </c:pt>
                <c:pt idx="35">
                  <c:v>-26.977</c:v>
                </c:pt>
                <c:pt idx="36">
                  <c:v>-27.140999999999998</c:v>
                </c:pt>
                <c:pt idx="37">
                  <c:v>-27.292999999999999</c:v>
                </c:pt>
                <c:pt idx="38">
                  <c:v>-27.507999999999999</c:v>
                </c:pt>
                <c:pt idx="39">
                  <c:v>-27.716999999999999</c:v>
                </c:pt>
                <c:pt idx="40">
                  <c:v>-27.85</c:v>
                </c:pt>
                <c:pt idx="41">
                  <c:v>-27.97</c:v>
                </c:pt>
                <c:pt idx="42">
                  <c:v>-28.140999999999998</c:v>
                </c:pt>
                <c:pt idx="43">
                  <c:v>-28.305</c:v>
                </c:pt>
                <c:pt idx="44">
                  <c:v>-28.407</c:v>
                </c:pt>
                <c:pt idx="45">
                  <c:v>-28.504999999999999</c:v>
                </c:pt>
                <c:pt idx="46">
                  <c:v>-28.649000000000001</c:v>
                </c:pt>
                <c:pt idx="47">
                  <c:v>-28.782</c:v>
                </c:pt>
                <c:pt idx="48">
                  <c:v>-28.87</c:v>
                </c:pt>
                <c:pt idx="49">
                  <c:v>-28.956</c:v>
                </c:pt>
                <c:pt idx="50">
                  <c:v>-29.076000000000001</c:v>
                </c:pt>
                <c:pt idx="51">
                  <c:v>-29.195</c:v>
                </c:pt>
                <c:pt idx="52">
                  <c:v>-29.274000000000001</c:v>
                </c:pt>
                <c:pt idx="53">
                  <c:v>-29.350999999999999</c:v>
                </c:pt>
                <c:pt idx="54">
                  <c:v>-29.466000000000001</c:v>
                </c:pt>
                <c:pt idx="55">
                  <c:v>-29.579000000000001</c:v>
                </c:pt>
                <c:pt idx="56">
                  <c:v>-29.654</c:v>
                </c:pt>
                <c:pt idx="57">
                  <c:v>-29.728999999999999</c:v>
                </c:pt>
                <c:pt idx="58">
                  <c:v>-29.841999999999999</c:v>
                </c:pt>
                <c:pt idx="59">
                  <c:v>-29.952000000000002</c:v>
                </c:pt>
                <c:pt idx="60">
                  <c:v>-30.026</c:v>
                </c:pt>
                <c:pt idx="61">
                  <c:v>-30.099</c:v>
                </c:pt>
                <c:pt idx="62">
                  <c:v>-30.207999999999998</c:v>
                </c:pt>
                <c:pt idx="63">
                  <c:v>-30.317</c:v>
                </c:pt>
                <c:pt idx="64">
                  <c:v>-30.39</c:v>
                </c:pt>
                <c:pt idx="65">
                  <c:v>-30.460999999999999</c:v>
                </c:pt>
                <c:pt idx="66">
                  <c:v>-30.568999999999999</c:v>
                </c:pt>
                <c:pt idx="67">
                  <c:v>-30.675000000000001</c:v>
                </c:pt>
                <c:pt idx="68">
                  <c:v>-30.747</c:v>
                </c:pt>
                <c:pt idx="69">
                  <c:v>-30.817</c:v>
                </c:pt>
                <c:pt idx="70">
                  <c:v>-30.922000000000001</c:v>
                </c:pt>
                <c:pt idx="71">
                  <c:v>-31.026</c:v>
                </c:pt>
                <c:pt idx="72">
                  <c:v>-31.094000000000001</c:v>
                </c:pt>
                <c:pt idx="73">
                  <c:v>-31.163</c:v>
                </c:pt>
                <c:pt idx="74">
                  <c:v>-31.265999999999998</c:v>
                </c:pt>
                <c:pt idx="75">
                  <c:v>-31.367999999999999</c:v>
                </c:pt>
                <c:pt idx="76">
                  <c:v>-31.436</c:v>
                </c:pt>
                <c:pt idx="77">
                  <c:v>-31.504000000000001</c:v>
                </c:pt>
                <c:pt idx="78">
                  <c:v>-31.606999999999999</c:v>
                </c:pt>
                <c:pt idx="79">
                  <c:v>-31.707999999999998</c:v>
                </c:pt>
                <c:pt idx="80">
                  <c:v>-31.774999999999999</c:v>
                </c:pt>
                <c:pt idx="81">
                  <c:v>-31.841999999999999</c:v>
                </c:pt>
                <c:pt idx="82">
                  <c:v>-31.942</c:v>
                </c:pt>
                <c:pt idx="83">
                  <c:v>-32.042000000000002</c:v>
                </c:pt>
                <c:pt idx="84">
                  <c:v>-32.107999999999997</c:v>
                </c:pt>
                <c:pt idx="85">
                  <c:v>-32.173999999999999</c:v>
                </c:pt>
                <c:pt idx="86">
                  <c:v>-32.274000000000001</c:v>
                </c:pt>
                <c:pt idx="87">
                  <c:v>-32.372</c:v>
                </c:pt>
                <c:pt idx="88">
                  <c:v>-32.439</c:v>
                </c:pt>
                <c:pt idx="89">
                  <c:v>-32.503999999999998</c:v>
                </c:pt>
                <c:pt idx="90">
                  <c:v>-32.601999999999997</c:v>
                </c:pt>
                <c:pt idx="91">
                  <c:v>-32.698</c:v>
                </c:pt>
                <c:pt idx="92">
                  <c:v>-32.762</c:v>
                </c:pt>
                <c:pt idx="93">
                  <c:v>-32.826999999999998</c:v>
                </c:pt>
                <c:pt idx="94">
                  <c:v>-32.923000000000002</c:v>
                </c:pt>
                <c:pt idx="95">
                  <c:v>-33.018999999999998</c:v>
                </c:pt>
                <c:pt idx="96">
                  <c:v>-33.067</c:v>
                </c:pt>
                <c:pt idx="97">
                  <c:v>-33.146999999999998</c:v>
                </c:pt>
                <c:pt idx="98">
                  <c:v>-33.243000000000002</c:v>
                </c:pt>
                <c:pt idx="99">
                  <c:v>-33.338000000000001</c:v>
                </c:pt>
                <c:pt idx="100">
                  <c:v>-33.401000000000003</c:v>
                </c:pt>
                <c:pt idx="101">
                  <c:v>-33.463999999999999</c:v>
                </c:pt>
                <c:pt idx="102">
                  <c:v>-33.557000000000002</c:v>
                </c:pt>
                <c:pt idx="103">
                  <c:v>-33.651000000000003</c:v>
                </c:pt>
                <c:pt idx="104">
                  <c:v>-33.713000000000001</c:v>
                </c:pt>
                <c:pt idx="105">
                  <c:v>-33.774999999999999</c:v>
                </c:pt>
                <c:pt idx="106">
                  <c:v>-33.865000000000002</c:v>
                </c:pt>
                <c:pt idx="107">
                  <c:v>-33.951000000000001</c:v>
                </c:pt>
                <c:pt idx="108">
                  <c:v>-34.009</c:v>
                </c:pt>
                <c:pt idx="109">
                  <c:v>-34.066000000000003</c:v>
                </c:pt>
                <c:pt idx="110">
                  <c:v>-34.151000000000003</c:v>
                </c:pt>
                <c:pt idx="111">
                  <c:v>-34.235999999999997</c:v>
                </c:pt>
                <c:pt idx="112">
                  <c:v>-34.292000000000002</c:v>
                </c:pt>
                <c:pt idx="113">
                  <c:v>-34.347999999999999</c:v>
                </c:pt>
                <c:pt idx="114">
                  <c:v>-34.432000000000002</c:v>
                </c:pt>
                <c:pt idx="115">
                  <c:v>-34.515999999999998</c:v>
                </c:pt>
                <c:pt idx="116">
                  <c:v>-34.572000000000003</c:v>
                </c:pt>
                <c:pt idx="117">
                  <c:v>-34.627000000000002</c:v>
                </c:pt>
                <c:pt idx="118">
                  <c:v>-34.71</c:v>
                </c:pt>
                <c:pt idx="119">
                  <c:v>-34.792999999999999</c:v>
                </c:pt>
                <c:pt idx="120">
                  <c:v>-34.848999999999997</c:v>
                </c:pt>
                <c:pt idx="121">
                  <c:v>-34.904000000000003</c:v>
                </c:pt>
                <c:pt idx="122">
                  <c:v>-34.987000000000002</c:v>
                </c:pt>
                <c:pt idx="123">
                  <c:v>-35.07</c:v>
                </c:pt>
                <c:pt idx="124">
                  <c:v>-35.125999999999998</c:v>
                </c:pt>
                <c:pt idx="125">
                  <c:v>-35.180999999999997</c:v>
                </c:pt>
                <c:pt idx="126">
                  <c:v>-35.262999999999998</c:v>
                </c:pt>
                <c:pt idx="127">
                  <c:v>-35.345999999999997</c:v>
                </c:pt>
                <c:pt idx="128">
                  <c:v>-35.401000000000003</c:v>
                </c:pt>
                <c:pt idx="129">
                  <c:v>-35.456000000000003</c:v>
                </c:pt>
                <c:pt idx="130">
                  <c:v>-35.539000000000001</c:v>
                </c:pt>
                <c:pt idx="131">
                  <c:v>-35.621000000000002</c:v>
                </c:pt>
                <c:pt idx="132">
                  <c:v>-35.676000000000002</c:v>
                </c:pt>
                <c:pt idx="133">
                  <c:v>-35.731999999999999</c:v>
                </c:pt>
                <c:pt idx="134">
                  <c:v>-35.814</c:v>
                </c:pt>
                <c:pt idx="135">
                  <c:v>-35.896999999999998</c:v>
                </c:pt>
                <c:pt idx="136">
                  <c:v>-35.951999999999998</c:v>
                </c:pt>
                <c:pt idx="137">
                  <c:v>-36.006999999999998</c:v>
                </c:pt>
                <c:pt idx="138">
                  <c:v>-36.090000000000003</c:v>
                </c:pt>
                <c:pt idx="139">
                  <c:v>-36.171999999999997</c:v>
                </c:pt>
                <c:pt idx="140">
                  <c:v>-36.226999999999997</c:v>
                </c:pt>
                <c:pt idx="141">
                  <c:v>-36.283000000000001</c:v>
                </c:pt>
                <c:pt idx="142">
                  <c:v>-36.366</c:v>
                </c:pt>
                <c:pt idx="143">
                  <c:v>-36.448999999999998</c:v>
                </c:pt>
                <c:pt idx="144">
                  <c:v>-36.503999999999998</c:v>
                </c:pt>
                <c:pt idx="145">
                  <c:v>-36.558999999999997</c:v>
                </c:pt>
                <c:pt idx="146">
                  <c:v>-36.643000000000001</c:v>
                </c:pt>
                <c:pt idx="147">
                  <c:v>-36.725999999999999</c:v>
                </c:pt>
                <c:pt idx="148">
                  <c:v>-36.781999999999996</c:v>
                </c:pt>
                <c:pt idx="149">
                  <c:v>-36.837000000000003</c:v>
                </c:pt>
                <c:pt idx="150">
                  <c:v>-36.920999999999999</c:v>
                </c:pt>
                <c:pt idx="151">
                  <c:v>-37.005000000000003</c:v>
                </c:pt>
                <c:pt idx="152">
                  <c:v>-37.06</c:v>
                </c:pt>
                <c:pt idx="153">
                  <c:v>-37.116</c:v>
                </c:pt>
                <c:pt idx="154">
                  <c:v>-37.200000000000003</c:v>
                </c:pt>
                <c:pt idx="155">
                  <c:v>-37.283999999999999</c:v>
                </c:pt>
                <c:pt idx="156">
                  <c:v>-37.341000000000001</c:v>
                </c:pt>
                <c:pt idx="157">
                  <c:v>-37.396999999999998</c:v>
                </c:pt>
                <c:pt idx="158">
                  <c:v>-37.481000000000002</c:v>
                </c:pt>
                <c:pt idx="159">
                  <c:v>-37.566000000000003</c:v>
                </c:pt>
                <c:pt idx="160">
                  <c:v>-37.622999999999998</c:v>
                </c:pt>
                <c:pt idx="161">
                  <c:v>-37.68</c:v>
                </c:pt>
                <c:pt idx="162">
                  <c:v>-37.765000000000001</c:v>
                </c:pt>
                <c:pt idx="163">
                  <c:v>-37.85</c:v>
                </c:pt>
                <c:pt idx="164">
                  <c:v>-37.908000000000001</c:v>
                </c:pt>
                <c:pt idx="165">
                  <c:v>-37.963999999999999</c:v>
                </c:pt>
                <c:pt idx="166">
                  <c:v>-38.051000000000002</c:v>
                </c:pt>
                <c:pt idx="167">
                  <c:v>-38.137</c:v>
                </c:pt>
                <c:pt idx="168">
                  <c:v>-38.195</c:v>
                </c:pt>
                <c:pt idx="169">
                  <c:v>-38.252000000000002</c:v>
                </c:pt>
                <c:pt idx="170">
                  <c:v>-38.338999999999999</c:v>
                </c:pt>
                <c:pt idx="171">
                  <c:v>-38.426000000000002</c:v>
                </c:pt>
                <c:pt idx="172">
                  <c:v>-38.484999999999999</c:v>
                </c:pt>
                <c:pt idx="173">
                  <c:v>-38.542999999999999</c:v>
                </c:pt>
                <c:pt idx="174">
                  <c:v>-38.631</c:v>
                </c:pt>
                <c:pt idx="175">
                  <c:v>-38.718000000000004</c:v>
                </c:pt>
                <c:pt idx="176">
                  <c:v>-38.777000000000001</c:v>
                </c:pt>
                <c:pt idx="177">
                  <c:v>-38.835000000000001</c:v>
                </c:pt>
                <c:pt idx="178">
                  <c:v>-38.923000000000002</c:v>
                </c:pt>
                <c:pt idx="179">
                  <c:v>-39.011000000000003</c:v>
                </c:pt>
                <c:pt idx="180">
                  <c:v>-39.070999999999998</c:v>
                </c:pt>
                <c:pt idx="181">
                  <c:v>-39.130000000000003</c:v>
                </c:pt>
                <c:pt idx="182">
                  <c:v>-39.219000000000001</c:v>
                </c:pt>
                <c:pt idx="183">
                  <c:v>-39.308</c:v>
                </c:pt>
                <c:pt idx="184">
                  <c:v>-39.368000000000002</c:v>
                </c:pt>
                <c:pt idx="185">
                  <c:v>-39.427999999999997</c:v>
                </c:pt>
                <c:pt idx="186">
                  <c:v>-39.518000000000001</c:v>
                </c:pt>
                <c:pt idx="187">
                  <c:v>-39.607999999999997</c:v>
                </c:pt>
                <c:pt idx="188">
                  <c:v>-39.668999999999997</c:v>
                </c:pt>
                <c:pt idx="189">
                  <c:v>-39.728999999999999</c:v>
                </c:pt>
                <c:pt idx="190">
                  <c:v>-39.820999999999998</c:v>
                </c:pt>
                <c:pt idx="191">
                  <c:v>-39.886000000000003</c:v>
                </c:pt>
                <c:pt idx="192">
                  <c:v>-39.972000000000001</c:v>
                </c:pt>
                <c:pt idx="193">
                  <c:v>-40.031999999999996</c:v>
                </c:pt>
                <c:pt idx="194">
                  <c:v>-40.122999999999998</c:v>
                </c:pt>
                <c:pt idx="195">
                  <c:v>-40.213999999999999</c:v>
                </c:pt>
                <c:pt idx="196">
                  <c:v>-40.274999999999999</c:v>
                </c:pt>
                <c:pt idx="197">
                  <c:v>-40.335999999999999</c:v>
                </c:pt>
                <c:pt idx="198">
                  <c:v>-40.427999999999997</c:v>
                </c:pt>
                <c:pt idx="199">
                  <c:v>-40.520000000000003</c:v>
                </c:pt>
                <c:pt idx="200">
                  <c:v>-40.582000000000001</c:v>
                </c:pt>
                <c:pt idx="201">
                  <c:v>-40.643999999999998</c:v>
                </c:pt>
                <c:pt idx="202">
                  <c:v>-40.737000000000002</c:v>
                </c:pt>
                <c:pt idx="203">
                  <c:v>-40.831000000000003</c:v>
                </c:pt>
                <c:pt idx="204">
                  <c:v>-40.893000000000001</c:v>
                </c:pt>
                <c:pt idx="205">
                  <c:v>-40.956000000000003</c:v>
                </c:pt>
                <c:pt idx="206">
                  <c:v>-41.051000000000002</c:v>
                </c:pt>
                <c:pt idx="207">
                  <c:v>-41.146000000000001</c:v>
                </c:pt>
                <c:pt idx="208">
                  <c:v>-41.21</c:v>
                </c:pt>
                <c:pt idx="209">
                  <c:v>-41.274000000000001</c:v>
                </c:pt>
                <c:pt idx="210">
                  <c:v>-41.37</c:v>
                </c:pt>
                <c:pt idx="211">
                  <c:v>-41.466000000000001</c:v>
                </c:pt>
                <c:pt idx="212">
                  <c:v>-41.530999999999999</c:v>
                </c:pt>
                <c:pt idx="213">
                  <c:v>-41.595999999999997</c:v>
                </c:pt>
                <c:pt idx="214">
                  <c:v>-41.694000000000003</c:v>
                </c:pt>
                <c:pt idx="215">
                  <c:v>-41.792000000000002</c:v>
                </c:pt>
                <c:pt idx="216">
                  <c:v>-41.856999999999999</c:v>
                </c:pt>
                <c:pt idx="217">
                  <c:v>-41.923000000000002</c:v>
                </c:pt>
                <c:pt idx="218">
                  <c:v>-42.021999999999998</c:v>
                </c:pt>
                <c:pt idx="219">
                  <c:v>-42.122</c:v>
                </c:pt>
                <c:pt idx="220">
                  <c:v>-42.188000000000002</c:v>
                </c:pt>
                <c:pt idx="221">
                  <c:v>-42.255000000000003</c:v>
                </c:pt>
                <c:pt idx="222">
                  <c:v>-42.356000000000002</c:v>
                </c:pt>
                <c:pt idx="223">
                  <c:v>-42.457000000000001</c:v>
                </c:pt>
                <c:pt idx="224">
                  <c:v>-42.524999999999999</c:v>
                </c:pt>
                <c:pt idx="225">
                  <c:v>-42.594000000000001</c:v>
                </c:pt>
                <c:pt idx="226">
                  <c:v>-42.695999999999998</c:v>
                </c:pt>
                <c:pt idx="227">
                  <c:v>-42.798999999999999</c:v>
                </c:pt>
                <c:pt idx="228">
                  <c:v>-42.868000000000002</c:v>
                </c:pt>
                <c:pt idx="229">
                  <c:v>-42.938000000000002</c:v>
                </c:pt>
                <c:pt idx="230">
                  <c:v>-43.042000000000002</c:v>
                </c:pt>
                <c:pt idx="231">
                  <c:v>-43.146999999999998</c:v>
                </c:pt>
                <c:pt idx="232">
                  <c:v>-43.216999999999999</c:v>
                </c:pt>
                <c:pt idx="233">
                  <c:v>-43.287999999999997</c:v>
                </c:pt>
                <c:pt idx="234">
                  <c:v>-43.393999999999998</c:v>
                </c:pt>
                <c:pt idx="235">
                  <c:v>-43.5</c:v>
                </c:pt>
                <c:pt idx="236">
                  <c:v>-43.572000000000003</c:v>
                </c:pt>
                <c:pt idx="237">
                  <c:v>-43.643000000000001</c:v>
                </c:pt>
                <c:pt idx="238">
                  <c:v>-43.750999999999998</c:v>
                </c:pt>
                <c:pt idx="239">
                  <c:v>-43.86</c:v>
                </c:pt>
                <c:pt idx="240">
                  <c:v>-43.933</c:v>
                </c:pt>
                <c:pt idx="241">
                  <c:v>-44.006</c:v>
                </c:pt>
                <c:pt idx="242">
                  <c:v>-44.116</c:v>
                </c:pt>
                <c:pt idx="243">
                  <c:v>-44.226999999999997</c:v>
                </c:pt>
                <c:pt idx="244">
                  <c:v>-44.301000000000002</c:v>
                </c:pt>
                <c:pt idx="245">
                  <c:v>-44.375999999999998</c:v>
                </c:pt>
                <c:pt idx="246">
                  <c:v>-44.488</c:v>
                </c:pt>
                <c:pt idx="247">
                  <c:v>-44.600999999999999</c:v>
                </c:pt>
                <c:pt idx="248">
                  <c:v>-44.676000000000002</c:v>
                </c:pt>
                <c:pt idx="249">
                  <c:v>-44.752000000000002</c:v>
                </c:pt>
                <c:pt idx="250">
                  <c:v>-44.866</c:v>
                </c:pt>
                <c:pt idx="251">
                  <c:v>-44.981000000000002</c:v>
                </c:pt>
                <c:pt idx="252">
                  <c:v>-45.058</c:v>
                </c:pt>
                <c:pt idx="253">
                  <c:v>-45.134999999999998</c:v>
                </c:pt>
                <c:pt idx="254">
                  <c:v>-45.25</c:v>
                </c:pt>
                <c:pt idx="255">
                  <c:v>-45.366</c:v>
                </c:pt>
                <c:pt idx="256">
                  <c:v>-45.442999999999998</c:v>
                </c:pt>
                <c:pt idx="257">
                  <c:v>-45.521000000000001</c:v>
                </c:pt>
                <c:pt idx="258">
                  <c:v>-45.637999999999998</c:v>
                </c:pt>
                <c:pt idx="259">
                  <c:v>-45.756</c:v>
                </c:pt>
                <c:pt idx="260">
                  <c:v>-45.835000000000001</c:v>
                </c:pt>
                <c:pt idx="261">
                  <c:v>-45.914999999999999</c:v>
                </c:pt>
                <c:pt idx="262">
                  <c:v>-46.033999999999999</c:v>
                </c:pt>
                <c:pt idx="263">
                  <c:v>-46.154000000000003</c:v>
                </c:pt>
                <c:pt idx="264">
                  <c:v>-46.237000000000002</c:v>
                </c:pt>
                <c:pt idx="265">
                  <c:v>-46.316000000000003</c:v>
                </c:pt>
                <c:pt idx="266">
                  <c:v>-46.438000000000002</c:v>
                </c:pt>
                <c:pt idx="267">
                  <c:v>-46.561</c:v>
                </c:pt>
                <c:pt idx="268">
                  <c:v>-46.643999999999998</c:v>
                </c:pt>
                <c:pt idx="269">
                  <c:v>-46.725999999999999</c:v>
                </c:pt>
                <c:pt idx="270">
                  <c:v>-46.850999999999999</c:v>
                </c:pt>
                <c:pt idx="271">
                  <c:v>-46.975999999999999</c:v>
                </c:pt>
                <c:pt idx="272">
                  <c:v>-47.061</c:v>
                </c:pt>
                <c:pt idx="273">
                  <c:v>-47.145000000000003</c:v>
                </c:pt>
                <c:pt idx="274">
                  <c:v>-47.273000000000003</c:v>
                </c:pt>
                <c:pt idx="275">
                  <c:v>-47.402000000000001</c:v>
                </c:pt>
                <c:pt idx="276">
                  <c:v>-47.488</c:v>
                </c:pt>
                <c:pt idx="277">
                  <c:v>-47.573999999999998</c:v>
                </c:pt>
                <c:pt idx="278">
                  <c:v>-47.704999999999998</c:v>
                </c:pt>
                <c:pt idx="279">
                  <c:v>-47.837000000000003</c:v>
                </c:pt>
                <c:pt idx="280">
                  <c:v>-47.924999999999997</c:v>
                </c:pt>
                <c:pt idx="281">
                  <c:v>-48.014000000000003</c:v>
                </c:pt>
                <c:pt idx="282">
                  <c:v>-48.146999999999998</c:v>
                </c:pt>
                <c:pt idx="283">
                  <c:v>-48.281999999999996</c:v>
                </c:pt>
                <c:pt idx="284">
                  <c:v>-48.372</c:v>
                </c:pt>
                <c:pt idx="285">
                  <c:v>-48.462000000000003</c:v>
                </c:pt>
                <c:pt idx="286">
                  <c:v>-48.598999999999997</c:v>
                </c:pt>
                <c:pt idx="287">
                  <c:v>-48.737000000000002</c:v>
                </c:pt>
                <c:pt idx="288">
                  <c:v>-48.829000000000001</c:v>
                </c:pt>
                <c:pt idx="289">
                  <c:v>-48.921999999999997</c:v>
                </c:pt>
                <c:pt idx="290">
                  <c:v>-49.061999999999998</c:v>
                </c:pt>
                <c:pt idx="291">
                  <c:v>-49.203000000000003</c:v>
                </c:pt>
                <c:pt idx="292">
                  <c:v>-49.296999999999997</c:v>
                </c:pt>
                <c:pt idx="293">
                  <c:v>-49.390999999999998</c:v>
                </c:pt>
                <c:pt idx="294">
                  <c:v>-49.533000000000001</c:v>
                </c:pt>
                <c:pt idx="295">
                  <c:v>-49.676000000000002</c:v>
                </c:pt>
                <c:pt idx="296">
                  <c:v>-49.771999999999998</c:v>
                </c:pt>
                <c:pt idx="297">
                  <c:v>-49.868000000000002</c:v>
                </c:pt>
                <c:pt idx="298">
                  <c:v>-50.011000000000003</c:v>
                </c:pt>
                <c:pt idx="299">
                  <c:v>-50.155999999999999</c:v>
                </c:pt>
                <c:pt idx="300">
                  <c:v>-50.253</c:v>
                </c:pt>
                <c:pt idx="301">
                  <c:v>-50.35</c:v>
                </c:pt>
                <c:pt idx="302">
                  <c:v>-50.497</c:v>
                </c:pt>
                <c:pt idx="303">
                  <c:v>-50.645000000000003</c:v>
                </c:pt>
                <c:pt idx="304">
                  <c:v>-50.744</c:v>
                </c:pt>
                <c:pt idx="305">
                  <c:v>-50.844000000000001</c:v>
                </c:pt>
                <c:pt idx="306">
                  <c:v>-50.994999999999997</c:v>
                </c:pt>
                <c:pt idx="307">
                  <c:v>-51.146999999999998</c:v>
                </c:pt>
                <c:pt idx="308">
                  <c:v>-51.249000000000002</c:v>
                </c:pt>
                <c:pt idx="309">
                  <c:v>-51.351999999999997</c:v>
                </c:pt>
                <c:pt idx="310">
                  <c:v>-51.506999999999998</c:v>
                </c:pt>
                <c:pt idx="311">
                  <c:v>-51.662999999999997</c:v>
                </c:pt>
                <c:pt idx="312">
                  <c:v>-51.768000000000001</c:v>
                </c:pt>
                <c:pt idx="313">
                  <c:v>-51.872999999999998</c:v>
                </c:pt>
                <c:pt idx="314">
                  <c:v>-52.031999999999996</c:v>
                </c:pt>
                <c:pt idx="315">
                  <c:v>-52.192</c:v>
                </c:pt>
                <c:pt idx="316">
                  <c:v>-52.298999999999999</c:v>
                </c:pt>
                <c:pt idx="317">
                  <c:v>-52.406999999999996</c:v>
                </c:pt>
                <c:pt idx="318">
                  <c:v>-52.57</c:v>
                </c:pt>
                <c:pt idx="319">
                  <c:v>-52.734999999999999</c:v>
                </c:pt>
                <c:pt idx="320">
                  <c:v>-52.845999999999997</c:v>
                </c:pt>
                <c:pt idx="321">
                  <c:v>-52.956000000000003</c:v>
                </c:pt>
                <c:pt idx="322">
                  <c:v>-53.122999999999998</c:v>
                </c:pt>
                <c:pt idx="323">
                  <c:v>-53.293999999999997</c:v>
                </c:pt>
                <c:pt idx="324">
                  <c:v>-53.408000000000001</c:v>
                </c:pt>
                <c:pt idx="325">
                  <c:v>-53.521999999999998</c:v>
                </c:pt>
                <c:pt idx="326">
                  <c:v>-53.695</c:v>
                </c:pt>
                <c:pt idx="327">
                  <c:v>-53.87</c:v>
                </c:pt>
                <c:pt idx="328">
                  <c:v>-53.987000000000002</c:v>
                </c:pt>
                <c:pt idx="329">
                  <c:v>-54.106000000000002</c:v>
                </c:pt>
                <c:pt idx="330">
                  <c:v>-54.283999999999999</c:v>
                </c:pt>
                <c:pt idx="331">
                  <c:v>-54.465000000000003</c:v>
                </c:pt>
                <c:pt idx="332">
                  <c:v>-54.585999999999999</c:v>
                </c:pt>
                <c:pt idx="333">
                  <c:v>-54.709000000000003</c:v>
                </c:pt>
                <c:pt idx="334">
                  <c:v>-54.893999999999998</c:v>
                </c:pt>
                <c:pt idx="335">
                  <c:v>-55.081000000000003</c:v>
                </c:pt>
                <c:pt idx="336">
                  <c:v>-55.198999999999998</c:v>
                </c:pt>
                <c:pt idx="337">
                  <c:v>-55.332999999999998</c:v>
                </c:pt>
                <c:pt idx="338">
                  <c:v>-55.524999999999999</c:v>
                </c:pt>
                <c:pt idx="339">
                  <c:v>-55.719000000000001</c:v>
                </c:pt>
                <c:pt idx="340">
                  <c:v>-55.848999999999997</c:v>
                </c:pt>
                <c:pt idx="341">
                  <c:v>-55.98</c:v>
                </c:pt>
                <c:pt idx="342">
                  <c:v>-56.179000000000002</c:v>
                </c:pt>
                <c:pt idx="343">
                  <c:v>-56.38</c:v>
                </c:pt>
                <c:pt idx="344">
                  <c:v>-56.517000000000003</c:v>
                </c:pt>
                <c:pt idx="345">
                  <c:v>-56.652000000000001</c:v>
                </c:pt>
                <c:pt idx="346">
                  <c:v>-56.859000000000002</c:v>
                </c:pt>
                <c:pt idx="347">
                  <c:v>-57.067999999999998</c:v>
                </c:pt>
                <c:pt idx="348">
                  <c:v>-57.21</c:v>
                </c:pt>
                <c:pt idx="349">
                  <c:v>-57.35</c:v>
                </c:pt>
                <c:pt idx="350">
                  <c:v>-57.564999999999998</c:v>
                </c:pt>
                <c:pt idx="351">
                  <c:v>-57.783000000000001</c:v>
                </c:pt>
                <c:pt idx="352">
                  <c:v>-57.93</c:v>
                </c:pt>
                <c:pt idx="353">
                  <c:v>-58.076999999999998</c:v>
                </c:pt>
                <c:pt idx="354">
                  <c:v>-58.3</c:v>
                </c:pt>
                <c:pt idx="355">
                  <c:v>-58.527000000000001</c:v>
                </c:pt>
                <c:pt idx="356">
                  <c:v>-58.680999999999997</c:v>
                </c:pt>
                <c:pt idx="357">
                  <c:v>-58.834000000000003</c:v>
                </c:pt>
                <c:pt idx="358">
                  <c:v>-59.067</c:v>
                </c:pt>
                <c:pt idx="359">
                  <c:v>-59.304000000000002</c:v>
                </c:pt>
                <c:pt idx="360">
                  <c:v>-59.463999999999999</c:v>
                </c:pt>
                <c:pt idx="361">
                  <c:v>-59.624000000000002</c:v>
                </c:pt>
                <c:pt idx="362">
                  <c:v>-59.868000000000002</c:v>
                </c:pt>
                <c:pt idx="363">
                  <c:v>-60.115000000000002</c:v>
                </c:pt>
                <c:pt idx="364">
                  <c:v>-60.280999999999999</c:v>
                </c:pt>
                <c:pt idx="365">
                  <c:v>-60.447000000000003</c:v>
                </c:pt>
                <c:pt idx="366">
                  <c:v>-60.701000000000001</c:v>
                </c:pt>
                <c:pt idx="367">
                  <c:v>-60.957000000000001</c:v>
                </c:pt>
                <c:pt idx="368">
                  <c:v>-61.128999999999998</c:v>
                </c:pt>
                <c:pt idx="369">
                  <c:v>-61.302</c:v>
                </c:pt>
                <c:pt idx="370">
                  <c:v>-61.564999999999998</c:v>
                </c:pt>
                <c:pt idx="371">
                  <c:v>-61.832000000000001</c:v>
                </c:pt>
                <c:pt idx="372">
                  <c:v>-62.011000000000003</c:v>
                </c:pt>
                <c:pt idx="373">
                  <c:v>-62.192</c:v>
                </c:pt>
                <c:pt idx="374">
                  <c:v>-62.466999999999999</c:v>
                </c:pt>
                <c:pt idx="375">
                  <c:v>-62.744999999999997</c:v>
                </c:pt>
                <c:pt idx="376">
                  <c:v>-62.933</c:v>
                </c:pt>
                <c:pt idx="377">
                  <c:v>-63.122</c:v>
                </c:pt>
                <c:pt idx="378">
                  <c:v>-63.41</c:v>
                </c:pt>
                <c:pt idx="379">
                  <c:v>-63.701999999999998</c:v>
                </c:pt>
                <c:pt idx="380">
                  <c:v>-63.9</c:v>
                </c:pt>
                <c:pt idx="381">
                  <c:v>-64.180999999999997</c:v>
                </c:pt>
                <c:pt idx="382">
                  <c:v>-64.400999999999996</c:v>
                </c:pt>
                <c:pt idx="383">
                  <c:v>-64.718000000000004</c:v>
                </c:pt>
                <c:pt idx="384">
                  <c:v>-64.915000000000006</c:v>
                </c:pt>
                <c:pt idx="385">
                  <c:v>-65.126000000000005</c:v>
                </c:pt>
                <c:pt idx="386">
                  <c:v>-65.442999999999998</c:v>
                </c:pt>
                <c:pt idx="387">
                  <c:v>-65.766999999999996</c:v>
                </c:pt>
                <c:pt idx="388">
                  <c:v>-65.983000000000004</c:v>
                </c:pt>
                <c:pt idx="389">
                  <c:v>-66.203000000000003</c:v>
                </c:pt>
                <c:pt idx="390">
                  <c:v>-66.537000000000006</c:v>
                </c:pt>
                <c:pt idx="391">
                  <c:v>-66.876999999999995</c:v>
                </c:pt>
                <c:pt idx="392">
                  <c:v>-67.106999999999999</c:v>
                </c:pt>
                <c:pt idx="393">
                  <c:v>-67.34</c:v>
                </c:pt>
                <c:pt idx="394">
                  <c:v>-67.692999999999998</c:v>
                </c:pt>
                <c:pt idx="395">
                  <c:v>-68.052999999999997</c:v>
                </c:pt>
                <c:pt idx="396">
                  <c:v>-68.052999999999997</c:v>
                </c:pt>
                <c:pt idx="397">
                  <c:v>-68.052999999999997</c:v>
                </c:pt>
                <c:pt idx="398">
                  <c:v>-68.052000000000007</c:v>
                </c:pt>
                <c:pt idx="399">
                  <c:v>-68.052999999999997</c:v>
                </c:pt>
                <c:pt idx="400">
                  <c:v>-65.587000000000003</c:v>
                </c:pt>
                <c:pt idx="401">
                  <c:v>-63.338000000000001</c:v>
                </c:pt>
                <c:pt idx="402">
                  <c:v>-59.857999999999997</c:v>
                </c:pt>
                <c:pt idx="403">
                  <c:v>-56.424999999999997</c:v>
                </c:pt>
                <c:pt idx="404">
                  <c:v>-54.079000000000001</c:v>
                </c:pt>
                <c:pt idx="405">
                  <c:v>-51.917999999999999</c:v>
                </c:pt>
                <c:pt idx="406">
                  <c:v>-48.588999999999999</c:v>
                </c:pt>
                <c:pt idx="407">
                  <c:v>-45.302999999999997</c:v>
                </c:pt>
                <c:pt idx="408">
                  <c:v>-43.067</c:v>
                </c:pt>
                <c:pt idx="409">
                  <c:v>-40.987000000000002</c:v>
                </c:pt>
                <c:pt idx="410">
                  <c:v>-37.795999999999999</c:v>
                </c:pt>
                <c:pt idx="411">
                  <c:v>-34.646000000000001</c:v>
                </c:pt>
                <c:pt idx="412">
                  <c:v>-32.512</c:v>
                </c:pt>
                <c:pt idx="413">
                  <c:v>-30.504999999999999</c:v>
                </c:pt>
                <c:pt idx="414">
                  <c:v>-27.443000000000001</c:v>
                </c:pt>
                <c:pt idx="415">
                  <c:v>-24.417000000000002</c:v>
                </c:pt>
                <c:pt idx="416">
                  <c:v>-22.378</c:v>
                </c:pt>
                <c:pt idx="417">
                  <c:v>-20.437999999999999</c:v>
                </c:pt>
                <c:pt idx="418">
                  <c:v>-17.494</c:v>
                </c:pt>
                <c:pt idx="419">
                  <c:v>-14.583</c:v>
                </c:pt>
                <c:pt idx="420">
                  <c:v>-12.631</c:v>
                </c:pt>
                <c:pt idx="421">
                  <c:v>-10.753</c:v>
                </c:pt>
                <c:pt idx="422">
                  <c:v>-7.9173999999999998</c:v>
                </c:pt>
                <c:pt idx="423">
                  <c:v>-5.1132</c:v>
                </c:pt>
                <c:pt idx="424">
                  <c:v>-3.2433999999999998</c:v>
                </c:pt>
                <c:pt idx="425">
                  <c:v>-1.4212</c:v>
                </c:pt>
                <c:pt idx="426">
                  <c:v>1.3132999999999999</c:v>
                </c:pt>
                <c:pt idx="427">
                  <c:v>4.0190999999999999</c:v>
                </c:pt>
                <c:pt idx="428">
                  <c:v>5.8124000000000002</c:v>
                </c:pt>
                <c:pt idx="429">
                  <c:v>7.5830000000000002</c:v>
                </c:pt>
                <c:pt idx="430">
                  <c:v>10.224</c:v>
                </c:pt>
                <c:pt idx="431">
                  <c:v>12.837999999999999</c:v>
                </c:pt>
                <c:pt idx="432">
                  <c:v>14.56</c:v>
                </c:pt>
                <c:pt idx="433">
                  <c:v>16.283000000000001</c:v>
                </c:pt>
                <c:pt idx="434">
                  <c:v>18.824999999999999</c:v>
                </c:pt>
                <c:pt idx="435">
                  <c:v>21.288</c:v>
                </c:pt>
                <c:pt idx="436">
                  <c:v>22.916</c:v>
                </c:pt>
                <c:pt idx="437">
                  <c:v>24.533000000000001</c:v>
                </c:pt>
                <c:pt idx="438">
                  <c:v>26.905999999999999</c:v>
                </c:pt>
                <c:pt idx="439">
                  <c:v>29.172000000000001</c:v>
                </c:pt>
                <c:pt idx="440">
                  <c:v>30.66</c:v>
                </c:pt>
                <c:pt idx="441">
                  <c:v>32.118000000000002</c:v>
                </c:pt>
                <c:pt idx="442">
                  <c:v>34.216999999999999</c:v>
                </c:pt>
                <c:pt idx="443">
                  <c:v>36.225000000000001</c:v>
                </c:pt>
                <c:pt idx="444">
                  <c:v>37.542000000000002</c:v>
                </c:pt>
                <c:pt idx="445">
                  <c:v>38.817999999999998</c:v>
                </c:pt>
                <c:pt idx="446">
                  <c:v>40.576999999999998</c:v>
                </c:pt>
                <c:pt idx="447">
                  <c:v>41.996000000000002</c:v>
                </c:pt>
                <c:pt idx="448">
                  <c:v>43.15</c:v>
                </c:pt>
                <c:pt idx="449">
                  <c:v>44.11</c:v>
                </c:pt>
                <c:pt idx="450">
                  <c:v>45.393999999999998</c:v>
                </c:pt>
                <c:pt idx="451">
                  <c:v>46.484999999999999</c:v>
                </c:pt>
                <c:pt idx="452">
                  <c:v>47.165999999999997</c:v>
                </c:pt>
                <c:pt idx="453">
                  <c:v>47.826000000000001</c:v>
                </c:pt>
                <c:pt idx="454">
                  <c:v>48.762</c:v>
                </c:pt>
                <c:pt idx="455">
                  <c:v>49.579000000000001</c:v>
                </c:pt>
                <c:pt idx="456">
                  <c:v>50.119</c:v>
                </c:pt>
                <c:pt idx="457">
                  <c:v>50.607999999999997</c:v>
                </c:pt>
                <c:pt idx="458">
                  <c:v>51.281999999999996</c:v>
                </c:pt>
                <c:pt idx="459">
                  <c:v>51.906999999999996</c:v>
                </c:pt>
                <c:pt idx="460">
                  <c:v>52.244</c:v>
                </c:pt>
                <c:pt idx="461">
                  <c:v>52.551000000000002</c:v>
                </c:pt>
                <c:pt idx="462">
                  <c:v>52.978999999999999</c:v>
                </c:pt>
                <c:pt idx="463">
                  <c:v>53.433999999999997</c:v>
                </c:pt>
                <c:pt idx="464">
                  <c:v>53.537999999999997</c:v>
                </c:pt>
                <c:pt idx="465">
                  <c:v>53.731999999999999</c:v>
                </c:pt>
                <c:pt idx="466">
                  <c:v>54.005000000000003</c:v>
                </c:pt>
                <c:pt idx="467">
                  <c:v>54.246000000000002</c:v>
                </c:pt>
                <c:pt idx="468">
                  <c:v>54.377000000000002</c:v>
                </c:pt>
                <c:pt idx="469">
                  <c:v>54.494</c:v>
                </c:pt>
                <c:pt idx="470">
                  <c:v>54.646999999999998</c:v>
                </c:pt>
                <c:pt idx="471">
                  <c:v>54.780999999999999</c:v>
                </c:pt>
                <c:pt idx="472">
                  <c:v>54.856999999999999</c:v>
                </c:pt>
                <c:pt idx="473">
                  <c:v>54.926000000000002</c:v>
                </c:pt>
                <c:pt idx="474">
                  <c:v>55.018000000000001</c:v>
                </c:pt>
                <c:pt idx="475">
                  <c:v>55.100999999999999</c:v>
                </c:pt>
                <c:pt idx="476">
                  <c:v>55.149000000000001</c:v>
                </c:pt>
                <c:pt idx="477">
                  <c:v>55.189</c:v>
                </c:pt>
                <c:pt idx="478">
                  <c:v>55.24</c:v>
                </c:pt>
                <c:pt idx="479">
                  <c:v>55.283000000000001</c:v>
                </c:pt>
                <c:pt idx="480">
                  <c:v>55.305999999999997</c:v>
                </c:pt>
                <c:pt idx="481">
                  <c:v>55.329000000000001</c:v>
                </c:pt>
                <c:pt idx="482">
                  <c:v>55.362000000000002</c:v>
                </c:pt>
                <c:pt idx="483">
                  <c:v>55.390999999999998</c:v>
                </c:pt>
                <c:pt idx="484">
                  <c:v>55.408999999999999</c:v>
                </c:pt>
                <c:pt idx="485">
                  <c:v>55.427</c:v>
                </c:pt>
                <c:pt idx="486">
                  <c:v>55.453000000000003</c:v>
                </c:pt>
                <c:pt idx="487">
                  <c:v>55.468000000000004</c:v>
                </c:pt>
                <c:pt idx="488">
                  <c:v>55.48</c:v>
                </c:pt>
                <c:pt idx="489">
                  <c:v>55.487000000000002</c:v>
                </c:pt>
                <c:pt idx="490">
                  <c:v>55.494999999999997</c:v>
                </c:pt>
                <c:pt idx="491">
                  <c:v>55.502000000000002</c:v>
                </c:pt>
                <c:pt idx="492">
                  <c:v>55.503999999999998</c:v>
                </c:pt>
                <c:pt idx="493">
                  <c:v>55.503</c:v>
                </c:pt>
                <c:pt idx="494">
                  <c:v>55.494999999999997</c:v>
                </c:pt>
                <c:pt idx="495">
                  <c:v>55.484999999999999</c:v>
                </c:pt>
                <c:pt idx="496">
                  <c:v>55.476999999999997</c:v>
                </c:pt>
                <c:pt idx="497">
                  <c:v>55.466999999999999</c:v>
                </c:pt>
                <c:pt idx="498">
                  <c:v>55.453000000000003</c:v>
                </c:pt>
                <c:pt idx="499">
                  <c:v>55.436</c:v>
                </c:pt>
                <c:pt idx="500">
                  <c:v>55.424999999999997</c:v>
                </c:pt>
                <c:pt idx="501">
                  <c:v>55.412999999999997</c:v>
                </c:pt>
                <c:pt idx="502">
                  <c:v>55.396000000000001</c:v>
                </c:pt>
                <c:pt idx="503">
                  <c:v>55.377000000000002</c:v>
                </c:pt>
                <c:pt idx="504">
                  <c:v>55.365000000000002</c:v>
                </c:pt>
                <c:pt idx="505">
                  <c:v>55.348999999999997</c:v>
                </c:pt>
                <c:pt idx="506">
                  <c:v>55.320999999999998</c:v>
                </c:pt>
                <c:pt idx="507">
                  <c:v>55.29</c:v>
                </c:pt>
                <c:pt idx="508">
                  <c:v>55.268000000000001</c:v>
                </c:pt>
                <c:pt idx="509">
                  <c:v>55.246000000000002</c:v>
                </c:pt>
                <c:pt idx="510">
                  <c:v>55.210999999999999</c:v>
                </c:pt>
                <c:pt idx="511">
                  <c:v>55.174999999999997</c:v>
                </c:pt>
                <c:pt idx="512">
                  <c:v>55.15</c:v>
                </c:pt>
                <c:pt idx="513">
                  <c:v>55.124000000000002</c:v>
                </c:pt>
                <c:pt idx="514">
                  <c:v>55.085000000000001</c:v>
                </c:pt>
                <c:pt idx="515">
                  <c:v>55.045000000000002</c:v>
                </c:pt>
                <c:pt idx="516">
                  <c:v>55.018999999999998</c:v>
                </c:pt>
                <c:pt idx="517">
                  <c:v>54.991999999999997</c:v>
                </c:pt>
                <c:pt idx="518">
                  <c:v>54.953000000000003</c:v>
                </c:pt>
                <c:pt idx="519">
                  <c:v>54.912999999999997</c:v>
                </c:pt>
                <c:pt idx="520">
                  <c:v>54.886000000000003</c:v>
                </c:pt>
                <c:pt idx="521">
                  <c:v>54.86</c:v>
                </c:pt>
                <c:pt idx="522">
                  <c:v>54.780999999999999</c:v>
                </c:pt>
                <c:pt idx="523">
                  <c:v>54.777000000000001</c:v>
                </c:pt>
                <c:pt idx="524">
                  <c:v>54.683</c:v>
                </c:pt>
                <c:pt idx="525">
                  <c:v>54.722000000000001</c:v>
                </c:pt>
                <c:pt idx="526">
                  <c:v>54.682000000000002</c:v>
                </c:pt>
                <c:pt idx="527">
                  <c:v>54.642000000000003</c:v>
                </c:pt>
                <c:pt idx="528">
                  <c:v>54.616</c:v>
                </c:pt>
                <c:pt idx="529">
                  <c:v>54.59</c:v>
                </c:pt>
                <c:pt idx="530">
                  <c:v>54.552</c:v>
                </c:pt>
                <c:pt idx="531">
                  <c:v>54.512999999999998</c:v>
                </c:pt>
                <c:pt idx="532">
                  <c:v>54.487000000000002</c:v>
                </c:pt>
                <c:pt idx="533">
                  <c:v>54.460999999999999</c:v>
                </c:pt>
                <c:pt idx="534">
                  <c:v>54.420999999999999</c:v>
                </c:pt>
                <c:pt idx="535">
                  <c:v>54.383000000000003</c:v>
                </c:pt>
                <c:pt idx="536">
                  <c:v>54.356999999999999</c:v>
                </c:pt>
                <c:pt idx="537">
                  <c:v>54.332000000000001</c:v>
                </c:pt>
                <c:pt idx="538">
                  <c:v>54.293999999999997</c:v>
                </c:pt>
                <c:pt idx="539">
                  <c:v>54.256999999999998</c:v>
                </c:pt>
                <c:pt idx="540">
                  <c:v>54.232999999999997</c:v>
                </c:pt>
                <c:pt idx="541">
                  <c:v>54.207999999999998</c:v>
                </c:pt>
                <c:pt idx="542">
                  <c:v>54.170999999999999</c:v>
                </c:pt>
                <c:pt idx="543">
                  <c:v>54.134999999999998</c:v>
                </c:pt>
                <c:pt idx="544">
                  <c:v>54.110999999999997</c:v>
                </c:pt>
                <c:pt idx="545">
                  <c:v>54.088000000000001</c:v>
                </c:pt>
                <c:pt idx="546">
                  <c:v>54.052999999999997</c:v>
                </c:pt>
                <c:pt idx="547">
                  <c:v>54.018999999999998</c:v>
                </c:pt>
                <c:pt idx="548">
                  <c:v>53.996000000000002</c:v>
                </c:pt>
                <c:pt idx="549">
                  <c:v>53.972999999999999</c:v>
                </c:pt>
                <c:pt idx="550">
                  <c:v>53.94</c:v>
                </c:pt>
                <c:pt idx="551">
                  <c:v>53.906999999999996</c:v>
                </c:pt>
                <c:pt idx="552">
                  <c:v>53.886000000000003</c:v>
                </c:pt>
                <c:pt idx="553">
                  <c:v>53.863999999999997</c:v>
                </c:pt>
                <c:pt idx="554">
                  <c:v>53.832999999999998</c:v>
                </c:pt>
                <c:pt idx="555">
                  <c:v>53.801000000000002</c:v>
                </c:pt>
                <c:pt idx="556">
                  <c:v>53.78</c:v>
                </c:pt>
                <c:pt idx="557">
                  <c:v>53.759</c:v>
                </c:pt>
                <c:pt idx="558">
                  <c:v>53.728000000000002</c:v>
                </c:pt>
                <c:pt idx="559">
                  <c:v>53.697000000000003</c:v>
                </c:pt>
                <c:pt idx="560">
                  <c:v>53.677</c:v>
                </c:pt>
                <c:pt idx="561">
                  <c:v>53.655999999999999</c:v>
                </c:pt>
                <c:pt idx="562">
                  <c:v>53.625999999999998</c:v>
                </c:pt>
                <c:pt idx="563">
                  <c:v>53.595999999999997</c:v>
                </c:pt>
                <c:pt idx="564">
                  <c:v>53.576999999999998</c:v>
                </c:pt>
                <c:pt idx="565">
                  <c:v>53.557000000000002</c:v>
                </c:pt>
                <c:pt idx="566">
                  <c:v>53.527999999999999</c:v>
                </c:pt>
                <c:pt idx="567">
                  <c:v>53.5</c:v>
                </c:pt>
                <c:pt idx="568">
                  <c:v>53.481000000000002</c:v>
                </c:pt>
                <c:pt idx="569">
                  <c:v>53.462000000000003</c:v>
                </c:pt>
                <c:pt idx="570">
                  <c:v>53.433999999999997</c:v>
                </c:pt>
                <c:pt idx="571">
                  <c:v>53.405999999999999</c:v>
                </c:pt>
                <c:pt idx="572">
                  <c:v>53.387</c:v>
                </c:pt>
                <c:pt idx="573">
                  <c:v>53.369</c:v>
                </c:pt>
                <c:pt idx="574">
                  <c:v>53.341999999999999</c:v>
                </c:pt>
                <c:pt idx="575">
                  <c:v>53.314999999999998</c:v>
                </c:pt>
                <c:pt idx="576">
                  <c:v>53.298000000000002</c:v>
                </c:pt>
                <c:pt idx="577">
                  <c:v>53.28</c:v>
                </c:pt>
                <c:pt idx="578">
                  <c:v>53.255000000000003</c:v>
                </c:pt>
                <c:pt idx="579">
                  <c:v>53.23</c:v>
                </c:pt>
                <c:pt idx="580">
                  <c:v>53.213000000000001</c:v>
                </c:pt>
                <c:pt idx="581">
                  <c:v>53.197000000000003</c:v>
                </c:pt>
                <c:pt idx="582">
                  <c:v>53.173000000000002</c:v>
                </c:pt>
                <c:pt idx="583">
                  <c:v>53.149000000000001</c:v>
                </c:pt>
                <c:pt idx="584">
                  <c:v>53.133000000000003</c:v>
                </c:pt>
                <c:pt idx="585">
                  <c:v>53.116</c:v>
                </c:pt>
                <c:pt idx="586">
                  <c:v>53.091000000000001</c:v>
                </c:pt>
                <c:pt idx="587">
                  <c:v>53.067999999999998</c:v>
                </c:pt>
                <c:pt idx="588">
                  <c:v>53.052</c:v>
                </c:pt>
                <c:pt idx="589">
                  <c:v>53.036000000000001</c:v>
                </c:pt>
                <c:pt idx="590">
                  <c:v>53.012</c:v>
                </c:pt>
                <c:pt idx="591">
                  <c:v>52.988999999999997</c:v>
                </c:pt>
                <c:pt idx="592">
                  <c:v>52.975000000000001</c:v>
                </c:pt>
                <c:pt idx="593">
                  <c:v>52.959000000000003</c:v>
                </c:pt>
                <c:pt idx="594">
                  <c:v>52.936999999999998</c:v>
                </c:pt>
                <c:pt idx="595">
                  <c:v>52.914999999999999</c:v>
                </c:pt>
                <c:pt idx="596">
                  <c:v>52.902000000000001</c:v>
                </c:pt>
                <c:pt idx="597">
                  <c:v>52.887</c:v>
                </c:pt>
                <c:pt idx="598">
                  <c:v>52.866</c:v>
                </c:pt>
                <c:pt idx="599">
                  <c:v>52.844999999999999</c:v>
                </c:pt>
                <c:pt idx="600">
                  <c:v>52.831000000000003</c:v>
                </c:pt>
                <c:pt idx="601">
                  <c:v>52.817</c:v>
                </c:pt>
                <c:pt idx="602">
                  <c:v>52.796999999999997</c:v>
                </c:pt>
                <c:pt idx="603">
                  <c:v>52.777000000000001</c:v>
                </c:pt>
                <c:pt idx="604">
                  <c:v>52.764000000000003</c:v>
                </c:pt>
                <c:pt idx="605">
                  <c:v>52.750999999999998</c:v>
                </c:pt>
                <c:pt idx="606">
                  <c:v>52.731999999999999</c:v>
                </c:pt>
                <c:pt idx="607">
                  <c:v>52.713000000000001</c:v>
                </c:pt>
                <c:pt idx="608">
                  <c:v>52.701000000000001</c:v>
                </c:pt>
                <c:pt idx="609">
                  <c:v>52.689</c:v>
                </c:pt>
                <c:pt idx="610">
                  <c:v>52.670999999999999</c:v>
                </c:pt>
                <c:pt idx="611">
                  <c:v>52.654000000000003</c:v>
                </c:pt>
                <c:pt idx="612">
                  <c:v>52.642000000000003</c:v>
                </c:pt>
                <c:pt idx="613">
                  <c:v>52.631</c:v>
                </c:pt>
                <c:pt idx="614">
                  <c:v>52.615000000000002</c:v>
                </c:pt>
                <c:pt idx="615">
                  <c:v>52.597999999999999</c:v>
                </c:pt>
                <c:pt idx="616">
                  <c:v>52.588000000000001</c:v>
                </c:pt>
                <c:pt idx="617">
                  <c:v>52.576999999999998</c:v>
                </c:pt>
                <c:pt idx="618">
                  <c:v>52.561999999999998</c:v>
                </c:pt>
                <c:pt idx="619">
                  <c:v>52.545999999999999</c:v>
                </c:pt>
                <c:pt idx="620">
                  <c:v>52.536000000000001</c:v>
                </c:pt>
                <c:pt idx="621">
                  <c:v>52.526000000000003</c:v>
                </c:pt>
                <c:pt idx="622">
                  <c:v>52.511000000000003</c:v>
                </c:pt>
                <c:pt idx="623">
                  <c:v>52.496000000000002</c:v>
                </c:pt>
                <c:pt idx="624">
                  <c:v>52.487000000000002</c:v>
                </c:pt>
                <c:pt idx="625">
                  <c:v>52.476999999999997</c:v>
                </c:pt>
                <c:pt idx="626">
                  <c:v>52.463000000000001</c:v>
                </c:pt>
                <c:pt idx="627">
                  <c:v>52.45</c:v>
                </c:pt>
                <c:pt idx="628">
                  <c:v>52.442</c:v>
                </c:pt>
                <c:pt idx="629">
                  <c:v>52.433</c:v>
                </c:pt>
                <c:pt idx="630">
                  <c:v>52.418999999999997</c:v>
                </c:pt>
                <c:pt idx="631">
                  <c:v>52.405999999999999</c:v>
                </c:pt>
                <c:pt idx="632">
                  <c:v>52.4</c:v>
                </c:pt>
                <c:pt idx="633">
                  <c:v>52.39</c:v>
                </c:pt>
                <c:pt idx="634">
                  <c:v>52.378</c:v>
                </c:pt>
                <c:pt idx="635">
                  <c:v>52.366</c:v>
                </c:pt>
                <c:pt idx="636">
                  <c:v>52.356999999999999</c:v>
                </c:pt>
                <c:pt idx="637">
                  <c:v>52.347999999999999</c:v>
                </c:pt>
                <c:pt idx="638">
                  <c:v>52.335999999999999</c:v>
                </c:pt>
                <c:pt idx="639">
                  <c:v>52.323</c:v>
                </c:pt>
                <c:pt idx="640">
                  <c:v>52.317</c:v>
                </c:pt>
                <c:pt idx="641">
                  <c:v>52.308</c:v>
                </c:pt>
                <c:pt idx="642">
                  <c:v>52.295999999999999</c:v>
                </c:pt>
                <c:pt idx="643">
                  <c:v>52.284999999999997</c:v>
                </c:pt>
                <c:pt idx="644">
                  <c:v>52.28</c:v>
                </c:pt>
                <c:pt idx="645">
                  <c:v>52.27</c:v>
                </c:pt>
                <c:pt idx="646">
                  <c:v>52.26</c:v>
                </c:pt>
                <c:pt idx="647">
                  <c:v>52.25</c:v>
                </c:pt>
                <c:pt idx="648">
                  <c:v>52.244</c:v>
                </c:pt>
                <c:pt idx="649">
                  <c:v>52.237000000000002</c:v>
                </c:pt>
                <c:pt idx="650">
                  <c:v>52.226999999999997</c:v>
                </c:pt>
                <c:pt idx="651">
                  <c:v>52.218000000000004</c:v>
                </c:pt>
                <c:pt idx="652">
                  <c:v>52.213000000000001</c:v>
                </c:pt>
                <c:pt idx="653">
                  <c:v>52.206000000000003</c:v>
                </c:pt>
                <c:pt idx="654">
                  <c:v>52.198</c:v>
                </c:pt>
                <c:pt idx="655">
                  <c:v>52.19</c:v>
                </c:pt>
                <c:pt idx="656">
                  <c:v>52.185000000000002</c:v>
                </c:pt>
                <c:pt idx="657">
                  <c:v>52.179000000000002</c:v>
                </c:pt>
                <c:pt idx="658">
                  <c:v>52.171999999999997</c:v>
                </c:pt>
                <c:pt idx="659">
                  <c:v>52.164999999999999</c:v>
                </c:pt>
                <c:pt idx="660">
                  <c:v>52.16</c:v>
                </c:pt>
                <c:pt idx="661">
                  <c:v>52.155999999999999</c:v>
                </c:pt>
                <c:pt idx="662">
                  <c:v>52.149000000000001</c:v>
                </c:pt>
                <c:pt idx="663">
                  <c:v>52.143000000000001</c:v>
                </c:pt>
                <c:pt idx="664">
                  <c:v>52.139000000000003</c:v>
                </c:pt>
                <c:pt idx="665">
                  <c:v>52.136000000000003</c:v>
                </c:pt>
                <c:pt idx="666">
                  <c:v>52.13</c:v>
                </c:pt>
                <c:pt idx="667">
                  <c:v>52.128999999999998</c:v>
                </c:pt>
                <c:pt idx="668">
                  <c:v>52.121000000000002</c:v>
                </c:pt>
                <c:pt idx="669">
                  <c:v>52.128</c:v>
                </c:pt>
                <c:pt idx="670">
                  <c:v>52.110999999999997</c:v>
                </c:pt>
                <c:pt idx="671">
                  <c:v>52.128</c:v>
                </c:pt>
                <c:pt idx="672">
                  <c:v>52.076000000000001</c:v>
                </c:pt>
                <c:pt idx="673">
                  <c:v>52.103000000000002</c:v>
                </c:pt>
                <c:pt idx="674">
                  <c:v>52.088999999999999</c:v>
                </c:pt>
                <c:pt idx="675">
                  <c:v>52.08</c:v>
                </c:pt>
                <c:pt idx="676">
                  <c:v>52.073999999999998</c:v>
                </c:pt>
                <c:pt idx="677">
                  <c:v>52.091000000000001</c:v>
                </c:pt>
                <c:pt idx="678">
                  <c:v>52.097999999999999</c:v>
                </c:pt>
                <c:pt idx="679">
                  <c:v>52.043999999999997</c:v>
                </c:pt>
                <c:pt idx="680">
                  <c:v>52.082999999999998</c:v>
                </c:pt>
                <c:pt idx="681">
                  <c:v>52.067</c:v>
                </c:pt>
                <c:pt idx="682">
                  <c:v>52.066000000000003</c:v>
                </c:pt>
                <c:pt idx="683">
                  <c:v>52.070999999999998</c:v>
                </c:pt>
                <c:pt idx="684">
                  <c:v>52.075000000000003</c:v>
                </c:pt>
                <c:pt idx="685">
                  <c:v>52.061</c:v>
                </c:pt>
                <c:pt idx="686">
                  <c:v>52.06</c:v>
                </c:pt>
                <c:pt idx="687">
                  <c:v>52.066000000000003</c:v>
                </c:pt>
                <c:pt idx="688">
                  <c:v>52.07</c:v>
                </c:pt>
                <c:pt idx="689">
                  <c:v>52.058</c:v>
                </c:pt>
                <c:pt idx="690">
                  <c:v>52.057000000000002</c:v>
                </c:pt>
                <c:pt idx="691">
                  <c:v>52.064999999999998</c:v>
                </c:pt>
                <c:pt idx="692">
                  <c:v>52.064999999999998</c:v>
                </c:pt>
                <c:pt idx="693">
                  <c:v>52.064999999999998</c:v>
                </c:pt>
                <c:pt idx="694">
                  <c:v>52.064999999999998</c:v>
                </c:pt>
                <c:pt idx="695">
                  <c:v>52.066000000000003</c:v>
                </c:pt>
                <c:pt idx="696">
                  <c:v>52.067</c:v>
                </c:pt>
                <c:pt idx="697">
                  <c:v>52.067999999999998</c:v>
                </c:pt>
                <c:pt idx="698">
                  <c:v>52.069000000000003</c:v>
                </c:pt>
                <c:pt idx="699">
                  <c:v>52.048000000000002</c:v>
                </c:pt>
                <c:pt idx="700">
                  <c:v>52.070999999999998</c:v>
                </c:pt>
                <c:pt idx="701">
                  <c:v>52.070999999999998</c:v>
                </c:pt>
                <c:pt idx="702">
                  <c:v>52.073</c:v>
                </c:pt>
                <c:pt idx="703">
                  <c:v>52.073999999999998</c:v>
                </c:pt>
                <c:pt idx="704">
                  <c:v>52.075000000000003</c:v>
                </c:pt>
                <c:pt idx="705">
                  <c:v>52.075000000000003</c:v>
                </c:pt>
                <c:pt idx="706">
                  <c:v>52.076999999999998</c:v>
                </c:pt>
                <c:pt idx="707">
                  <c:v>52.079000000000001</c:v>
                </c:pt>
                <c:pt idx="708">
                  <c:v>52.08</c:v>
                </c:pt>
                <c:pt idx="709">
                  <c:v>52.081000000000003</c:v>
                </c:pt>
                <c:pt idx="710">
                  <c:v>52.082999999999998</c:v>
                </c:pt>
                <c:pt idx="711">
                  <c:v>52.085999999999999</c:v>
                </c:pt>
                <c:pt idx="712">
                  <c:v>52.088000000000001</c:v>
                </c:pt>
                <c:pt idx="713">
                  <c:v>52.09</c:v>
                </c:pt>
                <c:pt idx="714">
                  <c:v>52.093000000000004</c:v>
                </c:pt>
                <c:pt idx="715">
                  <c:v>52.095999999999997</c:v>
                </c:pt>
                <c:pt idx="716">
                  <c:v>52.097999999999999</c:v>
                </c:pt>
                <c:pt idx="717">
                  <c:v>52.1</c:v>
                </c:pt>
                <c:pt idx="718">
                  <c:v>52.103999999999999</c:v>
                </c:pt>
                <c:pt idx="719">
                  <c:v>52.107999999999997</c:v>
                </c:pt>
                <c:pt idx="720">
                  <c:v>52.110999999999997</c:v>
                </c:pt>
                <c:pt idx="721">
                  <c:v>52.113</c:v>
                </c:pt>
                <c:pt idx="722">
                  <c:v>52.118000000000002</c:v>
                </c:pt>
                <c:pt idx="723">
                  <c:v>52.122999999999998</c:v>
                </c:pt>
                <c:pt idx="724">
                  <c:v>52.125999999999998</c:v>
                </c:pt>
                <c:pt idx="725">
                  <c:v>52.128999999999998</c:v>
                </c:pt>
                <c:pt idx="726">
                  <c:v>52.134999999999998</c:v>
                </c:pt>
                <c:pt idx="727">
                  <c:v>52.14</c:v>
                </c:pt>
                <c:pt idx="728">
                  <c:v>52.143999999999998</c:v>
                </c:pt>
                <c:pt idx="729">
                  <c:v>52.148000000000003</c:v>
                </c:pt>
                <c:pt idx="730">
                  <c:v>52.154000000000003</c:v>
                </c:pt>
                <c:pt idx="731">
                  <c:v>52.161000000000001</c:v>
                </c:pt>
                <c:pt idx="732">
                  <c:v>52.164999999999999</c:v>
                </c:pt>
                <c:pt idx="733">
                  <c:v>52.168999999999997</c:v>
                </c:pt>
                <c:pt idx="734">
                  <c:v>52.176000000000002</c:v>
                </c:pt>
                <c:pt idx="735">
                  <c:v>52.183999999999997</c:v>
                </c:pt>
                <c:pt idx="736">
                  <c:v>52.189</c:v>
                </c:pt>
                <c:pt idx="737">
                  <c:v>52.194000000000003</c:v>
                </c:pt>
                <c:pt idx="738">
                  <c:v>52.201999999999998</c:v>
                </c:pt>
                <c:pt idx="739">
                  <c:v>52.21</c:v>
                </c:pt>
                <c:pt idx="740">
                  <c:v>52.215000000000003</c:v>
                </c:pt>
                <c:pt idx="741">
                  <c:v>52.220999999999997</c:v>
                </c:pt>
                <c:pt idx="742">
                  <c:v>52.23</c:v>
                </c:pt>
                <c:pt idx="743">
                  <c:v>52.238999999999997</c:v>
                </c:pt>
                <c:pt idx="744">
                  <c:v>52.244999999999997</c:v>
                </c:pt>
                <c:pt idx="745">
                  <c:v>52.250999999999998</c:v>
                </c:pt>
                <c:pt idx="746">
                  <c:v>52.26</c:v>
                </c:pt>
                <c:pt idx="747">
                  <c:v>52.27</c:v>
                </c:pt>
                <c:pt idx="748">
                  <c:v>52.277000000000001</c:v>
                </c:pt>
                <c:pt idx="749">
                  <c:v>52.283999999999999</c:v>
                </c:pt>
                <c:pt idx="750">
                  <c:v>52.293999999999997</c:v>
                </c:pt>
                <c:pt idx="751">
                  <c:v>52.305</c:v>
                </c:pt>
                <c:pt idx="752">
                  <c:v>52.311999999999998</c:v>
                </c:pt>
                <c:pt idx="753">
                  <c:v>52.319000000000003</c:v>
                </c:pt>
                <c:pt idx="754">
                  <c:v>52.331000000000003</c:v>
                </c:pt>
                <c:pt idx="755">
                  <c:v>52.341999999999999</c:v>
                </c:pt>
                <c:pt idx="756">
                  <c:v>52.35</c:v>
                </c:pt>
                <c:pt idx="757">
                  <c:v>52.357999999999997</c:v>
                </c:pt>
                <c:pt idx="758">
                  <c:v>52.37</c:v>
                </c:pt>
                <c:pt idx="759">
                  <c:v>52.383000000000003</c:v>
                </c:pt>
                <c:pt idx="760">
                  <c:v>52.392000000000003</c:v>
                </c:pt>
                <c:pt idx="761">
                  <c:v>52.399000000000001</c:v>
                </c:pt>
                <c:pt idx="762">
                  <c:v>52.396999999999998</c:v>
                </c:pt>
                <c:pt idx="763">
                  <c:v>52.423000000000002</c:v>
                </c:pt>
                <c:pt idx="764">
                  <c:v>52.430999999999997</c:v>
                </c:pt>
                <c:pt idx="765">
                  <c:v>52.439</c:v>
                </c:pt>
                <c:pt idx="766">
                  <c:v>52.451999999999998</c:v>
                </c:pt>
                <c:pt idx="767">
                  <c:v>52.465000000000003</c:v>
                </c:pt>
                <c:pt idx="768">
                  <c:v>52.472999999999999</c:v>
                </c:pt>
                <c:pt idx="769">
                  <c:v>52.481999999999999</c:v>
                </c:pt>
                <c:pt idx="770">
                  <c:v>52.494999999999997</c:v>
                </c:pt>
                <c:pt idx="771">
                  <c:v>52.509</c:v>
                </c:pt>
                <c:pt idx="772">
                  <c:v>52.518000000000001</c:v>
                </c:pt>
                <c:pt idx="773">
                  <c:v>52.527999999999999</c:v>
                </c:pt>
                <c:pt idx="774">
                  <c:v>52.540999999999997</c:v>
                </c:pt>
                <c:pt idx="775">
                  <c:v>52.555</c:v>
                </c:pt>
                <c:pt idx="776">
                  <c:v>52.563000000000002</c:v>
                </c:pt>
                <c:pt idx="777">
                  <c:v>52.573999999999998</c:v>
                </c:pt>
                <c:pt idx="778">
                  <c:v>52.588000000000001</c:v>
                </c:pt>
                <c:pt idx="779">
                  <c:v>52.601999999999997</c:v>
                </c:pt>
                <c:pt idx="780">
                  <c:v>52.478000000000002</c:v>
                </c:pt>
                <c:pt idx="781">
                  <c:v>52.621000000000002</c:v>
                </c:pt>
                <c:pt idx="782">
                  <c:v>52.637999999999998</c:v>
                </c:pt>
                <c:pt idx="783">
                  <c:v>52.652999999999999</c:v>
                </c:pt>
                <c:pt idx="784">
                  <c:v>52.662999999999997</c:v>
                </c:pt>
                <c:pt idx="785">
                  <c:v>52.673999999999999</c:v>
                </c:pt>
                <c:pt idx="786">
                  <c:v>52.689</c:v>
                </c:pt>
                <c:pt idx="787">
                  <c:v>52.704999999999998</c:v>
                </c:pt>
                <c:pt idx="788">
                  <c:v>52.716000000000001</c:v>
                </c:pt>
                <c:pt idx="789">
                  <c:v>52.726999999999997</c:v>
                </c:pt>
                <c:pt idx="790">
                  <c:v>52.744</c:v>
                </c:pt>
                <c:pt idx="791">
                  <c:v>52.761000000000003</c:v>
                </c:pt>
                <c:pt idx="792">
                  <c:v>52.771999999999998</c:v>
                </c:pt>
                <c:pt idx="793">
                  <c:v>52.783999999999999</c:v>
                </c:pt>
                <c:pt idx="794">
                  <c:v>52.801000000000002</c:v>
                </c:pt>
                <c:pt idx="795">
                  <c:v>52.819000000000003</c:v>
                </c:pt>
                <c:pt idx="796">
                  <c:v>52.831000000000003</c:v>
                </c:pt>
                <c:pt idx="797">
                  <c:v>52.843000000000004</c:v>
                </c:pt>
                <c:pt idx="798">
                  <c:v>52.862000000000002</c:v>
                </c:pt>
                <c:pt idx="799">
                  <c:v>52.881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B-4AEE-A619-3BAFB670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6831"/>
        <c:axId val="1329257663"/>
      </c:scatterChart>
      <c:valAx>
        <c:axId val="13292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7663"/>
        <c:crosses val="autoZero"/>
        <c:crossBetween val="midCat"/>
      </c:valAx>
      <c:valAx>
        <c:axId val="13292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 graph half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Blad1!$Y$2</c:f>
              <c:strCache>
                <c:ptCount val="1"/>
                <c:pt idx="0">
                  <c:v>3mm open then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Blad1!$Y$3:$Y$802</c:f>
              <c:numCache>
                <c:formatCode>General</c:formatCode>
                <c:ptCount val="800"/>
                <c:pt idx="0">
                  <c:v>0</c:v>
                </c:pt>
                <c:pt idx="1">
                  <c:v>7.5949367088607592E-3</c:v>
                </c:pt>
                <c:pt idx="2">
                  <c:v>1.5189873417721518E-2</c:v>
                </c:pt>
                <c:pt idx="3">
                  <c:v>2.2784810126582278E-2</c:v>
                </c:pt>
                <c:pt idx="4">
                  <c:v>3.0379746835443037E-2</c:v>
                </c:pt>
                <c:pt idx="5">
                  <c:v>3.7974683544303799E-2</c:v>
                </c:pt>
                <c:pt idx="6">
                  <c:v>4.5569620253164557E-2</c:v>
                </c:pt>
                <c:pt idx="7">
                  <c:v>5.3164556962025315E-2</c:v>
                </c:pt>
                <c:pt idx="8">
                  <c:v>6.0759493670886074E-2</c:v>
                </c:pt>
                <c:pt idx="9">
                  <c:v>6.8354430379746839E-2</c:v>
                </c:pt>
                <c:pt idx="10">
                  <c:v>7.5949367088607597E-2</c:v>
                </c:pt>
                <c:pt idx="11">
                  <c:v>8.3544303797468356E-2</c:v>
                </c:pt>
                <c:pt idx="12">
                  <c:v>9.1139240506329114E-2</c:v>
                </c:pt>
                <c:pt idx="13">
                  <c:v>9.8734177215189872E-2</c:v>
                </c:pt>
                <c:pt idx="14">
                  <c:v>0.10632911392405063</c:v>
                </c:pt>
                <c:pt idx="15">
                  <c:v>0.11392405063291139</c:v>
                </c:pt>
                <c:pt idx="16">
                  <c:v>0.12151898734177215</c:v>
                </c:pt>
                <c:pt idx="17">
                  <c:v>0.12911392405063291</c:v>
                </c:pt>
                <c:pt idx="18">
                  <c:v>0.13670886075949368</c:v>
                </c:pt>
                <c:pt idx="19">
                  <c:v>0.14430379746835445</c:v>
                </c:pt>
                <c:pt idx="20">
                  <c:v>0.15189873417721522</c:v>
                </c:pt>
                <c:pt idx="21">
                  <c:v>0.15949367088607599</c:v>
                </c:pt>
                <c:pt idx="22">
                  <c:v>0.16708860759493677</c:v>
                </c:pt>
                <c:pt idx="23">
                  <c:v>0.17468354430379754</c:v>
                </c:pt>
                <c:pt idx="24">
                  <c:v>0.18227848101265831</c:v>
                </c:pt>
                <c:pt idx="25">
                  <c:v>0.18987341772151908</c:v>
                </c:pt>
                <c:pt idx="26">
                  <c:v>0.19746835443037986</c:v>
                </c:pt>
                <c:pt idx="27">
                  <c:v>0.20506329113924063</c:v>
                </c:pt>
                <c:pt idx="28">
                  <c:v>0.2126582278481014</c:v>
                </c:pt>
                <c:pt idx="29">
                  <c:v>0.22025316455696217</c:v>
                </c:pt>
                <c:pt idx="30">
                  <c:v>0.22784810126582294</c:v>
                </c:pt>
                <c:pt idx="31">
                  <c:v>0.23544303797468372</c:v>
                </c:pt>
                <c:pt idx="32">
                  <c:v>0.24303797468354449</c:v>
                </c:pt>
                <c:pt idx="33">
                  <c:v>0.25063291139240523</c:v>
                </c:pt>
                <c:pt idx="34">
                  <c:v>0.25822784810126598</c:v>
                </c:pt>
                <c:pt idx="35">
                  <c:v>0.26582278481012672</c:v>
                </c:pt>
                <c:pt idx="36">
                  <c:v>0.27341772151898747</c:v>
                </c:pt>
                <c:pt idx="37">
                  <c:v>0.28101265822784821</c:v>
                </c:pt>
                <c:pt idx="38">
                  <c:v>0.28860759493670896</c:v>
                </c:pt>
                <c:pt idx="39">
                  <c:v>0.2962025316455697</c:v>
                </c:pt>
                <c:pt idx="40">
                  <c:v>0.30379746835443044</c:v>
                </c:pt>
                <c:pt idx="41">
                  <c:v>0.31139240506329119</c:v>
                </c:pt>
                <c:pt idx="42">
                  <c:v>0.31898734177215193</c:v>
                </c:pt>
                <c:pt idx="43">
                  <c:v>0.32658227848101268</c:v>
                </c:pt>
                <c:pt idx="44">
                  <c:v>0.33417721518987342</c:v>
                </c:pt>
                <c:pt idx="45">
                  <c:v>0.34177215189873417</c:v>
                </c:pt>
                <c:pt idx="46">
                  <c:v>0.34936708860759491</c:v>
                </c:pt>
                <c:pt idx="47">
                  <c:v>0.35696202531645566</c:v>
                </c:pt>
                <c:pt idx="48">
                  <c:v>0.3645569620253164</c:v>
                </c:pt>
                <c:pt idx="49">
                  <c:v>0.37215189873417714</c:v>
                </c:pt>
                <c:pt idx="50">
                  <c:v>0.37974683544303789</c:v>
                </c:pt>
                <c:pt idx="51">
                  <c:v>0.38734177215189863</c:v>
                </c:pt>
                <c:pt idx="52">
                  <c:v>0.39493670886075938</c:v>
                </c:pt>
                <c:pt idx="53">
                  <c:v>0.40253164556962012</c:v>
                </c:pt>
                <c:pt idx="54">
                  <c:v>0.41012658227848087</c:v>
                </c:pt>
                <c:pt idx="55">
                  <c:v>0.41772151898734161</c:v>
                </c:pt>
                <c:pt idx="56">
                  <c:v>0.42531645569620236</c:v>
                </c:pt>
                <c:pt idx="57">
                  <c:v>0.4329113924050631</c:v>
                </c:pt>
                <c:pt idx="58">
                  <c:v>0.44050632911392384</c:v>
                </c:pt>
                <c:pt idx="59">
                  <c:v>0.44810126582278459</c:v>
                </c:pt>
                <c:pt idx="60">
                  <c:v>0.45569620253164533</c:v>
                </c:pt>
                <c:pt idx="61">
                  <c:v>0.46329113924050608</c:v>
                </c:pt>
                <c:pt idx="62">
                  <c:v>0.47088607594936682</c:v>
                </c:pt>
                <c:pt idx="63">
                  <c:v>0.47848101265822757</c:v>
                </c:pt>
                <c:pt idx="64">
                  <c:v>0.48607594936708831</c:v>
                </c:pt>
                <c:pt idx="65">
                  <c:v>0.49367088607594906</c:v>
                </c:pt>
                <c:pt idx="66">
                  <c:v>0.5012658227848098</c:v>
                </c:pt>
                <c:pt idx="67">
                  <c:v>0.5088607594936706</c:v>
                </c:pt>
                <c:pt idx="68">
                  <c:v>0.5164556962025314</c:v>
                </c:pt>
                <c:pt idx="69">
                  <c:v>0.5240506329113922</c:v>
                </c:pt>
                <c:pt idx="70">
                  <c:v>0.531645569620253</c:v>
                </c:pt>
                <c:pt idx="71">
                  <c:v>0.5392405063291138</c:v>
                </c:pt>
                <c:pt idx="72">
                  <c:v>0.5468354430379746</c:v>
                </c:pt>
                <c:pt idx="73">
                  <c:v>0.5544303797468354</c:v>
                </c:pt>
                <c:pt idx="74">
                  <c:v>0.5620253164556962</c:v>
                </c:pt>
                <c:pt idx="75">
                  <c:v>0.569620253164557</c:v>
                </c:pt>
                <c:pt idx="76">
                  <c:v>0.5772151898734178</c:v>
                </c:pt>
                <c:pt idx="77">
                  <c:v>0.5848101265822786</c:v>
                </c:pt>
                <c:pt idx="78">
                  <c:v>0.5924050632911394</c:v>
                </c:pt>
                <c:pt idx="79">
                  <c:v>0.6000000000000002</c:v>
                </c:pt>
                <c:pt idx="80">
                  <c:v>0.607594936708861</c:v>
                </c:pt>
                <c:pt idx="81">
                  <c:v>0.6151898734177218</c:v>
                </c:pt>
                <c:pt idx="82">
                  <c:v>0.6227848101265826</c:v>
                </c:pt>
                <c:pt idx="83">
                  <c:v>0.6303797468354434</c:v>
                </c:pt>
                <c:pt idx="84">
                  <c:v>0.6379746835443042</c:v>
                </c:pt>
                <c:pt idx="85">
                  <c:v>0.645569620253165</c:v>
                </c:pt>
                <c:pt idx="86">
                  <c:v>0.6531645569620258</c:v>
                </c:pt>
                <c:pt idx="87">
                  <c:v>0.6607594936708866</c:v>
                </c:pt>
                <c:pt idx="88">
                  <c:v>0.6683544303797474</c:v>
                </c:pt>
                <c:pt idx="89">
                  <c:v>0.6759493670886082</c:v>
                </c:pt>
                <c:pt idx="90">
                  <c:v>0.683544303797469</c:v>
                </c:pt>
                <c:pt idx="91">
                  <c:v>0.6911392405063298</c:v>
                </c:pt>
                <c:pt idx="92">
                  <c:v>0.6987341772151906</c:v>
                </c:pt>
                <c:pt idx="93">
                  <c:v>0.7063291139240514</c:v>
                </c:pt>
                <c:pt idx="94">
                  <c:v>0.7139240506329122</c:v>
                </c:pt>
                <c:pt idx="95">
                  <c:v>0.721518987341773</c:v>
                </c:pt>
                <c:pt idx="96">
                  <c:v>0.7291139240506338</c:v>
                </c:pt>
                <c:pt idx="97">
                  <c:v>0.7367088607594946</c:v>
                </c:pt>
                <c:pt idx="98">
                  <c:v>0.7443037974683554</c:v>
                </c:pt>
                <c:pt idx="99">
                  <c:v>0.7518987341772162</c:v>
                </c:pt>
                <c:pt idx="100">
                  <c:v>0.759493670886077</c:v>
                </c:pt>
                <c:pt idx="101">
                  <c:v>0.7670886075949378</c:v>
                </c:pt>
                <c:pt idx="102">
                  <c:v>0.7746835443037986</c:v>
                </c:pt>
                <c:pt idx="103">
                  <c:v>0.7822784810126594</c:v>
                </c:pt>
                <c:pt idx="104">
                  <c:v>0.7898734177215202</c:v>
                </c:pt>
                <c:pt idx="105">
                  <c:v>0.797468354430381</c:v>
                </c:pt>
                <c:pt idx="106">
                  <c:v>0.8050632911392418</c:v>
                </c:pt>
                <c:pt idx="107">
                  <c:v>0.8126582278481026</c:v>
                </c:pt>
                <c:pt idx="108">
                  <c:v>0.8202531645569634</c:v>
                </c:pt>
                <c:pt idx="109">
                  <c:v>0.8278481012658242</c:v>
                </c:pt>
                <c:pt idx="110">
                  <c:v>0.835443037974685</c:v>
                </c:pt>
                <c:pt idx="111">
                  <c:v>0.8430379746835458</c:v>
                </c:pt>
                <c:pt idx="112">
                  <c:v>0.8506329113924066</c:v>
                </c:pt>
                <c:pt idx="113">
                  <c:v>0.8582278481012674</c:v>
                </c:pt>
                <c:pt idx="114">
                  <c:v>0.8658227848101282</c:v>
                </c:pt>
                <c:pt idx="115">
                  <c:v>0.873417721518989</c:v>
                </c:pt>
                <c:pt idx="116">
                  <c:v>0.8810126582278498</c:v>
                </c:pt>
                <c:pt idx="117">
                  <c:v>0.8886075949367106</c:v>
                </c:pt>
                <c:pt idx="118">
                  <c:v>0.8962025316455714</c:v>
                </c:pt>
                <c:pt idx="119">
                  <c:v>0.9037974683544322</c:v>
                </c:pt>
                <c:pt idx="120">
                  <c:v>0.911392405063293</c:v>
                </c:pt>
                <c:pt idx="121">
                  <c:v>0.9189873417721538</c:v>
                </c:pt>
                <c:pt idx="122">
                  <c:v>0.9265822784810146</c:v>
                </c:pt>
                <c:pt idx="123">
                  <c:v>0.9341772151898754</c:v>
                </c:pt>
                <c:pt idx="124">
                  <c:v>0.9417721518987362</c:v>
                </c:pt>
                <c:pt idx="125">
                  <c:v>0.949367088607597</c:v>
                </c:pt>
                <c:pt idx="126">
                  <c:v>0.9569620253164578</c:v>
                </c:pt>
                <c:pt idx="127">
                  <c:v>0.9645569620253186</c:v>
                </c:pt>
                <c:pt idx="128">
                  <c:v>0.9721518987341794</c:v>
                </c:pt>
                <c:pt idx="129">
                  <c:v>0.9797468354430402</c:v>
                </c:pt>
                <c:pt idx="130">
                  <c:v>0.987341772151901</c:v>
                </c:pt>
                <c:pt idx="131">
                  <c:v>0.9949367088607618</c:v>
                </c:pt>
                <c:pt idx="132">
                  <c:v>1.0025316455696225</c:v>
                </c:pt>
                <c:pt idx="133">
                  <c:v>1.0101265822784833</c:v>
                </c:pt>
                <c:pt idx="134">
                  <c:v>1.0177215189873441</c:v>
                </c:pt>
                <c:pt idx="135">
                  <c:v>1.0253164556962049</c:v>
                </c:pt>
                <c:pt idx="136">
                  <c:v>1.0329113924050657</c:v>
                </c:pt>
                <c:pt idx="137">
                  <c:v>1.0405063291139265</c:v>
                </c:pt>
                <c:pt idx="138">
                  <c:v>1.0481012658227873</c:v>
                </c:pt>
                <c:pt idx="139">
                  <c:v>1.0556962025316481</c:v>
                </c:pt>
                <c:pt idx="140">
                  <c:v>1.0632911392405089</c:v>
                </c:pt>
                <c:pt idx="141">
                  <c:v>1.0708860759493697</c:v>
                </c:pt>
                <c:pt idx="142">
                  <c:v>1.0784810126582305</c:v>
                </c:pt>
                <c:pt idx="143">
                  <c:v>1.0860759493670913</c:v>
                </c:pt>
                <c:pt idx="144">
                  <c:v>1.0936708860759521</c:v>
                </c:pt>
                <c:pt idx="145">
                  <c:v>1.1012658227848129</c:v>
                </c:pt>
                <c:pt idx="146">
                  <c:v>1.1088607594936737</c:v>
                </c:pt>
                <c:pt idx="147">
                  <c:v>1.1164556962025345</c:v>
                </c:pt>
                <c:pt idx="148">
                  <c:v>1.1240506329113953</c:v>
                </c:pt>
                <c:pt idx="149">
                  <c:v>1.1316455696202561</c:v>
                </c:pt>
                <c:pt idx="150">
                  <c:v>1.1392405063291169</c:v>
                </c:pt>
                <c:pt idx="151">
                  <c:v>1.1468354430379777</c:v>
                </c:pt>
                <c:pt idx="152">
                  <c:v>1.1544303797468385</c:v>
                </c:pt>
                <c:pt idx="153">
                  <c:v>1.1620253164556993</c:v>
                </c:pt>
                <c:pt idx="154">
                  <c:v>1.1696202531645601</c:v>
                </c:pt>
                <c:pt idx="155">
                  <c:v>1.1772151898734209</c:v>
                </c:pt>
                <c:pt idx="156">
                  <c:v>1.1848101265822817</c:v>
                </c:pt>
                <c:pt idx="157">
                  <c:v>1.1924050632911425</c:v>
                </c:pt>
                <c:pt idx="158">
                  <c:v>1.2000000000000033</c:v>
                </c:pt>
                <c:pt idx="159">
                  <c:v>1.2075949367088641</c:v>
                </c:pt>
                <c:pt idx="160">
                  <c:v>1.2151898734177249</c:v>
                </c:pt>
                <c:pt idx="161">
                  <c:v>1.2227848101265857</c:v>
                </c:pt>
                <c:pt idx="162">
                  <c:v>1.2303797468354465</c:v>
                </c:pt>
                <c:pt idx="163">
                  <c:v>1.2379746835443073</c:v>
                </c:pt>
                <c:pt idx="164">
                  <c:v>1.2455696202531681</c:v>
                </c:pt>
                <c:pt idx="165">
                  <c:v>1.2531645569620289</c:v>
                </c:pt>
                <c:pt idx="166">
                  <c:v>1.2607594936708897</c:v>
                </c:pt>
                <c:pt idx="167">
                  <c:v>1.2683544303797505</c:v>
                </c:pt>
                <c:pt idx="168">
                  <c:v>1.2759493670886113</c:v>
                </c:pt>
                <c:pt idx="169">
                  <c:v>1.2835443037974721</c:v>
                </c:pt>
                <c:pt idx="170">
                  <c:v>1.2911392405063329</c:v>
                </c:pt>
                <c:pt idx="171">
                  <c:v>1.2987341772151937</c:v>
                </c:pt>
                <c:pt idx="172">
                  <c:v>1.3063291139240545</c:v>
                </c:pt>
                <c:pt idx="173">
                  <c:v>1.3139240506329153</c:v>
                </c:pt>
                <c:pt idx="174">
                  <c:v>1.3215189873417761</c:v>
                </c:pt>
                <c:pt idx="175">
                  <c:v>1.3291139240506369</c:v>
                </c:pt>
                <c:pt idx="176">
                  <c:v>1.3367088607594977</c:v>
                </c:pt>
                <c:pt idx="177">
                  <c:v>1.3443037974683585</c:v>
                </c:pt>
                <c:pt idx="178">
                  <c:v>1.3518987341772193</c:v>
                </c:pt>
                <c:pt idx="179">
                  <c:v>1.3594936708860801</c:v>
                </c:pt>
                <c:pt idx="180">
                  <c:v>1.3670886075949409</c:v>
                </c:pt>
                <c:pt idx="181">
                  <c:v>1.3746835443038017</c:v>
                </c:pt>
                <c:pt idx="182">
                  <c:v>1.3822784810126625</c:v>
                </c:pt>
                <c:pt idx="183">
                  <c:v>1.3898734177215233</c:v>
                </c:pt>
                <c:pt idx="184">
                  <c:v>1.3974683544303841</c:v>
                </c:pt>
                <c:pt idx="185">
                  <c:v>1.4050632911392449</c:v>
                </c:pt>
                <c:pt idx="186">
                  <c:v>1.4126582278481057</c:v>
                </c:pt>
                <c:pt idx="187">
                  <c:v>1.4202531645569665</c:v>
                </c:pt>
                <c:pt idx="188">
                  <c:v>1.4278481012658273</c:v>
                </c:pt>
                <c:pt idx="189">
                  <c:v>1.4354430379746881</c:v>
                </c:pt>
                <c:pt idx="190">
                  <c:v>1.4430379746835489</c:v>
                </c:pt>
                <c:pt idx="191">
                  <c:v>1.4506329113924097</c:v>
                </c:pt>
                <c:pt idx="192">
                  <c:v>1.4582278481012705</c:v>
                </c:pt>
                <c:pt idx="193">
                  <c:v>1.4658227848101313</c:v>
                </c:pt>
                <c:pt idx="194">
                  <c:v>1.4734177215189921</c:v>
                </c:pt>
                <c:pt idx="195">
                  <c:v>1.4810126582278529</c:v>
                </c:pt>
                <c:pt idx="196">
                  <c:v>1.4886075949367137</c:v>
                </c:pt>
                <c:pt idx="197">
                  <c:v>1.4962025316455745</c:v>
                </c:pt>
                <c:pt idx="198">
                  <c:v>1.5037974683544353</c:v>
                </c:pt>
                <c:pt idx="199">
                  <c:v>1.5113924050632961</c:v>
                </c:pt>
                <c:pt idx="200">
                  <c:v>1.5189873417721569</c:v>
                </c:pt>
                <c:pt idx="201">
                  <c:v>1.5265822784810177</c:v>
                </c:pt>
                <c:pt idx="202">
                  <c:v>1.5341772151898785</c:v>
                </c:pt>
                <c:pt idx="203">
                  <c:v>1.5417721518987393</c:v>
                </c:pt>
                <c:pt idx="204">
                  <c:v>1.5493670886076001</c:v>
                </c:pt>
                <c:pt idx="205">
                  <c:v>1.5569620253164609</c:v>
                </c:pt>
                <c:pt idx="206">
                  <c:v>1.5645569620253217</c:v>
                </c:pt>
                <c:pt idx="207">
                  <c:v>1.5721518987341825</c:v>
                </c:pt>
                <c:pt idx="208">
                  <c:v>1.5797468354430433</c:v>
                </c:pt>
                <c:pt idx="209">
                  <c:v>1.5873417721519041</c:v>
                </c:pt>
                <c:pt idx="210">
                  <c:v>1.5949367088607649</c:v>
                </c:pt>
                <c:pt idx="211">
                  <c:v>1.6025316455696257</c:v>
                </c:pt>
                <c:pt idx="212">
                  <c:v>1.6101265822784865</c:v>
                </c:pt>
                <c:pt idx="213">
                  <c:v>1.6177215189873473</c:v>
                </c:pt>
                <c:pt idx="214">
                  <c:v>1.6253164556962081</c:v>
                </c:pt>
                <c:pt idx="215">
                  <c:v>1.6329113924050689</c:v>
                </c:pt>
                <c:pt idx="216">
                  <c:v>1.6405063291139297</c:v>
                </c:pt>
                <c:pt idx="217">
                  <c:v>1.6481012658227905</c:v>
                </c:pt>
                <c:pt idx="218">
                  <c:v>1.6556962025316513</c:v>
                </c:pt>
                <c:pt idx="219">
                  <c:v>1.6632911392405121</c:v>
                </c:pt>
                <c:pt idx="220">
                  <c:v>1.6708860759493729</c:v>
                </c:pt>
                <c:pt idx="221">
                  <c:v>1.6784810126582337</c:v>
                </c:pt>
                <c:pt idx="222">
                  <c:v>1.6860759493670945</c:v>
                </c:pt>
                <c:pt idx="223">
                  <c:v>1.6936708860759553</c:v>
                </c:pt>
                <c:pt idx="224">
                  <c:v>1.7012658227848161</c:v>
                </c:pt>
                <c:pt idx="225">
                  <c:v>1.7088607594936769</c:v>
                </c:pt>
                <c:pt idx="226">
                  <c:v>1.7164556962025377</c:v>
                </c:pt>
                <c:pt idx="227">
                  <c:v>1.7240506329113985</c:v>
                </c:pt>
                <c:pt idx="228">
                  <c:v>1.7316455696202593</c:v>
                </c:pt>
                <c:pt idx="229">
                  <c:v>1.7392405063291201</c:v>
                </c:pt>
                <c:pt idx="230">
                  <c:v>1.7468354430379809</c:v>
                </c:pt>
                <c:pt idx="231">
                  <c:v>1.7544303797468417</c:v>
                </c:pt>
                <c:pt idx="232">
                  <c:v>1.7620253164557025</c:v>
                </c:pt>
                <c:pt idx="233">
                  <c:v>1.7696202531645633</c:v>
                </c:pt>
                <c:pt idx="234">
                  <c:v>1.7772151898734241</c:v>
                </c:pt>
                <c:pt idx="235">
                  <c:v>1.7848101265822849</c:v>
                </c:pt>
                <c:pt idx="236">
                  <c:v>1.7924050632911457</c:v>
                </c:pt>
                <c:pt idx="237">
                  <c:v>1.8000000000000065</c:v>
                </c:pt>
                <c:pt idx="238">
                  <c:v>1.8075949367088673</c:v>
                </c:pt>
                <c:pt idx="239">
                  <c:v>1.8151898734177281</c:v>
                </c:pt>
                <c:pt idx="240">
                  <c:v>1.8227848101265889</c:v>
                </c:pt>
                <c:pt idx="241">
                  <c:v>1.8303797468354497</c:v>
                </c:pt>
                <c:pt idx="242">
                  <c:v>1.8379746835443105</c:v>
                </c:pt>
                <c:pt idx="243">
                  <c:v>1.8455696202531713</c:v>
                </c:pt>
                <c:pt idx="244">
                  <c:v>1.8531645569620321</c:v>
                </c:pt>
                <c:pt idx="245">
                  <c:v>1.8607594936708929</c:v>
                </c:pt>
                <c:pt idx="246">
                  <c:v>1.8683544303797537</c:v>
                </c:pt>
                <c:pt idx="247">
                  <c:v>1.8759493670886145</c:v>
                </c:pt>
                <c:pt idx="248">
                  <c:v>1.8835443037974753</c:v>
                </c:pt>
                <c:pt idx="249">
                  <c:v>1.8911392405063361</c:v>
                </c:pt>
                <c:pt idx="250">
                  <c:v>1.8987341772151969</c:v>
                </c:pt>
                <c:pt idx="251">
                  <c:v>1.9063291139240577</c:v>
                </c:pt>
                <c:pt idx="252">
                  <c:v>1.9139240506329185</c:v>
                </c:pt>
                <c:pt idx="253">
                  <c:v>1.9215189873417793</c:v>
                </c:pt>
                <c:pt idx="254">
                  <c:v>1.9291139240506401</c:v>
                </c:pt>
                <c:pt idx="255">
                  <c:v>1.9367088607595009</c:v>
                </c:pt>
                <c:pt idx="256">
                  <c:v>1.9443037974683617</c:v>
                </c:pt>
                <c:pt idx="257">
                  <c:v>1.9518987341772225</c:v>
                </c:pt>
                <c:pt idx="258">
                  <c:v>1.9594936708860833</c:v>
                </c:pt>
                <c:pt idx="259">
                  <c:v>1.9670886075949441</c:v>
                </c:pt>
                <c:pt idx="260">
                  <c:v>1.9746835443038049</c:v>
                </c:pt>
                <c:pt idx="261">
                  <c:v>1.9822784810126657</c:v>
                </c:pt>
                <c:pt idx="262">
                  <c:v>1.9898734177215265</c:v>
                </c:pt>
                <c:pt idx="263">
                  <c:v>1.9974683544303873</c:v>
                </c:pt>
                <c:pt idx="264">
                  <c:v>2.0050632911392481</c:v>
                </c:pt>
                <c:pt idx="265">
                  <c:v>2.0126582278481089</c:v>
                </c:pt>
                <c:pt idx="266">
                  <c:v>2.0202531645569697</c:v>
                </c:pt>
                <c:pt idx="267">
                  <c:v>2.0278481012658305</c:v>
                </c:pt>
                <c:pt idx="268">
                  <c:v>2.0354430379746913</c:v>
                </c:pt>
                <c:pt idx="269">
                  <c:v>2.0430379746835521</c:v>
                </c:pt>
                <c:pt idx="270">
                  <c:v>2.0506329113924129</c:v>
                </c:pt>
                <c:pt idx="271">
                  <c:v>2.0582278481012737</c:v>
                </c:pt>
                <c:pt idx="272">
                  <c:v>2.0658227848101345</c:v>
                </c:pt>
                <c:pt idx="273">
                  <c:v>2.0734177215189953</c:v>
                </c:pt>
                <c:pt idx="274">
                  <c:v>2.0810126582278561</c:v>
                </c:pt>
                <c:pt idx="275">
                  <c:v>2.0886075949367169</c:v>
                </c:pt>
                <c:pt idx="276">
                  <c:v>2.0962025316455777</c:v>
                </c:pt>
                <c:pt idx="277">
                  <c:v>2.1037974683544385</c:v>
                </c:pt>
                <c:pt idx="278">
                  <c:v>2.1113924050632993</c:v>
                </c:pt>
                <c:pt idx="279">
                  <c:v>2.1189873417721601</c:v>
                </c:pt>
                <c:pt idx="280">
                  <c:v>2.1265822784810209</c:v>
                </c:pt>
                <c:pt idx="281">
                  <c:v>2.1341772151898817</c:v>
                </c:pt>
                <c:pt idx="282">
                  <c:v>2.1417721518987425</c:v>
                </c:pt>
                <c:pt idx="283">
                  <c:v>2.1493670886076033</c:v>
                </c:pt>
                <c:pt idx="284">
                  <c:v>2.1569620253164641</c:v>
                </c:pt>
                <c:pt idx="285">
                  <c:v>2.1645569620253249</c:v>
                </c:pt>
                <c:pt idx="286">
                  <c:v>2.1721518987341857</c:v>
                </c:pt>
                <c:pt idx="287">
                  <c:v>2.1797468354430465</c:v>
                </c:pt>
                <c:pt idx="288">
                  <c:v>2.1873417721519073</c:v>
                </c:pt>
                <c:pt idx="289">
                  <c:v>2.1949367088607681</c:v>
                </c:pt>
                <c:pt idx="290">
                  <c:v>2.2025316455696289</c:v>
                </c:pt>
                <c:pt idx="291">
                  <c:v>2.2101265822784897</c:v>
                </c:pt>
                <c:pt idx="292">
                  <c:v>2.2177215189873505</c:v>
                </c:pt>
                <c:pt idx="293">
                  <c:v>2.2253164556962113</c:v>
                </c:pt>
                <c:pt idx="294">
                  <c:v>2.2329113924050721</c:v>
                </c:pt>
                <c:pt idx="295">
                  <c:v>2.2405063291139329</c:v>
                </c:pt>
                <c:pt idx="296">
                  <c:v>2.2481012658227937</c:v>
                </c:pt>
                <c:pt idx="297">
                  <c:v>2.2556962025316545</c:v>
                </c:pt>
                <c:pt idx="298">
                  <c:v>2.2632911392405153</c:v>
                </c:pt>
                <c:pt idx="299">
                  <c:v>2.2708860759493761</c:v>
                </c:pt>
                <c:pt idx="300">
                  <c:v>2.2784810126582369</c:v>
                </c:pt>
                <c:pt idx="301">
                  <c:v>2.2860759493670977</c:v>
                </c:pt>
                <c:pt idx="302">
                  <c:v>2.2936708860759585</c:v>
                </c:pt>
                <c:pt idx="303">
                  <c:v>2.3012658227848193</c:v>
                </c:pt>
                <c:pt idx="304">
                  <c:v>2.3088607594936801</c:v>
                </c:pt>
                <c:pt idx="305">
                  <c:v>2.3164556962025409</c:v>
                </c:pt>
                <c:pt idx="306">
                  <c:v>2.3240506329114017</c:v>
                </c:pt>
                <c:pt idx="307">
                  <c:v>2.3316455696202625</c:v>
                </c:pt>
                <c:pt idx="308">
                  <c:v>2.3392405063291233</c:v>
                </c:pt>
                <c:pt idx="309">
                  <c:v>2.3468354430379841</c:v>
                </c:pt>
                <c:pt idx="310">
                  <c:v>2.3544303797468449</c:v>
                </c:pt>
                <c:pt idx="311">
                  <c:v>2.3620253164557057</c:v>
                </c:pt>
                <c:pt idx="312">
                  <c:v>2.3696202531645665</c:v>
                </c:pt>
                <c:pt idx="313">
                  <c:v>2.3772151898734273</c:v>
                </c:pt>
                <c:pt idx="314">
                  <c:v>2.3848101265822881</c:v>
                </c:pt>
                <c:pt idx="315">
                  <c:v>2.3924050632911489</c:v>
                </c:pt>
                <c:pt idx="316">
                  <c:v>2.4000000000000097</c:v>
                </c:pt>
                <c:pt idx="317">
                  <c:v>2.4075949367088705</c:v>
                </c:pt>
                <c:pt idx="318">
                  <c:v>2.4151898734177313</c:v>
                </c:pt>
                <c:pt idx="319">
                  <c:v>2.4227848101265921</c:v>
                </c:pt>
                <c:pt idx="320">
                  <c:v>2.4303797468354529</c:v>
                </c:pt>
                <c:pt idx="321">
                  <c:v>2.4379746835443137</c:v>
                </c:pt>
                <c:pt idx="322">
                  <c:v>2.4455696202531745</c:v>
                </c:pt>
                <c:pt idx="323">
                  <c:v>2.4531645569620353</c:v>
                </c:pt>
                <c:pt idx="324">
                  <c:v>2.4607594936708961</c:v>
                </c:pt>
                <c:pt idx="325">
                  <c:v>2.4683544303797569</c:v>
                </c:pt>
                <c:pt idx="326">
                  <c:v>2.4759493670886177</c:v>
                </c:pt>
                <c:pt idx="327">
                  <c:v>2.4835443037974785</c:v>
                </c:pt>
                <c:pt idx="328">
                  <c:v>2.4911392405063393</c:v>
                </c:pt>
                <c:pt idx="329">
                  <c:v>2.4987341772152001</c:v>
                </c:pt>
                <c:pt idx="330">
                  <c:v>2.5063291139240609</c:v>
                </c:pt>
                <c:pt idx="331">
                  <c:v>2.5139240506329217</c:v>
                </c:pt>
                <c:pt idx="332">
                  <c:v>2.5215189873417825</c:v>
                </c:pt>
                <c:pt idx="333">
                  <c:v>2.5291139240506433</c:v>
                </c:pt>
                <c:pt idx="334">
                  <c:v>2.5367088607595041</c:v>
                </c:pt>
                <c:pt idx="335">
                  <c:v>2.5443037974683649</c:v>
                </c:pt>
                <c:pt idx="336">
                  <c:v>2.5518987341772257</c:v>
                </c:pt>
                <c:pt idx="337">
                  <c:v>2.5594936708860865</c:v>
                </c:pt>
                <c:pt idx="338">
                  <c:v>2.5670886075949473</c:v>
                </c:pt>
                <c:pt idx="339">
                  <c:v>2.5746835443038081</c:v>
                </c:pt>
                <c:pt idx="340">
                  <c:v>2.5822784810126689</c:v>
                </c:pt>
                <c:pt idx="341">
                  <c:v>2.5898734177215297</c:v>
                </c:pt>
                <c:pt idx="342">
                  <c:v>2.5974683544303905</c:v>
                </c:pt>
                <c:pt idx="343">
                  <c:v>2.6050632911392513</c:v>
                </c:pt>
                <c:pt idx="344">
                  <c:v>2.6126582278481121</c:v>
                </c:pt>
                <c:pt idx="345">
                  <c:v>2.6202531645569729</c:v>
                </c:pt>
                <c:pt idx="346">
                  <c:v>2.6278481012658337</c:v>
                </c:pt>
                <c:pt idx="347">
                  <c:v>2.6354430379746945</c:v>
                </c:pt>
                <c:pt idx="348">
                  <c:v>2.6430379746835553</c:v>
                </c:pt>
                <c:pt idx="349">
                  <c:v>2.6506329113924161</c:v>
                </c:pt>
                <c:pt idx="350">
                  <c:v>2.6582278481012769</c:v>
                </c:pt>
                <c:pt idx="351">
                  <c:v>2.6658227848101377</c:v>
                </c:pt>
                <c:pt idx="352">
                  <c:v>2.6734177215189985</c:v>
                </c:pt>
                <c:pt idx="353">
                  <c:v>2.6810126582278593</c:v>
                </c:pt>
                <c:pt idx="354">
                  <c:v>2.6886075949367201</c:v>
                </c:pt>
                <c:pt idx="355">
                  <c:v>2.6962025316455809</c:v>
                </c:pt>
                <c:pt idx="356">
                  <c:v>2.7037974683544417</c:v>
                </c:pt>
                <c:pt idx="357">
                  <c:v>2.7113924050633025</c:v>
                </c:pt>
                <c:pt idx="358">
                  <c:v>2.7189873417721633</c:v>
                </c:pt>
                <c:pt idx="359">
                  <c:v>2.7265822784810241</c:v>
                </c:pt>
                <c:pt idx="360">
                  <c:v>2.7341772151898849</c:v>
                </c:pt>
                <c:pt idx="361">
                  <c:v>2.7417721518987457</c:v>
                </c:pt>
                <c:pt idx="362">
                  <c:v>2.7493670886076065</c:v>
                </c:pt>
                <c:pt idx="363">
                  <c:v>2.7569620253164673</c:v>
                </c:pt>
                <c:pt idx="364">
                  <c:v>2.7645569620253281</c:v>
                </c:pt>
                <c:pt idx="365">
                  <c:v>2.7721518987341889</c:v>
                </c:pt>
                <c:pt idx="366">
                  <c:v>2.7797468354430497</c:v>
                </c:pt>
                <c:pt idx="367">
                  <c:v>2.7873417721519105</c:v>
                </c:pt>
                <c:pt idx="368">
                  <c:v>2.7949367088607713</c:v>
                </c:pt>
                <c:pt idx="369">
                  <c:v>2.8025316455696321</c:v>
                </c:pt>
                <c:pt idx="370">
                  <c:v>2.8101265822784929</c:v>
                </c:pt>
                <c:pt idx="371">
                  <c:v>2.8177215189873537</c:v>
                </c:pt>
                <c:pt idx="372">
                  <c:v>2.8253164556962145</c:v>
                </c:pt>
                <c:pt idx="373">
                  <c:v>2.8329113924050753</c:v>
                </c:pt>
                <c:pt idx="374">
                  <c:v>2.8405063291139361</c:v>
                </c:pt>
                <c:pt idx="375">
                  <c:v>2.8481012658227969</c:v>
                </c:pt>
                <c:pt idx="376">
                  <c:v>2.8556962025316577</c:v>
                </c:pt>
                <c:pt idx="377">
                  <c:v>2.8632911392405185</c:v>
                </c:pt>
                <c:pt idx="378">
                  <c:v>2.8708860759493793</c:v>
                </c:pt>
                <c:pt idx="379">
                  <c:v>2.8784810126582401</c:v>
                </c:pt>
                <c:pt idx="380">
                  <c:v>2.8860759493671009</c:v>
                </c:pt>
                <c:pt idx="381">
                  <c:v>2.8936708860759617</c:v>
                </c:pt>
                <c:pt idx="382">
                  <c:v>2.9012658227848225</c:v>
                </c:pt>
                <c:pt idx="383">
                  <c:v>2.9088607594936833</c:v>
                </c:pt>
                <c:pt idx="384">
                  <c:v>2.9164556962025441</c:v>
                </c:pt>
                <c:pt idx="385">
                  <c:v>2.9240506329114049</c:v>
                </c:pt>
                <c:pt idx="386">
                  <c:v>2.9316455696202657</c:v>
                </c:pt>
                <c:pt idx="387">
                  <c:v>2.9392405063291265</c:v>
                </c:pt>
                <c:pt idx="388">
                  <c:v>2.9468354430379873</c:v>
                </c:pt>
                <c:pt idx="389">
                  <c:v>2.9544303797468481</c:v>
                </c:pt>
                <c:pt idx="390">
                  <c:v>2.9620253164557089</c:v>
                </c:pt>
                <c:pt idx="391">
                  <c:v>2.9696202531645697</c:v>
                </c:pt>
                <c:pt idx="392">
                  <c:v>2.9772151898734305</c:v>
                </c:pt>
                <c:pt idx="393">
                  <c:v>2.9848101265822913</c:v>
                </c:pt>
                <c:pt idx="394">
                  <c:v>2.9924050632911521</c:v>
                </c:pt>
                <c:pt idx="395">
                  <c:v>3.0000000000000129</c:v>
                </c:pt>
                <c:pt idx="396">
                  <c:v>2.9925558312655216</c:v>
                </c:pt>
                <c:pt idx="397">
                  <c:v>2.9851116625310303</c:v>
                </c:pt>
                <c:pt idx="398">
                  <c:v>2.9776674937965391</c:v>
                </c:pt>
                <c:pt idx="399">
                  <c:v>2.9702233250620478</c:v>
                </c:pt>
                <c:pt idx="400">
                  <c:v>2.9627791563275565</c:v>
                </c:pt>
                <c:pt idx="401">
                  <c:v>2.9553349875930652</c:v>
                </c:pt>
                <c:pt idx="402">
                  <c:v>2.947890818858574</c:v>
                </c:pt>
                <c:pt idx="403">
                  <c:v>2.9404466501240827</c:v>
                </c:pt>
                <c:pt idx="404">
                  <c:v>2.9330024813895914</c:v>
                </c:pt>
                <c:pt idx="405">
                  <c:v>2.9255583126551001</c:v>
                </c:pt>
                <c:pt idx="406">
                  <c:v>2.9181141439206089</c:v>
                </c:pt>
                <c:pt idx="407">
                  <c:v>2.9106699751861176</c:v>
                </c:pt>
                <c:pt idx="408">
                  <c:v>2.9032258064516263</c:v>
                </c:pt>
                <c:pt idx="409">
                  <c:v>2.895781637717135</c:v>
                </c:pt>
                <c:pt idx="410">
                  <c:v>2.8883374689826438</c:v>
                </c:pt>
                <c:pt idx="411">
                  <c:v>2.8808933002481525</c:v>
                </c:pt>
                <c:pt idx="412">
                  <c:v>2.8734491315136612</c:v>
                </c:pt>
                <c:pt idx="413">
                  <c:v>2.8660049627791699</c:v>
                </c:pt>
                <c:pt idx="414">
                  <c:v>2.8585607940446787</c:v>
                </c:pt>
                <c:pt idx="415">
                  <c:v>2.8511166253101874</c:v>
                </c:pt>
                <c:pt idx="416">
                  <c:v>2.8436724565756961</c:v>
                </c:pt>
                <c:pt idx="417">
                  <c:v>2.8362282878412048</c:v>
                </c:pt>
                <c:pt idx="418">
                  <c:v>2.8287841191067136</c:v>
                </c:pt>
                <c:pt idx="419">
                  <c:v>2.8213399503722223</c:v>
                </c:pt>
                <c:pt idx="420">
                  <c:v>2.813895781637731</c:v>
                </c:pt>
                <c:pt idx="421">
                  <c:v>2.8064516129032397</c:v>
                </c:pt>
                <c:pt idx="422">
                  <c:v>2.7990074441687485</c:v>
                </c:pt>
                <c:pt idx="423">
                  <c:v>2.7915632754342572</c:v>
                </c:pt>
                <c:pt idx="424">
                  <c:v>2.7841191066997659</c:v>
                </c:pt>
                <c:pt idx="425">
                  <c:v>2.7766749379652746</c:v>
                </c:pt>
                <c:pt idx="426">
                  <c:v>2.7692307692307834</c:v>
                </c:pt>
                <c:pt idx="427">
                  <c:v>2.7617866004962921</c:v>
                </c:pt>
                <c:pt idx="428">
                  <c:v>2.7543424317618008</c:v>
                </c:pt>
                <c:pt idx="429">
                  <c:v>2.7468982630273096</c:v>
                </c:pt>
                <c:pt idx="430">
                  <c:v>2.7394540942928183</c:v>
                </c:pt>
                <c:pt idx="431">
                  <c:v>2.732009925558327</c:v>
                </c:pt>
                <c:pt idx="432">
                  <c:v>2.7245657568238357</c:v>
                </c:pt>
                <c:pt idx="433">
                  <c:v>2.7171215880893445</c:v>
                </c:pt>
                <c:pt idx="434">
                  <c:v>2.7096774193548532</c:v>
                </c:pt>
                <c:pt idx="435">
                  <c:v>2.7022332506203619</c:v>
                </c:pt>
                <c:pt idx="436">
                  <c:v>2.6947890818858706</c:v>
                </c:pt>
                <c:pt idx="437">
                  <c:v>2.6873449131513794</c:v>
                </c:pt>
                <c:pt idx="438">
                  <c:v>2.6799007444168881</c:v>
                </c:pt>
                <c:pt idx="439">
                  <c:v>2.6724565756823968</c:v>
                </c:pt>
                <c:pt idx="440">
                  <c:v>2.6650124069479055</c:v>
                </c:pt>
                <c:pt idx="441">
                  <c:v>2.6575682382134143</c:v>
                </c:pt>
                <c:pt idx="442">
                  <c:v>2.650124069478923</c:v>
                </c:pt>
                <c:pt idx="443">
                  <c:v>2.6426799007444317</c:v>
                </c:pt>
                <c:pt idx="444">
                  <c:v>2.6352357320099404</c:v>
                </c:pt>
                <c:pt idx="445">
                  <c:v>2.6277915632754492</c:v>
                </c:pt>
                <c:pt idx="446">
                  <c:v>2.6203473945409579</c:v>
                </c:pt>
                <c:pt idx="447">
                  <c:v>2.6129032258064666</c:v>
                </c:pt>
                <c:pt idx="448">
                  <c:v>2.6054590570719753</c:v>
                </c:pt>
                <c:pt idx="449">
                  <c:v>2.5980148883374841</c:v>
                </c:pt>
                <c:pt idx="450">
                  <c:v>2.5905707196029928</c:v>
                </c:pt>
                <c:pt idx="451">
                  <c:v>2.5831265508685015</c:v>
                </c:pt>
                <c:pt idx="452">
                  <c:v>2.5756823821340102</c:v>
                </c:pt>
                <c:pt idx="453">
                  <c:v>2.568238213399519</c:v>
                </c:pt>
                <c:pt idx="454">
                  <c:v>2.5607940446650277</c:v>
                </c:pt>
                <c:pt idx="455">
                  <c:v>2.5533498759305364</c:v>
                </c:pt>
                <c:pt idx="456">
                  <c:v>2.5459057071960451</c:v>
                </c:pt>
                <c:pt idx="457">
                  <c:v>2.5384615384615539</c:v>
                </c:pt>
                <c:pt idx="458">
                  <c:v>2.5310173697270626</c:v>
                </c:pt>
                <c:pt idx="459">
                  <c:v>2.5235732009925713</c:v>
                </c:pt>
                <c:pt idx="460">
                  <c:v>2.51612903225808</c:v>
                </c:pt>
                <c:pt idx="461">
                  <c:v>2.5086848635235888</c:v>
                </c:pt>
                <c:pt idx="462">
                  <c:v>2.5012406947890975</c:v>
                </c:pt>
                <c:pt idx="463">
                  <c:v>2.4937965260546062</c:v>
                </c:pt>
                <c:pt idx="464">
                  <c:v>2.4863523573201149</c:v>
                </c:pt>
                <c:pt idx="465">
                  <c:v>2.4789081885856237</c:v>
                </c:pt>
                <c:pt idx="466">
                  <c:v>2.4714640198511324</c:v>
                </c:pt>
                <c:pt idx="467">
                  <c:v>2.4640198511166411</c:v>
                </c:pt>
                <c:pt idx="468">
                  <c:v>2.4565756823821499</c:v>
                </c:pt>
                <c:pt idx="469">
                  <c:v>2.4491315136476586</c:v>
                </c:pt>
                <c:pt idx="470">
                  <c:v>2.4416873449131673</c:v>
                </c:pt>
                <c:pt idx="471">
                  <c:v>2.434243176178676</c:v>
                </c:pt>
                <c:pt idx="472">
                  <c:v>2.4267990074441848</c:v>
                </c:pt>
                <c:pt idx="473">
                  <c:v>2.4193548387096935</c:v>
                </c:pt>
                <c:pt idx="474">
                  <c:v>2.4119106699752022</c:v>
                </c:pt>
                <c:pt idx="475">
                  <c:v>2.4044665012407109</c:v>
                </c:pt>
                <c:pt idx="476">
                  <c:v>2.3970223325062197</c:v>
                </c:pt>
                <c:pt idx="477">
                  <c:v>2.3895781637717284</c:v>
                </c:pt>
                <c:pt idx="478">
                  <c:v>2.3821339950372371</c:v>
                </c:pt>
                <c:pt idx="479">
                  <c:v>2.3746898263027458</c:v>
                </c:pt>
                <c:pt idx="480">
                  <c:v>2.3672456575682546</c:v>
                </c:pt>
                <c:pt idx="481">
                  <c:v>2.3598014888337633</c:v>
                </c:pt>
                <c:pt idx="482">
                  <c:v>2.352357320099272</c:v>
                </c:pt>
                <c:pt idx="483">
                  <c:v>2.3449131513647807</c:v>
                </c:pt>
                <c:pt idx="484">
                  <c:v>2.3374689826302895</c:v>
                </c:pt>
                <c:pt idx="485">
                  <c:v>2.3300248138957982</c:v>
                </c:pt>
                <c:pt idx="486">
                  <c:v>2.3225806451613069</c:v>
                </c:pt>
                <c:pt idx="487">
                  <c:v>2.3151364764268156</c:v>
                </c:pt>
                <c:pt idx="488">
                  <c:v>2.3076923076923244</c:v>
                </c:pt>
                <c:pt idx="489">
                  <c:v>2.3002481389578331</c:v>
                </c:pt>
                <c:pt idx="490">
                  <c:v>2.2928039702233418</c:v>
                </c:pt>
                <c:pt idx="491">
                  <c:v>2.2853598014888505</c:v>
                </c:pt>
                <c:pt idx="492">
                  <c:v>2.2779156327543593</c:v>
                </c:pt>
                <c:pt idx="493">
                  <c:v>2.270471464019868</c:v>
                </c:pt>
                <c:pt idx="494">
                  <c:v>2.2630272952853767</c:v>
                </c:pt>
                <c:pt idx="495">
                  <c:v>2.2555831265508854</c:v>
                </c:pt>
                <c:pt idx="496">
                  <c:v>2.2481389578163942</c:v>
                </c:pt>
                <c:pt idx="497">
                  <c:v>2.2406947890819029</c:v>
                </c:pt>
                <c:pt idx="498">
                  <c:v>2.2332506203474116</c:v>
                </c:pt>
                <c:pt idx="499">
                  <c:v>2.2258064516129203</c:v>
                </c:pt>
                <c:pt idx="500">
                  <c:v>2.2183622828784291</c:v>
                </c:pt>
                <c:pt idx="501">
                  <c:v>2.2109181141439378</c:v>
                </c:pt>
                <c:pt idx="502">
                  <c:v>2.2034739454094465</c:v>
                </c:pt>
                <c:pt idx="503">
                  <c:v>2.1960297766749552</c:v>
                </c:pt>
                <c:pt idx="504">
                  <c:v>2.188585607940464</c:v>
                </c:pt>
                <c:pt idx="505">
                  <c:v>2.1811414392059727</c:v>
                </c:pt>
                <c:pt idx="506">
                  <c:v>2.1736972704714814</c:v>
                </c:pt>
                <c:pt idx="507">
                  <c:v>2.1662531017369901</c:v>
                </c:pt>
                <c:pt idx="508">
                  <c:v>2.1588089330024989</c:v>
                </c:pt>
                <c:pt idx="509">
                  <c:v>2.1513647642680076</c:v>
                </c:pt>
                <c:pt idx="510">
                  <c:v>2.1439205955335163</c:v>
                </c:pt>
                <c:pt idx="511">
                  <c:v>2.1364764267990251</c:v>
                </c:pt>
                <c:pt idx="512">
                  <c:v>2.1290322580645338</c:v>
                </c:pt>
                <c:pt idx="513">
                  <c:v>2.1215880893300425</c:v>
                </c:pt>
                <c:pt idx="514">
                  <c:v>2.1141439205955512</c:v>
                </c:pt>
                <c:pt idx="515">
                  <c:v>2.10669975186106</c:v>
                </c:pt>
                <c:pt idx="516">
                  <c:v>2.0992555831265687</c:v>
                </c:pt>
                <c:pt idx="517">
                  <c:v>2.0918114143920774</c:v>
                </c:pt>
                <c:pt idx="518">
                  <c:v>2.0843672456575861</c:v>
                </c:pt>
                <c:pt idx="519">
                  <c:v>2.0769230769230949</c:v>
                </c:pt>
                <c:pt idx="520">
                  <c:v>2.0694789081886036</c:v>
                </c:pt>
                <c:pt idx="521">
                  <c:v>2.0620347394541123</c:v>
                </c:pt>
                <c:pt idx="522">
                  <c:v>2.054590570719621</c:v>
                </c:pt>
                <c:pt idx="523">
                  <c:v>2.0471464019851298</c:v>
                </c:pt>
                <c:pt idx="524">
                  <c:v>2.0397022332506385</c:v>
                </c:pt>
                <c:pt idx="525">
                  <c:v>2.0322580645161472</c:v>
                </c:pt>
                <c:pt idx="526">
                  <c:v>2.0248138957816559</c:v>
                </c:pt>
                <c:pt idx="527">
                  <c:v>2.0173697270471647</c:v>
                </c:pt>
                <c:pt idx="528">
                  <c:v>2.0099255583126734</c:v>
                </c:pt>
                <c:pt idx="529">
                  <c:v>2.0024813895781821</c:v>
                </c:pt>
                <c:pt idx="530">
                  <c:v>1.9950372208436908</c:v>
                </c:pt>
                <c:pt idx="531">
                  <c:v>1.9875930521091996</c:v>
                </c:pt>
                <c:pt idx="532">
                  <c:v>1.9801488833747083</c:v>
                </c:pt>
                <c:pt idx="533">
                  <c:v>1.972704714640217</c:v>
                </c:pt>
                <c:pt idx="534">
                  <c:v>1.9652605459057257</c:v>
                </c:pt>
                <c:pt idx="535">
                  <c:v>1.9578163771712345</c:v>
                </c:pt>
                <c:pt idx="536">
                  <c:v>1.9503722084367432</c:v>
                </c:pt>
                <c:pt idx="537">
                  <c:v>1.9429280397022519</c:v>
                </c:pt>
                <c:pt idx="538">
                  <c:v>1.9354838709677606</c:v>
                </c:pt>
                <c:pt idx="539">
                  <c:v>1.9280397022332694</c:v>
                </c:pt>
                <c:pt idx="540">
                  <c:v>1.9205955334987781</c:v>
                </c:pt>
                <c:pt idx="541">
                  <c:v>1.9131513647642868</c:v>
                </c:pt>
                <c:pt idx="542">
                  <c:v>1.9057071960297955</c:v>
                </c:pt>
                <c:pt idx="543">
                  <c:v>1.8982630272953043</c:v>
                </c:pt>
                <c:pt idx="544">
                  <c:v>1.890818858560813</c:v>
                </c:pt>
                <c:pt idx="545">
                  <c:v>1.8833746898263217</c:v>
                </c:pt>
                <c:pt idx="546">
                  <c:v>1.8759305210918304</c:v>
                </c:pt>
                <c:pt idx="547">
                  <c:v>1.8684863523573392</c:v>
                </c:pt>
                <c:pt idx="548">
                  <c:v>1.8610421836228479</c:v>
                </c:pt>
                <c:pt idx="549">
                  <c:v>1.8535980148883566</c:v>
                </c:pt>
                <c:pt idx="550">
                  <c:v>1.8461538461538654</c:v>
                </c:pt>
                <c:pt idx="551">
                  <c:v>1.8387096774193741</c:v>
                </c:pt>
                <c:pt idx="552">
                  <c:v>1.8312655086848828</c:v>
                </c:pt>
                <c:pt idx="553">
                  <c:v>1.8238213399503915</c:v>
                </c:pt>
                <c:pt idx="554">
                  <c:v>1.8163771712159003</c:v>
                </c:pt>
                <c:pt idx="555">
                  <c:v>1.808933002481409</c:v>
                </c:pt>
                <c:pt idx="556">
                  <c:v>1.8014888337469177</c:v>
                </c:pt>
                <c:pt idx="557">
                  <c:v>1.7940446650124264</c:v>
                </c:pt>
                <c:pt idx="558">
                  <c:v>1.7866004962779352</c:v>
                </c:pt>
                <c:pt idx="559">
                  <c:v>1.7791563275434439</c:v>
                </c:pt>
                <c:pt idx="560">
                  <c:v>1.7717121588089526</c:v>
                </c:pt>
                <c:pt idx="561">
                  <c:v>1.7642679900744613</c:v>
                </c:pt>
                <c:pt idx="562">
                  <c:v>1.7568238213399701</c:v>
                </c:pt>
                <c:pt idx="563">
                  <c:v>1.7493796526054788</c:v>
                </c:pt>
                <c:pt idx="564">
                  <c:v>1.7419354838709875</c:v>
                </c:pt>
                <c:pt idx="565">
                  <c:v>1.7344913151364962</c:v>
                </c:pt>
                <c:pt idx="566">
                  <c:v>1.727047146402005</c:v>
                </c:pt>
                <c:pt idx="567">
                  <c:v>1.7196029776675137</c:v>
                </c:pt>
                <c:pt idx="568">
                  <c:v>1.7121588089330224</c:v>
                </c:pt>
                <c:pt idx="569">
                  <c:v>1.7047146401985311</c:v>
                </c:pt>
                <c:pt idx="570">
                  <c:v>1.6972704714640399</c:v>
                </c:pt>
                <c:pt idx="571">
                  <c:v>1.6898263027295486</c:v>
                </c:pt>
                <c:pt idx="572">
                  <c:v>1.6823821339950573</c:v>
                </c:pt>
                <c:pt idx="573">
                  <c:v>1.674937965260566</c:v>
                </c:pt>
                <c:pt idx="574">
                  <c:v>1.6674937965260748</c:v>
                </c:pt>
                <c:pt idx="575">
                  <c:v>1.6600496277915835</c:v>
                </c:pt>
                <c:pt idx="576">
                  <c:v>1.6526054590570922</c:v>
                </c:pt>
                <c:pt idx="577">
                  <c:v>1.6451612903226009</c:v>
                </c:pt>
                <c:pt idx="578">
                  <c:v>1.6377171215881097</c:v>
                </c:pt>
                <c:pt idx="579">
                  <c:v>1.6302729528536184</c:v>
                </c:pt>
                <c:pt idx="580">
                  <c:v>1.6228287841191271</c:v>
                </c:pt>
                <c:pt idx="581">
                  <c:v>1.6153846153846358</c:v>
                </c:pt>
                <c:pt idx="582">
                  <c:v>1.6079404466501446</c:v>
                </c:pt>
                <c:pt idx="583">
                  <c:v>1.6004962779156533</c:v>
                </c:pt>
                <c:pt idx="584">
                  <c:v>1.593052109181162</c:v>
                </c:pt>
                <c:pt idx="585">
                  <c:v>1.5856079404466707</c:v>
                </c:pt>
                <c:pt idx="586">
                  <c:v>1.5781637717121795</c:v>
                </c:pt>
                <c:pt idx="587">
                  <c:v>1.5707196029776882</c:v>
                </c:pt>
                <c:pt idx="588">
                  <c:v>1.5632754342431969</c:v>
                </c:pt>
                <c:pt idx="589">
                  <c:v>1.5558312655087057</c:v>
                </c:pt>
                <c:pt idx="590">
                  <c:v>1.5483870967742144</c:v>
                </c:pt>
                <c:pt idx="591">
                  <c:v>1.5409429280397231</c:v>
                </c:pt>
                <c:pt idx="592">
                  <c:v>1.5334987593052318</c:v>
                </c:pt>
                <c:pt idx="593">
                  <c:v>1.5260545905707406</c:v>
                </c:pt>
                <c:pt idx="594">
                  <c:v>1.5186104218362493</c:v>
                </c:pt>
                <c:pt idx="595">
                  <c:v>1.511166253101758</c:v>
                </c:pt>
                <c:pt idx="596">
                  <c:v>1.5037220843672667</c:v>
                </c:pt>
                <c:pt idx="597">
                  <c:v>1.4962779156327755</c:v>
                </c:pt>
                <c:pt idx="598">
                  <c:v>1.4888337468982842</c:v>
                </c:pt>
                <c:pt idx="599">
                  <c:v>1.4813895781637929</c:v>
                </c:pt>
                <c:pt idx="600">
                  <c:v>1.4739454094293016</c:v>
                </c:pt>
                <c:pt idx="601">
                  <c:v>1.4665012406948104</c:v>
                </c:pt>
                <c:pt idx="602">
                  <c:v>1.4590570719603191</c:v>
                </c:pt>
                <c:pt idx="603">
                  <c:v>1.4516129032258278</c:v>
                </c:pt>
                <c:pt idx="604">
                  <c:v>1.4441687344913365</c:v>
                </c:pt>
                <c:pt idx="605">
                  <c:v>1.4367245657568453</c:v>
                </c:pt>
                <c:pt idx="606">
                  <c:v>1.429280397022354</c:v>
                </c:pt>
                <c:pt idx="607">
                  <c:v>1.4218362282878627</c:v>
                </c:pt>
                <c:pt idx="608">
                  <c:v>1.4143920595533714</c:v>
                </c:pt>
                <c:pt idx="609">
                  <c:v>1.4069478908188802</c:v>
                </c:pt>
                <c:pt idx="610">
                  <c:v>1.3995037220843889</c:v>
                </c:pt>
                <c:pt idx="611">
                  <c:v>1.3920595533498976</c:v>
                </c:pt>
                <c:pt idx="612">
                  <c:v>1.3846153846154063</c:v>
                </c:pt>
                <c:pt idx="613">
                  <c:v>1.3771712158809151</c:v>
                </c:pt>
                <c:pt idx="614">
                  <c:v>1.3697270471464238</c:v>
                </c:pt>
                <c:pt idx="615">
                  <c:v>1.3622828784119325</c:v>
                </c:pt>
                <c:pt idx="616">
                  <c:v>1.3548387096774412</c:v>
                </c:pt>
                <c:pt idx="617">
                  <c:v>1.34739454094295</c:v>
                </c:pt>
                <c:pt idx="618">
                  <c:v>1.3399503722084587</c:v>
                </c:pt>
                <c:pt idx="619">
                  <c:v>1.3325062034739674</c:v>
                </c:pt>
                <c:pt idx="620">
                  <c:v>1.3250620347394761</c:v>
                </c:pt>
                <c:pt idx="621">
                  <c:v>1.3176178660049849</c:v>
                </c:pt>
                <c:pt idx="622">
                  <c:v>1.3101736972704936</c:v>
                </c:pt>
                <c:pt idx="623">
                  <c:v>1.3027295285360023</c:v>
                </c:pt>
                <c:pt idx="624">
                  <c:v>1.295285359801511</c:v>
                </c:pt>
                <c:pt idx="625">
                  <c:v>1.2878411910670198</c:v>
                </c:pt>
                <c:pt idx="626">
                  <c:v>1.2803970223325285</c:v>
                </c:pt>
                <c:pt idx="627">
                  <c:v>1.2729528535980372</c:v>
                </c:pt>
                <c:pt idx="628">
                  <c:v>1.265508684863546</c:v>
                </c:pt>
                <c:pt idx="629">
                  <c:v>1.2580645161290547</c:v>
                </c:pt>
                <c:pt idx="630">
                  <c:v>1.2506203473945634</c:v>
                </c:pt>
                <c:pt idx="631">
                  <c:v>1.2431761786600721</c:v>
                </c:pt>
                <c:pt idx="632">
                  <c:v>1.2357320099255809</c:v>
                </c:pt>
                <c:pt idx="633">
                  <c:v>1.2282878411910896</c:v>
                </c:pt>
                <c:pt idx="634">
                  <c:v>1.2208436724565983</c:v>
                </c:pt>
                <c:pt idx="635">
                  <c:v>1.213399503722107</c:v>
                </c:pt>
                <c:pt idx="636">
                  <c:v>1.2059553349876158</c:v>
                </c:pt>
                <c:pt idx="637">
                  <c:v>1.1985111662531245</c:v>
                </c:pt>
                <c:pt idx="638">
                  <c:v>1.1910669975186332</c:v>
                </c:pt>
                <c:pt idx="639">
                  <c:v>1.1836228287841419</c:v>
                </c:pt>
                <c:pt idx="640">
                  <c:v>1.1761786600496507</c:v>
                </c:pt>
                <c:pt idx="641">
                  <c:v>1.1687344913151594</c:v>
                </c:pt>
                <c:pt idx="642">
                  <c:v>1.1612903225806681</c:v>
                </c:pt>
                <c:pt idx="643">
                  <c:v>1.1538461538461768</c:v>
                </c:pt>
                <c:pt idx="644">
                  <c:v>1.1464019851116856</c:v>
                </c:pt>
                <c:pt idx="645">
                  <c:v>1.1389578163771943</c:v>
                </c:pt>
                <c:pt idx="646">
                  <c:v>1.131513647642703</c:v>
                </c:pt>
                <c:pt idx="647">
                  <c:v>1.1240694789082117</c:v>
                </c:pt>
                <c:pt idx="648">
                  <c:v>1.1166253101737205</c:v>
                </c:pt>
                <c:pt idx="649">
                  <c:v>1.1091811414392292</c:v>
                </c:pt>
                <c:pt idx="650">
                  <c:v>1.1017369727047379</c:v>
                </c:pt>
                <c:pt idx="651">
                  <c:v>1.0942928039702466</c:v>
                </c:pt>
                <c:pt idx="652">
                  <c:v>1.0868486352357554</c:v>
                </c:pt>
                <c:pt idx="653">
                  <c:v>1.0794044665012641</c:v>
                </c:pt>
                <c:pt idx="654">
                  <c:v>1.0719602977667728</c:v>
                </c:pt>
                <c:pt idx="655">
                  <c:v>1.0645161290322815</c:v>
                </c:pt>
                <c:pt idx="656">
                  <c:v>1.0570719602977903</c:v>
                </c:pt>
                <c:pt idx="657">
                  <c:v>1.049627791563299</c:v>
                </c:pt>
                <c:pt idx="658">
                  <c:v>1.0421836228288077</c:v>
                </c:pt>
                <c:pt idx="659">
                  <c:v>1.0347394540943164</c:v>
                </c:pt>
                <c:pt idx="660">
                  <c:v>1.0272952853598252</c:v>
                </c:pt>
                <c:pt idx="661">
                  <c:v>1.0198511166253339</c:v>
                </c:pt>
                <c:pt idx="662">
                  <c:v>1.0124069478908426</c:v>
                </c:pt>
                <c:pt idx="663">
                  <c:v>1.0049627791563513</c:v>
                </c:pt>
                <c:pt idx="664">
                  <c:v>0.99751861042186007</c:v>
                </c:pt>
                <c:pt idx="665">
                  <c:v>0.9900744416873688</c:v>
                </c:pt>
                <c:pt idx="666">
                  <c:v>0.98263027295287753</c:v>
                </c:pt>
                <c:pt idx="667">
                  <c:v>0.97518610421838625</c:v>
                </c:pt>
                <c:pt idx="668">
                  <c:v>0.96774193548389498</c:v>
                </c:pt>
                <c:pt idx="669">
                  <c:v>0.9602977667494037</c:v>
                </c:pt>
                <c:pt idx="670">
                  <c:v>0.95285359801491243</c:v>
                </c:pt>
                <c:pt idx="671">
                  <c:v>0.94540942928042115</c:v>
                </c:pt>
                <c:pt idx="672">
                  <c:v>0.93796526054592988</c:v>
                </c:pt>
                <c:pt idx="673">
                  <c:v>0.93052109181143861</c:v>
                </c:pt>
                <c:pt idx="674">
                  <c:v>0.92307692307694733</c:v>
                </c:pt>
                <c:pt idx="675">
                  <c:v>0.91563275434245606</c:v>
                </c:pt>
                <c:pt idx="676">
                  <c:v>0.90818858560796478</c:v>
                </c:pt>
                <c:pt idx="677">
                  <c:v>0.90074441687347351</c:v>
                </c:pt>
                <c:pt idx="678">
                  <c:v>0.89330024813898223</c:v>
                </c:pt>
                <c:pt idx="679">
                  <c:v>0.88585607940449096</c:v>
                </c:pt>
                <c:pt idx="680">
                  <c:v>0.87841191066999968</c:v>
                </c:pt>
                <c:pt idx="681">
                  <c:v>0.87096774193550841</c:v>
                </c:pt>
                <c:pt idx="682">
                  <c:v>0.86352357320101714</c:v>
                </c:pt>
                <c:pt idx="683">
                  <c:v>0.85607940446652586</c:v>
                </c:pt>
                <c:pt idx="684">
                  <c:v>0.84863523573203459</c:v>
                </c:pt>
                <c:pt idx="685">
                  <c:v>0.84119106699754331</c:v>
                </c:pt>
                <c:pt idx="686">
                  <c:v>0.83374689826305204</c:v>
                </c:pt>
                <c:pt idx="687">
                  <c:v>0.82630272952856076</c:v>
                </c:pt>
                <c:pt idx="688">
                  <c:v>0.81885856079406949</c:v>
                </c:pt>
                <c:pt idx="689">
                  <c:v>0.81141439205957822</c:v>
                </c:pt>
                <c:pt idx="690">
                  <c:v>0.80397022332508694</c:v>
                </c:pt>
                <c:pt idx="691">
                  <c:v>0.79652605459059567</c:v>
                </c:pt>
                <c:pt idx="692">
                  <c:v>0.78908188585610439</c:v>
                </c:pt>
                <c:pt idx="693">
                  <c:v>0.78163771712161312</c:v>
                </c:pt>
                <c:pt idx="694">
                  <c:v>0.77419354838712184</c:v>
                </c:pt>
                <c:pt idx="695">
                  <c:v>0.76674937965263057</c:v>
                </c:pt>
                <c:pt idx="696">
                  <c:v>0.7593052109181393</c:v>
                </c:pt>
                <c:pt idx="697">
                  <c:v>0.75186104218364802</c:v>
                </c:pt>
                <c:pt idx="698">
                  <c:v>0.74441687344915675</c:v>
                </c:pt>
                <c:pt idx="699">
                  <c:v>0.73697270471466547</c:v>
                </c:pt>
                <c:pt idx="700">
                  <c:v>0.7295285359801742</c:v>
                </c:pt>
                <c:pt idx="701">
                  <c:v>0.72208436724568292</c:v>
                </c:pt>
                <c:pt idx="702">
                  <c:v>0.71464019851119165</c:v>
                </c:pt>
                <c:pt idx="703">
                  <c:v>0.70719602977670037</c:v>
                </c:pt>
                <c:pt idx="704">
                  <c:v>0.6997518610422091</c:v>
                </c:pt>
                <c:pt idx="705">
                  <c:v>0.69230769230771783</c:v>
                </c:pt>
                <c:pt idx="706">
                  <c:v>0.68486352357322655</c:v>
                </c:pt>
                <c:pt idx="707">
                  <c:v>0.67741935483873528</c:v>
                </c:pt>
                <c:pt idx="708">
                  <c:v>0.669975186104244</c:v>
                </c:pt>
                <c:pt idx="709">
                  <c:v>0.66253101736975273</c:v>
                </c:pt>
                <c:pt idx="710">
                  <c:v>0.65508684863526145</c:v>
                </c:pt>
                <c:pt idx="711">
                  <c:v>0.64764267990077018</c:v>
                </c:pt>
                <c:pt idx="712">
                  <c:v>0.64019851116627891</c:v>
                </c:pt>
                <c:pt idx="713">
                  <c:v>0.63275434243178763</c:v>
                </c:pt>
                <c:pt idx="714">
                  <c:v>0.62531017369729636</c:v>
                </c:pt>
                <c:pt idx="715">
                  <c:v>0.61786600496280508</c:v>
                </c:pt>
                <c:pt idx="716">
                  <c:v>0.61042183622831381</c:v>
                </c:pt>
                <c:pt idx="717">
                  <c:v>0.60297766749382253</c:v>
                </c:pt>
                <c:pt idx="718">
                  <c:v>0.59553349875933126</c:v>
                </c:pt>
                <c:pt idx="719">
                  <c:v>0.58808933002483998</c:v>
                </c:pt>
                <c:pt idx="720">
                  <c:v>0.58064516129034871</c:v>
                </c:pt>
                <c:pt idx="721">
                  <c:v>0.57320099255585744</c:v>
                </c:pt>
                <c:pt idx="722">
                  <c:v>0.56575682382136616</c:v>
                </c:pt>
                <c:pt idx="723">
                  <c:v>0.55831265508687489</c:v>
                </c:pt>
                <c:pt idx="724">
                  <c:v>0.55086848635238361</c:v>
                </c:pt>
                <c:pt idx="725">
                  <c:v>0.54342431761789234</c:v>
                </c:pt>
                <c:pt idx="726">
                  <c:v>0.53598014888340106</c:v>
                </c:pt>
                <c:pt idx="727">
                  <c:v>0.52853598014890979</c:v>
                </c:pt>
                <c:pt idx="728">
                  <c:v>0.52109181141441852</c:v>
                </c:pt>
                <c:pt idx="729">
                  <c:v>0.51364764267992724</c:v>
                </c:pt>
                <c:pt idx="730">
                  <c:v>0.50620347394543597</c:v>
                </c:pt>
                <c:pt idx="731">
                  <c:v>0.49875930521094464</c:v>
                </c:pt>
                <c:pt idx="732">
                  <c:v>0.49131513647645331</c:v>
                </c:pt>
                <c:pt idx="733">
                  <c:v>0.48387096774196198</c:v>
                </c:pt>
                <c:pt idx="734">
                  <c:v>0.47642679900747065</c:v>
                </c:pt>
                <c:pt idx="735">
                  <c:v>0.46898263027297932</c:v>
                </c:pt>
                <c:pt idx="736">
                  <c:v>0.46153846153848799</c:v>
                </c:pt>
                <c:pt idx="737">
                  <c:v>0.45409429280399666</c:v>
                </c:pt>
                <c:pt idx="738">
                  <c:v>0.44665012406950533</c:v>
                </c:pt>
                <c:pt idx="739">
                  <c:v>0.439205955335014</c:v>
                </c:pt>
                <c:pt idx="740">
                  <c:v>0.43176178660052267</c:v>
                </c:pt>
                <c:pt idx="741">
                  <c:v>0.42431761786603134</c:v>
                </c:pt>
                <c:pt idx="742">
                  <c:v>0.41687344913154001</c:v>
                </c:pt>
                <c:pt idx="743">
                  <c:v>0.40942928039704868</c:v>
                </c:pt>
                <c:pt idx="744">
                  <c:v>0.40198511166255735</c:v>
                </c:pt>
                <c:pt idx="745">
                  <c:v>0.39454094292806602</c:v>
                </c:pt>
                <c:pt idx="746">
                  <c:v>0.38709677419357469</c:v>
                </c:pt>
                <c:pt idx="747">
                  <c:v>0.37965260545908336</c:v>
                </c:pt>
                <c:pt idx="748">
                  <c:v>0.37220843672459203</c:v>
                </c:pt>
                <c:pt idx="749">
                  <c:v>0.3647642679901007</c:v>
                </c:pt>
                <c:pt idx="750">
                  <c:v>0.35732009925560937</c:v>
                </c:pt>
                <c:pt idx="751">
                  <c:v>0.34987593052111804</c:v>
                </c:pt>
                <c:pt idx="752">
                  <c:v>0.34243176178662671</c:v>
                </c:pt>
                <c:pt idx="753">
                  <c:v>0.33498759305213538</c:v>
                </c:pt>
                <c:pt idx="754">
                  <c:v>0.32754342431764405</c:v>
                </c:pt>
                <c:pt idx="755">
                  <c:v>0.32009925558315272</c:v>
                </c:pt>
                <c:pt idx="756">
                  <c:v>0.31265508684866139</c:v>
                </c:pt>
                <c:pt idx="757">
                  <c:v>0.30521091811417006</c:v>
                </c:pt>
                <c:pt idx="758">
                  <c:v>0.29776674937967873</c:v>
                </c:pt>
                <c:pt idx="759">
                  <c:v>0.2903225806451874</c:v>
                </c:pt>
                <c:pt idx="760">
                  <c:v>0.28287841191069607</c:v>
                </c:pt>
                <c:pt idx="761">
                  <c:v>0.27543424317620474</c:v>
                </c:pt>
                <c:pt idx="762">
                  <c:v>0.26799007444171341</c:v>
                </c:pt>
                <c:pt idx="763">
                  <c:v>0.26054590570722208</c:v>
                </c:pt>
                <c:pt idx="764">
                  <c:v>0.25310173697273075</c:v>
                </c:pt>
                <c:pt idx="765">
                  <c:v>0.24565756823823945</c:v>
                </c:pt>
                <c:pt idx="766">
                  <c:v>0.23821339950374815</c:v>
                </c:pt>
                <c:pt idx="767">
                  <c:v>0.23076923076925684</c:v>
                </c:pt>
                <c:pt idx="768">
                  <c:v>0.22332506203476554</c:v>
                </c:pt>
                <c:pt idx="769">
                  <c:v>0.21588089330027424</c:v>
                </c:pt>
                <c:pt idx="770">
                  <c:v>0.20843672456578294</c:v>
                </c:pt>
                <c:pt idx="771">
                  <c:v>0.20099255583129164</c:v>
                </c:pt>
                <c:pt idx="772">
                  <c:v>0.19354838709680033</c:v>
                </c:pt>
                <c:pt idx="773">
                  <c:v>0.18610421836230903</c:v>
                </c:pt>
                <c:pt idx="774">
                  <c:v>0.17866004962781773</c:v>
                </c:pt>
                <c:pt idx="775">
                  <c:v>0.17121588089332643</c:v>
                </c:pt>
                <c:pt idx="776">
                  <c:v>0.16377171215883513</c:v>
                </c:pt>
                <c:pt idx="777">
                  <c:v>0.15632754342434382</c:v>
                </c:pt>
                <c:pt idx="778">
                  <c:v>0.14888337468985252</c:v>
                </c:pt>
                <c:pt idx="779">
                  <c:v>0.14143920595536122</c:v>
                </c:pt>
                <c:pt idx="780">
                  <c:v>0.13399503722086992</c:v>
                </c:pt>
                <c:pt idx="781">
                  <c:v>0.12655086848637861</c:v>
                </c:pt>
                <c:pt idx="782">
                  <c:v>0.1191066997518873</c:v>
                </c:pt>
                <c:pt idx="783">
                  <c:v>0.11166253101739598</c:v>
                </c:pt>
                <c:pt idx="784">
                  <c:v>0.10421836228290467</c:v>
                </c:pt>
                <c:pt idx="785">
                  <c:v>9.6774193548413351E-2</c:v>
                </c:pt>
                <c:pt idx="786">
                  <c:v>8.9330024813922035E-2</c:v>
                </c:pt>
                <c:pt idx="787">
                  <c:v>8.1885856079430719E-2</c:v>
                </c:pt>
                <c:pt idx="788">
                  <c:v>7.4441687344939403E-2</c:v>
                </c:pt>
                <c:pt idx="789">
                  <c:v>6.6997518610448087E-2</c:v>
                </c:pt>
                <c:pt idx="790">
                  <c:v>5.9553349875956771E-2</c:v>
                </c:pt>
                <c:pt idx="791">
                  <c:v>5.2109181141465455E-2</c:v>
                </c:pt>
                <c:pt idx="792">
                  <c:v>4.4665012406974139E-2</c:v>
                </c:pt>
                <c:pt idx="793">
                  <c:v>3.7220843672482823E-2</c:v>
                </c:pt>
                <c:pt idx="794">
                  <c:v>2.9776674937991507E-2</c:v>
                </c:pt>
                <c:pt idx="795">
                  <c:v>2.2332506203500191E-2</c:v>
                </c:pt>
                <c:pt idx="796">
                  <c:v>1.4888337469008875E-2</c:v>
                </c:pt>
                <c:pt idx="797">
                  <c:v>7.4441687345175598E-3</c:v>
                </c:pt>
                <c:pt idx="798">
                  <c:v>2.6244631468053115E-14</c:v>
                </c:pt>
                <c:pt idx="799">
                  <c:v>0</c:v>
                </c:pt>
              </c:numCache>
            </c:numRef>
          </c:xVal>
          <c:yVal>
            <c:numRef>
              <c:f>Blad1!$Z$3:$Z$802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-0.59402999999999995</c:v>
                </c:pt>
                <c:pt idx="5">
                  <c:v>-1.1881999999999999</c:v>
                </c:pt>
                <c:pt idx="6">
                  <c:v>-2.0794999999999999</c:v>
                </c:pt>
                <c:pt idx="7">
                  <c:v>-2.9710999999999999</c:v>
                </c:pt>
                <c:pt idx="8">
                  <c:v>-3.5655999999999999</c:v>
                </c:pt>
                <c:pt idx="9">
                  <c:v>-4.1603000000000003</c:v>
                </c:pt>
                <c:pt idx="10">
                  <c:v>-5.0525000000000002</c:v>
                </c:pt>
                <c:pt idx="11">
                  <c:v>-5.9428999999999998</c:v>
                </c:pt>
                <c:pt idx="12">
                  <c:v>-6.4581</c:v>
                </c:pt>
                <c:pt idx="13">
                  <c:v>-7.0380000000000003</c:v>
                </c:pt>
                <c:pt idx="14">
                  <c:v>-7.8437000000000001</c:v>
                </c:pt>
                <c:pt idx="15">
                  <c:v>-8.6197999999999997</c:v>
                </c:pt>
                <c:pt idx="16">
                  <c:v>-9.1353000000000009</c:v>
                </c:pt>
                <c:pt idx="17">
                  <c:v>-9.6455000000000002</c:v>
                </c:pt>
                <c:pt idx="18">
                  <c:v>-10.385</c:v>
                </c:pt>
                <c:pt idx="19">
                  <c:v>-11.087</c:v>
                </c:pt>
                <c:pt idx="20">
                  <c:v>-11.465999999999999</c:v>
                </c:pt>
                <c:pt idx="21">
                  <c:v>-11.962</c:v>
                </c:pt>
                <c:pt idx="22">
                  <c:v>-12.58</c:v>
                </c:pt>
                <c:pt idx="23">
                  <c:v>-13.138</c:v>
                </c:pt>
                <c:pt idx="24">
                  <c:v>-13.481</c:v>
                </c:pt>
                <c:pt idx="25">
                  <c:v>-13.803000000000001</c:v>
                </c:pt>
                <c:pt idx="26">
                  <c:v>-14.271000000000001</c:v>
                </c:pt>
                <c:pt idx="27">
                  <c:v>-14.69</c:v>
                </c:pt>
                <c:pt idx="28">
                  <c:v>-14.914</c:v>
                </c:pt>
                <c:pt idx="29">
                  <c:v>-15.093</c:v>
                </c:pt>
                <c:pt idx="30">
                  <c:v>-15.314</c:v>
                </c:pt>
                <c:pt idx="31">
                  <c:v>-15.569000000000001</c:v>
                </c:pt>
                <c:pt idx="32">
                  <c:v>-15.686</c:v>
                </c:pt>
                <c:pt idx="33">
                  <c:v>-15.813000000000001</c:v>
                </c:pt>
                <c:pt idx="34">
                  <c:v>-15.975</c:v>
                </c:pt>
                <c:pt idx="35">
                  <c:v>-16.123999999999999</c:v>
                </c:pt>
                <c:pt idx="36">
                  <c:v>-16.215</c:v>
                </c:pt>
                <c:pt idx="37">
                  <c:v>-16.298999999999999</c:v>
                </c:pt>
                <c:pt idx="38">
                  <c:v>-16.419</c:v>
                </c:pt>
                <c:pt idx="39">
                  <c:v>-16.533999999999999</c:v>
                </c:pt>
                <c:pt idx="40">
                  <c:v>-16.605</c:v>
                </c:pt>
                <c:pt idx="41">
                  <c:v>-16.677</c:v>
                </c:pt>
                <c:pt idx="42">
                  <c:v>-16.782</c:v>
                </c:pt>
                <c:pt idx="43">
                  <c:v>-16.887</c:v>
                </c:pt>
                <c:pt idx="44">
                  <c:v>-16.956</c:v>
                </c:pt>
                <c:pt idx="45">
                  <c:v>-17.021999999999998</c:v>
                </c:pt>
                <c:pt idx="46">
                  <c:v>-17.119</c:v>
                </c:pt>
                <c:pt idx="47">
                  <c:v>-17.213000000000001</c:v>
                </c:pt>
                <c:pt idx="48">
                  <c:v>-17.274000000000001</c:v>
                </c:pt>
                <c:pt idx="49">
                  <c:v>-17.335000000000001</c:v>
                </c:pt>
                <c:pt idx="50">
                  <c:v>-17.425999999999998</c:v>
                </c:pt>
                <c:pt idx="51">
                  <c:v>-17.512</c:v>
                </c:pt>
                <c:pt idx="52">
                  <c:v>-17.567</c:v>
                </c:pt>
                <c:pt idx="53">
                  <c:v>-17.620999999999999</c:v>
                </c:pt>
                <c:pt idx="54">
                  <c:v>-17.7</c:v>
                </c:pt>
                <c:pt idx="55">
                  <c:v>-17.777999999999999</c:v>
                </c:pt>
                <c:pt idx="56">
                  <c:v>-17.827999999999999</c:v>
                </c:pt>
                <c:pt idx="57">
                  <c:v>-17.876999999999999</c:v>
                </c:pt>
                <c:pt idx="58">
                  <c:v>-17.948</c:v>
                </c:pt>
                <c:pt idx="59">
                  <c:v>-18.018999999999998</c:v>
                </c:pt>
                <c:pt idx="60">
                  <c:v>-18.065000000000001</c:v>
                </c:pt>
                <c:pt idx="61">
                  <c:v>-18.111000000000001</c:v>
                </c:pt>
                <c:pt idx="62">
                  <c:v>-18.178000000000001</c:v>
                </c:pt>
                <c:pt idx="63">
                  <c:v>-18.245999999999999</c:v>
                </c:pt>
                <c:pt idx="64">
                  <c:v>-18.29</c:v>
                </c:pt>
                <c:pt idx="65">
                  <c:v>-18.334</c:v>
                </c:pt>
                <c:pt idx="66">
                  <c:v>-18.399999999999999</c:v>
                </c:pt>
                <c:pt idx="67">
                  <c:v>-18.466000000000001</c:v>
                </c:pt>
                <c:pt idx="68">
                  <c:v>-18.509</c:v>
                </c:pt>
                <c:pt idx="69">
                  <c:v>-18.553999999999998</c:v>
                </c:pt>
                <c:pt idx="70">
                  <c:v>-18.619</c:v>
                </c:pt>
                <c:pt idx="71">
                  <c:v>-18.684000000000001</c:v>
                </c:pt>
                <c:pt idx="72">
                  <c:v>-18.727</c:v>
                </c:pt>
                <c:pt idx="73">
                  <c:v>-18.77</c:v>
                </c:pt>
                <c:pt idx="74">
                  <c:v>-18.834</c:v>
                </c:pt>
                <c:pt idx="75">
                  <c:v>-18.898</c:v>
                </c:pt>
                <c:pt idx="76">
                  <c:v>-18.940000000000001</c:v>
                </c:pt>
                <c:pt idx="77">
                  <c:v>-18.981999999999999</c:v>
                </c:pt>
                <c:pt idx="78">
                  <c:v>-19.045000000000002</c:v>
                </c:pt>
                <c:pt idx="79">
                  <c:v>-19.106999999999999</c:v>
                </c:pt>
                <c:pt idx="80">
                  <c:v>-19.149000000000001</c:v>
                </c:pt>
                <c:pt idx="81">
                  <c:v>-19.190999999999999</c:v>
                </c:pt>
                <c:pt idx="82">
                  <c:v>-19.253</c:v>
                </c:pt>
                <c:pt idx="83">
                  <c:v>-19.315000000000001</c:v>
                </c:pt>
                <c:pt idx="84">
                  <c:v>-19.356000000000002</c:v>
                </c:pt>
                <c:pt idx="85">
                  <c:v>-19.396999999999998</c:v>
                </c:pt>
                <c:pt idx="86">
                  <c:v>-19.457999999999998</c:v>
                </c:pt>
                <c:pt idx="87">
                  <c:v>-19.518999999999998</c:v>
                </c:pt>
                <c:pt idx="88">
                  <c:v>-19.559999999999999</c:v>
                </c:pt>
                <c:pt idx="89">
                  <c:v>-19.600999999999999</c:v>
                </c:pt>
                <c:pt idx="90">
                  <c:v>-19.661000000000001</c:v>
                </c:pt>
                <c:pt idx="91">
                  <c:v>-19.722000000000001</c:v>
                </c:pt>
                <c:pt idx="92">
                  <c:v>-19.762</c:v>
                </c:pt>
                <c:pt idx="93">
                  <c:v>-19.802</c:v>
                </c:pt>
                <c:pt idx="94">
                  <c:v>-19.863</c:v>
                </c:pt>
                <c:pt idx="95">
                  <c:v>-19.922999999999998</c:v>
                </c:pt>
                <c:pt idx="96">
                  <c:v>-19.963999999999999</c:v>
                </c:pt>
                <c:pt idx="97">
                  <c:v>-20.004000000000001</c:v>
                </c:pt>
                <c:pt idx="98">
                  <c:v>-20.064</c:v>
                </c:pt>
                <c:pt idx="99">
                  <c:v>-20.123999999999999</c:v>
                </c:pt>
                <c:pt idx="100">
                  <c:v>-20.164000000000001</c:v>
                </c:pt>
                <c:pt idx="101">
                  <c:v>-20.204999999999998</c:v>
                </c:pt>
                <c:pt idx="102">
                  <c:v>-20.265000000000001</c:v>
                </c:pt>
                <c:pt idx="103">
                  <c:v>-20.324999999999999</c:v>
                </c:pt>
                <c:pt idx="104">
                  <c:v>-20.364999999999998</c:v>
                </c:pt>
                <c:pt idx="105">
                  <c:v>-20.405000000000001</c:v>
                </c:pt>
                <c:pt idx="106">
                  <c:v>-20.465</c:v>
                </c:pt>
                <c:pt idx="107">
                  <c:v>-20.524999999999999</c:v>
                </c:pt>
                <c:pt idx="108">
                  <c:v>-20.565000000000001</c:v>
                </c:pt>
                <c:pt idx="109">
                  <c:v>-20.606000000000002</c:v>
                </c:pt>
                <c:pt idx="110">
                  <c:v>-20.666</c:v>
                </c:pt>
                <c:pt idx="111">
                  <c:v>-20.725999999999999</c:v>
                </c:pt>
                <c:pt idx="112">
                  <c:v>-20.766999999999999</c:v>
                </c:pt>
                <c:pt idx="113">
                  <c:v>-20.806000000000001</c:v>
                </c:pt>
                <c:pt idx="114">
                  <c:v>-20.867000000000001</c:v>
                </c:pt>
                <c:pt idx="115">
                  <c:v>-20.927</c:v>
                </c:pt>
                <c:pt idx="116">
                  <c:v>-20.966000000000001</c:v>
                </c:pt>
                <c:pt idx="117">
                  <c:v>-21.006</c:v>
                </c:pt>
                <c:pt idx="118">
                  <c:v>-21.067</c:v>
                </c:pt>
                <c:pt idx="119">
                  <c:v>-21.126000000000001</c:v>
                </c:pt>
                <c:pt idx="120">
                  <c:v>-21.166</c:v>
                </c:pt>
                <c:pt idx="121">
                  <c:v>-21.207000000000001</c:v>
                </c:pt>
                <c:pt idx="122">
                  <c:v>-21.266999999999999</c:v>
                </c:pt>
                <c:pt idx="123">
                  <c:v>-21.327999999999999</c:v>
                </c:pt>
                <c:pt idx="124">
                  <c:v>-21.367999999999999</c:v>
                </c:pt>
                <c:pt idx="125">
                  <c:v>-21.408000000000001</c:v>
                </c:pt>
                <c:pt idx="126">
                  <c:v>-21.469000000000001</c:v>
                </c:pt>
                <c:pt idx="127">
                  <c:v>-21.53</c:v>
                </c:pt>
                <c:pt idx="128">
                  <c:v>-21.568999999999999</c:v>
                </c:pt>
                <c:pt idx="129">
                  <c:v>-21.61</c:v>
                </c:pt>
                <c:pt idx="130">
                  <c:v>-21.670999999999999</c:v>
                </c:pt>
                <c:pt idx="131">
                  <c:v>-21.731000000000002</c:v>
                </c:pt>
                <c:pt idx="132">
                  <c:v>-21.771999999999998</c:v>
                </c:pt>
                <c:pt idx="133">
                  <c:v>-21.812999999999999</c:v>
                </c:pt>
                <c:pt idx="134">
                  <c:v>-21.873999999999999</c:v>
                </c:pt>
                <c:pt idx="135">
                  <c:v>-21.936</c:v>
                </c:pt>
                <c:pt idx="136">
                  <c:v>-21.977</c:v>
                </c:pt>
                <c:pt idx="137">
                  <c:v>-22.018000000000001</c:v>
                </c:pt>
                <c:pt idx="138">
                  <c:v>-22.079000000000001</c:v>
                </c:pt>
                <c:pt idx="139">
                  <c:v>-22.140999999999998</c:v>
                </c:pt>
                <c:pt idx="140">
                  <c:v>-22.181999999999999</c:v>
                </c:pt>
                <c:pt idx="141">
                  <c:v>-22.224</c:v>
                </c:pt>
                <c:pt idx="142">
                  <c:v>-22.286000000000001</c:v>
                </c:pt>
                <c:pt idx="143">
                  <c:v>-22.349</c:v>
                </c:pt>
                <c:pt idx="144">
                  <c:v>-22.39</c:v>
                </c:pt>
                <c:pt idx="145">
                  <c:v>-22.431999999999999</c:v>
                </c:pt>
                <c:pt idx="146">
                  <c:v>-22.495000000000001</c:v>
                </c:pt>
                <c:pt idx="147">
                  <c:v>-22.559000000000001</c:v>
                </c:pt>
                <c:pt idx="148">
                  <c:v>-22.600999999999999</c:v>
                </c:pt>
                <c:pt idx="149">
                  <c:v>-22.643000000000001</c:v>
                </c:pt>
                <c:pt idx="150">
                  <c:v>-22.707000000000001</c:v>
                </c:pt>
                <c:pt idx="151">
                  <c:v>-22.771999999999998</c:v>
                </c:pt>
                <c:pt idx="152">
                  <c:v>-22.814</c:v>
                </c:pt>
                <c:pt idx="153">
                  <c:v>-22.858000000000001</c:v>
                </c:pt>
                <c:pt idx="154">
                  <c:v>-22.922999999999998</c:v>
                </c:pt>
                <c:pt idx="155">
                  <c:v>-22.988</c:v>
                </c:pt>
                <c:pt idx="156">
                  <c:v>-23.030999999999999</c:v>
                </c:pt>
                <c:pt idx="157">
                  <c:v>-23.074999999999999</c:v>
                </c:pt>
                <c:pt idx="158">
                  <c:v>-23.140999999999998</c:v>
                </c:pt>
                <c:pt idx="159">
                  <c:v>-23.207999999999998</c:v>
                </c:pt>
                <c:pt idx="160">
                  <c:v>-23.251999999999999</c:v>
                </c:pt>
                <c:pt idx="161">
                  <c:v>-23.297000000000001</c:v>
                </c:pt>
                <c:pt idx="162">
                  <c:v>-23.364000000000001</c:v>
                </c:pt>
                <c:pt idx="163">
                  <c:v>-23.431000000000001</c:v>
                </c:pt>
                <c:pt idx="164">
                  <c:v>-23.475999999999999</c:v>
                </c:pt>
                <c:pt idx="165">
                  <c:v>-23.521000000000001</c:v>
                </c:pt>
                <c:pt idx="166">
                  <c:v>-23.588999999999999</c:v>
                </c:pt>
                <c:pt idx="167">
                  <c:v>-23.657</c:v>
                </c:pt>
                <c:pt idx="168">
                  <c:v>-23.702000000000002</c:v>
                </c:pt>
                <c:pt idx="169">
                  <c:v>-23.748000000000001</c:v>
                </c:pt>
                <c:pt idx="170">
                  <c:v>-23.817</c:v>
                </c:pt>
                <c:pt idx="171">
                  <c:v>-23.885999999999999</c:v>
                </c:pt>
                <c:pt idx="172">
                  <c:v>-23.933</c:v>
                </c:pt>
                <c:pt idx="173">
                  <c:v>-23.978999999999999</c:v>
                </c:pt>
                <c:pt idx="174">
                  <c:v>-24.05</c:v>
                </c:pt>
                <c:pt idx="175">
                  <c:v>-24.120999999999999</c:v>
                </c:pt>
                <c:pt idx="176">
                  <c:v>-24.167999999999999</c:v>
                </c:pt>
                <c:pt idx="177">
                  <c:v>-24.215</c:v>
                </c:pt>
                <c:pt idx="178">
                  <c:v>-24.286999999999999</c:v>
                </c:pt>
                <c:pt idx="179">
                  <c:v>-24.358000000000001</c:v>
                </c:pt>
                <c:pt idx="180">
                  <c:v>-24.405999999999999</c:v>
                </c:pt>
                <c:pt idx="181">
                  <c:v>-24.454999999999998</c:v>
                </c:pt>
                <c:pt idx="182">
                  <c:v>-24.527999999999999</c:v>
                </c:pt>
                <c:pt idx="183">
                  <c:v>-24.600999999999999</c:v>
                </c:pt>
                <c:pt idx="184">
                  <c:v>-24.651</c:v>
                </c:pt>
                <c:pt idx="185">
                  <c:v>-24.7</c:v>
                </c:pt>
                <c:pt idx="186">
                  <c:v>-24.774999999999999</c:v>
                </c:pt>
                <c:pt idx="187">
                  <c:v>-24.85</c:v>
                </c:pt>
                <c:pt idx="188">
                  <c:v>-24.9</c:v>
                </c:pt>
                <c:pt idx="189">
                  <c:v>-24.951000000000001</c:v>
                </c:pt>
                <c:pt idx="190">
                  <c:v>-25.027000000000001</c:v>
                </c:pt>
                <c:pt idx="191">
                  <c:v>-25.103999999999999</c:v>
                </c:pt>
                <c:pt idx="192">
                  <c:v>-25.155999999999999</c:v>
                </c:pt>
                <c:pt idx="193">
                  <c:v>-25.207999999999998</c:v>
                </c:pt>
                <c:pt idx="194">
                  <c:v>-25.286000000000001</c:v>
                </c:pt>
                <c:pt idx="195">
                  <c:v>-25.364000000000001</c:v>
                </c:pt>
                <c:pt idx="196">
                  <c:v>-25.417000000000002</c:v>
                </c:pt>
                <c:pt idx="197">
                  <c:v>-25.47</c:v>
                </c:pt>
                <c:pt idx="198">
                  <c:v>-25.548999999999999</c:v>
                </c:pt>
                <c:pt idx="199">
                  <c:v>-25.63</c:v>
                </c:pt>
                <c:pt idx="200">
                  <c:v>-25.683</c:v>
                </c:pt>
                <c:pt idx="201">
                  <c:v>-25.736999999999998</c:v>
                </c:pt>
                <c:pt idx="202">
                  <c:v>-25.818999999999999</c:v>
                </c:pt>
                <c:pt idx="203">
                  <c:v>-25.901</c:v>
                </c:pt>
                <c:pt idx="204">
                  <c:v>-25.954999999999998</c:v>
                </c:pt>
                <c:pt idx="205">
                  <c:v>-26.010999999999999</c:v>
                </c:pt>
                <c:pt idx="206">
                  <c:v>-26.093</c:v>
                </c:pt>
                <c:pt idx="207">
                  <c:v>-26.175999999999998</c:v>
                </c:pt>
                <c:pt idx="208">
                  <c:v>-26.231000000000002</c:v>
                </c:pt>
                <c:pt idx="209">
                  <c:v>-26.288</c:v>
                </c:pt>
                <c:pt idx="210">
                  <c:v>-26.372</c:v>
                </c:pt>
                <c:pt idx="211">
                  <c:v>-26.457000000000001</c:v>
                </c:pt>
                <c:pt idx="212">
                  <c:v>-26.513000000000002</c:v>
                </c:pt>
                <c:pt idx="213">
                  <c:v>-26.571000000000002</c:v>
                </c:pt>
                <c:pt idx="214">
                  <c:v>-26.657</c:v>
                </c:pt>
                <c:pt idx="215">
                  <c:v>-26.742999999999999</c:v>
                </c:pt>
                <c:pt idx="216">
                  <c:v>-26.8</c:v>
                </c:pt>
                <c:pt idx="217">
                  <c:v>-26.86</c:v>
                </c:pt>
                <c:pt idx="218">
                  <c:v>-26.948</c:v>
                </c:pt>
                <c:pt idx="219">
                  <c:v>-27.035</c:v>
                </c:pt>
                <c:pt idx="220">
                  <c:v>-27.093</c:v>
                </c:pt>
                <c:pt idx="221">
                  <c:v>-27.152000000000001</c:v>
                </c:pt>
                <c:pt idx="222">
                  <c:v>-27.24</c:v>
                </c:pt>
                <c:pt idx="223">
                  <c:v>-27.329000000000001</c:v>
                </c:pt>
                <c:pt idx="224">
                  <c:v>-27.388000000000002</c:v>
                </c:pt>
                <c:pt idx="225">
                  <c:v>-27.446000000000002</c:v>
                </c:pt>
                <c:pt idx="226">
                  <c:v>-27.535</c:v>
                </c:pt>
                <c:pt idx="227">
                  <c:v>-27.623999999999999</c:v>
                </c:pt>
                <c:pt idx="228">
                  <c:v>-27.683</c:v>
                </c:pt>
                <c:pt idx="229">
                  <c:v>-27.744</c:v>
                </c:pt>
                <c:pt idx="230">
                  <c:v>-27.834</c:v>
                </c:pt>
                <c:pt idx="231">
                  <c:v>-27.925000000000001</c:v>
                </c:pt>
                <c:pt idx="232">
                  <c:v>-27.986000000000001</c:v>
                </c:pt>
                <c:pt idx="233">
                  <c:v>-28.047000000000001</c:v>
                </c:pt>
                <c:pt idx="234">
                  <c:v>-28.14</c:v>
                </c:pt>
                <c:pt idx="235">
                  <c:v>-28.233000000000001</c:v>
                </c:pt>
                <c:pt idx="236">
                  <c:v>-28.295000000000002</c:v>
                </c:pt>
                <c:pt idx="237">
                  <c:v>-28.358000000000001</c:v>
                </c:pt>
                <c:pt idx="238">
                  <c:v>-28.452000000000002</c:v>
                </c:pt>
                <c:pt idx="239">
                  <c:v>-28.547999999999998</c:v>
                </c:pt>
                <c:pt idx="240">
                  <c:v>-28.611000000000001</c:v>
                </c:pt>
                <c:pt idx="241">
                  <c:v>-28.675999999999998</c:v>
                </c:pt>
                <c:pt idx="242">
                  <c:v>-28.773</c:v>
                </c:pt>
                <c:pt idx="243">
                  <c:v>-28.87</c:v>
                </c:pt>
                <c:pt idx="244">
                  <c:v>-28.936</c:v>
                </c:pt>
                <c:pt idx="245">
                  <c:v>-29.001999999999999</c:v>
                </c:pt>
                <c:pt idx="246">
                  <c:v>-29.102</c:v>
                </c:pt>
                <c:pt idx="247">
                  <c:v>-29.202000000000002</c:v>
                </c:pt>
                <c:pt idx="248">
                  <c:v>-29.27</c:v>
                </c:pt>
                <c:pt idx="249">
                  <c:v>-29.337</c:v>
                </c:pt>
                <c:pt idx="250">
                  <c:v>-29.44</c:v>
                </c:pt>
                <c:pt idx="251">
                  <c:v>-29.542999999999999</c:v>
                </c:pt>
                <c:pt idx="252">
                  <c:v>-29.614000000000001</c:v>
                </c:pt>
                <c:pt idx="253">
                  <c:v>-29.683</c:v>
                </c:pt>
                <c:pt idx="254">
                  <c:v>-29.788</c:v>
                </c:pt>
                <c:pt idx="255">
                  <c:v>-29.895</c:v>
                </c:pt>
                <c:pt idx="256">
                  <c:v>-29.968</c:v>
                </c:pt>
                <c:pt idx="257">
                  <c:v>-30.039000000000001</c:v>
                </c:pt>
                <c:pt idx="258">
                  <c:v>-30.148</c:v>
                </c:pt>
                <c:pt idx="259">
                  <c:v>-30.259</c:v>
                </c:pt>
                <c:pt idx="260">
                  <c:v>-30.334</c:v>
                </c:pt>
                <c:pt idx="261">
                  <c:v>-30.408000000000001</c:v>
                </c:pt>
                <c:pt idx="262">
                  <c:v>-30.521000000000001</c:v>
                </c:pt>
                <c:pt idx="263">
                  <c:v>-30.634</c:v>
                </c:pt>
                <c:pt idx="264">
                  <c:v>-30.712</c:v>
                </c:pt>
                <c:pt idx="265">
                  <c:v>-30.788</c:v>
                </c:pt>
                <c:pt idx="266">
                  <c:v>-30.904</c:v>
                </c:pt>
                <c:pt idx="267">
                  <c:v>-31.021999999999998</c:v>
                </c:pt>
                <c:pt idx="268">
                  <c:v>-31.103000000000002</c:v>
                </c:pt>
                <c:pt idx="269">
                  <c:v>-31.181999999999999</c:v>
                </c:pt>
                <c:pt idx="270">
                  <c:v>-31.302</c:v>
                </c:pt>
                <c:pt idx="271">
                  <c:v>-31.425000000000001</c:v>
                </c:pt>
                <c:pt idx="272">
                  <c:v>-31.509</c:v>
                </c:pt>
                <c:pt idx="273">
                  <c:v>-31.591000000000001</c:v>
                </c:pt>
                <c:pt idx="274">
                  <c:v>-31.715</c:v>
                </c:pt>
                <c:pt idx="275">
                  <c:v>-31.841999999999999</c:v>
                </c:pt>
                <c:pt idx="276">
                  <c:v>-31.931000000000001</c:v>
                </c:pt>
                <c:pt idx="277">
                  <c:v>-32.014000000000003</c:v>
                </c:pt>
                <c:pt idx="278">
                  <c:v>-32.145000000000003</c:v>
                </c:pt>
                <c:pt idx="279">
                  <c:v>-32.277000000000001</c:v>
                </c:pt>
                <c:pt idx="280">
                  <c:v>-32.366</c:v>
                </c:pt>
                <c:pt idx="281">
                  <c:v>-32.456000000000003</c:v>
                </c:pt>
                <c:pt idx="282">
                  <c:v>-32.593000000000004</c:v>
                </c:pt>
                <c:pt idx="283">
                  <c:v>-32.731000000000002</c:v>
                </c:pt>
                <c:pt idx="284">
                  <c:v>-32.823999999999998</c:v>
                </c:pt>
                <c:pt idx="285">
                  <c:v>-32.917999999999999</c:v>
                </c:pt>
                <c:pt idx="286">
                  <c:v>-33.061</c:v>
                </c:pt>
                <c:pt idx="287">
                  <c:v>-33.204999999999998</c:v>
                </c:pt>
                <c:pt idx="288">
                  <c:v>-33.302999999999997</c:v>
                </c:pt>
                <c:pt idx="289">
                  <c:v>-33.401000000000003</c:v>
                </c:pt>
                <c:pt idx="290">
                  <c:v>-33.551000000000002</c:v>
                </c:pt>
                <c:pt idx="291">
                  <c:v>-33.701999999999998</c:v>
                </c:pt>
                <c:pt idx="292">
                  <c:v>-33.804000000000002</c:v>
                </c:pt>
                <c:pt idx="293">
                  <c:v>-33.906999999999996</c:v>
                </c:pt>
                <c:pt idx="294">
                  <c:v>-34.063000000000002</c:v>
                </c:pt>
                <c:pt idx="295">
                  <c:v>-34.220999999999997</c:v>
                </c:pt>
                <c:pt idx="296">
                  <c:v>-34.326999999999998</c:v>
                </c:pt>
                <c:pt idx="297">
                  <c:v>-34.435000000000002</c:v>
                </c:pt>
                <c:pt idx="298">
                  <c:v>-34.597999999999999</c:v>
                </c:pt>
                <c:pt idx="299">
                  <c:v>-34.764000000000003</c:v>
                </c:pt>
                <c:pt idx="300">
                  <c:v>-34.875</c:v>
                </c:pt>
                <c:pt idx="301">
                  <c:v>-34.988999999999997</c:v>
                </c:pt>
                <c:pt idx="302">
                  <c:v>-35.161000000000001</c:v>
                </c:pt>
                <c:pt idx="303">
                  <c:v>-35.335000000000001</c:v>
                </c:pt>
                <c:pt idx="304">
                  <c:v>-35.453000000000003</c:v>
                </c:pt>
                <c:pt idx="305">
                  <c:v>-35.573</c:v>
                </c:pt>
                <c:pt idx="306">
                  <c:v>-35.755000000000003</c:v>
                </c:pt>
                <c:pt idx="307">
                  <c:v>-35.94</c:v>
                </c:pt>
                <c:pt idx="308">
                  <c:v>-36.064999999999998</c:v>
                </c:pt>
                <c:pt idx="309">
                  <c:v>-36.192</c:v>
                </c:pt>
                <c:pt idx="310">
                  <c:v>-36.384999999999998</c:v>
                </c:pt>
                <c:pt idx="311">
                  <c:v>-36.582000000000001</c:v>
                </c:pt>
                <c:pt idx="312">
                  <c:v>-36.715000000000003</c:v>
                </c:pt>
                <c:pt idx="313">
                  <c:v>-36.85</c:v>
                </c:pt>
                <c:pt idx="314">
                  <c:v>-37.055</c:v>
                </c:pt>
                <c:pt idx="315">
                  <c:v>-37.265000000000001</c:v>
                </c:pt>
                <c:pt idx="316">
                  <c:v>-37.406999999999996</c:v>
                </c:pt>
                <c:pt idx="317">
                  <c:v>-37.549999999999997</c:v>
                </c:pt>
                <c:pt idx="318">
                  <c:v>-37.770000000000003</c:v>
                </c:pt>
                <c:pt idx="319">
                  <c:v>-37.994</c:v>
                </c:pt>
                <c:pt idx="320">
                  <c:v>-38.145000000000003</c:v>
                </c:pt>
                <c:pt idx="321">
                  <c:v>-38.298000000000002</c:v>
                </c:pt>
                <c:pt idx="322">
                  <c:v>-38.53</c:v>
                </c:pt>
                <c:pt idx="323">
                  <c:v>-38.768000000000001</c:v>
                </c:pt>
                <c:pt idx="324">
                  <c:v>-38.929000000000002</c:v>
                </c:pt>
                <c:pt idx="325">
                  <c:v>-39.091999999999999</c:v>
                </c:pt>
                <c:pt idx="326">
                  <c:v>-39.341999999999999</c:v>
                </c:pt>
                <c:pt idx="327">
                  <c:v>-39.597999999999999</c:v>
                </c:pt>
                <c:pt idx="328">
                  <c:v>-39.771000000000001</c:v>
                </c:pt>
                <c:pt idx="329">
                  <c:v>-39.948</c:v>
                </c:pt>
                <c:pt idx="330">
                  <c:v>-40.218000000000004</c:v>
                </c:pt>
                <c:pt idx="331">
                  <c:v>-40.494</c:v>
                </c:pt>
                <c:pt idx="332">
                  <c:v>-40.680999999999997</c:v>
                </c:pt>
                <c:pt idx="333">
                  <c:v>-40.872</c:v>
                </c:pt>
                <c:pt idx="334">
                  <c:v>-41.164000000000001</c:v>
                </c:pt>
                <c:pt idx="335">
                  <c:v>-41.463000000000001</c:v>
                </c:pt>
                <c:pt idx="336">
                  <c:v>-41.667000000000002</c:v>
                </c:pt>
                <c:pt idx="337">
                  <c:v>-41.874000000000002</c:v>
                </c:pt>
                <c:pt idx="338">
                  <c:v>-42.192</c:v>
                </c:pt>
                <c:pt idx="339">
                  <c:v>-42.517000000000003</c:v>
                </c:pt>
                <c:pt idx="340">
                  <c:v>-42.738999999999997</c:v>
                </c:pt>
                <c:pt idx="341">
                  <c:v>-42.963999999999999</c:v>
                </c:pt>
                <c:pt idx="342">
                  <c:v>-43.311999999999998</c:v>
                </c:pt>
                <c:pt idx="343">
                  <c:v>-43.667999999999999</c:v>
                </c:pt>
                <c:pt idx="344">
                  <c:v>-43.911000000000001</c:v>
                </c:pt>
                <c:pt idx="345">
                  <c:v>-44.158999999999999</c:v>
                </c:pt>
                <c:pt idx="346">
                  <c:v>-44.54</c:v>
                </c:pt>
                <c:pt idx="347">
                  <c:v>-44.933</c:v>
                </c:pt>
                <c:pt idx="348">
                  <c:v>-45.201000000000001</c:v>
                </c:pt>
                <c:pt idx="349">
                  <c:v>-45.475000000000001</c:v>
                </c:pt>
                <c:pt idx="350">
                  <c:v>-45.898000000000003</c:v>
                </c:pt>
                <c:pt idx="351">
                  <c:v>-46.334000000000003</c:v>
                </c:pt>
                <c:pt idx="352">
                  <c:v>-46.631</c:v>
                </c:pt>
                <c:pt idx="353">
                  <c:v>-46.935000000000002</c:v>
                </c:pt>
                <c:pt idx="354">
                  <c:v>-47.405000000000001</c:v>
                </c:pt>
                <c:pt idx="355">
                  <c:v>-47.89</c:v>
                </c:pt>
                <c:pt idx="356">
                  <c:v>-48.222999999999999</c:v>
                </c:pt>
                <c:pt idx="357">
                  <c:v>-48.563000000000002</c:v>
                </c:pt>
                <c:pt idx="358">
                  <c:v>-49.087000000000003</c:v>
                </c:pt>
                <c:pt idx="359">
                  <c:v>-49.631</c:v>
                </c:pt>
                <c:pt idx="360">
                  <c:v>-50.006</c:v>
                </c:pt>
                <c:pt idx="361">
                  <c:v>-50.39</c:v>
                </c:pt>
                <c:pt idx="362">
                  <c:v>-50.984000000000002</c:v>
                </c:pt>
                <c:pt idx="363">
                  <c:v>-51.604999999999997</c:v>
                </c:pt>
                <c:pt idx="364">
                  <c:v>-52.03</c:v>
                </c:pt>
                <c:pt idx="365">
                  <c:v>-52.465000000000003</c:v>
                </c:pt>
                <c:pt idx="366">
                  <c:v>-53.143000000000001</c:v>
                </c:pt>
                <c:pt idx="367">
                  <c:v>-53.850999999999999</c:v>
                </c:pt>
                <c:pt idx="368">
                  <c:v>-54.34</c:v>
                </c:pt>
                <c:pt idx="369">
                  <c:v>-54.844000000000001</c:v>
                </c:pt>
                <c:pt idx="370">
                  <c:v>-55.63</c:v>
                </c:pt>
                <c:pt idx="371">
                  <c:v>-56.454999999999998</c:v>
                </c:pt>
                <c:pt idx="372">
                  <c:v>-57.023000000000003</c:v>
                </c:pt>
                <c:pt idx="373">
                  <c:v>-57.612000000000002</c:v>
                </c:pt>
                <c:pt idx="374">
                  <c:v>-58.533000000000001</c:v>
                </c:pt>
                <c:pt idx="375">
                  <c:v>-59.503</c:v>
                </c:pt>
                <c:pt idx="376">
                  <c:v>-60.174999999999997</c:v>
                </c:pt>
                <c:pt idx="377">
                  <c:v>-60.866</c:v>
                </c:pt>
                <c:pt idx="378">
                  <c:v>-61.953000000000003</c:v>
                </c:pt>
                <c:pt idx="379">
                  <c:v>-63.098999999999997</c:v>
                </c:pt>
                <c:pt idx="380">
                  <c:v>-63.9</c:v>
                </c:pt>
                <c:pt idx="381">
                  <c:v>-64.733000000000004</c:v>
                </c:pt>
                <c:pt idx="382">
                  <c:v>-66.040000000000006</c:v>
                </c:pt>
                <c:pt idx="383">
                  <c:v>-67.430999999999997</c:v>
                </c:pt>
                <c:pt idx="384">
                  <c:v>-68.409000000000006</c:v>
                </c:pt>
                <c:pt idx="385">
                  <c:v>-69.432000000000002</c:v>
                </c:pt>
                <c:pt idx="386">
                  <c:v>-71.052000000000007</c:v>
                </c:pt>
                <c:pt idx="387">
                  <c:v>-72.783000000000001</c:v>
                </c:pt>
                <c:pt idx="388">
                  <c:v>-74.006</c:v>
                </c:pt>
                <c:pt idx="389">
                  <c:v>-75.290000000000006</c:v>
                </c:pt>
                <c:pt idx="390">
                  <c:v>-77.334999999999994</c:v>
                </c:pt>
                <c:pt idx="391">
                  <c:v>-79.52</c:v>
                </c:pt>
                <c:pt idx="392">
                  <c:v>-81.066999999999993</c:v>
                </c:pt>
                <c:pt idx="393">
                  <c:v>-82.695999999999998</c:v>
                </c:pt>
                <c:pt idx="394">
                  <c:v>-85.316000000000003</c:v>
                </c:pt>
                <c:pt idx="395">
                  <c:v>-88.16</c:v>
                </c:pt>
                <c:pt idx="396">
                  <c:v>-80.918999999999997</c:v>
                </c:pt>
                <c:pt idx="397">
                  <c:v>-74.114000000000004</c:v>
                </c:pt>
                <c:pt idx="398">
                  <c:v>-64.644000000000005</c:v>
                </c:pt>
                <c:pt idx="399">
                  <c:v>-55.96</c:v>
                </c:pt>
                <c:pt idx="400">
                  <c:v>-50.551000000000002</c:v>
                </c:pt>
                <c:pt idx="401">
                  <c:v>-45.436</c:v>
                </c:pt>
                <c:pt idx="402">
                  <c:v>-38.249000000000002</c:v>
                </c:pt>
                <c:pt idx="403">
                  <c:v>-31.58</c:v>
                </c:pt>
                <c:pt idx="404">
                  <c:v>-27.39</c:v>
                </c:pt>
                <c:pt idx="405">
                  <c:v>-23.396999999999998</c:v>
                </c:pt>
                <c:pt idx="406">
                  <c:v>-17.738</c:v>
                </c:pt>
                <c:pt idx="407">
                  <c:v>-12.436999999999999</c:v>
                </c:pt>
                <c:pt idx="408">
                  <c:v>-9.0794999999999995</c:v>
                </c:pt>
                <c:pt idx="409">
                  <c:v>-5.8606999999999996</c:v>
                </c:pt>
                <c:pt idx="410">
                  <c:v>-1.2655000000000001</c:v>
                </c:pt>
                <c:pt idx="411">
                  <c:v>3.0747</c:v>
                </c:pt>
                <c:pt idx="412">
                  <c:v>5.8396999999999997</c:v>
                </c:pt>
                <c:pt idx="413">
                  <c:v>8.4944000000000006</c:v>
                </c:pt>
                <c:pt idx="414">
                  <c:v>12.257</c:v>
                </c:pt>
                <c:pt idx="415">
                  <c:v>15.83</c:v>
                </c:pt>
                <c:pt idx="416">
                  <c:v>18.117000000000001</c:v>
                </c:pt>
                <c:pt idx="417">
                  <c:v>20.331</c:v>
                </c:pt>
                <c:pt idx="418">
                  <c:v>23.527000000000001</c:v>
                </c:pt>
                <c:pt idx="419">
                  <c:v>26.585000000000001</c:v>
                </c:pt>
                <c:pt idx="420">
                  <c:v>28.552</c:v>
                </c:pt>
                <c:pt idx="421">
                  <c:v>30.402999999999999</c:v>
                </c:pt>
                <c:pt idx="422">
                  <c:v>32.939</c:v>
                </c:pt>
                <c:pt idx="423">
                  <c:v>35.32</c:v>
                </c:pt>
                <c:pt idx="424">
                  <c:v>36.79</c:v>
                </c:pt>
                <c:pt idx="425">
                  <c:v>38.073</c:v>
                </c:pt>
                <c:pt idx="426">
                  <c:v>39.652000000000001</c:v>
                </c:pt>
                <c:pt idx="427">
                  <c:v>40.948</c:v>
                </c:pt>
                <c:pt idx="428">
                  <c:v>41.683999999999997</c:v>
                </c:pt>
                <c:pt idx="429">
                  <c:v>42.295999999999999</c:v>
                </c:pt>
                <c:pt idx="430">
                  <c:v>43.106999999999999</c:v>
                </c:pt>
                <c:pt idx="431">
                  <c:v>43.771999999999998</c:v>
                </c:pt>
                <c:pt idx="432">
                  <c:v>44.087000000000003</c:v>
                </c:pt>
                <c:pt idx="433">
                  <c:v>44.3</c:v>
                </c:pt>
                <c:pt idx="434">
                  <c:v>44.584000000000003</c:v>
                </c:pt>
                <c:pt idx="435">
                  <c:v>44.798999999999999</c:v>
                </c:pt>
                <c:pt idx="436">
                  <c:v>44.911999999999999</c:v>
                </c:pt>
                <c:pt idx="437">
                  <c:v>45.009</c:v>
                </c:pt>
                <c:pt idx="438">
                  <c:v>45.113999999999997</c:v>
                </c:pt>
                <c:pt idx="439">
                  <c:v>45.165999999999997</c:v>
                </c:pt>
                <c:pt idx="440">
                  <c:v>45.174999999999997</c:v>
                </c:pt>
                <c:pt idx="441">
                  <c:v>45.164000000000001</c:v>
                </c:pt>
                <c:pt idx="442">
                  <c:v>45.139000000000003</c:v>
                </c:pt>
                <c:pt idx="443">
                  <c:v>45.091999999999999</c:v>
                </c:pt>
                <c:pt idx="444">
                  <c:v>45.064</c:v>
                </c:pt>
                <c:pt idx="445">
                  <c:v>45.026000000000003</c:v>
                </c:pt>
                <c:pt idx="446">
                  <c:v>44.953000000000003</c:v>
                </c:pt>
                <c:pt idx="447">
                  <c:v>44.851999999999997</c:v>
                </c:pt>
                <c:pt idx="448">
                  <c:v>44.77</c:v>
                </c:pt>
                <c:pt idx="449">
                  <c:v>44.68</c:v>
                </c:pt>
                <c:pt idx="450">
                  <c:v>44.554000000000002</c:v>
                </c:pt>
                <c:pt idx="451">
                  <c:v>44.396000000000001</c:v>
                </c:pt>
                <c:pt idx="452">
                  <c:v>44.301000000000002</c:v>
                </c:pt>
                <c:pt idx="453">
                  <c:v>44.204000000000001</c:v>
                </c:pt>
                <c:pt idx="454">
                  <c:v>44.055999999999997</c:v>
                </c:pt>
                <c:pt idx="455">
                  <c:v>43.902999999999999</c:v>
                </c:pt>
                <c:pt idx="456">
                  <c:v>43.804000000000002</c:v>
                </c:pt>
                <c:pt idx="457">
                  <c:v>43.701999999999998</c:v>
                </c:pt>
                <c:pt idx="458">
                  <c:v>43.55</c:v>
                </c:pt>
                <c:pt idx="459">
                  <c:v>43.399000000000001</c:v>
                </c:pt>
                <c:pt idx="460">
                  <c:v>43.301000000000002</c:v>
                </c:pt>
                <c:pt idx="461">
                  <c:v>43.201000000000001</c:v>
                </c:pt>
                <c:pt idx="462">
                  <c:v>43.051000000000002</c:v>
                </c:pt>
                <c:pt idx="463">
                  <c:v>42.896999999999998</c:v>
                </c:pt>
                <c:pt idx="464">
                  <c:v>42.792000000000002</c:v>
                </c:pt>
                <c:pt idx="465">
                  <c:v>42.683999999999997</c:v>
                </c:pt>
                <c:pt idx="466">
                  <c:v>42.521000000000001</c:v>
                </c:pt>
                <c:pt idx="467">
                  <c:v>42.356999999999999</c:v>
                </c:pt>
                <c:pt idx="468">
                  <c:v>42.249000000000002</c:v>
                </c:pt>
                <c:pt idx="469">
                  <c:v>42.14</c:v>
                </c:pt>
                <c:pt idx="470">
                  <c:v>41.978000000000002</c:v>
                </c:pt>
                <c:pt idx="471">
                  <c:v>41.82</c:v>
                </c:pt>
                <c:pt idx="472">
                  <c:v>41.716000000000001</c:v>
                </c:pt>
                <c:pt idx="473">
                  <c:v>41.61</c:v>
                </c:pt>
                <c:pt idx="474">
                  <c:v>41.451999999999998</c:v>
                </c:pt>
                <c:pt idx="475">
                  <c:v>41.295000000000002</c:v>
                </c:pt>
                <c:pt idx="476">
                  <c:v>41.194000000000003</c:v>
                </c:pt>
                <c:pt idx="477">
                  <c:v>41.091000000000001</c:v>
                </c:pt>
                <c:pt idx="478">
                  <c:v>40.936</c:v>
                </c:pt>
                <c:pt idx="479">
                  <c:v>40.779000000000003</c:v>
                </c:pt>
                <c:pt idx="480">
                  <c:v>40.682000000000002</c:v>
                </c:pt>
                <c:pt idx="481">
                  <c:v>40.581000000000003</c:v>
                </c:pt>
                <c:pt idx="482">
                  <c:v>40.432000000000002</c:v>
                </c:pt>
                <c:pt idx="483">
                  <c:v>40.286000000000001</c:v>
                </c:pt>
                <c:pt idx="484">
                  <c:v>40.19</c:v>
                </c:pt>
                <c:pt idx="485">
                  <c:v>40.094999999999999</c:v>
                </c:pt>
                <c:pt idx="486">
                  <c:v>39.954999999999998</c:v>
                </c:pt>
                <c:pt idx="487">
                  <c:v>39.816000000000003</c:v>
                </c:pt>
                <c:pt idx="488">
                  <c:v>39.726999999999997</c:v>
                </c:pt>
                <c:pt idx="489">
                  <c:v>39.637999999999998</c:v>
                </c:pt>
                <c:pt idx="490">
                  <c:v>39.506</c:v>
                </c:pt>
                <c:pt idx="491">
                  <c:v>39.375999999999998</c:v>
                </c:pt>
                <c:pt idx="492">
                  <c:v>39.290999999999997</c:v>
                </c:pt>
                <c:pt idx="493">
                  <c:v>39.206000000000003</c:v>
                </c:pt>
                <c:pt idx="494">
                  <c:v>39.081000000000003</c:v>
                </c:pt>
                <c:pt idx="495">
                  <c:v>38.957000000000001</c:v>
                </c:pt>
                <c:pt idx="496">
                  <c:v>38.875999999999998</c:v>
                </c:pt>
                <c:pt idx="497">
                  <c:v>38.795999999999999</c:v>
                </c:pt>
                <c:pt idx="498">
                  <c:v>38.677999999999997</c:v>
                </c:pt>
                <c:pt idx="499">
                  <c:v>38.561</c:v>
                </c:pt>
                <c:pt idx="500">
                  <c:v>38.482999999999997</c:v>
                </c:pt>
                <c:pt idx="501">
                  <c:v>38.408999999999999</c:v>
                </c:pt>
                <c:pt idx="502">
                  <c:v>38.298000000000002</c:v>
                </c:pt>
                <c:pt idx="503">
                  <c:v>38.188000000000002</c:v>
                </c:pt>
                <c:pt idx="504">
                  <c:v>38.116999999999997</c:v>
                </c:pt>
                <c:pt idx="505">
                  <c:v>38.045000000000002</c:v>
                </c:pt>
                <c:pt idx="506">
                  <c:v>37.94</c:v>
                </c:pt>
                <c:pt idx="507">
                  <c:v>37.837000000000003</c:v>
                </c:pt>
                <c:pt idx="508">
                  <c:v>37.768999999999998</c:v>
                </c:pt>
                <c:pt idx="509">
                  <c:v>37.701999999999998</c:v>
                </c:pt>
                <c:pt idx="510">
                  <c:v>37.603000000000002</c:v>
                </c:pt>
                <c:pt idx="511">
                  <c:v>37.505000000000003</c:v>
                </c:pt>
                <c:pt idx="512">
                  <c:v>37.441000000000003</c:v>
                </c:pt>
                <c:pt idx="513">
                  <c:v>37.377000000000002</c:v>
                </c:pt>
                <c:pt idx="514">
                  <c:v>37.281999999999996</c:v>
                </c:pt>
                <c:pt idx="515">
                  <c:v>37.189</c:v>
                </c:pt>
                <c:pt idx="516">
                  <c:v>37.128999999999998</c:v>
                </c:pt>
                <c:pt idx="517">
                  <c:v>37.067</c:v>
                </c:pt>
                <c:pt idx="518">
                  <c:v>36.976999999999997</c:v>
                </c:pt>
                <c:pt idx="519">
                  <c:v>36.889000000000003</c:v>
                </c:pt>
                <c:pt idx="520">
                  <c:v>36.832999999999998</c:v>
                </c:pt>
                <c:pt idx="521">
                  <c:v>36.774000000000001</c:v>
                </c:pt>
                <c:pt idx="522">
                  <c:v>36.689</c:v>
                </c:pt>
                <c:pt idx="523">
                  <c:v>36.606000000000002</c:v>
                </c:pt>
                <c:pt idx="524">
                  <c:v>36.552</c:v>
                </c:pt>
                <c:pt idx="525">
                  <c:v>36.496000000000002</c:v>
                </c:pt>
                <c:pt idx="526">
                  <c:v>36.415999999999997</c:v>
                </c:pt>
                <c:pt idx="527">
                  <c:v>36.337000000000003</c:v>
                </c:pt>
                <c:pt idx="528">
                  <c:v>36.286000000000001</c:v>
                </c:pt>
                <c:pt idx="529">
                  <c:v>36.234000000000002</c:v>
                </c:pt>
                <c:pt idx="530">
                  <c:v>36.158000000000001</c:v>
                </c:pt>
                <c:pt idx="531">
                  <c:v>36.073</c:v>
                </c:pt>
                <c:pt idx="532">
                  <c:v>36.033000000000001</c:v>
                </c:pt>
                <c:pt idx="533">
                  <c:v>35.981999999999999</c:v>
                </c:pt>
                <c:pt idx="534">
                  <c:v>35.908000000000001</c:v>
                </c:pt>
                <c:pt idx="535">
                  <c:v>35.835000000000001</c:v>
                </c:pt>
                <c:pt idx="536">
                  <c:v>35.787999999999997</c:v>
                </c:pt>
                <c:pt idx="537">
                  <c:v>35.738999999999997</c:v>
                </c:pt>
                <c:pt idx="538">
                  <c:v>35.668999999999997</c:v>
                </c:pt>
                <c:pt idx="539">
                  <c:v>35.598999999999997</c:v>
                </c:pt>
                <c:pt idx="540">
                  <c:v>35.554000000000002</c:v>
                </c:pt>
                <c:pt idx="541">
                  <c:v>35.508000000000003</c:v>
                </c:pt>
                <c:pt idx="542">
                  <c:v>35.441000000000003</c:v>
                </c:pt>
                <c:pt idx="543">
                  <c:v>35.375999999999998</c:v>
                </c:pt>
                <c:pt idx="544">
                  <c:v>35.332999999999998</c:v>
                </c:pt>
                <c:pt idx="545">
                  <c:v>35.29</c:v>
                </c:pt>
                <c:pt idx="546">
                  <c:v>35.226999999999997</c:v>
                </c:pt>
                <c:pt idx="547">
                  <c:v>35.164000000000001</c:v>
                </c:pt>
                <c:pt idx="548">
                  <c:v>35.124000000000002</c:v>
                </c:pt>
                <c:pt idx="549">
                  <c:v>35.082999999999998</c:v>
                </c:pt>
                <c:pt idx="550">
                  <c:v>35.023000000000003</c:v>
                </c:pt>
                <c:pt idx="551">
                  <c:v>34.963999999999999</c:v>
                </c:pt>
                <c:pt idx="552">
                  <c:v>34.926000000000002</c:v>
                </c:pt>
                <c:pt idx="553">
                  <c:v>34.887</c:v>
                </c:pt>
                <c:pt idx="554">
                  <c:v>34.83</c:v>
                </c:pt>
                <c:pt idx="555">
                  <c:v>34.774000000000001</c:v>
                </c:pt>
                <c:pt idx="556">
                  <c:v>34.737000000000002</c:v>
                </c:pt>
                <c:pt idx="557">
                  <c:v>34.700000000000003</c:v>
                </c:pt>
                <c:pt idx="558">
                  <c:v>34.646000000000001</c:v>
                </c:pt>
                <c:pt idx="559">
                  <c:v>34.593000000000004</c:v>
                </c:pt>
                <c:pt idx="560">
                  <c:v>34.558</c:v>
                </c:pt>
                <c:pt idx="561">
                  <c:v>34.523000000000003</c:v>
                </c:pt>
                <c:pt idx="562">
                  <c:v>34.472000000000001</c:v>
                </c:pt>
                <c:pt idx="563">
                  <c:v>34.420999999999999</c:v>
                </c:pt>
                <c:pt idx="564">
                  <c:v>34.387999999999998</c:v>
                </c:pt>
                <c:pt idx="565">
                  <c:v>34.354999999999997</c:v>
                </c:pt>
                <c:pt idx="566">
                  <c:v>34.305999999999997</c:v>
                </c:pt>
                <c:pt idx="567">
                  <c:v>34.258000000000003</c:v>
                </c:pt>
                <c:pt idx="568">
                  <c:v>34.225999999999999</c:v>
                </c:pt>
                <c:pt idx="569">
                  <c:v>34.194000000000003</c:v>
                </c:pt>
                <c:pt idx="570">
                  <c:v>34.148000000000003</c:v>
                </c:pt>
                <c:pt idx="571">
                  <c:v>34.101999999999997</c:v>
                </c:pt>
                <c:pt idx="572">
                  <c:v>34.072000000000003</c:v>
                </c:pt>
                <c:pt idx="573">
                  <c:v>34.042000000000002</c:v>
                </c:pt>
                <c:pt idx="574">
                  <c:v>33.997</c:v>
                </c:pt>
                <c:pt idx="575">
                  <c:v>33.953000000000003</c:v>
                </c:pt>
                <c:pt idx="576">
                  <c:v>33.924999999999997</c:v>
                </c:pt>
                <c:pt idx="577">
                  <c:v>33.896000000000001</c:v>
                </c:pt>
                <c:pt idx="578">
                  <c:v>33.853999999999999</c:v>
                </c:pt>
                <c:pt idx="579">
                  <c:v>33.811999999999998</c:v>
                </c:pt>
                <c:pt idx="580">
                  <c:v>33.783999999999999</c:v>
                </c:pt>
                <c:pt idx="581">
                  <c:v>33.756999999999998</c:v>
                </c:pt>
                <c:pt idx="582">
                  <c:v>33.716000000000001</c:v>
                </c:pt>
                <c:pt idx="583">
                  <c:v>33.676000000000002</c:v>
                </c:pt>
                <c:pt idx="584">
                  <c:v>33.65</c:v>
                </c:pt>
                <c:pt idx="585">
                  <c:v>33.622999999999998</c:v>
                </c:pt>
                <c:pt idx="586">
                  <c:v>33.585000000000001</c:v>
                </c:pt>
                <c:pt idx="587">
                  <c:v>33.545999999999999</c:v>
                </c:pt>
                <c:pt idx="588">
                  <c:v>33.521000000000001</c:v>
                </c:pt>
                <c:pt idx="589">
                  <c:v>33.496000000000002</c:v>
                </c:pt>
                <c:pt idx="590">
                  <c:v>33.457999999999998</c:v>
                </c:pt>
                <c:pt idx="591">
                  <c:v>33.420999999999999</c:v>
                </c:pt>
                <c:pt idx="592">
                  <c:v>33.396999999999998</c:v>
                </c:pt>
                <c:pt idx="593">
                  <c:v>33.372</c:v>
                </c:pt>
                <c:pt idx="594">
                  <c:v>33.335999999999999</c:v>
                </c:pt>
                <c:pt idx="595">
                  <c:v>33.299999999999997</c:v>
                </c:pt>
                <c:pt idx="596">
                  <c:v>33.277000000000001</c:v>
                </c:pt>
                <c:pt idx="597">
                  <c:v>33.253999999999998</c:v>
                </c:pt>
                <c:pt idx="598">
                  <c:v>33.219000000000001</c:v>
                </c:pt>
                <c:pt idx="599">
                  <c:v>33.186</c:v>
                </c:pt>
                <c:pt idx="600">
                  <c:v>33.162999999999997</c:v>
                </c:pt>
                <c:pt idx="601">
                  <c:v>33.140999999999998</c:v>
                </c:pt>
                <c:pt idx="602">
                  <c:v>33.107999999999997</c:v>
                </c:pt>
                <c:pt idx="603">
                  <c:v>33.076000000000001</c:v>
                </c:pt>
                <c:pt idx="604">
                  <c:v>33.054000000000002</c:v>
                </c:pt>
                <c:pt idx="605">
                  <c:v>33.033000000000001</c:v>
                </c:pt>
                <c:pt idx="606">
                  <c:v>33.002000000000002</c:v>
                </c:pt>
                <c:pt idx="607">
                  <c:v>32.970999999999997</c:v>
                </c:pt>
                <c:pt idx="608">
                  <c:v>32.953000000000003</c:v>
                </c:pt>
                <c:pt idx="609">
                  <c:v>32.930999999999997</c:v>
                </c:pt>
                <c:pt idx="610">
                  <c:v>32.901000000000003</c:v>
                </c:pt>
                <c:pt idx="611">
                  <c:v>32.872</c:v>
                </c:pt>
                <c:pt idx="612">
                  <c:v>32.853000000000002</c:v>
                </c:pt>
                <c:pt idx="613">
                  <c:v>32.834000000000003</c:v>
                </c:pt>
                <c:pt idx="614">
                  <c:v>32.805</c:v>
                </c:pt>
                <c:pt idx="615">
                  <c:v>32.777999999999999</c:v>
                </c:pt>
                <c:pt idx="616">
                  <c:v>32.76</c:v>
                </c:pt>
                <c:pt idx="617">
                  <c:v>32.741999999999997</c:v>
                </c:pt>
                <c:pt idx="618">
                  <c:v>32.716000000000001</c:v>
                </c:pt>
                <c:pt idx="619">
                  <c:v>32.69</c:v>
                </c:pt>
                <c:pt idx="620">
                  <c:v>32.673000000000002</c:v>
                </c:pt>
                <c:pt idx="621">
                  <c:v>32.655999999999999</c:v>
                </c:pt>
                <c:pt idx="622">
                  <c:v>32.631</c:v>
                </c:pt>
                <c:pt idx="623">
                  <c:v>32.606000000000002</c:v>
                </c:pt>
                <c:pt idx="624">
                  <c:v>32.590000000000003</c:v>
                </c:pt>
                <c:pt idx="625">
                  <c:v>32.573999999999998</c:v>
                </c:pt>
                <c:pt idx="626">
                  <c:v>32.549999999999997</c:v>
                </c:pt>
                <c:pt idx="627">
                  <c:v>32.527000000000001</c:v>
                </c:pt>
                <c:pt idx="628">
                  <c:v>32.511000000000003</c:v>
                </c:pt>
                <c:pt idx="629">
                  <c:v>32.496000000000002</c:v>
                </c:pt>
                <c:pt idx="630">
                  <c:v>32.472999999999999</c:v>
                </c:pt>
                <c:pt idx="631">
                  <c:v>32.451000000000001</c:v>
                </c:pt>
                <c:pt idx="632">
                  <c:v>32.436999999999998</c:v>
                </c:pt>
                <c:pt idx="633">
                  <c:v>32.421999999999997</c:v>
                </c:pt>
                <c:pt idx="634">
                  <c:v>32.401000000000003</c:v>
                </c:pt>
                <c:pt idx="635">
                  <c:v>32.380000000000003</c:v>
                </c:pt>
                <c:pt idx="636">
                  <c:v>32.366</c:v>
                </c:pt>
                <c:pt idx="637">
                  <c:v>32.351999999999997</c:v>
                </c:pt>
                <c:pt idx="638">
                  <c:v>32.332000000000001</c:v>
                </c:pt>
                <c:pt idx="639">
                  <c:v>32.311999999999998</c:v>
                </c:pt>
                <c:pt idx="640">
                  <c:v>32.298000000000002</c:v>
                </c:pt>
                <c:pt idx="641">
                  <c:v>32.284999999999997</c:v>
                </c:pt>
                <c:pt idx="642">
                  <c:v>32.265000000000001</c:v>
                </c:pt>
                <c:pt idx="643">
                  <c:v>32.244999999999997</c:v>
                </c:pt>
                <c:pt idx="644">
                  <c:v>32.231999999999999</c:v>
                </c:pt>
                <c:pt idx="645">
                  <c:v>32.219000000000001</c:v>
                </c:pt>
                <c:pt idx="646">
                  <c:v>32.200000000000003</c:v>
                </c:pt>
                <c:pt idx="647">
                  <c:v>32.180999999999997</c:v>
                </c:pt>
                <c:pt idx="648">
                  <c:v>32.168999999999997</c:v>
                </c:pt>
                <c:pt idx="649">
                  <c:v>32.155999999999999</c:v>
                </c:pt>
                <c:pt idx="650">
                  <c:v>32.137999999999998</c:v>
                </c:pt>
                <c:pt idx="651">
                  <c:v>32.119999999999997</c:v>
                </c:pt>
                <c:pt idx="652">
                  <c:v>32.107999999999997</c:v>
                </c:pt>
                <c:pt idx="653">
                  <c:v>32.095999999999997</c:v>
                </c:pt>
                <c:pt idx="654">
                  <c:v>32.078000000000003</c:v>
                </c:pt>
                <c:pt idx="655">
                  <c:v>32.06</c:v>
                </c:pt>
                <c:pt idx="656">
                  <c:v>32.048000000000002</c:v>
                </c:pt>
                <c:pt idx="657">
                  <c:v>32.036000000000001</c:v>
                </c:pt>
                <c:pt idx="658">
                  <c:v>32.018000000000001</c:v>
                </c:pt>
                <c:pt idx="659">
                  <c:v>32.000999999999998</c:v>
                </c:pt>
                <c:pt idx="660">
                  <c:v>31.99</c:v>
                </c:pt>
                <c:pt idx="661">
                  <c:v>31.978999999999999</c:v>
                </c:pt>
                <c:pt idx="662">
                  <c:v>31.963000000000001</c:v>
                </c:pt>
                <c:pt idx="663">
                  <c:v>31.946000000000002</c:v>
                </c:pt>
                <c:pt idx="664">
                  <c:v>31.934999999999999</c:v>
                </c:pt>
                <c:pt idx="665">
                  <c:v>31.925000000000001</c:v>
                </c:pt>
                <c:pt idx="666">
                  <c:v>31.908999999999999</c:v>
                </c:pt>
                <c:pt idx="667">
                  <c:v>31.893000000000001</c:v>
                </c:pt>
                <c:pt idx="668">
                  <c:v>31.884</c:v>
                </c:pt>
                <c:pt idx="669">
                  <c:v>31.873000000000001</c:v>
                </c:pt>
                <c:pt idx="670">
                  <c:v>31.856999999999999</c:v>
                </c:pt>
                <c:pt idx="671">
                  <c:v>31.841999999999999</c:v>
                </c:pt>
                <c:pt idx="672">
                  <c:v>31.834</c:v>
                </c:pt>
                <c:pt idx="673">
                  <c:v>31.823</c:v>
                </c:pt>
                <c:pt idx="674">
                  <c:v>31.809000000000001</c:v>
                </c:pt>
                <c:pt idx="675">
                  <c:v>31.795000000000002</c:v>
                </c:pt>
                <c:pt idx="676">
                  <c:v>31.786999999999999</c:v>
                </c:pt>
                <c:pt idx="677">
                  <c:v>31.776</c:v>
                </c:pt>
                <c:pt idx="678">
                  <c:v>31.765999999999998</c:v>
                </c:pt>
                <c:pt idx="679">
                  <c:v>31.75</c:v>
                </c:pt>
                <c:pt idx="680">
                  <c:v>31.742000000000001</c:v>
                </c:pt>
                <c:pt idx="681">
                  <c:v>31.733000000000001</c:v>
                </c:pt>
                <c:pt idx="682">
                  <c:v>31.72</c:v>
                </c:pt>
                <c:pt idx="683">
                  <c:v>31.707999999999998</c:v>
                </c:pt>
                <c:pt idx="684">
                  <c:v>31.701000000000001</c:v>
                </c:pt>
                <c:pt idx="685">
                  <c:v>31.693000000000001</c:v>
                </c:pt>
                <c:pt idx="686">
                  <c:v>31.681000000000001</c:v>
                </c:pt>
                <c:pt idx="687">
                  <c:v>31.669</c:v>
                </c:pt>
                <c:pt idx="688">
                  <c:v>31.661999999999999</c:v>
                </c:pt>
                <c:pt idx="689">
                  <c:v>31.654</c:v>
                </c:pt>
                <c:pt idx="690">
                  <c:v>31.643000000000001</c:v>
                </c:pt>
                <c:pt idx="691">
                  <c:v>31.632999999999999</c:v>
                </c:pt>
                <c:pt idx="692">
                  <c:v>31.626000000000001</c:v>
                </c:pt>
                <c:pt idx="693">
                  <c:v>31.619</c:v>
                </c:pt>
                <c:pt idx="694">
                  <c:v>31.609000000000002</c:v>
                </c:pt>
                <c:pt idx="695">
                  <c:v>31.599</c:v>
                </c:pt>
                <c:pt idx="696">
                  <c:v>31.593</c:v>
                </c:pt>
                <c:pt idx="697">
                  <c:v>31.587</c:v>
                </c:pt>
                <c:pt idx="698">
                  <c:v>31.577999999999999</c:v>
                </c:pt>
                <c:pt idx="699">
                  <c:v>31.57</c:v>
                </c:pt>
                <c:pt idx="700">
                  <c:v>31.564</c:v>
                </c:pt>
                <c:pt idx="701">
                  <c:v>31.559000000000001</c:v>
                </c:pt>
                <c:pt idx="702">
                  <c:v>31.550999999999998</c:v>
                </c:pt>
                <c:pt idx="703">
                  <c:v>31.542999999999999</c:v>
                </c:pt>
                <c:pt idx="704">
                  <c:v>31.538</c:v>
                </c:pt>
                <c:pt idx="705">
                  <c:v>31.533000000000001</c:v>
                </c:pt>
                <c:pt idx="706">
                  <c:v>31.526</c:v>
                </c:pt>
                <c:pt idx="707">
                  <c:v>31.52</c:v>
                </c:pt>
                <c:pt idx="708">
                  <c:v>31.521000000000001</c:v>
                </c:pt>
                <c:pt idx="709">
                  <c:v>31.510999999999999</c:v>
                </c:pt>
                <c:pt idx="710">
                  <c:v>31.506</c:v>
                </c:pt>
                <c:pt idx="711">
                  <c:v>31.5</c:v>
                </c:pt>
                <c:pt idx="712">
                  <c:v>31.501999999999999</c:v>
                </c:pt>
                <c:pt idx="713">
                  <c:v>31.492000000000001</c:v>
                </c:pt>
                <c:pt idx="714">
                  <c:v>31.486999999999998</c:v>
                </c:pt>
                <c:pt idx="715">
                  <c:v>31.481000000000002</c:v>
                </c:pt>
                <c:pt idx="716">
                  <c:v>31.481999999999999</c:v>
                </c:pt>
                <c:pt idx="717">
                  <c:v>31.472999999999999</c:v>
                </c:pt>
                <c:pt idx="718">
                  <c:v>31.469000000000001</c:v>
                </c:pt>
                <c:pt idx="719">
                  <c:v>31.463999999999999</c:v>
                </c:pt>
                <c:pt idx="720">
                  <c:v>31.462</c:v>
                </c:pt>
                <c:pt idx="721">
                  <c:v>31.457999999999998</c:v>
                </c:pt>
                <c:pt idx="722">
                  <c:v>31.454000000000001</c:v>
                </c:pt>
                <c:pt idx="723">
                  <c:v>31.45</c:v>
                </c:pt>
                <c:pt idx="724">
                  <c:v>31.449000000000002</c:v>
                </c:pt>
                <c:pt idx="725">
                  <c:v>31.446000000000002</c:v>
                </c:pt>
                <c:pt idx="726">
                  <c:v>31.443000000000001</c:v>
                </c:pt>
                <c:pt idx="727">
                  <c:v>31.44</c:v>
                </c:pt>
                <c:pt idx="728">
                  <c:v>31.439</c:v>
                </c:pt>
                <c:pt idx="729">
                  <c:v>31.436</c:v>
                </c:pt>
                <c:pt idx="730">
                  <c:v>31.434000000000001</c:v>
                </c:pt>
                <c:pt idx="731">
                  <c:v>31.431999999999999</c:v>
                </c:pt>
                <c:pt idx="732">
                  <c:v>31.431999999999999</c:v>
                </c:pt>
                <c:pt idx="733">
                  <c:v>31.43</c:v>
                </c:pt>
                <c:pt idx="734">
                  <c:v>31.428000000000001</c:v>
                </c:pt>
                <c:pt idx="735">
                  <c:v>31.405999999999999</c:v>
                </c:pt>
                <c:pt idx="736">
                  <c:v>31.425999999999998</c:v>
                </c:pt>
                <c:pt idx="737">
                  <c:v>31.423999999999999</c:v>
                </c:pt>
                <c:pt idx="738">
                  <c:v>31.422999999999998</c:v>
                </c:pt>
                <c:pt idx="739">
                  <c:v>31.422000000000001</c:v>
                </c:pt>
                <c:pt idx="740">
                  <c:v>31.375</c:v>
                </c:pt>
                <c:pt idx="741">
                  <c:v>31.42</c:v>
                </c:pt>
                <c:pt idx="742">
                  <c:v>31.42</c:v>
                </c:pt>
                <c:pt idx="743">
                  <c:v>31.419</c:v>
                </c:pt>
                <c:pt idx="744">
                  <c:v>31.42</c:v>
                </c:pt>
                <c:pt idx="745">
                  <c:v>31.419</c:v>
                </c:pt>
                <c:pt idx="746">
                  <c:v>31.419</c:v>
                </c:pt>
                <c:pt idx="747">
                  <c:v>31.419</c:v>
                </c:pt>
                <c:pt idx="748">
                  <c:v>31.42</c:v>
                </c:pt>
                <c:pt idx="749">
                  <c:v>31.420999999999999</c:v>
                </c:pt>
                <c:pt idx="750">
                  <c:v>31.420999999999999</c:v>
                </c:pt>
                <c:pt idx="751">
                  <c:v>31.422999999999998</c:v>
                </c:pt>
                <c:pt idx="752">
                  <c:v>31.423999999999999</c:v>
                </c:pt>
                <c:pt idx="753">
                  <c:v>31.425000000000001</c:v>
                </c:pt>
                <c:pt idx="754">
                  <c:v>31.427</c:v>
                </c:pt>
                <c:pt idx="755">
                  <c:v>31.428999999999998</c:v>
                </c:pt>
                <c:pt idx="756">
                  <c:v>31.431000000000001</c:v>
                </c:pt>
                <c:pt idx="757">
                  <c:v>31.431999999999999</c:v>
                </c:pt>
                <c:pt idx="758">
                  <c:v>31.434999999999999</c:v>
                </c:pt>
                <c:pt idx="759">
                  <c:v>31.437999999999999</c:v>
                </c:pt>
                <c:pt idx="760">
                  <c:v>31.440999999999999</c:v>
                </c:pt>
                <c:pt idx="761">
                  <c:v>31.442</c:v>
                </c:pt>
                <c:pt idx="762">
                  <c:v>31.446000000000002</c:v>
                </c:pt>
                <c:pt idx="763">
                  <c:v>31.45</c:v>
                </c:pt>
                <c:pt idx="764">
                  <c:v>31.452999999999999</c:v>
                </c:pt>
                <c:pt idx="765">
                  <c:v>31.456</c:v>
                </c:pt>
                <c:pt idx="766">
                  <c:v>31.460999999999999</c:v>
                </c:pt>
                <c:pt idx="767">
                  <c:v>31.465</c:v>
                </c:pt>
                <c:pt idx="768">
                  <c:v>31.469000000000001</c:v>
                </c:pt>
                <c:pt idx="769">
                  <c:v>31.472000000000001</c:v>
                </c:pt>
                <c:pt idx="770">
                  <c:v>31.478000000000002</c:v>
                </c:pt>
                <c:pt idx="771">
                  <c:v>31.484000000000002</c:v>
                </c:pt>
                <c:pt idx="772">
                  <c:v>31.488</c:v>
                </c:pt>
                <c:pt idx="773">
                  <c:v>31.492000000000001</c:v>
                </c:pt>
                <c:pt idx="774">
                  <c:v>31.498000000000001</c:v>
                </c:pt>
                <c:pt idx="775">
                  <c:v>31.504999999999999</c:v>
                </c:pt>
                <c:pt idx="776">
                  <c:v>31.51</c:v>
                </c:pt>
                <c:pt idx="777">
                  <c:v>31.513999999999999</c:v>
                </c:pt>
                <c:pt idx="778">
                  <c:v>31.521999999999998</c:v>
                </c:pt>
                <c:pt idx="779">
                  <c:v>31.529</c:v>
                </c:pt>
                <c:pt idx="780">
                  <c:v>31.535</c:v>
                </c:pt>
                <c:pt idx="781">
                  <c:v>31.54</c:v>
                </c:pt>
                <c:pt idx="782">
                  <c:v>31.547999999999998</c:v>
                </c:pt>
                <c:pt idx="783">
                  <c:v>31.556000000000001</c:v>
                </c:pt>
                <c:pt idx="784">
                  <c:v>31.562000000000001</c:v>
                </c:pt>
                <c:pt idx="785">
                  <c:v>31.568000000000001</c:v>
                </c:pt>
                <c:pt idx="786">
                  <c:v>31.577000000000002</c:v>
                </c:pt>
                <c:pt idx="787">
                  <c:v>31.585999999999999</c:v>
                </c:pt>
                <c:pt idx="788">
                  <c:v>31.591999999999999</c:v>
                </c:pt>
                <c:pt idx="789">
                  <c:v>31.599</c:v>
                </c:pt>
                <c:pt idx="790">
                  <c:v>31.608000000000001</c:v>
                </c:pt>
                <c:pt idx="791">
                  <c:v>31.617999999999999</c:v>
                </c:pt>
                <c:pt idx="792">
                  <c:v>31.625</c:v>
                </c:pt>
                <c:pt idx="793">
                  <c:v>31.632000000000001</c:v>
                </c:pt>
                <c:pt idx="794">
                  <c:v>31.643000000000001</c:v>
                </c:pt>
                <c:pt idx="795">
                  <c:v>31.654</c:v>
                </c:pt>
                <c:pt idx="796">
                  <c:v>31.661000000000001</c:v>
                </c:pt>
                <c:pt idx="797">
                  <c:v>31.669</c:v>
                </c:pt>
                <c:pt idx="798">
                  <c:v>31.68</c:v>
                </c:pt>
                <c:pt idx="799">
                  <c:v>31.692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3-48AE-B8CA-9A3EADF988AD}"/>
            </c:ext>
          </c:extLst>
        </c:ser>
        <c:ser>
          <c:idx val="0"/>
          <c:order val="1"/>
          <c:tx>
            <c:strRef>
              <c:f>Blad1!$AE$2</c:f>
              <c:strCache>
                <c:ptCount val="1"/>
                <c:pt idx="0">
                  <c:v>close then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Blad1!$AE$3:$AE$402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7.9787234042553185E-3</c:v>
                </c:pt>
                <c:pt idx="5">
                  <c:v>1.5957446808510637E-2</c:v>
                </c:pt>
                <c:pt idx="6">
                  <c:v>2.3936170212765957E-2</c:v>
                </c:pt>
                <c:pt idx="7">
                  <c:v>3.1914893617021274E-2</c:v>
                </c:pt>
                <c:pt idx="8">
                  <c:v>3.9893617021276591E-2</c:v>
                </c:pt>
                <c:pt idx="9">
                  <c:v>4.7872340425531908E-2</c:v>
                </c:pt>
                <c:pt idx="10">
                  <c:v>5.5851063829787224E-2</c:v>
                </c:pt>
                <c:pt idx="11">
                  <c:v>6.3829787234042548E-2</c:v>
                </c:pt>
                <c:pt idx="12">
                  <c:v>7.1808510638297865E-2</c:v>
                </c:pt>
                <c:pt idx="13">
                  <c:v>7.9787234042553182E-2</c:v>
                </c:pt>
                <c:pt idx="14">
                  <c:v>8.7765957446808499E-2</c:v>
                </c:pt>
                <c:pt idx="15">
                  <c:v>9.5744680851063815E-2</c:v>
                </c:pt>
                <c:pt idx="16">
                  <c:v>0.10372340425531913</c:v>
                </c:pt>
                <c:pt idx="17">
                  <c:v>0.11170212765957445</c:v>
                </c:pt>
                <c:pt idx="18">
                  <c:v>0.11968085106382977</c:v>
                </c:pt>
                <c:pt idx="19">
                  <c:v>0.1276595744680851</c:v>
                </c:pt>
                <c:pt idx="20">
                  <c:v>0.13563829787234041</c:v>
                </c:pt>
                <c:pt idx="21">
                  <c:v>0.14361702127659573</c:v>
                </c:pt>
                <c:pt idx="22">
                  <c:v>0.15159574468085105</c:v>
                </c:pt>
                <c:pt idx="23">
                  <c:v>0.15957446808510636</c:v>
                </c:pt>
                <c:pt idx="24">
                  <c:v>0.16755319148936168</c:v>
                </c:pt>
                <c:pt idx="25">
                  <c:v>0.175531914893617</c:v>
                </c:pt>
                <c:pt idx="26">
                  <c:v>0.18351063829787231</c:v>
                </c:pt>
                <c:pt idx="27">
                  <c:v>0.19148936170212763</c:v>
                </c:pt>
                <c:pt idx="28">
                  <c:v>0.19946808510638295</c:v>
                </c:pt>
                <c:pt idx="29">
                  <c:v>0.20744680851063826</c:v>
                </c:pt>
                <c:pt idx="30">
                  <c:v>0.21542553191489358</c:v>
                </c:pt>
                <c:pt idx="31">
                  <c:v>0.2234042553191489</c:v>
                </c:pt>
                <c:pt idx="32">
                  <c:v>0.23138297872340421</c:v>
                </c:pt>
                <c:pt idx="33">
                  <c:v>0.23936170212765953</c:v>
                </c:pt>
                <c:pt idx="34">
                  <c:v>0.24734042553191485</c:v>
                </c:pt>
                <c:pt idx="35">
                  <c:v>0.25531914893617019</c:v>
                </c:pt>
                <c:pt idx="36">
                  <c:v>0.26329787234042551</c:v>
                </c:pt>
                <c:pt idx="37">
                  <c:v>0.27127659574468083</c:v>
                </c:pt>
                <c:pt idx="38">
                  <c:v>0.27925531914893614</c:v>
                </c:pt>
                <c:pt idx="39">
                  <c:v>0.28723404255319146</c:v>
                </c:pt>
                <c:pt idx="40">
                  <c:v>0.29521276595744678</c:v>
                </c:pt>
                <c:pt idx="41">
                  <c:v>0.30319148936170209</c:v>
                </c:pt>
                <c:pt idx="42">
                  <c:v>0.31117021276595741</c:v>
                </c:pt>
                <c:pt idx="43">
                  <c:v>0.31914893617021273</c:v>
                </c:pt>
                <c:pt idx="44">
                  <c:v>0.32712765957446804</c:v>
                </c:pt>
                <c:pt idx="45">
                  <c:v>0.33510638297872336</c:v>
                </c:pt>
                <c:pt idx="46">
                  <c:v>0.34308510638297868</c:v>
                </c:pt>
                <c:pt idx="47">
                  <c:v>0.35106382978723399</c:v>
                </c:pt>
                <c:pt idx="48">
                  <c:v>0.35904255319148931</c:v>
                </c:pt>
                <c:pt idx="49">
                  <c:v>0.36702127659574463</c:v>
                </c:pt>
                <c:pt idx="50">
                  <c:v>0.37499999999999994</c:v>
                </c:pt>
                <c:pt idx="51">
                  <c:v>0.38297872340425526</c:v>
                </c:pt>
                <c:pt idx="52">
                  <c:v>0.39095744680851058</c:v>
                </c:pt>
                <c:pt idx="53">
                  <c:v>0.39893617021276589</c:v>
                </c:pt>
                <c:pt idx="54">
                  <c:v>0.40691489361702121</c:v>
                </c:pt>
                <c:pt idx="55">
                  <c:v>0.41489361702127653</c:v>
                </c:pt>
                <c:pt idx="56">
                  <c:v>0.42287234042553185</c:v>
                </c:pt>
                <c:pt idx="57">
                  <c:v>0.43085106382978716</c:v>
                </c:pt>
                <c:pt idx="58">
                  <c:v>0.43882978723404248</c:v>
                </c:pt>
                <c:pt idx="59">
                  <c:v>0.4468085106382978</c:v>
                </c:pt>
                <c:pt idx="60">
                  <c:v>0.45478723404255311</c:v>
                </c:pt>
                <c:pt idx="61">
                  <c:v>0.46276595744680843</c:v>
                </c:pt>
                <c:pt idx="62">
                  <c:v>0.47074468085106375</c:v>
                </c:pt>
                <c:pt idx="63">
                  <c:v>0.47872340425531906</c:v>
                </c:pt>
                <c:pt idx="64">
                  <c:v>0.48670212765957438</c:v>
                </c:pt>
                <c:pt idx="65">
                  <c:v>0.4946808510638297</c:v>
                </c:pt>
                <c:pt idx="66">
                  <c:v>0.50265957446808507</c:v>
                </c:pt>
                <c:pt idx="67">
                  <c:v>0.51063829787234039</c:v>
                </c:pt>
                <c:pt idx="68">
                  <c:v>0.5186170212765957</c:v>
                </c:pt>
                <c:pt idx="69">
                  <c:v>0.52659574468085102</c:v>
                </c:pt>
                <c:pt idx="70">
                  <c:v>0.53457446808510634</c:v>
                </c:pt>
                <c:pt idx="71">
                  <c:v>0.54255319148936165</c:v>
                </c:pt>
                <c:pt idx="72">
                  <c:v>0.55053191489361697</c:v>
                </c:pt>
                <c:pt idx="73">
                  <c:v>0.55851063829787229</c:v>
                </c:pt>
                <c:pt idx="74">
                  <c:v>0.5664893617021276</c:v>
                </c:pt>
                <c:pt idx="75">
                  <c:v>0.57446808510638292</c:v>
                </c:pt>
                <c:pt idx="76">
                  <c:v>0.58244680851063824</c:v>
                </c:pt>
                <c:pt idx="77">
                  <c:v>0.59042553191489355</c:v>
                </c:pt>
                <c:pt idx="78">
                  <c:v>0.59840425531914887</c:v>
                </c:pt>
                <c:pt idx="79">
                  <c:v>0.60638297872340419</c:v>
                </c:pt>
                <c:pt idx="80">
                  <c:v>0.6143617021276595</c:v>
                </c:pt>
                <c:pt idx="81">
                  <c:v>0.62234042553191482</c:v>
                </c:pt>
                <c:pt idx="82">
                  <c:v>0.63031914893617014</c:v>
                </c:pt>
                <c:pt idx="83">
                  <c:v>0.63829787234042545</c:v>
                </c:pt>
                <c:pt idx="84">
                  <c:v>0.64627659574468077</c:v>
                </c:pt>
                <c:pt idx="85">
                  <c:v>0.65425531914893609</c:v>
                </c:pt>
                <c:pt idx="86">
                  <c:v>0.6622340425531914</c:v>
                </c:pt>
                <c:pt idx="87">
                  <c:v>0.67021276595744672</c:v>
                </c:pt>
                <c:pt idx="88">
                  <c:v>0.67819148936170204</c:v>
                </c:pt>
                <c:pt idx="89">
                  <c:v>0.68617021276595735</c:v>
                </c:pt>
                <c:pt idx="90">
                  <c:v>0.69414893617021267</c:v>
                </c:pt>
                <c:pt idx="91">
                  <c:v>0.70212765957446799</c:v>
                </c:pt>
                <c:pt idx="92">
                  <c:v>0.71010638297872331</c:v>
                </c:pt>
                <c:pt idx="93">
                  <c:v>0.71808510638297862</c:v>
                </c:pt>
                <c:pt idx="94">
                  <c:v>0.72606382978723394</c:v>
                </c:pt>
                <c:pt idx="95">
                  <c:v>0.73404255319148926</c:v>
                </c:pt>
                <c:pt idx="96">
                  <c:v>0.74202127659574457</c:v>
                </c:pt>
                <c:pt idx="97">
                  <c:v>0.74999999999999989</c:v>
                </c:pt>
                <c:pt idx="98">
                  <c:v>0.75797872340425521</c:v>
                </c:pt>
                <c:pt idx="99">
                  <c:v>0.76595744680851052</c:v>
                </c:pt>
                <c:pt idx="100">
                  <c:v>0.77393617021276584</c:v>
                </c:pt>
                <c:pt idx="101">
                  <c:v>0.78191489361702116</c:v>
                </c:pt>
                <c:pt idx="102">
                  <c:v>0.78989361702127647</c:v>
                </c:pt>
                <c:pt idx="103">
                  <c:v>0.79787234042553179</c:v>
                </c:pt>
                <c:pt idx="104">
                  <c:v>0.80585106382978711</c:v>
                </c:pt>
                <c:pt idx="105">
                  <c:v>0.81382978723404242</c:v>
                </c:pt>
                <c:pt idx="106">
                  <c:v>0.82180851063829774</c:v>
                </c:pt>
                <c:pt idx="107">
                  <c:v>0.82978723404255306</c:v>
                </c:pt>
                <c:pt idx="108">
                  <c:v>0.83776595744680837</c:v>
                </c:pt>
                <c:pt idx="109">
                  <c:v>0.84574468085106369</c:v>
                </c:pt>
                <c:pt idx="110">
                  <c:v>0.85372340425531901</c:v>
                </c:pt>
                <c:pt idx="111">
                  <c:v>0.86170212765957432</c:v>
                </c:pt>
                <c:pt idx="112">
                  <c:v>0.86968085106382964</c:v>
                </c:pt>
                <c:pt idx="113">
                  <c:v>0.87765957446808496</c:v>
                </c:pt>
                <c:pt idx="114">
                  <c:v>0.88563829787234027</c:v>
                </c:pt>
                <c:pt idx="115">
                  <c:v>0.89361702127659559</c:v>
                </c:pt>
                <c:pt idx="116">
                  <c:v>0.90159574468085091</c:v>
                </c:pt>
                <c:pt idx="117">
                  <c:v>0.90957446808510622</c:v>
                </c:pt>
                <c:pt idx="118">
                  <c:v>0.91755319148936154</c:v>
                </c:pt>
                <c:pt idx="119">
                  <c:v>0.92553191489361686</c:v>
                </c:pt>
                <c:pt idx="120">
                  <c:v>0.93351063829787218</c:v>
                </c:pt>
                <c:pt idx="121">
                  <c:v>0.94148936170212749</c:v>
                </c:pt>
                <c:pt idx="122">
                  <c:v>0.94946808510638281</c:v>
                </c:pt>
                <c:pt idx="123">
                  <c:v>0.95744680851063813</c:v>
                </c:pt>
                <c:pt idx="124">
                  <c:v>0.96542553191489344</c:v>
                </c:pt>
                <c:pt idx="125">
                  <c:v>0.97340425531914876</c:v>
                </c:pt>
                <c:pt idx="126">
                  <c:v>0.98138297872340408</c:v>
                </c:pt>
                <c:pt idx="127">
                  <c:v>0.98936170212765939</c:v>
                </c:pt>
                <c:pt idx="128">
                  <c:v>0.99734042553191471</c:v>
                </c:pt>
                <c:pt idx="129">
                  <c:v>1.0053191489361701</c:v>
                </c:pt>
                <c:pt idx="130">
                  <c:v>1.0132978723404256</c:v>
                </c:pt>
                <c:pt idx="131">
                  <c:v>1.021276595744681</c:v>
                </c:pt>
                <c:pt idx="132">
                  <c:v>1.0292553191489364</c:v>
                </c:pt>
                <c:pt idx="133">
                  <c:v>1.0372340425531918</c:v>
                </c:pt>
                <c:pt idx="134">
                  <c:v>1.0452127659574473</c:v>
                </c:pt>
                <c:pt idx="135">
                  <c:v>1.0531914893617027</c:v>
                </c:pt>
                <c:pt idx="136">
                  <c:v>1.0611702127659581</c:v>
                </c:pt>
                <c:pt idx="137">
                  <c:v>1.0691489361702136</c:v>
                </c:pt>
                <c:pt idx="138">
                  <c:v>1.077127659574469</c:v>
                </c:pt>
                <c:pt idx="139">
                  <c:v>1.0851063829787244</c:v>
                </c:pt>
                <c:pt idx="140">
                  <c:v>1.0930851063829798</c:v>
                </c:pt>
                <c:pt idx="141">
                  <c:v>1.1010638297872353</c:v>
                </c:pt>
                <c:pt idx="142">
                  <c:v>1.1090425531914907</c:v>
                </c:pt>
                <c:pt idx="143">
                  <c:v>1.1170212765957461</c:v>
                </c:pt>
                <c:pt idx="144">
                  <c:v>1.1250000000000016</c:v>
                </c:pt>
                <c:pt idx="145">
                  <c:v>1.132978723404257</c:v>
                </c:pt>
                <c:pt idx="146">
                  <c:v>1.1409574468085124</c:v>
                </c:pt>
                <c:pt idx="147">
                  <c:v>1.1489361702127678</c:v>
                </c:pt>
                <c:pt idx="148">
                  <c:v>1.1569148936170233</c:v>
                </c:pt>
                <c:pt idx="149">
                  <c:v>1.1648936170212787</c:v>
                </c:pt>
                <c:pt idx="150">
                  <c:v>1.1728723404255341</c:v>
                </c:pt>
                <c:pt idx="151">
                  <c:v>1.1808510638297895</c:v>
                </c:pt>
                <c:pt idx="152">
                  <c:v>1.188829787234045</c:v>
                </c:pt>
                <c:pt idx="153">
                  <c:v>1.1968085106383004</c:v>
                </c:pt>
                <c:pt idx="154">
                  <c:v>1.2047872340425558</c:v>
                </c:pt>
                <c:pt idx="155">
                  <c:v>1.2127659574468113</c:v>
                </c:pt>
                <c:pt idx="156">
                  <c:v>1.2207446808510667</c:v>
                </c:pt>
                <c:pt idx="157">
                  <c:v>1.2287234042553221</c:v>
                </c:pt>
                <c:pt idx="158">
                  <c:v>1.2367021276595775</c:v>
                </c:pt>
                <c:pt idx="159">
                  <c:v>1.244680851063833</c:v>
                </c:pt>
                <c:pt idx="160">
                  <c:v>1.2526595744680884</c:v>
                </c:pt>
                <c:pt idx="161">
                  <c:v>1.2606382978723438</c:v>
                </c:pt>
                <c:pt idx="162">
                  <c:v>1.2686170212765993</c:v>
                </c:pt>
                <c:pt idx="163">
                  <c:v>1.2765957446808547</c:v>
                </c:pt>
                <c:pt idx="164">
                  <c:v>1.2845744680851101</c:v>
                </c:pt>
                <c:pt idx="165">
                  <c:v>1.2925531914893655</c:v>
                </c:pt>
                <c:pt idx="166">
                  <c:v>1.300531914893621</c:v>
                </c:pt>
                <c:pt idx="167">
                  <c:v>1.3085106382978764</c:v>
                </c:pt>
                <c:pt idx="168">
                  <c:v>1.3164893617021318</c:v>
                </c:pt>
                <c:pt idx="169">
                  <c:v>1.3244680851063872</c:v>
                </c:pt>
                <c:pt idx="170">
                  <c:v>1.3324468085106427</c:v>
                </c:pt>
                <c:pt idx="171">
                  <c:v>1.3404255319148981</c:v>
                </c:pt>
                <c:pt idx="172">
                  <c:v>1.3484042553191535</c:v>
                </c:pt>
                <c:pt idx="173">
                  <c:v>1.356382978723409</c:v>
                </c:pt>
                <c:pt idx="174">
                  <c:v>1.3643617021276644</c:v>
                </c:pt>
                <c:pt idx="175">
                  <c:v>1.3723404255319198</c:v>
                </c:pt>
                <c:pt idx="176">
                  <c:v>1.3803191489361752</c:v>
                </c:pt>
                <c:pt idx="177">
                  <c:v>1.3882978723404307</c:v>
                </c:pt>
                <c:pt idx="178">
                  <c:v>1.3962765957446861</c:v>
                </c:pt>
                <c:pt idx="179">
                  <c:v>1.4042553191489415</c:v>
                </c:pt>
                <c:pt idx="180">
                  <c:v>1.412234042553197</c:v>
                </c:pt>
                <c:pt idx="181">
                  <c:v>1.4202127659574524</c:v>
                </c:pt>
                <c:pt idx="182">
                  <c:v>1.4281914893617078</c:v>
                </c:pt>
                <c:pt idx="183">
                  <c:v>1.4361702127659632</c:v>
                </c:pt>
                <c:pt idx="184">
                  <c:v>1.4441489361702187</c:v>
                </c:pt>
                <c:pt idx="185">
                  <c:v>1.4521276595744741</c:v>
                </c:pt>
                <c:pt idx="186">
                  <c:v>1.4601063829787295</c:v>
                </c:pt>
                <c:pt idx="187">
                  <c:v>1.468085106382985</c:v>
                </c:pt>
                <c:pt idx="188">
                  <c:v>1.4760638297872404</c:v>
                </c:pt>
                <c:pt idx="189">
                  <c:v>1.4840425531914958</c:v>
                </c:pt>
                <c:pt idx="190">
                  <c:v>1.4920212765957512</c:v>
                </c:pt>
                <c:pt idx="191">
                  <c:v>1.5000000000000067</c:v>
                </c:pt>
                <c:pt idx="192">
                  <c:v>1.4927884615384681</c:v>
                </c:pt>
                <c:pt idx="193">
                  <c:v>1.4855769230769296</c:v>
                </c:pt>
                <c:pt idx="194">
                  <c:v>1.478365384615391</c:v>
                </c:pt>
                <c:pt idx="195">
                  <c:v>1.4711538461538525</c:v>
                </c:pt>
                <c:pt idx="196">
                  <c:v>1.4639423076923139</c:v>
                </c:pt>
                <c:pt idx="197">
                  <c:v>1.4567307692307754</c:v>
                </c:pt>
                <c:pt idx="198">
                  <c:v>1.4495192307692368</c:v>
                </c:pt>
                <c:pt idx="199">
                  <c:v>1.4423076923076983</c:v>
                </c:pt>
                <c:pt idx="200">
                  <c:v>1.4350961538461597</c:v>
                </c:pt>
                <c:pt idx="201">
                  <c:v>1.4278846153846212</c:v>
                </c:pt>
                <c:pt idx="202">
                  <c:v>1.4206730769230826</c:v>
                </c:pt>
                <c:pt idx="203">
                  <c:v>1.4134615384615441</c:v>
                </c:pt>
                <c:pt idx="204">
                  <c:v>1.4062500000000056</c:v>
                </c:pt>
                <c:pt idx="205">
                  <c:v>1.399038461538467</c:v>
                </c:pt>
                <c:pt idx="206">
                  <c:v>1.3918269230769285</c:v>
                </c:pt>
                <c:pt idx="207">
                  <c:v>1.3846153846153899</c:v>
                </c:pt>
                <c:pt idx="208">
                  <c:v>1.3774038461538514</c:v>
                </c:pt>
                <c:pt idx="209">
                  <c:v>1.3701923076923128</c:v>
                </c:pt>
                <c:pt idx="210">
                  <c:v>1.3629807692307743</c:v>
                </c:pt>
                <c:pt idx="211">
                  <c:v>1.3557692307692357</c:v>
                </c:pt>
                <c:pt idx="212">
                  <c:v>1.3485576923076972</c:v>
                </c:pt>
                <c:pt idx="213">
                  <c:v>1.3413461538461586</c:v>
                </c:pt>
                <c:pt idx="214">
                  <c:v>1.3341346153846201</c:v>
                </c:pt>
                <c:pt idx="215">
                  <c:v>1.3269230769230815</c:v>
                </c:pt>
                <c:pt idx="216">
                  <c:v>1.319711538461543</c:v>
                </c:pt>
                <c:pt idx="217">
                  <c:v>1.3125000000000044</c:v>
                </c:pt>
                <c:pt idx="218">
                  <c:v>1.3052884615384659</c:v>
                </c:pt>
                <c:pt idx="219">
                  <c:v>1.2980769230769273</c:v>
                </c:pt>
                <c:pt idx="220">
                  <c:v>1.2908653846153888</c:v>
                </c:pt>
                <c:pt idx="221">
                  <c:v>1.2836538461538503</c:v>
                </c:pt>
                <c:pt idx="222">
                  <c:v>1.2764423076923117</c:v>
                </c:pt>
                <c:pt idx="223">
                  <c:v>1.2692307692307732</c:v>
                </c:pt>
                <c:pt idx="224">
                  <c:v>1.2620192307692346</c:v>
                </c:pt>
                <c:pt idx="225">
                  <c:v>1.2548076923076961</c:v>
                </c:pt>
                <c:pt idx="226">
                  <c:v>1.2475961538461575</c:v>
                </c:pt>
                <c:pt idx="227">
                  <c:v>1.240384615384619</c:v>
                </c:pt>
                <c:pt idx="228">
                  <c:v>1.2331730769230804</c:v>
                </c:pt>
                <c:pt idx="229">
                  <c:v>1.2259615384615419</c:v>
                </c:pt>
                <c:pt idx="230">
                  <c:v>1.2187500000000033</c:v>
                </c:pt>
                <c:pt idx="231">
                  <c:v>1.2115384615384648</c:v>
                </c:pt>
                <c:pt idx="232">
                  <c:v>1.2043269230769262</c:v>
                </c:pt>
                <c:pt idx="233">
                  <c:v>1.1971153846153877</c:v>
                </c:pt>
                <c:pt idx="234">
                  <c:v>1.1899038461538491</c:v>
                </c:pt>
                <c:pt idx="235">
                  <c:v>1.1826923076923106</c:v>
                </c:pt>
                <c:pt idx="236">
                  <c:v>1.175480769230772</c:v>
                </c:pt>
                <c:pt idx="237">
                  <c:v>1.1682692307692335</c:v>
                </c:pt>
                <c:pt idx="238">
                  <c:v>1.161057692307695</c:v>
                </c:pt>
                <c:pt idx="239">
                  <c:v>1.1538461538461564</c:v>
                </c:pt>
                <c:pt idx="240">
                  <c:v>1.1466346153846179</c:v>
                </c:pt>
                <c:pt idx="241">
                  <c:v>1.1394230769230793</c:v>
                </c:pt>
                <c:pt idx="242">
                  <c:v>1.1322115384615408</c:v>
                </c:pt>
                <c:pt idx="243">
                  <c:v>1.1250000000000022</c:v>
                </c:pt>
                <c:pt idx="244">
                  <c:v>1.1177884615384637</c:v>
                </c:pt>
                <c:pt idx="245">
                  <c:v>1.1105769230769251</c:v>
                </c:pt>
                <c:pt idx="246">
                  <c:v>1.1033653846153866</c:v>
                </c:pt>
                <c:pt idx="247">
                  <c:v>1.096153846153848</c:v>
                </c:pt>
                <c:pt idx="248">
                  <c:v>1.0889423076923095</c:v>
                </c:pt>
                <c:pt idx="249">
                  <c:v>1.0817307692307709</c:v>
                </c:pt>
                <c:pt idx="250">
                  <c:v>1.0745192307692324</c:v>
                </c:pt>
                <c:pt idx="251">
                  <c:v>1.0673076923076938</c:v>
                </c:pt>
                <c:pt idx="252">
                  <c:v>1.0600961538461553</c:v>
                </c:pt>
                <c:pt idx="253">
                  <c:v>1.0528846153846168</c:v>
                </c:pt>
                <c:pt idx="254">
                  <c:v>1.0456730769230782</c:v>
                </c:pt>
                <c:pt idx="255">
                  <c:v>1.0384615384615397</c:v>
                </c:pt>
                <c:pt idx="256">
                  <c:v>1.0312500000000011</c:v>
                </c:pt>
                <c:pt idx="257">
                  <c:v>1.0240384615384626</c:v>
                </c:pt>
                <c:pt idx="258">
                  <c:v>1.016826923076924</c:v>
                </c:pt>
                <c:pt idx="259">
                  <c:v>1.0096153846153855</c:v>
                </c:pt>
                <c:pt idx="260">
                  <c:v>1.0024038461538469</c:v>
                </c:pt>
                <c:pt idx="261">
                  <c:v>0.99519230769230849</c:v>
                </c:pt>
                <c:pt idx="262">
                  <c:v>0.98798076923077005</c:v>
                </c:pt>
                <c:pt idx="263">
                  <c:v>0.98076923076923161</c:v>
                </c:pt>
                <c:pt idx="264">
                  <c:v>0.97355769230769318</c:v>
                </c:pt>
                <c:pt idx="265">
                  <c:v>0.96634615384615474</c:v>
                </c:pt>
                <c:pt idx="266">
                  <c:v>0.95913461538461631</c:v>
                </c:pt>
                <c:pt idx="267">
                  <c:v>0.95192307692307787</c:v>
                </c:pt>
                <c:pt idx="268">
                  <c:v>0.94471153846153944</c:v>
                </c:pt>
                <c:pt idx="269">
                  <c:v>0.937500000000001</c:v>
                </c:pt>
                <c:pt idx="270">
                  <c:v>0.93028846153846256</c:v>
                </c:pt>
                <c:pt idx="271">
                  <c:v>0.92307692307692413</c:v>
                </c:pt>
                <c:pt idx="272">
                  <c:v>0.91586538461538569</c:v>
                </c:pt>
                <c:pt idx="273">
                  <c:v>0.90865384615384726</c:v>
                </c:pt>
                <c:pt idx="274">
                  <c:v>0.90144230769230882</c:v>
                </c:pt>
                <c:pt idx="275">
                  <c:v>0.89423076923077038</c:v>
                </c:pt>
                <c:pt idx="276">
                  <c:v>0.88701923076923195</c:v>
                </c:pt>
                <c:pt idx="277">
                  <c:v>0.87980769230769351</c:v>
                </c:pt>
                <c:pt idx="278">
                  <c:v>0.87259615384615508</c:v>
                </c:pt>
                <c:pt idx="279">
                  <c:v>0.86538461538461664</c:v>
                </c:pt>
                <c:pt idx="280">
                  <c:v>0.8581730769230782</c:v>
                </c:pt>
                <c:pt idx="281">
                  <c:v>0.85096153846153977</c:v>
                </c:pt>
                <c:pt idx="282">
                  <c:v>0.84375000000000133</c:v>
                </c:pt>
                <c:pt idx="283">
                  <c:v>0.8365384615384629</c:v>
                </c:pt>
                <c:pt idx="284">
                  <c:v>0.82932692307692446</c:v>
                </c:pt>
                <c:pt idx="285">
                  <c:v>0.82211538461538602</c:v>
                </c:pt>
                <c:pt idx="286">
                  <c:v>0.81490384615384759</c:v>
                </c:pt>
                <c:pt idx="287">
                  <c:v>0.80769230769230915</c:v>
                </c:pt>
                <c:pt idx="288">
                  <c:v>0.80048076923077072</c:v>
                </c:pt>
                <c:pt idx="289">
                  <c:v>0.79326923076923228</c:v>
                </c:pt>
                <c:pt idx="290">
                  <c:v>0.78605769230769384</c:v>
                </c:pt>
                <c:pt idx="291">
                  <c:v>0.77884615384615541</c:v>
                </c:pt>
                <c:pt idx="292">
                  <c:v>0.77163461538461697</c:v>
                </c:pt>
                <c:pt idx="293">
                  <c:v>0.76442307692307854</c:v>
                </c:pt>
                <c:pt idx="294">
                  <c:v>0.7572115384615401</c:v>
                </c:pt>
                <c:pt idx="295">
                  <c:v>0.75000000000000167</c:v>
                </c:pt>
                <c:pt idx="296">
                  <c:v>0.74278846153846323</c:v>
                </c:pt>
                <c:pt idx="297">
                  <c:v>0.73557692307692479</c:v>
                </c:pt>
                <c:pt idx="298">
                  <c:v>0.72836538461538636</c:v>
                </c:pt>
                <c:pt idx="299">
                  <c:v>0.72115384615384792</c:v>
                </c:pt>
                <c:pt idx="300">
                  <c:v>0.71394230769230949</c:v>
                </c:pt>
                <c:pt idx="301">
                  <c:v>0.70673076923077105</c:v>
                </c:pt>
                <c:pt idx="302">
                  <c:v>0.69951923076923261</c:v>
                </c:pt>
                <c:pt idx="303">
                  <c:v>0.69230769230769418</c:v>
                </c:pt>
                <c:pt idx="304">
                  <c:v>0.68509615384615574</c:v>
                </c:pt>
                <c:pt idx="305">
                  <c:v>0.67788461538461731</c:v>
                </c:pt>
                <c:pt idx="306">
                  <c:v>0.67067307692307887</c:v>
                </c:pt>
                <c:pt idx="307">
                  <c:v>0.66346153846154043</c:v>
                </c:pt>
                <c:pt idx="308">
                  <c:v>0.656250000000002</c:v>
                </c:pt>
                <c:pt idx="309">
                  <c:v>0.64903846153846356</c:v>
                </c:pt>
                <c:pt idx="310">
                  <c:v>0.64182692307692513</c:v>
                </c:pt>
                <c:pt idx="311">
                  <c:v>0.63461538461538669</c:v>
                </c:pt>
                <c:pt idx="312">
                  <c:v>0.62740384615384825</c:v>
                </c:pt>
                <c:pt idx="313">
                  <c:v>0.62019230769230982</c:v>
                </c:pt>
                <c:pt idx="314">
                  <c:v>0.61298076923077138</c:v>
                </c:pt>
                <c:pt idx="315">
                  <c:v>0.60576923076923295</c:v>
                </c:pt>
                <c:pt idx="316">
                  <c:v>0.59855769230769451</c:v>
                </c:pt>
                <c:pt idx="317">
                  <c:v>0.59134615384615608</c:v>
                </c:pt>
                <c:pt idx="318">
                  <c:v>0.58413461538461764</c:v>
                </c:pt>
                <c:pt idx="319">
                  <c:v>0.5769230769230792</c:v>
                </c:pt>
                <c:pt idx="320">
                  <c:v>0.56971153846154077</c:v>
                </c:pt>
                <c:pt idx="321">
                  <c:v>0.56250000000000233</c:v>
                </c:pt>
                <c:pt idx="322">
                  <c:v>0.5552884615384639</c:v>
                </c:pt>
                <c:pt idx="323">
                  <c:v>0.54807692307692546</c:v>
                </c:pt>
                <c:pt idx="324">
                  <c:v>0.54086538461538702</c:v>
                </c:pt>
                <c:pt idx="325">
                  <c:v>0.53365384615384859</c:v>
                </c:pt>
                <c:pt idx="326">
                  <c:v>0.52644230769231015</c:v>
                </c:pt>
                <c:pt idx="327">
                  <c:v>0.51923076923077172</c:v>
                </c:pt>
                <c:pt idx="328">
                  <c:v>0.51201923076923328</c:v>
                </c:pt>
                <c:pt idx="329">
                  <c:v>0.50480769230769484</c:v>
                </c:pt>
                <c:pt idx="330">
                  <c:v>0.49759615384615641</c:v>
                </c:pt>
                <c:pt idx="331">
                  <c:v>0.49038461538461797</c:v>
                </c:pt>
                <c:pt idx="332">
                  <c:v>0.48317307692307954</c:v>
                </c:pt>
                <c:pt idx="333">
                  <c:v>0.4759615384615411</c:v>
                </c:pt>
                <c:pt idx="334">
                  <c:v>0.46875000000000266</c:v>
                </c:pt>
                <c:pt idx="335">
                  <c:v>0.46153846153846423</c:v>
                </c:pt>
                <c:pt idx="336">
                  <c:v>0.45432692307692579</c:v>
                </c:pt>
                <c:pt idx="337">
                  <c:v>0.44711538461538736</c:v>
                </c:pt>
                <c:pt idx="338">
                  <c:v>0.43990384615384892</c:v>
                </c:pt>
                <c:pt idx="339">
                  <c:v>0.43269230769231048</c:v>
                </c:pt>
                <c:pt idx="340">
                  <c:v>0.42548076923077205</c:v>
                </c:pt>
                <c:pt idx="341">
                  <c:v>0.41826923076923361</c:v>
                </c:pt>
                <c:pt idx="342">
                  <c:v>0.41105769230769518</c:v>
                </c:pt>
                <c:pt idx="343">
                  <c:v>0.40384615384615674</c:v>
                </c:pt>
                <c:pt idx="344">
                  <c:v>0.39663461538461831</c:v>
                </c:pt>
                <c:pt idx="345">
                  <c:v>0.38942307692307987</c:v>
                </c:pt>
                <c:pt idx="346">
                  <c:v>0.38221153846154143</c:v>
                </c:pt>
                <c:pt idx="347">
                  <c:v>0.375000000000003</c:v>
                </c:pt>
                <c:pt idx="348">
                  <c:v>0.36778846153846456</c:v>
                </c:pt>
                <c:pt idx="349">
                  <c:v>0.36057692307692613</c:v>
                </c:pt>
                <c:pt idx="350">
                  <c:v>0.35336538461538769</c:v>
                </c:pt>
                <c:pt idx="351">
                  <c:v>0.34615384615384925</c:v>
                </c:pt>
                <c:pt idx="352">
                  <c:v>0.33894230769231082</c:v>
                </c:pt>
                <c:pt idx="353">
                  <c:v>0.33173076923077238</c:v>
                </c:pt>
                <c:pt idx="354">
                  <c:v>0.32451923076923395</c:v>
                </c:pt>
                <c:pt idx="355">
                  <c:v>0.31730769230769551</c:v>
                </c:pt>
                <c:pt idx="356">
                  <c:v>0.31009615384615707</c:v>
                </c:pt>
                <c:pt idx="357">
                  <c:v>0.30288461538461864</c:v>
                </c:pt>
                <c:pt idx="358">
                  <c:v>0.2956730769230802</c:v>
                </c:pt>
                <c:pt idx="359">
                  <c:v>0.28846153846154177</c:v>
                </c:pt>
                <c:pt idx="360">
                  <c:v>0.28125000000000333</c:v>
                </c:pt>
                <c:pt idx="361">
                  <c:v>0.27403846153846489</c:v>
                </c:pt>
                <c:pt idx="362">
                  <c:v>0.26682692307692646</c:v>
                </c:pt>
                <c:pt idx="363">
                  <c:v>0.25961538461538802</c:v>
                </c:pt>
                <c:pt idx="364">
                  <c:v>0.25240384615384959</c:v>
                </c:pt>
                <c:pt idx="365">
                  <c:v>0.24519230769231112</c:v>
                </c:pt>
                <c:pt idx="366">
                  <c:v>0.23798076923077266</c:v>
                </c:pt>
                <c:pt idx="367">
                  <c:v>0.2307692307692342</c:v>
                </c:pt>
                <c:pt idx="368">
                  <c:v>0.22355769230769573</c:v>
                </c:pt>
                <c:pt idx="369">
                  <c:v>0.21634615384615727</c:v>
                </c:pt>
                <c:pt idx="370">
                  <c:v>0.2091346153846188</c:v>
                </c:pt>
                <c:pt idx="371">
                  <c:v>0.20192307692308034</c:v>
                </c:pt>
                <c:pt idx="372">
                  <c:v>0.19471153846154188</c:v>
                </c:pt>
                <c:pt idx="373">
                  <c:v>0.18750000000000341</c:v>
                </c:pt>
                <c:pt idx="374">
                  <c:v>0.18028846153846495</c:v>
                </c:pt>
                <c:pt idx="375">
                  <c:v>0.17307692307692649</c:v>
                </c:pt>
                <c:pt idx="376">
                  <c:v>0.16586538461538802</c:v>
                </c:pt>
                <c:pt idx="377">
                  <c:v>0.15865384615384956</c:v>
                </c:pt>
                <c:pt idx="378">
                  <c:v>0.1514423076923111</c:v>
                </c:pt>
                <c:pt idx="379">
                  <c:v>0.14423076923077263</c:v>
                </c:pt>
                <c:pt idx="380">
                  <c:v>0.13701923076923417</c:v>
                </c:pt>
                <c:pt idx="381">
                  <c:v>0.1298076923076957</c:v>
                </c:pt>
                <c:pt idx="382">
                  <c:v>0.12259615384615724</c:v>
                </c:pt>
                <c:pt idx="383">
                  <c:v>0.11538461538461878</c:v>
                </c:pt>
                <c:pt idx="384">
                  <c:v>0.10817307692308031</c:v>
                </c:pt>
                <c:pt idx="385">
                  <c:v>0.10096153846154185</c:v>
                </c:pt>
                <c:pt idx="386">
                  <c:v>9.3750000000003386E-2</c:v>
                </c:pt>
                <c:pt idx="387">
                  <c:v>8.6538461538464923E-2</c:v>
                </c:pt>
                <c:pt idx="388">
                  <c:v>7.9326923076926459E-2</c:v>
                </c:pt>
                <c:pt idx="389">
                  <c:v>7.2115384615387995E-2</c:v>
                </c:pt>
                <c:pt idx="390">
                  <c:v>6.4903846153849531E-2</c:v>
                </c:pt>
                <c:pt idx="391">
                  <c:v>5.7692307692311068E-2</c:v>
                </c:pt>
                <c:pt idx="392">
                  <c:v>5.0480769230772604E-2</c:v>
                </c:pt>
                <c:pt idx="393">
                  <c:v>4.326923076923414E-2</c:v>
                </c:pt>
                <c:pt idx="394">
                  <c:v>3.6057692307695677E-2</c:v>
                </c:pt>
                <c:pt idx="395">
                  <c:v>2.8846153846157213E-2</c:v>
                </c:pt>
                <c:pt idx="396">
                  <c:v>2.1634615384618749E-2</c:v>
                </c:pt>
                <c:pt idx="397">
                  <c:v>1.4423076923080288E-2</c:v>
                </c:pt>
                <c:pt idx="398">
                  <c:v>7.2115384615418256E-3</c:v>
                </c:pt>
                <c:pt idx="399">
                  <c:v>3.363628819919029E-15</c:v>
                </c:pt>
              </c:numCache>
            </c:numRef>
          </c:xVal>
          <c:yVal>
            <c:numRef>
              <c:f>Blad1!$AF$3:$AF$402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0.56254000000000004</c:v>
                </c:pt>
                <c:pt idx="5">
                  <c:v>1.1234</c:v>
                </c:pt>
                <c:pt idx="6">
                  <c:v>1.9616</c:v>
                </c:pt>
                <c:pt idx="7">
                  <c:v>2.7959999999999998</c:v>
                </c:pt>
                <c:pt idx="8">
                  <c:v>3.3502999999999998</c:v>
                </c:pt>
                <c:pt idx="9">
                  <c:v>3.903</c:v>
                </c:pt>
                <c:pt idx="10">
                  <c:v>4.7290999999999999</c:v>
                </c:pt>
                <c:pt idx="11">
                  <c:v>5.5515999999999996</c:v>
                </c:pt>
                <c:pt idx="12">
                  <c:v>6.0929000000000002</c:v>
                </c:pt>
                <c:pt idx="13">
                  <c:v>6.6195000000000004</c:v>
                </c:pt>
                <c:pt idx="14">
                  <c:v>7.3935000000000004</c:v>
                </c:pt>
                <c:pt idx="15">
                  <c:v>8.1754999999999995</c:v>
                </c:pt>
                <c:pt idx="16">
                  <c:v>8.6797000000000004</c:v>
                </c:pt>
                <c:pt idx="17">
                  <c:v>9.1809999999999992</c:v>
                </c:pt>
                <c:pt idx="18">
                  <c:v>9.9009999999999998</c:v>
                </c:pt>
                <c:pt idx="19">
                  <c:v>10.602</c:v>
                </c:pt>
                <c:pt idx="20">
                  <c:v>11.061999999999999</c:v>
                </c:pt>
                <c:pt idx="21">
                  <c:v>11.500999999999999</c:v>
                </c:pt>
                <c:pt idx="22">
                  <c:v>12.118</c:v>
                </c:pt>
                <c:pt idx="23">
                  <c:v>12.683</c:v>
                </c:pt>
                <c:pt idx="24">
                  <c:v>13.034000000000001</c:v>
                </c:pt>
                <c:pt idx="25">
                  <c:v>13.366</c:v>
                </c:pt>
                <c:pt idx="26">
                  <c:v>13.835000000000001</c:v>
                </c:pt>
                <c:pt idx="27">
                  <c:v>14.225</c:v>
                </c:pt>
                <c:pt idx="28">
                  <c:v>14.478</c:v>
                </c:pt>
                <c:pt idx="29">
                  <c:v>14.69</c:v>
                </c:pt>
                <c:pt idx="30">
                  <c:v>14.976000000000001</c:v>
                </c:pt>
                <c:pt idx="31">
                  <c:v>15.266</c:v>
                </c:pt>
                <c:pt idx="32">
                  <c:v>15.422000000000001</c:v>
                </c:pt>
                <c:pt idx="33">
                  <c:v>15.577</c:v>
                </c:pt>
                <c:pt idx="34">
                  <c:v>15.768000000000001</c:v>
                </c:pt>
                <c:pt idx="35">
                  <c:v>15.954000000000001</c:v>
                </c:pt>
                <c:pt idx="36">
                  <c:v>16.062999999999999</c:v>
                </c:pt>
                <c:pt idx="37">
                  <c:v>16.161000000000001</c:v>
                </c:pt>
                <c:pt idx="38">
                  <c:v>16.289000000000001</c:v>
                </c:pt>
                <c:pt idx="39">
                  <c:v>16.402999999999999</c:v>
                </c:pt>
                <c:pt idx="40">
                  <c:v>16.475999999999999</c:v>
                </c:pt>
                <c:pt idx="41">
                  <c:v>16.545000000000002</c:v>
                </c:pt>
                <c:pt idx="42">
                  <c:v>16.643000000000001</c:v>
                </c:pt>
                <c:pt idx="43">
                  <c:v>16.736999999999998</c:v>
                </c:pt>
                <c:pt idx="44">
                  <c:v>16.792000000000002</c:v>
                </c:pt>
                <c:pt idx="45">
                  <c:v>16.841000000000001</c:v>
                </c:pt>
                <c:pt idx="46">
                  <c:v>16.907</c:v>
                </c:pt>
                <c:pt idx="47">
                  <c:v>16.974</c:v>
                </c:pt>
                <c:pt idx="48">
                  <c:v>17.015999999999998</c:v>
                </c:pt>
                <c:pt idx="49">
                  <c:v>17.058</c:v>
                </c:pt>
                <c:pt idx="50">
                  <c:v>17.117000000000001</c:v>
                </c:pt>
                <c:pt idx="51">
                  <c:v>17.173999999999999</c:v>
                </c:pt>
                <c:pt idx="52">
                  <c:v>17.212</c:v>
                </c:pt>
                <c:pt idx="53">
                  <c:v>17.248000000000001</c:v>
                </c:pt>
                <c:pt idx="54">
                  <c:v>17.300999999999998</c:v>
                </c:pt>
                <c:pt idx="55">
                  <c:v>17.350999999999999</c:v>
                </c:pt>
                <c:pt idx="56">
                  <c:v>17.382999999999999</c:v>
                </c:pt>
                <c:pt idx="57">
                  <c:v>17.414999999999999</c:v>
                </c:pt>
                <c:pt idx="58">
                  <c:v>17.460999999999999</c:v>
                </c:pt>
                <c:pt idx="59">
                  <c:v>17.507000000000001</c:v>
                </c:pt>
                <c:pt idx="60">
                  <c:v>17.536999999999999</c:v>
                </c:pt>
                <c:pt idx="61">
                  <c:v>17.565999999999999</c:v>
                </c:pt>
                <c:pt idx="62">
                  <c:v>17.609000000000002</c:v>
                </c:pt>
                <c:pt idx="63">
                  <c:v>17.652000000000001</c:v>
                </c:pt>
                <c:pt idx="64">
                  <c:v>17.68</c:v>
                </c:pt>
                <c:pt idx="65">
                  <c:v>17.707999999999998</c:v>
                </c:pt>
                <c:pt idx="66">
                  <c:v>17.75</c:v>
                </c:pt>
                <c:pt idx="67">
                  <c:v>17.79</c:v>
                </c:pt>
                <c:pt idx="68">
                  <c:v>17.817</c:v>
                </c:pt>
                <c:pt idx="69">
                  <c:v>17.843</c:v>
                </c:pt>
                <c:pt idx="70">
                  <c:v>17.882000000000001</c:v>
                </c:pt>
                <c:pt idx="71">
                  <c:v>17.919</c:v>
                </c:pt>
                <c:pt idx="72">
                  <c:v>17.943999999999999</c:v>
                </c:pt>
                <c:pt idx="73">
                  <c:v>17.968</c:v>
                </c:pt>
                <c:pt idx="74">
                  <c:v>18.003</c:v>
                </c:pt>
                <c:pt idx="75">
                  <c:v>18.036000000000001</c:v>
                </c:pt>
                <c:pt idx="76">
                  <c:v>18.056999999999999</c:v>
                </c:pt>
                <c:pt idx="77">
                  <c:v>18.077000000000002</c:v>
                </c:pt>
                <c:pt idx="78">
                  <c:v>18.109000000000002</c:v>
                </c:pt>
                <c:pt idx="79">
                  <c:v>18.14</c:v>
                </c:pt>
                <c:pt idx="80">
                  <c:v>18.161000000000001</c:v>
                </c:pt>
                <c:pt idx="81">
                  <c:v>18.181999999999999</c:v>
                </c:pt>
                <c:pt idx="82">
                  <c:v>18.212</c:v>
                </c:pt>
                <c:pt idx="83">
                  <c:v>18.242999999999999</c:v>
                </c:pt>
                <c:pt idx="84">
                  <c:v>18.263000000000002</c:v>
                </c:pt>
                <c:pt idx="85">
                  <c:v>18.283000000000001</c:v>
                </c:pt>
                <c:pt idx="86">
                  <c:v>18.312000000000001</c:v>
                </c:pt>
                <c:pt idx="87">
                  <c:v>18.341000000000001</c:v>
                </c:pt>
                <c:pt idx="88">
                  <c:v>18.36</c:v>
                </c:pt>
                <c:pt idx="89">
                  <c:v>18.378</c:v>
                </c:pt>
                <c:pt idx="90">
                  <c:v>18.407</c:v>
                </c:pt>
                <c:pt idx="91">
                  <c:v>18.434999999999999</c:v>
                </c:pt>
                <c:pt idx="92">
                  <c:v>18.454000000000001</c:v>
                </c:pt>
                <c:pt idx="93">
                  <c:v>18.472000000000001</c:v>
                </c:pt>
                <c:pt idx="94">
                  <c:v>18.5</c:v>
                </c:pt>
                <c:pt idx="95">
                  <c:v>18.527999999999999</c:v>
                </c:pt>
                <c:pt idx="96">
                  <c:v>18.547000000000001</c:v>
                </c:pt>
                <c:pt idx="97">
                  <c:v>18.565000000000001</c:v>
                </c:pt>
                <c:pt idx="98">
                  <c:v>18.591999999999999</c:v>
                </c:pt>
                <c:pt idx="99">
                  <c:v>18.619</c:v>
                </c:pt>
                <c:pt idx="100">
                  <c:v>18.638000000000002</c:v>
                </c:pt>
                <c:pt idx="101">
                  <c:v>18.655000000000001</c:v>
                </c:pt>
                <c:pt idx="102">
                  <c:v>18.681999999999999</c:v>
                </c:pt>
                <c:pt idx="103">
                  <c:v>18.709</c:v>
                </c:pt>
                <c:pt idx="104">
                  <c:v>18.725999999999999</c:v>
                </c:pt>
                <c:pt idx="105">
                  <c:v>18.742999999999999</c:v>
                </c:pt>
                <c:pt idx="106">
                  <c:v>18.768999999999998</c:v>
                </c:pt>
                <c:pt idx="107">
                  <c:v>18.795000000000002</c:v>
                </c:pt>
                <c:pt idx="108">
                  <c:v>18.812000000000001</c:v>
                </c:pt>
                <c:pt idx="109">
                  <c:v>18.829000000000001</c:v>
                </c:pt>
                <c:pt idx="110">
                  <c:v>18.853999999999999</c:v>
                </c:pt>
                <c:pt idx="111">
                  <c:v>18.88</c:v>
                </c:pt>
                <c:pt idx="112">
                  <c:v>18.896999999999998</c:v>
                </c:pt>
                <c:pt idx="113">
                  <c:v>18.913</c:v>
                </c:pt>
                <c:pt idx="114">
                  <c:v>18.937999999999999</c:v>
                </c:pt>
                <c:pt idx="115">
                  <c:v>18.963000000000001</c:v>
                </c:pt>
                <c:pt idx="116">
                  <c:v>18.978999999999999</c:v>
                </c:pt>
                <c:pt idx="117">
                  <c:v>18.995000000000001</c:v>
                </c:pt>
                <c:pt idx="118">
                  <c:v>19.02</c:v>
                </c:pt>
                <c:pt idx="119">
                  <c:v>19.044</c:v>
                </c:pt>
                <c:pt idx="120">
                  <c:v>19.061</c:v>
                </c:pt>
                <c:pt idx="121">
                  <c:v>19.077000000000002</c:v>
                </c:pt>
                <c:pt idx="122">
                  <c:v>19.100999999999999</c:v>
                </c:pt>
                <c:pt idx="123">
                  <c:v>19.125</c:v>
                </c:pt>
                <c:pt idx="124">
                  <c:v>19.140999999999998</c:v>
                </c:pt>
                <c:pt idx="125">
                  <c:v>19.158000000000001</c:v>
                </c:pt>
                <c:pt idx="126">
                  <c:v>19.181999999999999</c:v>
                </c:pt>
                <c:pt idx="127">
                  <c:v>19.206</c:v>
                </c:pt>
                <c:pt idx="128">
                  <c:v>19.222000000000001</c:v>
                </c:pt>
                <c:pt idx="129">
                  <c:v>19.236999999999998</c:v>
                </c:pt>
                <c:pt idx="130">
                  <c:v>19.260000000000002</c:v>
                </c:pt>
                <c:pt idx="131">
                  <c:v>19.283999999999999</c:v>
                </c:pt>
                <c:pt idx="132">
                  <c:v>19.3</c:v>
                </c:pt>
                <c:pt idx="133">
                  <c:v>19.315000000000001</c:v>
                </c:pt>
                <c:pt idx="134">
                  <c:v>19.338999999999999</c:v>
                </c:pt>
                <c:pt idx="135">
                  <c:v>19.363</c:v>
                </c:pt>
                <c:pt idx="136">
                  <c:v>19.378</c:v>
                </c:pt>
                <c:pt idx="137">
                  <c:v>19.393000000000001</c:v>
                </c:pt>
                <c:pt idx="138">
                  <c:v>19.416</c:v>
                </c:pt>
                <c:pt idx="139">
                  <c:v>19.439</c:v>
                </c:pt>
                <c:pt idx="140">
                  <c:v>19.454000000000001</c:v>
                </c:pt>
                <c:pt idx="141">
                  <c:v>19.469000000000001</c:v>
                </c:pt>
                <c:pt idx="142">
                  <c:v>19.492000000000001</c:v>
                </c:pt>
                <c:pt idx="143">
                  <c:v>19.515000000000001</c:v>
                </c:pt>
                <c:pt idx="144">
                  <c:v>19.53</c:v>
                </c:pt>
                <c:pt idx="145">
                  <c:v>19.545999999999999</c:v>
                </c:pt>
                <c:pt idx="146">
                  <c:v>19.568999999999999</c:v>
                </c:pt>
                <c:pt idx="147">
                  <c:v>19.591999999999999</c:v>
                </c:pt>
                <c:pt idx="148">
                  <c:v>19.606999999999999</c:v>
                </c:pt>
                <c:pt idx="149">
                  <c:v>19.623000000000001</c:v>
                </c:pt>
                <c:pt idx="150">
                  <c:v>19.646000000000001</c:v>
                </c:pt>
                <c:pt idx="151">
                  <c:v>19.667999999999999</c:v>
                </c:pt>
                <c:pt idx="152">
                  <c:v>19.683</c:v>
                </c:pt>
                <c:pt idx="153">
                  <c:v>19.698</c:v>
                </c:pt>
                <c:pt idx="154">
                  <c:v>19.72</c:v>
                </c:pt>
                <c:pt idx="155">
                  <c:v>19.742000000000001</c:v>
                </c:pt>
                <c:pt idx="156">
                  <c:v>19.757999999999999</c:v>
                </c:pt>
                <c:pt idx="157">
                  <c:v>19.771999999999998</c:v>
                </c:pt>
                <c:pt idx="158">
                  <c:v>19.795000000000002</c:v>
                </c:pt>
                <c:pt idx="159">
                  <c:v>19.82</c:v>
                </c:pt>
                <c:pt idx="160">
                  <c:v>19.829999999999998</c:v>
                </c:pt>
                <c:pt idx="161">
                  <c:v>19.844000000000001</c:v>
                </c:pt>
                <c:pt idx="162">
                  <c:v>19.866</c:v>
                </c:pt>
                <c:pt idx="163">
                  <c:v>19.888000000000002</c:v>
                </c:pt>
                <c:pt idx="164">
                  <c:v>19.902000000000001</c:v>
                </c:pt>
                <c:pt idx="165">
                  <c:v>19.916</c:v>
                </c:pt>
                <c:pt idx="166">
                  <c:v>19.937999999999999</c:v>
                </c:pt>
                <c:pt idx="167">
                  <c:v>19.96</c:v>
                </c:pt>
                <c:pt idx="168">
                  <c:v>19.974</c:v>
                </c:pt>
                <c:pt idx="169">
                  <c:v>19.988</c:v>
                </c:pt>
                <c:pt idx="170">
                  <c:v>20.009</c:v>
                </c:pt>
                <c:pt idx="171">
                  <c:v>20.03</c:v>
                </c:pt>
                <c:pt idx="172">
                  <c:v>20.042999999999999</c:v>
                </c:pt>
                <c:pt idx="173">
                  <c:v>20.056999999999999</c:v>
                </c:pt>
                <c:pt idx="174">
                  <c:v>20.077000000000002</c:v>
                </c:pt>
                <c:pt idx="175">
                  <c:v>20.097000000000001</c:v>
                </c:pt>
                <c:pt idx="176">
                  <c:v>20.111000000000001</c:v>
                </c:pt>
                <c:pt idx="177">
                  <c:v>20.123999999999999</c:v>
                </c:pt>
                <c:pt idx="178">
                  <c:v>20.143999999999998</c:v>
                </c:pt>
                <c:pt idx="179">
                  <c:v>20.164999999999999</c:v>
                </c:pt>
                <c:pt idx="180">
                  <c:v>20.178000000000001</c:v>
                </c:pt>
                <c:pt idx="181">
                  <c:v>20.192</c:v>
                </c:pt>
                <c:pt idx="182">
                  <c:v>20.212</c:v>
                </c:pt>
                <c:pt idx="183">
                  <c:v>20.231999999999999</c:v>
                </c:pt>
                <c:pt idx="184">
                  <c:v>20.245000000000001</c:v>
                </c:pt>
                <c:pt idx="185">
                  <c:v>20.259</c:v>
                </c:pt>
                <c:pt idx="186">
                  <c:v>20.279</c:v>
                </c:pt>
                <c:pt idx="187">
                  <c:v>20.298999999999999</c:v>
                </c:pt>
                <c:pt idx="188">
                  <c:v>20.312999999999999</c:v>
                </c:pt>
                <c:pt idx="189">
                  <c:v>20.327000000000002</c:v>
                </c:pt>
                <c:pt idx="190">
                  <c:v>20.347000000000001</c:v>
                </c:pt>
                <c:pt idx="191">
                  <c:v>20.367999999999999</c:v>
                </c:pt>
                <c:pt idx="192">
                  <c:v>20.015000000000001</c:v>
                </c:pt>
                <c:pt idx="193">
                  <c:v>19.577999999999999</c:v>
                </c:pt>
                <c:pt idx="194">
                  <c:v>18.984999999999999</c:v>
                </c:pt>
                <c:pt idx="195">
                  <c:v>18.391999999999999</c:v>
                </c:pt>
                <c:pt idx="196">
                  <c:v>18.035</c:v>
                </c:pt>
                <c:pt idx="197">
                  <c:v>17.602</c:v>
                </c:pt>
                <c:pt idx="198">
                  <c:v>17.007999999999999</c:v>
                </c:pt>
                <c:pt idx="199">
                  <c:v>16.414999999999999</c:v>
                </c:pt>
                <c:pt idx="200">
                  <c:v>16.053000000000001</c:v>
                </c:pt>
                <c:pt idx="201">
                  <c:v>15.624000000000001</c:v>
                </c:pt>
                <c:pt idx="202">
                  <c:v>15.031000000000001</c:v>
                </c:pt>
                <c:pt idx="203">
                  <c:v>14.436999999999999</c:v>
                </c:pt>
                <c:pt idx="204">
                  <c:v>14.069000000000001</c:v>
                </c:pt>
                <c:pt idx="205">
                  <c:v>13.645</c:v>
                </c:pt>
                <c:pt idx="206">
                  <c:v>13.05</c:v>
                </c:pt>
                <c:pt idx="207">
                  <c:v>12.456</c:v>
                </c:pt>
                <c:pt idx="208">
                  <c:v>12.083</c:v>
                </c:pt>
                <c:pt idx="209">
                  <c:v>11.663</c:v>
                </c:pt>
                <c:pt idx="210">
                  <c:v>11.068</c:v>
                </c:pt>
                <c:pt idx="211">
                  <c:v>10.472</c:v>
                </c:pt>
                <c:pt idx="212">
                  <c:v>10.093999999999999</c:v>
                </c:pt>
                <c:pt idx="213">
                  <c:v>9.6777999999999995</c:v>
                </c:pt>
                <c:pt idx="214">
                  <c:v>9.0815000000000001</c:v>
                </c:pt>
                <c:pt idx="215">
                  <c:v>8.4849999999999994</c:v>
                </c:pt>
                <c:pt idx="216">
                  <c:v>8.1014999999999997</c:v>
                </c:pt>
                <c:pt idx="217">
                  <c:v>7.6890000000000001</c:v>
                </c:pt>
                <c:pt idx="218">
                  <c:v>7.0915999999999997</c:v>
                </c:pt>
                <c:pt idx="219">
                  <c:v>6.4938000000000002</c:v>
                </c:pt>
                <c:pt idx="220">
                  <c:v>6.1048999999999998</c:v>
                </c:pt>
                <c:pt idx="221">
                  <c:v>5.6961000000000004</c:v>
                </c:pt>
                <c:pt idx="222">
                  <c:v>5.0972999999999997</c:v>
                </c:pt>
                <c:pt idx="223">
                  <c:v>4.4981</c:v>
                </c:pt>
                <c:pt idx="224">
                  <c:v>4.1036999999999999</c:v>
                </c:pt>
                <c:pt idx="225">
                  <c:v>3.6983999999999999</c:v>
                </c:pt>
                <c:pt idx="226">
                  <c:v>3.0990000000000002</c:v>
                </c:pt>
                <c:pt idx="227">
                  <c:v>2.4998999999999998</c:v>
                </c:pt>
                <c:pt idx="228">
                  <c:v>2.1002000000000001</c:v>
                </c:pt>
                <c:pt idx="229">
                  <c:v>1.7011000000000001</c:v>
                </c:pt>
                <c:pt idx="230">
                  <c:v>1.1039000000000001</c:v>
                </c:pt>
                <c:pt idx="231">
                  <c:v>0.50634999999999997</c:v>
                </c:pt>
                <c:pt idx="232">
                  <c:v>0.10784000000000001</c:v>
                </c:pt>
                <c:pt idx="233">
                  <c:v>-0.29087000000000002</c:v>
                </c:pt>
                <c:pt idx="234">
                  <c:v>-0.88919999999999999</c:v>
                </c:pt>
                <c:pt idx="235">
                  <c:v>-1.4876</c:v>
                </c:pt>
                <c:pt idx="236">
                  <c:v>-1.8865000000000001</c:v>
                </c:pt>
                <c:pt idx="237">
                  <c:v>-2.2856999999999998</c:v>
                </c:pt>
                <c:pt idx="238">
                  <c:v>-2.8837000000000002</c:v>
                </c:pt>
                <c:pt idx="239">
                  <c:v>-3.4821</c:v>
                </c:pt>
                <c:pt idx="240">
                  <c:v>-3.8809999999999998</c:v>
                </c:pt>
                <c:pt idx="241">
                  <c:v>-4.2797999999999998</c:v>
                </c:pt>
                <c:pt idx="242">
                  <c:v>-4.8704999999999998</c:v>
                </c:pt>
                <c:pt idx="243">
                  <c:v>-5.4085000000000001</c:v>
                </c:pt>
                <c:pt idx="244">
                  <c:v>-5.8285</c:v>
                </c:pt>
                <c:pt idx="245">
                  <c:v>-6.2069000000000001</c:v>
                </c:pt>
                <c:pt idx="246">
                  <c:v>-6.7671000000000001</c:v>
                </c:pt>
                <c:pt idx="247">
                  <c:v>-7.3299000000000003</c:v>
                </c:pt>
                <c:pt idx="248">
                  <c:v>-7.7076000000000002</c:v>
                </c:pt>
                <c:pt idx="249">
                  <c:v>-8.0774000000000008</c:v>
                </c:pt>
                <c:pt idx="250">
                  <c:v>-8.6257999999999999</c:v>
                </c:pt>
                <c:pt idx="251">
                  <c:v>-9.1697000000000006</c:v>
                </c:pt>
                <c:pt idx="252">
                  <c:v>-9.5302000000000007</c:v>
                </c:pt>
                <c:pt idx="253">
                  <c:v>-9.8876000000000008</c:v>
                </c:pt>
                <c:pt idx="254">
                  <c:v>-10.406000000000001</c:v>
                </c:pt>
                <c:pt idx="255">
                  <c:v>-10.906000000000001</c:v>
                </c:pt>
                <c:pt idx="256">
                  <c:v>-11.224</c:v>
                </c:pt>
                <c:pt idx="257">
                  <c:v>-11.535</c:v>
                </c:pt>
                <c:pt idx="258">
                  <c:v>-11.994999999999999</c:v>
                </c:pt>
                <c:pt idx="259">
                  <c:v>-12.449</c:v>
                </c:pt>
                <c:pt idx="260">
                  <c:v>-12.736000000000001</c:v>
                </c:pt>
                <c:pt idx="261">
                  <c:v>-13.016999999999999</c:v>
                </c:pt>
                <c:pt idx="262">
                  <c:v>-13.420999999999999</c:v>
                </c:pt>
                <c:pt idx="263">
                  <c:v>-13.807</c:v>
                </c:pt>
                <c:pt idx="264">
                  <c:v>-14.054</c:v>
                </c:pt>
                <c:pt idx="265">
                  <c:v>-14.297000000000001</c:v>
                </c:pt>
                <c:pt idx="266">
                  <c:v>-14.654</c:v>
                </c:pt>
                <c:pt idx="267">
                  <c:v>-14.986000000000001</c:v>
                </c:pt>
                <c:pt idx="268">
                  <c:v>-15.201000000000001</c:v>
                </c:pt>
                <c:pt idx="269">
                  <c:v>-15.406000000000001</c:v>
                </c:pt>
                <c:pt idx="270">
                  <c:v>-15.708</c:v>
                </c:pt>
                <c:pt idx="271">
                  <c:v>-15.993</c:v>
                </c:pt>
                <c:pt idx="272">
                  <c:v>-16.178999999999998</c:v>
                </c:pt>
                <c:pt idx="273">
                  <c:v>-16.356999999999999</c:v>
                </c:pt>
                <c:pt idx="274">
                  <c:v>-16.619</c:v>
                </c:pt>
                <c:pt idx="275">
                  <c:v>-16.876999999999999</c:v>
                </c:pt>
                <c:pt idx="276">
                  <c:v>-17.036999999999999</c:v>
                </c:pt>
                <c:pt idx="277">
                  <c:v>-17.196999999999999</c:v>
                </c:pt>
                <c:pt idx="278">
                  <c:v>-17.431000000000001</c:v>
                </c:pt>
                <c:pt idx="279">
                  <c:v>-17.655999999999999</c:v>
                </c:pt>
                <c:pt idx="280">
                  <c:v>-17.794</c:v>
                </c:pt>
                <c:pt idx="281">
                  <c:v>-17.925999999999998</c:v>
                </c:pt>
                <c:pt idx="282">
                  <c:v>-18.114000000000001</c:v>
                </c:pt>
                <c:pt idx="283">
                  <c:v>-18.295000000000002</c:v>
                </c:pt>
                <c:pt idx="284">
                  <c:v>-18.414000000000001</c:v>
                </c:pt>
                <c:pt idx="285">
                  <c:v>-18.524999999999999</c:v>
                </c:pt>
                <c:pt idx="286">
                  <c:v>-18.687999999999999</c:v>
                </c:pt>
                <c:pt idx="287">
                  <c:v>-18.847999999999999</c:v>
                </c:pt>
                <c:pt idx="288">
                  <c:v>-18.949000000000002</c:v>
                </c:pt>
                <c:pt idx="289">
                  <c:v>-19.045999999999999</c:v>
                </c:pt>
                <c:pt idx="290">
                  <c:v>-19.186</c:v>
                </c:pt>
                <c:pt idx="291">
                  <c:v>-19.318999999999999</c:v>
                </c:pt>
                <c:pt idx="292">
                  <c:v>-19.405999999999999</c:v>
                </c:pt>
                <c:pt idx="293">
                  <c:v>-19.492999999999999</c:v>
                </c:pt>
                <c:pt idx="294">
                  <c:v>-19.614999999999998</c:v>
                </c:pt>
                <c:pt idx="295">
                  <c:v>-19.731000000000002</c:v>
                </c:pt>
                <c:pt idx="296">
                  <c:v>-19.806999999999999</c:v>
                </c:pt>
                <c:pt idx="297">
                  <c:v>-19.884</c:v>
                </c:pt>
                <c:pt idx="298">
                  <c:v>-19.995999999999999</c:v>
                </c:pt>
                <c:pt idx="299">
                  <c:v>-20.105</c:v>
                </c:pt>
                <c:pt idx="300">
                  <c:v>-20.175999999999998</c:v>
                </c:pt>
                <c:pt idx="301">
                  <c:v>-20.242999999999999</c:v>
                </c:pt>
                <c:pt idx="302">
                  <c:v>-20.341000000000001</c:v>
                </c:pt>
                <c:pt idx="303">
                  <c:v>-20.434999999999999</c:v>
                </c:pt>
                <c:pt idx="304">
                  <c:v>-20.498000000000001</c:v>
                </c:pt>
                <c:pt idx="305">
                  <c:v>-20.559000000000001</c:v>
                </c:pt>
                <c:pt idx="306">
                  <c:v>-20.648</c:v>
                </c:pt>
                <c:pt idx="307">
                  <c:v>-20.73</c:v>
                </c:pt>
                <c:pt idx="308">
                  <c:v>-20.783999999999999</c:v>
                </c:pt>
                <c:pt idx="309">
                  <c:v>-20.835000000000001</c:v>
                </c:pt>
                <c:pt idx="310">
                  <c:v>-20.914999999999999</c:v>
                </c:pt>
                <c:pt idx="311">
                  <c:v>-20.992999999999999</c:v>
                </c:pt>
                <c:pt idx="312">
                  <c:v>-21.045000000000002</c:v>
                </c:pt>
                <c:pt idx="313">
                  <c:v>-21.094000000000001</c:v>
                </c:pt>
                <c:pt idx="314">
                  <c:v>-21.170999999999999</c:v>
                </c:pt>
                <c:pt idx="315">
                  <c:v>-21.242999999999999</c:v>
                </c:pt>
                <c:pt idx="316">
                  <c:v>-21.292000000000002</c:v>
                </c:pt>
                <c:pt idx="317">
                  <c:v>-21.341000000000001</c:v>
                </c:pt>
                <c:pt idx="318">
                  <c:v>-21.413</c:v>
                </c:pt>
                <c:pt idx="319">
                  <c:v>-21.483000000000001</c:v>
                </c:pt>
                <c:pt idx="320">
                  <c:v>-21.529</c:v>
                </c:pt>
                <c:pt idx="321">
                  <c:v>-21.576000000000001</c:v>
                </c:pt>
                <c:pt idx="322">
                  <c:v>-21.643000000000001</c:v>
                </c:pt>
                <c:pt idx="323">
                  <c:v>-21.71</c:v>
                </c:pt>
                <c:pt idx="324">
                  <c:v>-21.754000000000001</c:v>
                </c:pt>
                <c:pt idx="325">
                  <c:v>-21.797000000000001</c:v>
                </c:pt>
                <c:pt idx="326">
                  <c:v>-21.861999999999998</c:v>
                </c:pt>
                <c:pt idx="327">
                  <c:v>-21.927</c:v>
                </c:pt>
                <c:pt idx="328">
                  <c:v>-21.969000000000001</c:v>
                </c:pt>
                <c:pt idx="329">
                  <c:v>-22.013000000000002</c:v>
                </c:pt>
                <c:pt idx="330">
                  <c:v>-22.077000000000002</c:v>
                </c:pt>
                <c:pt idx="331">
                  <c:v>-22.140999999999998</c:v>
                </c:pt>
                <c:pt idx="332">
                  <c:v>-22.184000000000001</c:v>
                </c:pt>
                <c:pt idx="333">
                  <c:v>-22.227</c:v>
                </c:pt>
                <c:pt idx="334">
                  <c:v>-22.29</c:v>
                </c:pt>
                <c:pt idx="335">
                  <c:v>-22.353000000000002</c:v>
                </c:pt>
                <c:pt idx="336">
                  <c:v>-22.395</c:v>
                </c:pt>
                <c:pt idx="337">
                  <c:v>-22.437000000000001</c:v>
                </c:pt>
                <c:pt idx="338">
                  <c:v>-22.498999999999999</c:v>
                </c:pt>
                <c:pt idx="339">
                  <c:v>-22.561</c:v>
                </c:pt>
                <c:pt idx="340">
                  <c:v>-22.602</c:v>
                </c:pt>
                <c:pt idx="341">
                  <c:v>-22.643000000000001</c:v>
                </c:pt>
                <c:pt idx="342">
                  <c:v>-22.704000000000001</c:v>
                </c:pt>
                <c:pt idx="343">
                  <c:v>-22.763999999999999</c:v>
                </c:pt>
                <c:pt idx="344">
                  <c:v>-22.803999999999998</c:v>
                </c:pt>
                <c:pt idx="345">
                  <c:v>-22.844999999999999</c:v>
                </c:pt>
                <c:pt idx="346">
                  <c:v>-22.905000000000001</c:v>
                </c:pt>
                <c:pt idx="347">
                  <c:v>-22.965</c:v>
                </c:pt>
                <c:pt idx="348">
                  <c:v>-23.004000000000001</c:v>
                </c:pt>
                <c:pt idx="349">
                  <c:v>-23.044</c:v>
                </c:pt>
                <c:pt idx="350">
                  <c:v>-23.103000000000002</c:v>
                </c:pt>
                <c:pt idx="351">
                  <c:v>-23.158999999999999</c:v>
                </c:pt>
                <c:pt idx="352">
                  <c:v>-23.196000000000002</c:v>
                </c:pt>
                <c:pt idx="353">
                  <c:v>-23.234000000000002</c:v>
                </c:pt>
                <c:pt idx="354">
                  <c:v>-23.289000000000001</c:v>
                </c:pt>
                <c:pt idx="355">
                  <c:v>-23.344000000000001</c:v>
                </c:pt>
                <c:pt idx="356">
                  <c:v>-23.381</c:v>
                </c:pt>
                <c:pt idx="357">
                  <c:v>-23.417000000000002</c:v>
                </c:pt>
                <c:pt idx="358">
                  <c:v>-23.471</c:v>
                </c:pt>
                <c:pt idx="359">
                  <c:v>-23.524999999999999</c:v>
                </c:pt>
                <c:pt idx="360">
                  <c:v>-23.56</c:v>
                </c:pt>
                <c:pt idx="361">
                  <c:v>-23.594999999999999</c:v>
                </c:pt>
                <c:pt idx="362">
                  <c:v>-23.649000000000001</c:v>
                </c:pt>
                <c:pt idx="363">
                  <c:v>-23.702000000000002</c:v>
                </c:pt>
                <c:pt idx="364">
                  <c:v>-23.736000000000001</c:v>
                </c:pt>
                <c:pt idx="365">
                  <c:v>-23.771999999999998</c:v>
                </c:pt>
                <c:pt idx="366">
                  <c:v>-23.827000000000002</c:v>
                </c:pt>
                <c:pt idx="367">
                  <c:v>-23.879000000000001</c:v>
                </c:pt>
                <c:pt idx="368">
                  <c:v>-23.914000000000001</c:v>
                </c:pt>
                <c:pt idx="369">
                  <c:v>-23.949000000000002</c:v>
                </c:pt>
                <c:pt idx="370">
                  <c:v>-24.003</c:v>
                </c:pt>
                <c:pt idx="371">
                  <c:v>-24.056000000000001</c:v>
                </c:pt>
                <c:pt idx="372">
                  <c:v>-24.09</c:v>
                </c:pt>
                <c:pt idx="373">
                  <c:v>-24.125</c:v>
                </c:pt>
                <c:pt idx="374">
                  <c:v>-24.177</c:v>
                </c:pt>
                <c:pt idx="375">
                  <c:v>-24.228999999999999</c:v>
                </c:pt>
                <c:pt idx="376">
                  <c:v>-24.263000000000002</c:v>
                </c:pt>
                <c:pt idx="377">
                  <c:v>-24.297999999999998</c:v>
                </c:pt>
                <c:pt idx="378">
                  <c:v>-24.350999999999999</c:v>
                </c:pt>
                <c:pt idx="379">
                  <c:v>-24.402999999999999</c:v>
                </c:pt>
                <c:pt idx="380">
                  <c:v>-24.437999999999999</c:v>
                </c:pt>
                <c:pt idx="381">
                  <c:v>-24.474</c:v>
                </c:pt>
                <c:pt idx="382">
                  <c:v>-24.526</c:v>
                </c:pt>
                <c:pt idx="383">
                  <c:v>-24.579000000000001</c:v>
                </c:pt>
                <c:pt idx="384">
                  <c:v>-24.613</c:v>
                </c:pt>
                <c:pt idx="385">
                  <c:v>-24.648</c:v>
                </c:pt>
                <c:pt idx="386">
                  <c:v>-24.7</c:v>
                </c:pt>
                <c:pt idx="387">
                  <c:v>-24.751999999999999</c:v>
                </c:pt>
                <c:pt idx="388">
                  <c:v>-24.786999999999999</c:v>
                </c:pt>
                <c:pt idx="389">
                  <c:v>-24.821999999999999</c:v>
                </c:pt>
                <c:pt idx="390">
                  <c:v>-24.875</c:v>
                </c:pt>
                <c:pt idx="391">
                  <c:v>-24.928000000000001</c:v>
                </c:pt>
                <c:pt idx="392">
                  <c:v>-24.963000000000001</c:v>
                </c:pt>
                <c:pt idx="393">
                  <c:v>-24.998999999999999</c:v>
                </c:pt>
                <c:pt idx="394">
                  <c:v>-25.053000000000001</c:v>
                </c:pt>
                <c:pt idx="395">
                  <c:v>-25.106000000000002</c:v>
                </c:pt>
                <c:pt idx="396">
                  <c:v>-25.140999999999998</c:v>
                </c:pt>
                <c:pt idx="397">
                  <c:v>-25.178000000000001</c:v>
                </c:pt>
                <c:pt idx="398">
                  <c:v>-25.233000000000001</c:v>
                </c:pt>
                <c:pt idx="399">
                  <c:v>-25.288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3-48AE-B8CA-9A3EADF988AD}"/>
            </c:ext>
          </c:extLst>
        </c:ser>
        <c:ser>
          <c:idx val="1"/>
          <c:order val="2"/>
          <c:tx>
            <c:strRef>
              <c:f>Blad1!$AH$2</c:f>
              <c:strCache>
                <c:ptCount val="1"/>
                <c:pt idx="0">
                  <c:v>open then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Blad1!$AH$3:$AH$802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3.8265306122448979E-3</c:v>
                </c:pt>
                <c:pt idx="5">
                  <c:v>7.6530612244897957E-3</c:v>
                </c:pt>
                <c:pt idx="6">
                  <c:v>1.1479591836734693E-2</c:v>
                </c:pt>
                <c:pt idx="7">
                  <c:v>1.5306122448979591E-2</c:v>
                </c:pt>
                <c:pt idx="8">
                  <c:v>1.913265306122449E-2</c:v>
                </c:pt>
                <c:pt idx="9">
                  <c:v>2.2959183673469389E-2</c:v>
                </c:pt>
                <c:pt idx="10">
                  <c:v>2.6785714285714288E-2</c:v>
                </c:pt>
                <c:pt idx="11">
                  <c:v>3.0612244897959186E-2</c:v>
                </c:pt>
                <c:pt idx="12">
                  <c:v>3.4438775510204085E-2</c:v>
                </c:pt>
                <c:pt idx="13">
                  <c:v>3.826530612244898E-2</c:v>
                </c:pt>
                <c:pt idx="14">
                  <c:v>4.2091836734693876E-2</c:v>
                </c:pt>
                <c:pt idx="15">
                  <c:v>4.5918367346938771E-2</c:v>
                </c:pt>
                <c:pt idx="16">
                  <c:v>4.9744897959183666E-2</c:v>
                </c:pt>
                <c:pt idx="17">
                  <c:v>5.3571428571428562E-2</c:v>
                </c:pt>
                <c:pt idx="18">
                  <c:v>5.7397959183673457E-2</c:v>
                </c:pt>
                <c:pt idx="19">
                  <c:v>6.1224489795918352E-2</c:v>
                </c:pt>
                <c:pt idx="20">
                  <c:v>6.5051020408163254E-2</c:v>
                </c:pt>
                <c:pt idx="21">
                  <c:v>6.8877551020408156E-2</c:v>
                </c:pt>
                <c:pt idx="22">
                  <c:v>7.2704081632653059E-2</c:v>
                </c:pt>
                <c:pt idx="23">
                  <c:v>7.6530612244897961E-2</c:v>
                </c:pt>
                <c:pt idx="24">
                  <c:v>8.0357142857142863E-2</c:v>
                </c:pt>
                <c:pt idx="25">
                  <c:v>8.4183673469387765E-2</c:v>
                </c:pt>
                <c:pt idx="26">
                  <c:v>8.8010204081632668E-2</c:v>
                </c:pt>
                <c:pt idx="27">
                  <c:v>9.183673469387757E-2</c:v>
                </c:pt>
                <c:pt idx="28">
                  <c:v>9.5663265306122472E-2</c:v>
                </c:pt>
                <c:pt idx="29">
                  <c:v>9.9489795918367374E-2</c:v>
                </c:pt>
                <c:pt idx="30">
                  <c:v>0.10331632653061228</c:v>
                </c:pt>
                <c:pt idx="31">
                  <c:v>0.10714285714285718</c:v>
                </c:pt>
                <c:pt idx="32">
                  <c:v>0.11096938775510208</c:v>
                </c:pt>
                <c:pt idx="33">
                  <c:v>0.11479591836734698</c:v>
                </c:pt>
                <c:pt idx="34">
                  <c:v>0.11862244897959189</c:v>
                </c:pt>
                <c:pt idx="35">
                  <c:v>0.12244897959183679</c:v>
                </c:pt>
                <c:pt idx="36">
                  <c:v>0.12627551020408168</c:v>
                </c:pt>
                <c:pt idx="37">
                  <c:v>0.13010204081632656</c:v>
                </c:pt>
                <c:pt idx="38">
                  <c:v>0.13392857142857145</c:v>
                </c:pt>
                <c:pt idx="39">
                  <c:v>0.13775510204081634</c:v>
                </c:pt>
                <c:pt idx="40">
                  <c:v>0.14158163265306123</c:v>
                </c:pt>
                <c:pt idx="41">
                  <c:v>0.14540816326530612</c:v>
                </c:pt>
                <c:pt idx="42">
                  <c:v>0.14923469387755101</c:v>
                </c:pt>
                <c:pt idx="43">
                  <c:v>0.15306122448979589</c:v>
                </c:pt>
                <c:pt idx="44">
                  <c:v>0.15688775510204078</c:v>
                </c:pt>
                <c:pt idx="45">
                  <c:v>0.16071428571428567</c:v>
                </c:pt>
                <c:pt idx="46">
                  <c:v>0.16454081632653056</c:v>
                </c:pt>
                <c:pt idx="47">
                  <c:v>0.16836734693877545</c:v>
                </c:pt>
                <c:pt idx="48">
                  <c:v>0.17219387755102034</c:v>
                </c:pt>
                <c:pt idx="49">
                  <c:v>0.17602040816326522</c:v>
                </c:pt>
                <c:pt idx="50">
                  <c:v>0.17984693877551011</c:v>
                </c:pt>
                <c:pt idx="51">
                  <c:v>0.183673469387755</c:v>
                </c:pt>
                <c:pt idx="52">
                  <c:v>0.18749999999999989</c:v>
                </c:pt>
                <c:pt idx="53">
                  <c:v>0.19132653061224478</c:v>
                </c:pt>
                <c:pt idx="54">
                  <c:v>0.19515306122448967</c:v>
                </c:pt>
                <c:pt idx="55">
                  <c:v>0.19897959183673455</c:v>
                </c:pt>
                <c:pt idx="56">
                  <c:v>0.20280612244897944</c:v>
                </c:pt>
                <c:pt idx="57">
                  <c:v>0.20663265306122433</c:v>
                </c:pt>
                <c:pt idx="58">
                  <c:v>0.21045918367346922</c:v>
                </c:pt>
                <c:pt idx="59">
                  <c:v>0.21428571428571411</c:v>
                </c:pt>
                <c:pt idx="60">
                  <c:v>0.218112244897959</c:v>
                </c:pt>
                <c:pt idx="61">
                  <c:v>0.22193877551020388</c:v>
                </c:pt>
                <c:pt idx="62">
                  <c:v>0.22576530612244877</c:v>
                </c:pt>
                <c:pt idx="63">
                  <c:v>0.22959183673469366</c:v>
                </c:pt>
                <c:pt idx="64">
                  <c:v>0.23341836734693855</c:v>
                </c:pt>
                <c:pt idx="65">
                  <c:v>0.23724489795918344</c:v>
                </c:pt>
                <c:pt idx="66">
                  <c:v>0.24107142857142833</c:v>
                </c:pt>
                <c:pt idx="67">
                  <c:v>0.24489795918367321</c:v>
                </c:pt>
                <c:pt idx="68">
                  <c:v>0.2487244897959181</c:v>
                </c:pt>
                <c:pt idx="69">
                  <c:v>0.25255102040816302</c:v>
                </c:pt>
                <c:pt idx="70">
                  <c:v>0.25637755102040793</c:v>
                </c:pt>
                <c:pt idx="71">
                  <c:v>0.26020408163265285</c:v>
                </c:pt>
                <c:pt idx="72">
                  <c:v>0.26403061224489777</c:v>
                </c:pt>
                <c:pt idx="73">
                  <c:v>0.26785714285714268</c:v>
                </c:pt>
                <c:pt idx="74">
                  <c:v>0.2716836734693876</c:v>
                </c:pt>
                <c:pt idx="75">
                  <c:v>0.27551020408163251</c:v>
                </c:pt>
                <c:pt idx="76">
                  <c:v>0.27933673469387743</c:v>
                </c:pt>
                <c:pt idx="77">
                  <c:v>0.28316326530612235</c:v>
                </c:pt>
                <c:pt idx="78">
                  <c:v>0.28698979591836726</c:v>
                </c:pt>
                <c:pt idx="79">
                  <c:v>0.29081632653061218</c:v>
                </c:pt>
                <c:pt idx="80">
                  <c:v>0.2946428571428571</c:v>
                </c:pt>
                <c:pt idx="81">
                  <c:v>0.29846938775510201</c:v>
                </c:pt>
                <c:pt idx="82">
                  <c:v>0.30229591836734693</c:v>
                </c:pt>
                <c:pt idx="83">
                  <c:v>0.30612244897959184</c:v>
                </c:pt>
                <c:pt idx="84">
                  <c:v>0.30994897959183676</c:v>
                </c:pt>
                <c:pt idx="85">
                  <c:v>0.31377551020408168</c:v>
                </c:pt>
                <c:pt idx="86">
                  <c:v>0.31760204081632659</c:v>
                </c:pt>
                <c:pt idx="87">
                  <c:v>0.32142857142857151</c:v>
                </c:pt>
                <c:pt idx="88">
                  <c:v>0.32525510204081642</c:v>
                </c:pt>
                <c:pt idx="89">
                  <c:v>0.32908163265306134</c:v>
                </c:pt>
                <c:pt idx="90">
                  <c:v>0.33290816326530626</c:v>
                </c:pt>
                <c:pt idx="91">
                  <c:v>0.33673469387755117</c:v>
                </c:pt>
                <c:pt idx="92">
                  <c:v>0.34056122448979609</c:v>
                </c:pt>
                <c:pt idx="93">
                  <c:v>0.344387755102041</c:v>
                </c:pt>
                <c:pt idx="94">
                  <c:v>0.34821428571428592</c:v>
                </c:pt>
                <c:pt idx="95">
                  <c:v>0.35204081632653084</c:v>
                </c:pt>
                <c:pt idx="96">
                  <c:v>0.35586734693877575</c:v>
                </c:pt>
                <c:pt idx="97">
                  <c:v>0.35969387755102067</c:v>
                </c:pt>
                <c:pt idx="98">
                  <c:v>0.36352040816326558</c:v>
                </c:pt>
                <c:pt idx="99">
                  <c:v>0.3673469387755105</c:v>
                </c:pt>
                <c:pt idx="100">
                  <c:v>0.37117346938775542</c:v>
                </c:pt>
                <c:pt idx="101">
                  <c:v>0.37500000000000033</c:v>
                </c:pt>
                <c:pt idx="102">
                  <c:v>0.37882653061224525</c:v>
                </c:pt>
                <c:pt idx="103">
                  <c:v>0.38265306122449017</c:v>
                </c:pt>
                <c:pt idx="104">
                  <c:v>0.38647959183673508</c:v>
                </c:pt>
                <c:pt idx="105">
                  <c:v>0.39030612244898</c:v>
                </c:pt>
                <c:pt idx="106">
                  <c:v>0.39413265306122491</c:v>
                </c:pt>
                <c:pt idx="107">
                  <c:v>0.39795918367346983</c:v>
                </c:pt>
                <c:pt idx="108">
                  <c:v>0.40178571428571475</c:v>
                </c:pt>
                <c:pt idx="109">
                  <c:v>0.40561224489795966</c:v>
                </c:pt>
                <c:pt idx="110">
                  <c:v>0.40943877551020458</c:v>
                </c:pt>
                <c:pt idx="111">
                  <c:v>0.41326530612244949</c:v>
                </c:pt>
                <c:pt idx="112">
                  <c:v>0.41709183673469441</c:v>
                </c:pt>
                <c:pt idx="113">
                  <c:v>0.42091836734693933</c:v>
                </c:pt>
                <c:pt idx="114">
                  <c:v>0.42474489795918424</c:v>
                </c:pt>
                <c:pt idx="115">
                  <c:v>0.42857142857142916</c:v>
                </c:pt>
                <c:pt idx="116">
                  <c:v>0.43239795918367407</c:v>
                </c:pt>
                <c:pt idx="117">
                  <c:v>0.43622448979591899</c:v>
                </c:pt>
                <c:pt idx="118">
                  <c:v>0.44005102040816391</c:v>
                </c:pt>
                <c:pt idx="119">
                  <c:v>0.44387755102040882</c:v>
                </c:pt>
                <c:pt idx="120">
                  <c:v>0.44770408163265374</c:v>
                </c:pt>
                <c:pt idx="121">
                  <c:v>0.45153061224489865</c:v>
                </c:pt>
                <c:pt idx="122">
                  <c:v>0.45535714285714357</c:v>
                </c:pt>
                <c:pt idx="123">
                  <c:v>0.45918367346938849</c:v>
                </c:pt>
                <c:pt idx="124">
                  <c:v>0.4630102040816334</c:v>
                </c:pt>
                <c:pt idx="125">
                  <c:v>0.46683673469387832</c:v>
                </c:pt>
                <c:pt idx="126">
                  <c:v>0.47066326530612324</c:v>
                </c:pt>
                <c:pt idx="127">
                  <c:v>0.47448979591836815</c:v>
                </c:pt>
                <c:pt idx="128">
                  <c:v>0.47831632653061307</c:v>
                </c:pt>
                <c:pt idx="129">
                  <c:v>0.48214285714285798</c:v>
                </c:pt>
                <c:pt idx="130">
                  <c:v>0.4859693877551029</c:v>
                </c:pt>
                <c:pt idx="131">
                  <c:v>0.48979591836734782</c:v>
                </c:pt>
                <c:pt idx="132">
                  <c:v>0.49362244897959273</c:v>
                </c:pt>
                <c:pt idx="133">
                  <c:v>0.49744897959183765</c:v>
                </c:pt>
                <c:pt idx="134">
                  <c:v>0.50127551020408256</c:v>
                </c:pt>
                <c:pt idx="135">
                  <c:v>0.50510204081632748</c:v>
                </c:pt>
                <c:pt idx="136">
                  <c:v>0.5089285714285724</c:v>
                </c:pt>
                <c:pt idx="137">
                  <c:v>0.51275510204081731</c:v>
                </c:pt>
                <c:pt idx="138">
                  <c:v>0.51658163265306223</c:v>
                </c:pt>
                <c:pt idx="139">
                  <c:v>0.52040816326530714</c:v>
                </c:pt>
                <c:pt idx="140">
                  <c:v>0.52423469387755206</c:v>
                </c:pt>
                <c:pt idx="141">
                  <c:v>0.52806122448979698</c:v>
                </c:pt>
                <c:pt idx="142">
                  <c:v>0.53188775510204189</c:v>
                </c:pt>
                <c:pt idx="143">
                  <c:v>0.53571428571428681</c:v>
                </c:pt>
                <c:pt idx="144">
                  <c:v>0.53954081632653172</c:v>
                </c:pt>
                <c:pt idx="145">
                  <c:v>0.54336734693877664</c:v>
                </c:pt>
                <c:pt idx="146">
                  <c:v>0.54719387755102156</c:v>
                </c:pt>
                <c:pt idx="147">
                  <c:v>0.55102040816326647</c:v>
                </c:pt>
                <c:pt idx="148">
                  <c:v>0.55484693877551139</c:v>
                </c:pt>
                <c:pt idx="149">
                  <c:v>0.55867346938775631</c:v>
                </c:pt>
                <c:pt idx="150">
                  <c:v>0.56250000000000122</c:v>
                </c:pt>
                <c:pt idx="151">
                  <c:v>0.56632653061224614</c:v>
                </c:pt>
                <c:pt idx="152">
                  <c:v>0.57015306122449105</c:v>
                </c:pt>
                <c:pt idx="153">
                  <c:v>0.57397959183673597</c:v>
                </c:pt>
                <c:pt idx="154">
                  <c:v>0.57780612244898089</c:v>
                </c:pt>
                <c:pt idx="155">
                  <c:v>0.5816326530612258</c:v>
                </c:pt>
                <c:pt idx="156">
                  <c:v>0.58545918367347072</c:v>
                </c:pt>
                <c:pt idx="157">
                  <c:v>0.58928571428571563</c:v>
                </c:pt>
                <c:pt idx="158">
                  <c:v>0.59311224489796055</c:v>
                </c:pt>
                <c:pt idx="159">
                  <c:v>0.59693877551020547</c:v>
                </c:pt>
                <c:pt idx="160">
                  <c:v>0.60076530612245038</c:v>
                </c:pt>
                <c:pt idx="161">
                  <c:v>0.6045918367346953</c:v>
                </c:pt>
                <c:pt idx="162">
                  <c:v>0.60841836734694021</c:v>
                </c:pt>
                <c:pt idx="163">
                  <c:v>0.61224489795918513</c:v>
                </c:pt>
                <c:pt idx="164">
                  <c:v>0.61607142857143005</c:v>
                </c:pt>
                <c:pt idx="165">
                  <c:v>0.61989795918367496</c:v>
                </c:pt>
                <c:pt idx="166">
                  <c:v>0.62372448979591988</c:v>
                </c:pt>
                <c:pt idx="167">
                  <c:v>0.62755102040816479</c:v>
                </c:pt>
                <c:pt idx="168">
                  <c:v>0.63137755102040971</c:v>
                </c:pt>
                <c:pt idx="169">
                  <c:v>0.63520408163265463</c:v>
                </c:pt>
                <c:pt idx="170">
                  <c:v>0.63903061224489954</c:v>
                </c:pt>
                <c:pt idx="171">
                  <c:v>0.64285714285714446</c:v>
                </c:pt>
                <c:pt idx="172">
                  <c:v>0.64668367346938938</c:v>
                </c:pt>
                <c:pt idx="173">
                  <c:v>0.65051020408163429</c:v>
                </c:pt>
                <c:pt idx="174">
                  <c:v>0.65433673469387921</c:v>
                </c:pt>
                <c:pt idx="175">
                  <c:v>0.65816326530612412</c:v>
                </c:pt>
                <c:pt idx="176">
                  <c:v>0.66198979591836904</c:v>
                </c:pt>
                <c:pt idx="177">
                  <c:v>0.66581632653061396</c:v>
                </c:pt>
                <c:pt idx="178">
                  <c:v>0.66964285714285887</c:v>
                </c:pt>
                <c:pt idx="179">
                  <c:v>0.67346938775510379</c:v>
                </c:pt>
                <c:pt idx="180">
                  <c:v>0.6772959183673487</c:v>
                </c:pt>
                <c:pt idx="181">
                  <c:v>0.68112244897959362</c:v>
                </c:pt>
                <c:pt idx="182">
                  <c:v>0.68494897959183854</c:v>
                </c:pt>
                <c:pt idx="183">
                  <c:v>0.68877551020408345</c:v>
                </c:pt>
                <c:pt idx="184">
                  <c:v>0.69260204081632837</c:v>
                </c:pt>
                <c:pt idx="185">
                  <c:v>0.69642857142857328</c:v>
                </c:pt>
                <c:pt idx="186">
                  <c:v>0.7002551020408182</c:v>
                </c:pt>
                <c:pt idx="187">
                  <c:v>0.70408163265306312</c:v>
                </c:pt>
                <c:pt idx="188">
                  <c:v>0.70790816326530803</c:v>
                </c:pt>
                <c:pt idx="189">
                  <c:v>0.71173469387755295</c:v>
                </c:pt>
                <c:pt idx="190">
                  <c:v>0.71556122448979786</c:v>
                </c:pt>
                <c:pt idx="191">
                  <c:v>0.71938775510204278</c:v>
                </c:pt>
                <c:pt idx="192">
                  <c:v>0.7232142857142877</c:v>
                </c:pt>
                <c:pt idx="193">
                  <c:v>0.72704081632653261</c:v>
                </c:pt>
                <c:pt idx="194">
                  <c:v>0.73086734693877753</c:v>
                </c:pt>
                <c:pt idx="195">
                  <c:v>0.73469387755102245</c:v>
                </c:pt>
                <c:pt idx="196">
                  <c:v>0.73852040816326736</c:v>
                </c:pt>
                <c:pt idx="197">
                  <c:v>0.74234693877551228</c:v>
                </c:pt>
                <c:pt idx="198">
                  <c:v>0.74617346938775719</c:v>
                </c:pt>
                <c:pt idx="199">
                  <c:v>0.75000000000000211</c:v>
                </c:pt>
                <c:pt idx="200">
                  <c:v>0.75382653061224703</c:v>
                </c:pt>
                <c:pt idx="201">
                  <c:v>0.75765306122449194</c:v>
                </c:pt>
                <c:pt idx="202">
                  <c:v>0.76147959183673686</c:v>
                </c:pt>
                <c:pt idx="203">
                  <c:v>0.76530612244898177</c:v>
                </c:pt>
                <c:pt idx="204">
                  <c:v>0.76913265306122669</c:v>
                </c:pt>
                <c:pt idx="205">
                  <c:v>0.77295918367347161</c:v>
                </c:pt>
                <c:pt idx="206">
                  <c:v>0.77678571428571652</c:v>
                </c:pt>
                <c:pt idx="207">
                  <c:v>0.78061224489796144</c:v>
                </c:pt>
                <c:pt idx="208">
                  <c:v>0.78443877551020635</c:v>
                </c:pt>
                <c:pt idx="209">
                  <c:v>0.78826530612245127</c:v>
                </c:pt>
                <c:pt idx="210">
                  <c:v>0.79209183673469619</c:v>
                </c:pt>
                <c:pt idx="211">
                  <c:v>0.7959183673469411</c:v>
                </c:pt>
                <c:pt idx="212">
                  <c:v>0.79974489795918602</c:v>
                </c:pt>
                <c:pt idx="213">
                  <c:v>0.80357142857143093</c:v>
                </c:pt>
                <c:pt idx="214">
                  <c:v>0.80739795918367585</c:v>
                </c:pt>
                <c:pt idx="215">
                  <c:v>0.81122448979592077</c:v>
                </c:pt>
                <c:pt idx="216">
                  <c:v>0.81505102040816568</c:v>
                </c:pt>
                <c:pt idx="217">
                  <c:v>0.8188775510204106</c:v>
                </c:pt>
                <c:pt idx="218">
                  <c:v>0.82270408163265552</c:v>
                </c:pt>
                <c:pt idx="219">
                  <c:v>0.82653061224490043</c:v>
                </c:pt>
                <c:pt idx="220">
                  <c:v>0.83035714285714535</c:v>
                </c:pt>
                <c:pt idx="221">
                  <c:v>0.83418367346939026</c:v>
                </c:pt>
                <c:pt idx="222">
                  <c:v>0.83801020408163518</c:v>
                </c:pt>
                <c:pt idx="223">
                  <c:v>0.8418367346938801</c:v>
                </c:pt>
                <c:pt idx="224">
                  <c:v>0.84566326530612501</c:v>
                </c:pt>
                <c:pt idx="225">
                  <c:v>0.84948979591836993</c:v>
                </c:pt>
                <c:pt idx="226">
                  <c:v>0.85331632653061484</c:v>
                </c:pt>
                <c:pt idx="227">
                  <c:v>0.85714285714285976</c:v>
                </c:pt>
                <c:pt idx="228">
                  <c:v>0.86096938775510468</c:v>
                </c:pt>
                <c:pt idx="229">
                  <c:v>0.86479591836734959</c:v>
                </c:pt>
                <c:pt idx="230">
                  <c:v>0.86862244897959451</c:v>
                </c:pt>
                <c:pt idx="231">
                  <c:v>0.87244897959183942</c:v>
                </c:pt>
                <c:pt idx="232">
                  <c:v>0.87627551020408434</c:v>
                </c:pt>
                <c:pt idx="233">
                  <c:v>0.88010204081632926</c:v>
                </c:pt>
                <c:pt idx="234">
                  <c:v>0.88392857142857417</c:v>
                </c:pt>
                <c:pt idx="235">
                  <c:v>0.88775510204081909</c:v>
                </c:pt>
                <c:pt idx="236">
                  <c:v>0.891581632653064</c:v>
                </c:pt>
                <c:pt idx="237">
                  <c:v>0.89540816326530892</c:v>
                </c:pt>
                <c:pt idx="238">
                  <c:v>0.89923469387755384</c:v>
                </c:pt>
                <c:pt idx="239">
                  <c:v>0.90306122448979875</c:v>
                </c:pt>
                <c:pt idx="240">
                  <c:v>0.90688775510204367</c:v>
                </c:pt>
                <c:pt idx="241">
                  <c:v>0.91071428571428859</c:v>
                </c:pt>
                <c:pt idx="242">
                  <c:v>0.9145408163265335</c:v>
                </c:pt>
                <c:pt idx="243">
                  <c:v>0.91836734693877842</c:v>
                </c:pt>
                <c:pt idx="244">
                  <c:v>0.92219387755102333</c:v>
                </c:pt>
                <c:pt idx="245">
                  <c:v>0.92602040816326825</c:v>
                </c:pt>
                <c:pt idx="246">
                  <c:v>0.92984693877551317</c:v>
                </c:pt>
                <c:pt idx="247">
                  <c:v>0.93367346938775808</c:v>
                </c:pt>
                <c:pt idx="248">
                  <c:v>0.937500000000003</c:v>
                </c:pt>
                <c:pt idx="249">
                  <c:v>0.94132653061224791</c:v>
                </c:pt>
                <c:pt idx="250">
                  <c:v>0.94515306122449283</c:v>
                </c:pt>
                <c:pt idx="251">
                  <c:v>0.94897959183673775</c:v>
                </c:pt>
                <c:pt idx="252">
                  <c:v>0.95280612244898266</c:v>
                </c:pt>
                <c:pt idx="253">
                  <c:v>0.95663265306122758</c:v>
                </c:pt>
                <c:pt idx="254">
                  <c:v>0.96045918367347249</c:v>
                </c:pt>
                <c:pt idx="255">
                  <c:v>0.96428571428571741</c:v>
                </c:pt>
                <c:pt idx="256">
                  <c:v>0.96811224489796233</c:v>
                </c:pt>
                <c:pt idx="257">
                  <c:v>0.97193877551020724</c:v>
                </c:pt>
                <c:pt idx="258">
                  <c:v>0.97576530612245216</c:v>
                </c:pt>
                <c:pt idx="259">
                  <c:v>0.97959183673469707</c:v>
                </c:pt>
                <c:pt idx="260">
                  <c:v>0.98341836734694199</c:v>
                </c:pt>
                <c:pt idx="261">
                  <c:v>0.98724489795918691</c:v>
                </c:pt>
                <c:pt idx="262">
                  <c:v>0.99107142857143182</c:v>
                </c:pt>
                <c:pt idx="263">
                  <c:v>0.99489795918367674</c:v>
                </c:pt>
                <c:pt idx="264">
                  <c:v>0.99872448979592165</c:v>
                </c:pt>
                <c:pt idx="265">
                  <c:v>1.0025510204081665</c:v>
                </c:pt>
                <c:pt idx="266">
                  <c:v>1.0063775510204114</c:v>
                </c:pt>
                <c:pt idx="267">
                  <c:v>1.0102040816326563</c:v>
                </c:pt>
                <c:pt idx="268">
                  <c:v>1.0140306122449012</c:v>
                </c:pt>
                <c:pt idx="269">
                  <c:v>1.0178571428571461</c:v>
                </c:pt>
                <c:pt idx="270">
                  <c:v>1.021683673469391</c:v>
                </c:pt>
                <c:pt idx="271">
                  <c:v>1.025510204081636</c:v>
                </c:pt>
                <c:pt idx="272">
                  <c:v>1.0293367346938809</c:v>
                </c:pt>
                <c:pt idx="273">
                  <c:v>1.0331632653061258</c:v>
                </c:pt>
                <c:pt idx="274">
                  <c:v>1.0369897959183707</c:v>
                </c:pt>
                <c:pt idx="275">
                  <c:v>1.0408163265306156</c:v>
                </c:pt>
                <c:pt idx="276">
                  <c:v>1.0446428571428605</c:v>
                </c:pt>
                <c:pt idx="277">
                  <c:v>1.0484693877551055</c:v>
                </c:pt>
                <c:pt idx="278">
                  <c:v>1.0522959183673504</c:v>
                </c:pt>
                <c:pt idx="279">
                  <c:v>1.0561224489795953</c:v>
                </c:pt>
                <c:pt idx="280">
                  <c:v>1.0599489795918402</c:v>
                </c:pt>
                <c:pt idx="281">
                  <c:v>1.0637755102040851</c:v>
                </c:pt>
                <c:pt idx="282">
                  <c:v>1.06760204081633</c:v>
                </c:pt>
                <c:pt idx="283">
                  <c:v>1.0714285714285749</c:v>
                </c:pt>
                <c:pt idx="284">
                  <c:v>1.0752551020408199</c:v>
                </c:pt>
                <c:pt idx="285">
                  <c:v>1.0790816326530648</c:v>
                </c:pt>
                <c:pt idx="286">
                  <c:v>1.0829081632653097</c:v>
                </c:pt>
                <c:pt idx="287">
                  <c:v>1.0867346938775546</c:v>
                </c:pt>
                <c:pt idx="288">
                  <c:v>1.0905612244897995</c:v>
                </c:pt>
                <c:pt idx="289">
                  <c:v>1.0943877551020444</c:v>
                </c:pt>
                <c:pt idx="290">
                  <c:v>1.0982142857142894</c:v>
                </c:pt>
                <c:pt idx="291">
                  <c:v>1.1020408163265343</c:v>
                </c:pt>
                <c:pt idx="292">
                  <c:v>1.1058673469387792</c:v>
                </c:pt>
                <c:pt idx="293">
                  <c:v>1.1096938775510241</c:v>
                </c:pt>
                <c:pt idx="294">
                  <c:v>1.113520408163269</c:v>
                </c:pt>
                <c:pt idx="295">
                  <c:v>1.1173469387755139</c:v>
                </c:pt>
                <c:pt idx="296">
                  <c:v>1.1211734693877589</c:v>
                </c:pt>
                <c:pt idx="297">
                  <c:v>1.1250000000000038</c:v>
                </c:pt>
                <c:pt idx="298">
                  <c:v>1.1288265306122487</c:v>
                </c:pt>
                <c:pt idx="299">
                  <c:v>1.1326530612244936</c:v>
                </c:pt>
                <c:pt idx="300">
                  <c:v>1.1364795918367385</c:v>
                </c:pt>
                <c:pt idx="301">
                  <c:v>1.1403061224489834</c:v>
                </c:pt>
                <c:pt idx="302">
                  <c:v>1.1441326530612284</c:v>
                </c:pt>
                <c:pt idx="303">
                  <c:v>1.1479591836734733</c:v>
                </c:pt>
                <c:pt idx="304">
                  <c:v>1.1517857142857182</c:v>
                </c:pt>
                <c:pt idx="305">
                  <c:v>1.1556122448979631</c:v>
                </c:pt>
                <c:pt idx="306">
                  <c:v>1.159438775510208</c:v>
                </c:pt>
                <c:pt idx="307">
                  <c:v>1.1632653061224529</c:v>
                </c:pt>
                <c:pt idx="308">
                  <c:v>1.1670918367346979</c:v>
                </c:pt>
                <c:pt idx="309">
                  <c:v>1.1709183673469428</c:v>
                </c:pt>
                <c:pt idx="310">
                  <c:v>1.1747448979591877</c:v>
                </c:pt>
                <c:pt idx="311">
                  <c:v>1.1785714285714326</c:v>
                </c:pt>
                <c:pt idx="312">
                  <c:v>1.1823979591836775</c:v>
                </c:pt>
                <c:pt idx="313">
                  <c:v>1.1862244897959224</c:v>
                </c:pt>
                <c:pt idx="314">
                  <c:v>1.1900510204081673</c:v>
                </c:pt>
                <c:pt idx="315">
                  <c:v>1.1938775510204123</c:v>
                </c:pt>
                <c:pt idx="316">
                  <c:v>1.1977040816326572</c:v>
                </c:pt>
                <c:pt idx="317">
                  <c:v>1.2015306122449021</c:v>
                </c:pt>
                <c:pt idx="318">
                  <c:v>1.205357142857147</c:v>
                </c:pt>
                <c:pt idx="319">
                  <c:v>1.2091836734693919</c:v>
                </c:pt>
                <c:pt idx="320">
                  <c:v>1.2130102040816368</c:v>
                </c:pt>
                <c:pt idx="321">
                  <c:v>1.2168367346938818</c:v>
                </c:pt>
                <c:pt idx="322">
                  <c:v>1.2206632653061267</c:v>
                </c:pt>
                <c:pt idx="323">
                  <c:v>1.2244897959183716</c:v>
                </c:pt>
                <c:pt idx="324">
                  <c:v>1.2283163265306165</c:v>
                </c:pt>
                <c:pt idx="325">
                  <c:v>1.2321428571428614</c:v>
                </c:pt>
                <c:pt idx="326">
                  <c:v>1.2359693877551063</c:v>
                </c:pt>
                <c:pt idx="327">
                  <c:v>1.2397959183673513</c:v>
                </c:pt>
                <c:pt idx="328">
                  <c:v>1.2436224489795962</c:v>
                </c:pt>
                <c:pt idx="329">
                  <c:v>1.2474489795918411</c:v>
                </c:pt>
                <c:pt idx="330">
                  <c:v>1.251275510204086</c:v>
                </c:pt>
                <c:pt idx="331">
                  <c:v>1.2551020408163309</c:v>
                </c:pt>
                <c:pt idx="332">
                  <c:v>1.2589285714285758</c:v>
                </c:pt>
                <c:pt idx="333">
                  <c:v>1.2627551020408208</c:v>
                </c:pt>
                <c:pt idx="334">
                  <c:v>1.2665816326530657</c:v>
                </c:pt>
                <c:pt idx="335">
                  <c:v>1.2704081632653106</c:v>
                </c:pt>
                <c:pt idx="336">
                  <c:v>1.2742346938775555</c:v>
                </c:pt>
                <c:pt idx="337">
                  <c:v>1.2780612244898004</c:v>
                </c:pt>
                <c:pt idx="338">
                  <c:v>1.2818877551020453</c:v>
                </c:pt>
                <c:pt idx="339">
                  <c:v>1.2857142857142903</c:v>
                </c:pt>
                <c:pt idx="340">
                  <c:v>1.2895408163265352</c:v>
                </c:pt>
                <c:pt idx="341">
                  <c:v>1.2933673469387801</c:v>
                </c:pt>
                <c:pt idx="342">
                  <c:v>1.297193877551025</c:v>
                </c:pt>
                <c:pt idx="343">
                  <c:v>1.3010204081632699</c:v>
                </c:pt>
                <c:pt idx="344">
                  <c:v>1.3048469387755148</c:v>
                </c:pt>
                <c:pt idx="345">
                  <c:v>1.3086734693877597</c:v>
                </c:pt>
                <c:pt idx="346">
                  <c:v>1.3125000000000047</c:v>
                </c:pt>
                <c:pt idx="347">
                  <c:v>1.3163265306122496</c:v>
                </c:pt>
                <c:pt idx="348">
                  <c:v>1.3201530612244945</c:v>
                </c:pt>
                <c:pt idx="349">
                  <c:v>1.3239795918367394</c:v>
                </c:pt>
                <c:pt idx="350">
                  <c:v>1.3278061224489843</c:v>
                </c:pt>
                <c:pt idx="351">
                  <c:v>1.3316326530612292</c:v>
                </c:pt>
                <c:pt idx="352">
                  <c:v>1.3354591836734742</c:v>
                </c:pt>
                <c:pt idx="353">
                  <c:v>1.3392857142857191</c:v>
                </c:pt>
                <c:pt idx="354">
                  <c:v>1.343112244897964</c:v>
                </c:pt>
                <c:pt idx="355">
                  <c:v>1.3469387755102089</c:v>
                </c:pt>
                <c:pt idx="356">
                  <c:v>1.3507653061224538</c:v>
                </c:pt>
                <c:pt idx="357">
                  <c:v>1.3545918367346987</c:v>
                </c:pt>
                <c:pt idx="358">
                  <c:v>1.3584183673469437</c:v>
                </c:pt>
                <c:pt idx="359">
                  <c:v>1.3622448979591886</c:v>
                </c:pt>
                <c:pt idx="360">
                  <c:v>1.3660714285714335</c:v>
                </c:pt>
                <c:pt idx="361">
                  <c:v>1.3698979591836784</c:v>
                </c:pt>
                <c:pt idx="362">
                  <c:v>1.3737244897959233</c:v>
                </c:pt>
                <c:pt idx="363">
                  <c:v>1.3775510204081682</c:v>
                </c:pt>
                <c:pt idx="364">
                  <c:v>1.3813775510204132</c:v>
                </c:pt>
                <c:pt idx="365">
                  <c:v>1.3852040816326581</c:v>
                </c:pt>
                <c:pt idx="366">
                  <c:v>1.389030612244903</c:v>
                </c:pt>
                <c:pt idx="367">
                  <c:v>1.3928571428571479</c:v>
                </c:pt>
                <c:pt idx="368">
                  <c:v>1.3966836734693928</c:v>
                </c:pt>
                <c:pt idx="369">
                  <c:v>1.4005102040816377</c:v>
                </c:pt>
                <c:pt idx="370">
                  <c:v>1.4043367346938826</c:v>
                </c:pt>
                <c:pt idx="371">
                  <c:v>1.4081632653061276</c:v>
                </c:pt>
                <c:pt idx="372">
                  <c:v>1.4119897959183725</c:v>
                </c:pt>
                <c:pt idx="373">
                  <c:v>1.4158163265306174</c:v>
                </c:pt>
                <c:pt idx="374">
                  <c:v>1.4196428571428623</c:v>
                </c:pt>
                <c:pt idx="375">
                  <c:v>1.4234693877551072</c:v>
                </c:pt>
                <c:pt idx="376">
                  <c:v>1.4272959183673521</c:v>
                </c:pt>
                <c:pt idx="377">
                  <c:v>1.4311224489795971</c:v>
                </c:pt>
                <c:pt idx="378">
                  <c:v>1.434948979591842</c:v>
                </c:pt>
                <c:pt idx="379">
                  <c:v>1.4387755102040869</c:v>
                </c:pt>
                <c:pt idx="380">
                  <c:v>1.4426020408163318</c:v>
                </c:pt>
                <c:pt idx="381">
                  <c:v>1.4464285714285767</c:v>
                </c:pt>
                <c:pt idx="382">
                  <c:v>1.4502551020408216</c:v>
                </c:pt>
                <c:pt idx="383">
                  <c:v>1.4540816326530666</c:v>
                </c:pt>
                <c:pt idx="384">
                  <c:v>1.4579081632653115</c:v>
                </c:pt>
                <c:pt idx="385">
                  <c:v>1.4617346938775564</c:v>
                </c:pt>
                <c:pt idx="386">
                  <c:v>1.4655612244898013</c:v>
                </c:pt>
                <c:pt idx="387">
                  <c:v>1.4693877551020462</c:v>
                </c:pt>
                <c:pt idx="388">
                  <c:v>1.4732142857142911</c:v>
                </c:pt>
                <c:pt idx="389">
                  <c:v>1.4770408163265361</c:v>
                </c:pt>
                <c:pt idx="390">
                  <c:v>1.480867346938781</c:v>
                </c:pt>
                <c:pt idx="391">
                  <c:v>1.4846938775510259</c:v>
                </c:pt>
                <c:pt idx="392">
                  <c:v>1.4885204081632708</c:v>
                </c:pt>
                <c:pt idx="393">
                  <c:v>1.4923469387755157</c:v>
                </c:pt>
                <c:pt idx="394">
                  <c:v>1.4961734693877606</c:v>
                </c:pt>
                <c:pt idx="395">
                  <c:v>1.5000000000000056</c:v>
                </c:pt>
                <c:pt idx="396">
                  <c:v>1.4962779156327599</c:v>
                </c:pt>
                <c:pt idx="397">
                  <c:v>1.4925558312655143</c:v>
                </c:pt>
                <c:pt idx="398">
                  <c:v>1.4888337468982686</c:v>
                </c:pt>
                <c:pt idx="399">
                  <c:v>1.485111662531023</c:v>
                </c:pt>
                <c:pt idx="400">
                  <c:v>1.4813895781637774</c:v>
                </c:pt>
                <c:pt idx="401">
                  <c:v>1.4776674937965317</c:v>
                </c:pt>
                <c:pt idx="402">
                  <c:v>1.4739454094292861</c:v>
                </c:pt>
                <c:pt idx="403">
                  <c:v>1.4702233250620405</c:v>
                </c:pt>
                <c:pt idx="404">
                  <c:v>1.4665012406947948</c:v>
                </c:pt>
                <c:pt idx="405">
                  <c:v>1.4627791563275492</c:v>
                </c:pt>
                <c:pt idx="406">
                  <c:v>1.4590570719603035</c:v>
                </c:pt>
                <c:pt idx="407">
                  <c:v>1.4553349875930579</c:v>
                </c:pt>
                <c:pt idx="408">
                  <c:v>1.4516129032258123</c:v>
                </c:pt>
                <c:pt idx="409">
                  <c:v>1.4478908188585666</c:v>
                </c:pt>
                <c:pt idx="410">
                  <c:v>1.444168734491321</c:v>
                </c:pt>
                <c:pt idx="411">
                  <c:v>1.4404466501240754</c:v>
                </c:pt>
                <c:pt idx="412">
                  <c:v>1.4367245657568297</c:v>
                </c:pt>
                <c:pt idx="413">
                  <c:v>1.4330024813895841</c:v>
                </c:pt>
                <c:pt idx="414">
                  <c:v>1.4292803970223384</c:v>
                </c:pt>
                <c:pt idx="415">
                  <c:v>1.4255583126550928</c:v>
                </c:pt>
                <c:pt idx="416">
                  <c:v>1.4218362282878472</c:v>
                </c:pt>
                <c:pt idx="417">
                  <c:v>1.4181141439206015</c:v>
                </c:pt>
                <c:pt idx="418">
                  <c:v>1.4143920595533559</c:v>
                </c:pt>
                <c:pt idx="419">
                  <c:v>1.4106699751861103</c:v>
                </c:pt>
                <c:pt idx="420">
                  <c:v>1.4069478908188646</c:v>
                </c:pt>
                <c:pt idx="421">
                  <c:v>1.403225806451619</c:v>
                </c:pt>
                <c:pt idx="422">
                  <c:v>1.3995037220843733</c:v>
                </c:pt>
                <c:pt idx="423">
                  <c:v>1.3957816377171277</c:v>
                </c:pt>
                <c:pt idx="424">
                  <c:v>1.3920595533498821</c:v>
                </c:pt>
                <c:pt idx="425">
                  <c:v>1.3883374689826364</c:v>
                </c:pt>
                <c:pt idx="426">
                  <c:v>1.3846153846153908</c:v>
                </c:pt>
                <c:pt idx="427">
                  <c:v>1.3808933002481452</c:v>
                </c:pt>
                <c:pt idx="428">
                  <c:v>1.3771712158808995</c:v>
                </c:pt>
                <c:pt idx="429">
                  <c:v>1.3734491315136539</c:v>
                </c:pt>
                <c:pt idx="430">
                  <c:v>1.3697270471464082</c:v>
                </c:pt>
                <c:pt idx="431">
                  <c:v>1.3660049627791626</c:v>
                </c:pt>
                <c:pt idx="432">
                  <c:v>1.362282878411917</c:v>
                </c:pt>
                <c:pt idx="433">
                  <c:v>1.3585607940446713</c:v>
                </c:pt>
                <c:pt idx="434">
                  <c:v>1.3548387096774257</c:v>
                </c:pt>
                <c:pt idx="435">
                  <c:v>1.3511166253101801</c:v>
                </c:pt>
                <c:pt idx="436">
                  <c:v>1.3473945409429344</c:v>
                </c:pt>
                <c:pt idx="437">
                  <c:v>1.3436724565756888</c:v>
                </c:pt>
                <c:pt idx="438">
                  <c:v>1.3399503722084432</c:v>
                </c:pt>
                <c:pt idx="439">
                  <c:v>1.3362282878411975</c:v>
                </c:pt>
                <c:pt idx="440">
                  <c:v>1.3325062034739519</c:v>
                </c:pt>
                <c:pt idx="441">
                  <c:v>1.3287841191067062</c:v>
                </c:pt>
                <c:pt idx="442">
                  <c:v>1.3250620347394606</c:v>
                </c:pt>
                <c:pt idx="443">
                  <c:v>1.321339950372215</c:v>
                </c:pt>
                <c:pt idx="444">
                  <c:v>1.3176178660049693</c:v>
                </c:pt>
                <c:pt idx="445">
                  <c:v>1.3138957816377237</c:v>
                </c:pt>
                <c:pt idx="446">
                  <c:v>1.3101736972704781</c:v>
                </c:pt>
                <c:pt idx="447">
                  <c:v>1.3064516129032324</c:v>
                </c:pt>
                <c:pt idx="448">
                  <c:v>1.3027295285359868</c:v>
                </c:pt>
                <c:pt idx="449">
                  <c:v>1.2990074441687411</c:v>
                </c:pt>
                <c:pt idx="450">
                  <c:v>1.2952853598014955</c:v>
                </c:pt>
                <c:pt idx="451">
                  <c:v>1.2915632754342499</c:v>
                </c:pt>
                <c:pt idx="452">
                  <c:v>1.2878411910670042</c:v>
                </c:pt>
                <c:pt idx="453">
                  <c:v>1.2841191066997586</c:v>
                </c:pt>
                <c:pt idx="454">
                  <c:v>1.280397022332513</c:v>
                </c:pt>
                <c:pt idx="455">
                  <c:v>1.2766749379652673</c:v>
                </c:pt>
                <c:pt idx="456">
                  <c:v>1.2729528535980217</c:v>
                </c:pt>
                <c:pt idx="457">
                  <c:v>1.269230769230776</c:v>
                </c:pt>
                <c:pt idx="458">
                  <c:v>1.2655086848635304</c:v>
                </c:pt>
                <c:pt idx="459">
                  <c:v>1.2617866004962848</c:v>
                </c:pt>
                <c:pt idx="460">
                  <c:v>1.2580645161290391</c:v>
                </c:pt>
                <c:pt idx="461">
                  <c:v>1.2543424317617935</c:v>
                </c:pt>
                <c:pt idx="462">
                  <c:v>1.2506203473945479</c:v>
                </c:pt>
                <c:pt idx="463">
                  <c:v>1.2468982630273022</c:v>
                </c:pt>
                <c:pt idx="464">
                  <c:v>1.2431761786600566</c:v>
                </c:pt>
                <c:pt idx="465">
                  <c:v>1.2394540942928109</c:v>
                </c:pt>
                <c:pt idx="466">
                  <c:v>1.2357320099255653</c:v>
                </c:pt>
                <c:pt idx="467">
                  <c:v>1.2320099255583197</c:v>
                </c:pt>
                <c:pt idx="468">
                  <c:v>1.228287841191074</c:v>
                </c:pt>
                <c:pt idx="469">
                  <c:v>1.2245657568238284</c:v>
                </c:pt>
                <c:pt idx="470">
                  <c:v>1.2208436724565828</c:v>
                </c:pt>
                <c:pt idx="471">
                  <c:v>1.2171215880893371</c:v>
                </c:pt>
                <c:pt idx="472">
                  <c:v>1.2133995037220915</c:v>
                </c:pt>
                <c:pt idx="473">
                  <c:v>1.2096774193548459</c:v>
                </c:pt>
                <c:pt idx="474">
                  <c:v>1.2059553349876002</c:v>
                </c:pt>
                <c:pt idx="475">
                  <c:v>1.2022332506203546</c:v>
                </c:pt>
                <c:pt idx="476">
                  <c:v>1.1985111662531089</c:v>
                </c:pt>
                <c:pt idx="477">
                  <c:v>1.1947890818858633</c:v>
                </c:pt>
                <c:pt idx="478">
                  <c:v>1.1910669975186177</c:v>
                </c:pt>
                <c:pt idx="479">
                  <c:v>1.187344913151372</c:v>
                </c:pt>
                <c:pt idx="480">
                  <c:v>1.1836228287841264</c:v>
                </c:pt>
                <c:pt idx="481">
                  <c:v>1.1799007444168808</c:v>
                </c:pt>
                <c:pt idx="482">
                  <c:v>1.1761786600496351</c:v>
                </c:pt>
                <c:pt idx="483">
                  <c:v>1.1724565756823895</c:v>
                </c:pt>
                <c:pt idx="484">
                  <c:v>1.1687344913151438</c:v>
                </c:pt>
                <c:pt idx="485">
                  <c:v>1.1650124069478982</c:v>
                </c:pt>
                <c:pt idx="486">
                  <c:v>1.1612903225806526</c:v>
                </c:pt>
                <c:pt idx="487">
                  <c:v>1.1575682382134069</c:v>
                </c:pt>
                <c:pt idx="488">
                  <c:v>1.1538461538461613</c:v>
                </c:pt>
                <c:pt idx="489">
                  <c:v>1.1501240694789157</c:v>
                </c:pt>
                <c:pt idx="490">
                  <c:v>1.14640198511167</c:v>
                </c:pt>
                <c:pt idx="491">
                  <c:v>1.1426799007444244</c:v>
                </c:pt>
                <c:pt idx="492">
                  <c:v>1.1389578163771787</c:v>
                </c:pt>
                <c:pt idx="493">
                  <c:v>1.1352357320099331</c:v>
                </c:pt>
                <c:pt idx="494">
                  <c:v>1.1315136476426875</c:v>
                </c:pt>
                <c:pt idx="495">
                  <c:v>1.1277915632754418</c:v>
                </c:pt>
                <c:pt idx="496">
                  <c:v>1.1240694789081962</c:v>
                </c:pt>
                <c:pt idx="497">
                  <c:v>1.1203473945409506</c:v>
                </c:pt>
                <c:pt idx="498">
                  <c:v>1.1166253101737049</c:v>
                </c:pt>
                <c:pt idx="499">
                  <c:v>1.1129032258064593</c:v>
                </c:pt>
                <c:pt idx="500">
                  <c:v>1.1091811414392136</c:v>
                </c:pt>
                <c:pt idx="501">
                  <c:v>1.105459057071968</c:v>
                </c:pt>
                <c:pt idx="502">
                  <c:v>1.1017369727047224</c:v>
                </c:pt>
                <c:pt idx="503">
                  <c:v>1.0980148883374767</c:v>
                </c:pt>
                <c:pt idx="504">
                  <c:v>1.0942928039702311</c:v>
                </c:pt>
                <c:pt idx="505">
                  <c:v>1.0905707196029855</c:v>
                </c:pt>
                <c:pt idx="506">
                  <c:v>1.0868486352357398</c:v>
                </c:pt>
                <c:pt idx="507">
                  <c:v>1.0831265508684942</c:v>
                </c:pt>
                <c:pt idx="508">
                  <c:v>1.0794044665012485</c:v>
                </c:pt>
                <c:pt idx="509">
                  <c:v>1.0756823821340029</c:v>
                </c:pt>
                <c:pt idx="510">
                  <c:v>1.0719602977667573</c:v>
                </c:pt>
                <c:pt idx="511">
                  <c:v>1.0682382133995116</c:v>
                </c:pt>
                <c:pt idx="512">
                  <c:v>1.064516129032266</c:v>
                </c:pt>
                <c:pt idx="513">
                  <c:v>1.0607940446650204</c:v>
                </c:pt>
                <c:pt idx="514">
                  <c:v>1.0570719602977747</c:v>
                </c:pt>
                <c:pt idx="515">
                  <c:v>1.0533498759305291</c:v>
                </c:pt>
                <c:pt idx="516">
                  <c:v>1.0496277915632835</c:v>
                </c:pt>
                <c:pt idx="517">
                  <c:v>1.0459057071960378</c:v>
                </c:pt>
                <c:pt idx="518">
                  <c:v>1.0421836228287922</c:v>
                </c:pt>
                <c:pt idx="519">
                  <c:v>1.0384615384615465</c:v>
                </c:pt>
                <c:pt idx="520">
                  <c:v>1.0347394540943009</c:v>
                </c:pt>
                <c:pt idx="521">
                  <c:v>1.0310173697270553</c:v>
                </c:pt>
                <c:pt idx="522">
                  <c:v>1.0272952853598096</c:v>
                </c:pt>
                <c:pt idx="523">
                  <c:v>1.023573200992564</c:v>
                </c:pt>
                <c:pt idx="524">
                  <c:v>1.0198511166253184</c:v>
                </c:pt>
                <c:pt idx="525">
                  <c:v>1.0161290322580727</c:v>
                </c:pt>
                <c:pt idx="526">
                  <c:v>1.0124069478908271</c:v>
                </c:pt>
                <c:pt idx="527">
                  <c:v>1.0086848635235814</c:v>
                </c:pt>
                <c:pt idx="528">
                  <c:v>1.0049627791563358</c:v>
                </c:pt>
                <c:pt idx="529">
                  <c:v>1.0012406947890902</c:v>
                </c:pt>
                <c:pt idx="530">
                  <c:v>0.99751861042184453</c:v>
                </c:pt>
                <c:pt idx="531">
                  <c:v>0.99379652605459889</c:v>
                </c:pt>
                <c:pt idx="532">
                  <c:v>0.99007444168735326</c:v>
                </c:pt>
                <c:pt idx="533">
                  <c:v>0.98635235732010762</c:v>
                </c:pt>
                <c:pt idx="534">
                  <c:v>0.98263027295286198</c:v>
                </c:pt>
                <c:pt idx="535">
                  <c:v>0.97890818858561635</c:v>
                </c:pt>
                <c:pt idx="536">
                  <c:v>0.97518610421837071</c:v>
                </c:pt>
                <c:pt idx="537">
                  <c:v>0.97146401985112507</c:v>
                </c:pt>
                <c:pt idx="538">
                  <c:v>0.96774193548387943</c:v>
                </c:pt>
                <c:pt idx="539">
                  <c:v>0.9640198511166338</c:v>
                </c:pt>
                <c:pt idx="540">
                  <c:v>0.96029776674938816</c:v>
                </c:pt>
                <c:pt idx="541">
                  <c:v>0.95657568238214252</c:v>
                </c:pt>
                <c:pt idx="542">
                  <c:v>0.95285359801489689</c:v>
                </c:pt>
                <c:pt idx="543">
                  <c:v>0.94913151364765125</c:v>
                </c:pt>
                <c:pt idx="544">
                  <c:v>0.94540942928040561</c:v>
                </c:pt>
                <c:pt idx="545">
                  <c:v>0.94168734491315997</c:v>
                </c:pt>
                <c:pt idx="546">
                  <c:v>0.93796526054591434</c:v>
                </c:pt>
                <c:pt idx="547">
                  <c:v>0.9342431761786687</c:v>
                </c:pt>
                <c:pt idx="548">
                  <c:v>0.93052109181142306</c:v>
                </c:pt>
                <c:pt idx="549">
                  <c:v>0.92679900744417743</c:v>
                </c:pt>
                <c:pt idx="550">
                  <c:v>0.92307692307693179</c:v>
                </c:pt>
                <c:pt idx="551">
                  <c:v>0.91935483870968615</c:v>
                </c:pt>
                <c:pt idx="552">
                  <c:v>0.91563275434244051</c:v>
                </c:pt>
                <c:pt idx="553">
                  <c:v>0.91191066997519488</c:v>
                </c:pt>
                <c:pt idx="554">
                  <c:v>0.90818858560794924</c:v>
                </c:pt>
                <c:pt idx="555">
                  <c:v>0.9044665012407036</c:v>
                </c:pt>
                <c:pt idx="556">
                  <c:v>0.90074441687345796</c:v>
                </c:pt>
                <c:pt idx="557">
                  <c:v>0.89702233250621233</c:v>
                </c:pt>
                <c:pt idx="558">
                  <c:v>0.89330024813896669</c:v>
                </c:pt>
                <c:pt idx="559">
                  <c:v>0.88957816377172105</c:v>
                </c:pt>
                <c:pt idx="560">
                  <c:v>0.88585607940447542</c:v>
                </c:pt>
                <c:pt idx="561">
                  <c:v>0.88213399503722978</c:v>
                </c:pt>
                <c:pt idx="562">
                  <c:v>0.87841191066998414</c:v>
                </c:pt>
                <c:pt idx="563">
                  <c:v>0.8746898263027385</c:v>
                </c:pt>
                <c:pt idx="564">
                  <c:v>0.87096774193549287</c:v>
                </c:pt>
                <c:pt idx="565">
                  <c:v>0.86724565756824723</c:v>
                </c:pt>
                <c:pt idx="566">
                  <c:v>0.86352357320100159</c:v>
                </c:pt>
                <c:pt idx="567">
                  <c:v>0.85980148883375596</c:v>
                </c:pt>
                <c:pt idx="568">
                  <c:v>0.85607940446651032</c:v>
                </c:pt>
                <c:pt idx="569">
                  <c:v>0.85235732009926468</c:v>
                </c:pt>
                <c:pt idx="570">
                  <c:v>0.84863523573201904</c:v>
                </c:pt>
                <c:pt idx="571">
                  <c:v>0.84491315136477341</c:v>
                </c:pt>
                <c:pt idx="572">
                  <c:v>0.84119106699752777</c:v>
                </c:pt>
                <c:pt idx="573">
                  <c:v>0.83746898263028213</c:v>
                </c:pt>
                <c:pt idx="574">
                  <c:v>0.8337468982630365</c:v>
                </c:pt>
                <c:pt idx="575">
                  <c:v>0.83002481389579086</c:v>
                </c:pt>
                <c:pt idx="576">
                  <c:v>0.82630272952854522</c:v>
                </c:pt>
                <c:pt idx="577">
                  <c:v>0.82258064516129958</c:v>
                </c:pt>
                <c:pt idx="578">
                  <c:v>0.81885856079405395</c:v>
                </c:pt>
                <c:pt idx="579">
                  <c:v>0.81513647642680831</c:v>
                </c:pt>
                <c:pt idx="580">
                  <c:v>0.81141439205956267</c:v>
                </c:pt>
                <c:pt idx="581">
                  <c:v>0.80769230769231704</c:v>
                </c:pt>
                <c:pt idx="582">
                  <c:v>0.8039702233250714</c:v>
                </c:pt>
                <c:pt idx="583">
                  <c:v>0.80024813895782576</c:v>
                </c:pt>
                <c:pt idx="584">
                  <c:v>0.79652605459058012</c:v>
                </c:pt>
                <c:pt idx="585">
                  <c:v>0.79280397022333449</c:v>
                </c:pt>
                <c:pt idx="586">
                  <c:v>0.78908188585608885</c:v>
                </c:pt>
                <c:pt idx="587">
                  <c:v>0.78535980148884321</c:v>
                </c:pt>
                <c:pt idx="588">
                  <c:v>0.78163771712159757</c:v>
                </c:pt>
                <c:pt idx="589">
                  <c:v>0.77791563275435194</c:v>
                </c:pt>
                <c:pt idx="590">
                  <c:v>0.7741935483871063</c:v>
                </c:pt>
                <c:pt idx="591">
                  <c:v>0.77047146401986066</c:v>
                </c:pt>
                <c:pt idx="592">
                  <c:v>0.76674937965261503</c:v>
                </c:pt>
                <c:pt idx="593">
                  <c:v>0.76302729528536939</c:v>
                </c:pt>
                <c:pt idx="594">
                  <c:v>0.75930521091812375</c:v>
                </c:pt>
                <c:pt idx="595">
                  <c:v>0.75558312655087811</c:v>
                </c:pt>
                <c:pt idx="596">
                  <c:v>0.75186104218363248</c:v>
                </c:pt>
                <c:pt idx="597">
                  <c:v>0.74813895781638684</c:v>
                </c:pt>
                <c:pt idx="598">
                  <c:v>0.7444168734491412</c:v>
                </c:pt>
                <c:pt idx="599">
                  <c:v>0.74069478908189557</c:v>
                </c:pt>
                <c:pt idx="600">
                  <c:v>0.73697270471464993</c:v>
                </c:pt>
                <c:pt idx="601">
                  <c:v>0.73325062034740429</c:v>
                </c:pt>
                <c:pt idx="602">
                  <c:v>0.72952853598015865</c:v>
                </c:pt>
                <c:pt idx="603">
                  <c:v>0.72580645161291302</c:v>
                </c:pt>
                <c:pt idx="604">
                  <c:v>0.72208436724566738</c:v>
                </c:pt>
                <c:pt idx="605">
                  <c:v>0.71836228287842174</c:v>
                </c:pt>
                <c:pt idx="606">
                  <c:v>0.71464019851117611</c:v>
                </c:pt>
                <c:pt idx="607">
                  <c:v>0.71091811414393047</c:v>
                </c:pt>
                <c:pt idx="608">
                  <c:v>0.70719602977668483</c:v>
                </c:pt>
                <c:pt idx="609">
                  <c:v>0.70347394540943919</c:v>
                </c:pt>
                <c:pt idx="610">
                  <c:v>0.69975186104219356</c:v>
                </c:pt>
                <c:pt idx="611">
                  <c:v>0.69602977667494792</c:v>
                </c:pt>
                <c:pt idx="612">
                  <c:v>0.69230769230770228</c:v>
                </c:pt>
                <c:pt idx="613">
                  <c:v>0.68858560794045665</c:v>
                </c:pt>
                <c:pt idx="614">
                  <c:v>0.68486352357321101</c:v>
                </c:pt>
                <c:pt idx="615">
                  <c:v>0.68114143920596537</c:v>
                </c:pt>
                <c:pt idx="616">
                  <c:v>0.67741935483871973</c:v>
                </c:pt>
                <c:pt idx="617">
                  <c:v>0.6736972704714741</c:v>
                </c:pt>
                <c:pt idx="618">
                  <c:v>0.66997518610422846</c:v>
                </c:pt>
                <c:pt idx="619">
                  <c:v>0.66625310173698282</c:v>
                </c:pt>
                <c:pt idx="620">
                  <c:v>0.66253101736973719</c:v>
                </c:pt>
                <c:pt idx="621">
                  <c:v>0.65880893300249155</c:v>
                </c:pt>
                <c:pt idx="622">
                  <c:v>0.65508684863524591</c:v>
                </c:pt>
                <c:pt idx="623">
                  <c:v>0.65136476426800027</c:v>
                </c:pt>
                <c:pt idx="624">
                  <c:v>0.64764267990075464</c:v>
                </c:pt>
                <c:pt idx="625">
                  <c:v>0.643920595533509</c:v>
                </c:pt>
                <c:pt idx="626">
                  <c:v>0.64019851116626336</c:v>
                </c:pt>
                <c:pt idx="627">
                  <c:v>0.63647642679901772</c:v>
                </c:pt>
                <c:pt idx="628">
                  <c:v>0.63275434243177209</c:v>
                </c:pt>
                <c:pt idx="629">
                  <c:v>0.62903225806452645</c:v>
                </c:pt>
                <c:pt idx="630">
                  <c:v>0.62531017369728081</c:v>
                </c:pt>
                <c:pt idx="631">
                  <c:v>0.62158808933003518</c:v>
                </c:pt>
                <c:pt idx="632">
                  <c:v>0.61786600496278954</c:v>
                </c:pt>
                <c:pt idx="633">
                  <c:v>0.6141439205955439</c:v>
                </c:pt>
                <c:pt idx="634">
                  <c:v>0.61042183622829826</c:v>
                </c:pt>
                <c:pt idx="635">
                  <c:v>0.60669975186105263</c:v>
                </c:pt>
                <c:pt idx="636">
                  <c:v>0.60297766749380699</c:v>
                </c:pt>
                <c:pt idx="637">
                  <c:v>0.59925558312656135</c:v>
                </c:pt>
                <c:pt idx="638">
                  <c:v>0.59553349875931572</c:v>
                </c:pt>
                <c:pt idx="639">
                  <c:v>0.59181141439207008</c:v>
                </c:pt>
                <c:pt idx="640">
                  <c:v>0.58808933002482444</c:v>
                </c:pt>
                <c:pt idx="641">
                  <c:v>0.5843672456575788</c:v>
                </c:pt>
                <c:pt idx="642">
                  <c:v>0.58064516129033317</c:v>
                </c:pt>
                <c:pt idx="643">
                  <c:v>0.57692307692308753</c:v>
                </c:pt>
                <c:pt idx="644">
                  <c:v>0.57320099255584189</c:v>
                </c:pt>
                <c:pt idx="645">
                  <c:v>0.56947890818859626</c:v>
                </c:pt>
                <c:pt idx="646">
                  <c:v>0.56575682382135062</c:v>
                </c:pt>
                <c:pt idx="647">
                  <c:v>0.56203473945410498</c:v>
                </c:pt>
                <c:pt idx="648">
                  <c:v>0.55831265508685934</c:v>
                </c:pt>
                <c:pt idx="649">
                  <c:v>0.55459057071961371</c:v>
                </c:pt>
                <c:pt idx="650">
                  <c:v>0.55086848635236807</c:v>
                </c:pt>
                <c:pt idx="651">
                  <c:v>0.54714640198512243</c:v>
                </c:pt>
                <c:pt idx="652">
                  <c:v>0.5434243176178768</c:v>
                </c:pt>
                <c:pt idx="653">
                  <c:v>0.53970223325063116</c:v>
                </c:pt>
                <c:pt idx="654">
                  <c:v>0.53598014888338552</c:v>
                </c:pt>
                <c:pt idx="655">
                  <c:v>0.53225806451613988</c:v>
                </c:pt>
                <c:pt idx="656">
                  <c:v>0.52853598014889425</c:v>
                </c:pt>
                <c:pt idx="657">
                  <c:v>0.52481389578164861</c:v>
                </c:pt>
                <c:pt idx="658">
                  <c:v>0.52109181141440297</c:v>
                </c:pt>
                <c:pt idx="659">
                  <c:v>0.51736972704715734</c:v>
                </c:pt>
                <c:pt idx="660">
                  <c:v>0.5136476426799117</c:v>
                </c:pt>
                <c:pt idx="661">
                  <c:v>0.50992555831266606</c:v>
                </c:pt>
                <c:pt idx="662">
                  <c:v>0.50620347394542042</c:v>
                </c:pt>
                <c:pt idx="663">
                  <c:v>0.50248138957817479</c:v>
                </c:pt>
                <c:pt idx="664">
                  <c:v>0.49875930521092915</c:v>
                </c:pt>
                <c:pt idx="665">
                  <c:v>0.49503722084368351</c:v>
                </c:pt>
                <c:pt idx="666">
                  <c:v>0.49131513647643787</c:v>
                </c:pt>
                <c:pt idx="667">
                  <c:v>0.48759305210919224</c:v>
                </c:pt>
                <c:pt idx="668">
                  <c:v>0.4838709677419466</c:v>
                </c:pt>
                <c:pt idx="669">
                  <c:v>0.48014888337470096</c:v>
                </c:pt>
                <c:pt idx="670">
                  <c:v>0.47642679900745533</c:v>
                </c:pt>
                <c:pt idx="671">
                  <c:v>0.47270471464020969</c:v>
                </c:pt>
                <c:pt idx="672">
                  <c:v>0.46898263027296405</c:v>
                </c:pt>
                <c:pt idx="673">
                  <c:v>0.46526054590571841</c:v>
                </c:pt>
                <c:pt idx="674">
                  <c:v>0.46153846153847278</c:v>
                </c:pt>
                <c:pt idx="675">
                  <c:v>0.45781637717122714</c:v>
                </c:pt>
                <c:pt idx="676">
                  <c:v>0.4540942928039815</c:v>
                </c:pt>
                <c:pt idx="677">
                  <c:v>0.45037220843673587</c:v>
                </c:pt>
                <c:pt idx="678">
                  <c:v>0.44665012406949023</c:v>
                </c:pt>
                <c:pt idx="679">
                  <c:v>0.44292803970224459</c:v>
                </c:pt>
                <c:pt idx="680">
                  <c:v>0.43920595533499895</c:v>
                </c:pt>
                <c:pt idx="681">
                  <c:v>0.43548387096775332</c:v>
                </c:pt>
                <c:pt idx="682">
                  <c:v>0.43176178660050768</c:v>
                </c:pt>
                <c:pt idx="683">
                  <c:v>0.42803970223326204</c:v>
                </c:pt>
                <c:pt idx="684">
                  <c:v>0.42431761786601641</c:v>
                </c:pt>
                <c:pt idx="685">
                  <c:v>0.42059553349877077</c:v>
                </c:pt>
                <c:pt idx="686">
                  <c:v>0.41687344913152513</c:v>
                </c:pt>
                <c:pt idx="687">
                  <c:v>0.41315136476427949</c:v>
                </c:pt>
                <c:pt idx="688">
                  <c:v>0.40942928039703386</c:v>
                </c:pt>
                <c:pt idx="689">
                  <c:v>0.40570719602978822</c:v>
                </c:pt>
                <c:pt idx="690">
                  <c:v>0.40198511166254258</c:v>
                </c:pt>
                <c:pt idx="691">
                  <c:v>0.39826302729529695</c:v>
                </c:pt>
                <c:pt idx="692">
                  <c:v>0.39454094292805131</c:v>
                </c:pt>
                <c:pt idx="693">
                  <c:v>0.39081885856080567</c:v>
                </c:pt>
                <c:pt idx="694">
                  <c:v>0.38709677419356003</c:v>
                </c:pt>
                <c:pt idx="695">
                  <c:v>0.3833746898263144</c:v>
                </c:pt>
                <c:pt idx="696">
                  <c:v>0.37965260545906876</c:v>
                </c:pt>
                <c:pt idx="697">
                  <c:v>0.37593052109182312</c:v>
                </c:pt>
                <c:pt idx="698">
                  <c:v>0.37220843672457748</c:v>
                </c:pt>
                <c:pt idx="699">
                  <c:v>0.36848635235733185</c:v>
                </c:pt>
                <c:pt idx="700">
                  <c:v>0.36476426799008621</c:v>
                </c:pt>
                <c:pt idx="701">
                  <c:v>0.36104218362284057</c:v>
                </c:pt>
                <c:pt idx="702">
                  <c:v>0.35732009925559494</c:v>
                </c:pt>
                <c:pt idx="703">
                  <c:v>0.3535980148883493</c:v>
                </c:pt>
                <c:pt idx="704">
                  <c:v>0.34987593052110366</c:v>
                </c:pt>
                <c:pt idx="705">
                  <c:v>0.34615384615385802</c:v>
                </c:pt>
                <c:pt idx="706">
                  <c:v>0.34243176178661239</c:v>
                </c:pt>
                <c:pt idx="707">
                  <c:v>0.33870967741936675</c:v>
                </c:pt>
                <c:pt idx="708">
                  <c:v>0.33498759305212111</c:v>
                </c:pt>
                <c:pt idx="709">
                  <c:v>0.33126550868487548</c:v>
                </c:pt>
                <c:pt idx="710">
                  <c:v>0.32754342431762984</c:v>
                </c:pt>
                <c:pt idx="711">
                  <c:v>0.3238213399503842</c:v>
                </c:pt>
                <c:pt idx="712">
                  <c:v>0.32009925558313856</c:v>
                </c:pt>
                <c:pt idx="713">
                  <c:v>0.31637717121589293</c:v>
                </c:pt>
                <c:pt idx="714">
                  <c:v>0.31265508684864729</c:v>
                </c:pt>
                <c:pt idx="715">
                  <c:v>0.30893300248140165</c:v>
                </c:pt>
                <c:pt idx="716">
                  <c:v>0.30521091811415602</c:v>
                </c:pt>
                <c:pt idx="717">
                  <c:v>0.30148883374691038</c:v>
                </c:pt>
                <c:pt idx="718">
                  <c:v>0.29776674937966474</c:v>
                </c:pt>
                <c:pt idx="719">
                  <c:v>0.2940446650124191</c:v>
                </c:pt>
                <c:pt idx="720">
                  <c:v>0.29032258064517347</c:v>
                </c:pt>
                <c:pt idx="721">
                  <c:v>0.28660049627792783</c:v>
                </c:pt>
                <c:pt idx="722">
                  <c:v>0.28287841191068219</c:v>
                </c:pt>
                <c:pt idx="723">
                  <c:v>0.27915632754343656</c:v>
                </c:pt>
                <c:pt idx="724">
                  <c:v>0.27543424317619092</c:v>
                </c:pt>
                <c:pt idx="725">
                  <c:v>0.27171215880894528</c:v>
                </c:pt>
                <c:pt idx="726">
                  <c:v>0.26799007444169964</c:v>
                </c:pt>
                <c:pt idx="727">
                  <c:v>0.26426799007445401</c:v>
                </c:pt>
                <c:pt idx="728">
                  <c:v>0.26054590570720837</c:v>
                </c:pt>
                <c:pt idx="729">
                  <c:v>0.25682382133996273</c:v>
                </c:pt>
                <c:pt idx="730">
                  <c:v>0.2531017369727171</c:v>
                </c:pt>
                <c:pt idx="731">
                  <c:v>0.24937965260547143</c:v>
                </c:pt>
                <c:pt idx="732">
                  <c:v>0.24565756823822577</c:v>
                </c:pt>
                <c:pt idx="733">
                  <c:v>0.2419354838709801</c:v>
                </c:pt>
                <c:pt idx="734">
                  <c:v>0.23821339950373444</c:v>
                </c:pt>
                <c:pt idx="735">
                  <c:v>0.23449131513648877</c:v>
                </c:pt>
                <c:pt idx="736">
                  <c:v>0.23076923076924311</c:v>
                </c:pt>
                <c:pt idx="737">
                  <c:v>0.22704714640199744</c:v>
                </c:pt>
                <c:pt idx="738">
                  <c:v>0.22332506203475178</c:v>
                </c:pt>
                <c:pt idx="739">
                  <c:v>0.21960297766750611</c:v>
                </c:pt>
                <c:pt idx="740">
                  <c:v>0.21588089330026045</c:v>
                </c:pt>
                <c:pt idx="741">
                  <c:v>0.21215880893301478</c:v>
                </c:pt>
                <c:pt idx="742">
                  <c:v>0.20843672456576912</c:v>
                </c:pt>
                <c:pt idx="743">
                  <c:v>0.20471464019852345</c:v>
                </c:pt>
                <c:pt idx="744">
                  <c:v>0.20099255583127779</c:v>
                </c:pt>
                <c:pt idx="745">
                  <c:v>0.19727047146403212</c:v>
                </c:pt>
                <c:pt idx="746">
                  <c:v>0.19354838709678646</c:v>
                </c:pt>
                <c:pt idx="747">
                  <c:v>0.18982630272954079</c:v>
                </c:pt>
                <c:pt idx="748">
                  <c:v>0.18610421836229513</c:v>
                </c:pt>
                <c:pt idx="749">
                  <c:v>0.18238213399504946</c:v>
                </c:pt>
                <c:pt idx="750">
                  <c:v>0.1786600496278038</c:v>
                </c:pt>
                <c:pt idx="751">
                  <c:v>0.17493796526055813</c:v>
                </c:pt>
                <c:pt idx="752">
                  <c:v>0.17121588089331247</c:v>
                </c:pt>
                <c:pt idx="753">
                  <c:v>0.1674937965260668</c:v>
                </c:pt>
                <c:pt idx="754">
                  <c:v>0.16377171215882114</c:v>
                </c:pt>
                <c:pt idx="755">
                  <c:v>0.16004962779157547</c:v>
                </c:pt>
                <c:pt idx="756">
                  <c:v>0.15632754342432981</c:v>
                </c:pt>
                <c:pt idx="757">
                  <c:v>0.15260545905708414</c:v>
                </c:pt>
                <c:pt idx="758">
                  <c:v>0.14888337468983848</c:v>
                </c:pt>
                <c:pt idx="759">
                  <c:v>0.14516129032259281</c:v>
                </c:pt>
                <c:pt idx="760">
                  <c:v>0.14143920595534715</c:v>
                </c:pt>
                <c:pt idx="761">
                  <c:v>0.13771712158810148</c:v>
                </c:pt>
                <c:pt idx="762">
                  <c:v>0.13399503722085582</c:v>
                </c:pt>
                <c:pt idx="763">
                  <c:v>0.13027295285361015</c:v>
                </c:pt>
                <c:pt idx="764">
                  <c:v>0.12655086848636449</c:v>
                </c:pt>
                <c:pt idx="765">
                  <c:v>0.12282878411911884</c:v>
                </c:pt>
                <c:pt idx="766">
                  <c:v>0.11910669975187319</c:v>
                </c:pt>
                <c:pt idx="767">
                  <c:v>0.11538461538462753</c:v>
                </c:pt>
                <c:pt idx="768">
                  <c:v>0.11166253101738188</c:v>
                </c:pt>
                <c:pt idx="769">
                  <c:v>0.10794044665013623</c:v>
                </c:pt>
                <c:pt idx="770">
                  <c:v>0.10421836228289058</c:v>
                </c:pt>
                <c:pt idx="771">
                  <c:v>0.10049627791564493</c:v>
                </c:pt>
                <c:pt idx="772">
                  <c:v>9.6774193548399279E-2</c:v>
                </c:pt>
                <c:pt idx="773">
                  <c:v>9.3052109181153628E-2</c:v>
                </c:pt>
                <c:pt idx="774">
                  <c:v>8.9330024813907977E-2</c:v>
                </c:pt>
                <c:pt idx="775">
                  <c:v>8.5607940446662326E-2</c:v>
                </c:pt>
                <c:pt idx="776">
                  <c:v>8.1885856079416675E-2</c:v>
                </c:pt>
                <c:pt idx="777">
                  <c:v>7.8163771712171023E-2</c:v>
                </c:pt>
                <c:pt idx="778">
                  <c:v>7.4441687344925372E-2</c:v>
                </c:pt>
                <c:pt idx="779">
                  <c:v>7.0719602977679721E-2</c:v>
                </c:pt>
                <c:pt idx="780">
                  <c:v>6.699751861043407E-2</c:v>
                </c:pt>
                <c:pt idx="781">
                  <c:v>6.3275434243188419E-2</c:v>
                </c:pt>
                <c:pt idx="782">
                  <c:v>5.9553349875942761E-2</c:v>
                </c:pt>
                <c:pt idx="783">
                  <c:v>5.5831265508697103E-2</c:v>
                </c:pt>
                <c:pt idx="784">
                  <c:v>5.2109181141451445E-2</c:v>
                </c:pt>
                <c:pt idx="785">
                  <c:v>4.8387096774205787E-2</c:v>
                </c:pt>
                <c:pt idx="786">
                  <c:v>4.4665012406960129E-2</c:v>
                </c:pt>
                <c:pt idx="787">
                  <c:v>4.0942928039714471E-2</c:v>
                </c:pt>
                <c:pt idx="788">
                  <c:v>3.7220843672468813E-2</c:v>
                </c:pt>
                <c:pt idx="789">
                  <c:v>3.3498759305223155E-2</c:v>
                </c:pt>
                <c:pt idx="790">
                  <c:v>2.9776674937977497E-2</c:v>
                </c:pt>
                <c:pt idx="791">
                  <c:v>2.6054590570731839E-2</c:v>
                </c:pt>
                <c:pt idx="792">
                  <c:v>2.2332506203486181E-2</c:v>
                </c:pt>
                <c:pt idx="793">
                  <c:v>1.8610421836240523E-2</c:v>
                </c:pt>
                <c:pt idx="794">
                  <c:v>1.4888337468994865E-2</c:v>
                </c:pt>
                <c:pt idx="795">
                  <c:v>1.1166253101749207E-2</c:v>
                </c:pt>
                <c:pt idx="796">
                  <c:v>7.4441687345035493E-3</c:v>
                </c:pt>
                <c:pt idx="797">
                  <c:v>3.7220843672578917E-3</c:v>
                </c:pt>
                <c:pt idx="798">
                  <c:v>1.2234137314326432E-14</c:v>
                </c:pt>
                <c:pt idx="799">
                  <c:v>0</c:v>
                </c:pt>
              </c:numCache>
            </c:numRef>
          </c:xVal>
          <c:yVal>
            <c:numRef>
              <c:f>Blad1!$AI$3:$AI$802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-0.29701</c:v>
                </c:pt>
                <c:pt idx="5">
                  <c:v>-0.59402999999999995</c:v>
                </c:pt>
                <c:pt idx="6">
                  <c:v>-1.0396000000000001</c:v>
                </c:pt>
                <c:pt idx="7">
                  <c:v>-1.4852000000000001</c:v>
                </c:pt>
                <c:pt idx="8">
                  <c:v>-1.7824</c:v>
                </c:pt>
                <c:pt idx="9">
                  <c:v>-2.0794999999999999</c:v>
                </c:pt>
                <c:pt idx="10">
                  <c:v>-2.5251999999999999</c:v>
                </c:pt>
                <c:pt idx="11">
                  <c:v>-2.9710999999999999</c:v>
                </c:pt>
                <c:pt idx="12">
                  <c:v>-3.2683</c:v>
                </c:pt>
                <c:pt idx="13">
                  <c:v>-3.5655999999999999</c:v>
                </c:pt>
                <c:pt idx="14">
                  <c:v>-4.0115999999999996</c:v>
                </c:pt>
                <c:pt idx="15">
                  <c:v>-4.4576000000000002</c:v>
                </c:pt>
                <c:pt idx="16">
                  <c:v>-4.7549999999999999</c:v>
                </c:pt>
                <c:pt idx="17">
                  <c:v>-5.0525000000000002</c:v>
                </c:pt>
                <c:pt idx="18">
                  <c:v>-5.4987000000000004</c:v>
                </c:pt>
                <c:pt idx="19">
                  <c:v>-5.9428999999999998</c:v>
                </c:pt>
                <c:pt idx="20">
                  <c:v>-6.2095000000000002</c:v>
                </c:pt>
                <c:pt idx="21">
                  <c:v>-6.4919000000000002</c:v>
                </c:pt>
                <c:pt idx="22">
                  <c:v>-6.9020999999999999</c:v>
                </c:pt>
                <c:pt idx="23">
                  <c:v>-7.3116000000000003</c:v>
                </c:pt>
                <c:pt idx="24">
                  <c:v>-7.5723000000000003</c:v>
                </c:pt>
                <c:pt idx="25">
                  <c:v>-7.8437000000000001</c:v>
                </c:pt>
                <c:pt idx="26">
                  <c:v>-8.2334999999999994</c:v>
                </c:pt>
                <c:pt idx="27">
                  <c:v>-8.6202000000000005</c:v>
                </c:pt>
                <c:pt idx="28">
                  <c:v>-8.8709000000000007</c:v>
                </c:pt>
                <c:pt idx="29">
                  <c:v>-9.1355000000000004</c:v>
                </c:pt>
                <c:pt idx="30">
                  <c:v>-9.5191999999999997</c:v>
                </c:pt>
                <c:pt idx="31">
                  <c:v>-9.8956</c:v>
                </c:pt>
                <c:pt idx="32">
                  <c:v>-10.14</c:v>
                </c:pt>
                <c:pt idx="33">
                  <c:v>-10.385</c:v>
                </c:pt>
                <c:pt idx="34">
                  <c:v>-10.74</c:v>
                </c:pt>
                <c:pt idx="35">
                  <c:v>-11.073</c:v>
                </c:pt>
                <c:pt idx="36">
                  <c:v>-11.287000000000001</c:v>
                </c:pt>
                <c:pt idx="37">
                  <c:v>-11.526999999999999</c:v>
                </c:pt>
                <c:pt idx="38">
                  <c:v>-11.855</c:v>
                </c:pt>
                <c:pt idx="39">
                  <c:v>-12.182</c:v>
                </c:pt>
                <c:pt idx="40">
                  <c:v>-12.385</c:v>
                </c:pt>
                <c:pt idx="41">
                  <c:v>-12.581</c:v>
                </c:pt>
                <c:pt idx="42">
                  <c:v>-12.867000000000001</c:v>
                </c:pt>
                <c:pt idx="43">
                  <c:v>-13.14</c:v>
                </c:pt>
                <c:pt idx="44">
                  <c:v>-13.311999999999999</c:v>
                </c:pt>
                <c:pt idx="45">
                  <c:v>-13.481999999999999</c:v>
                </c:pt>
                <c:pt idx="46">
                  <c:v>-13.723000000000001</c:v>
                </c:pt>
                <c:pt idx="47">
                  <c:v>-13.967000000000001</c:v>
                </c:pt>
                <c:pt idx="48">
                  <c:v>-14.103999999999999</c:v>
                </c:pt>
                <c:pt idx="49">
                  <c:v>-14.271000000000001</c:v>
                </c:pt>
                <c:pt idx="50">
                  <c:v>-14.484</c:v>
                </c:pt>
                <c:pt idx="51">
                  <c:v>-14.688000000000001</c:v>
                </c:pt>
                <c:pt idx="52">
                  <c:v>-14.811</c:v>
                </c:pt>
                <c:pt idx="53">
                  <c:v>-14.917</c:v>
                </c:pt>
                <c:pt idx="54">
                  <c:v>-15.05</c:v>
                </c:pt>
                <c:pt idx="55">
                  <c:v>-15.167</c:v>
                </c:pt>
                <c:pt idx="56">
                  <c:v>-15.247999999999999</c:v>
                </c:pt>
                <c:pt idx="57">
                  <c:v>-15.324999999999999</c:v>
                </c:pt>
                <c:pt idx="58">
                  <c:v>-15.438000000000001</c:v>
                </c:pt>
                <c:pt idx="59">
                  <c:v>-15.548999999999999</c:v>
                </c:pt>
                <c:pt idx="60">
                  <c:v>-15.619</c:v>
                </c:pt>
                <c:pt idx="61">
                  <c:v>-15.686999999999999</c:v>
                </c:pt>
                <c:pt idx="62">
                  <c:v>-15.784000000000001</c:v>
                </c:pt>
                <c:pt idx="63">
                  <c:v>-15.871</c:v>
                </c:pt>
                <c:pt idx="64">
                  <c:v>-15.927</c:v>
                </c:pt>
                <c:pt idx="65">
                  <c:v>-15.977</c:v>
                </c:pt>
                <c:pt idx="66">
                  <c:v>-16.052</c:v>
                </c:pt>
                <c:pt idx="67">
                  <c:v>-16.125</c:v>
                </c:pt>
                <c:pt idx="68">
                  <c:v>-16.172000000000001</c:v>
                </c:pt>
                <c:pt idx="69">
                  <c:v>-16.216999999999999</c:v>
                </c:pt>
                <c:pt idx="70">
                  <c:v>-16.280999999999999</c:v>
                </c:pt>
                <c:pt idx="71">
                  <c:v>-16.341000000000001</c:v>
                </c:pt>
                <c:pt idx="72">
                  <c:v>-16.381</c:v>
                </c:pt>
                <c:pt idx="73">
                  <c:v>-16.419</c:v>
                </c:pt>
                <c:pt idx="74">
                  <c:v>-16.478000000000002</c:v>
                </c:pt>
                <c:pt idx="75">
                  <c:v>-16.533000000000001</c:v>
                </c:pt>
                <c:pt idx="76">
                  <c:v>-16.57</c:v>
                </c:pt>
                <c:pt idx="77">
                  <c:v>-16.606000000000002</c:v>
                </c:pt>
                <c:pt idx="78">
                  <c:v>-16.66</c:v>
                </c:pt>
                <c:pt idx="79">
                  <c:v>-16.713000000000001</c:v>
                </c:pt>
                <c:pt idx="80">
                  <c:v>-16.736000000000001</c:v>
                </c:pt>
                <c:pt idx="81">
                  <c:v>-16.783000000000001</c:v>
                </c:pt>
                <c:pt idx="82">
                  <c:v>-16.835000000000001</c:v>
                </c:pt>
                <c:pt idx="83">
                  <c:v>-16.888000000000002</c:v>
                </c:pt>
                <c:pt idx="84">
                  <c:v>-16.922000000000001</c:v>
                </c:pt>
                <c:pt idx="85">
                  <c:v>-16.957000000000001</c:v>
                </c:pt>
                <c:pt idx="86">
                  <c:v>-17.006</c:v>
                </c:pt>
                <c:pt idx="87">
                  <c:v>-17.055</c:v>
                </c:pt>
                <c:pt idx="88">
                  <c:v>-17.087</c:v>
                </c:pt>
                <c:pt idx="89">
                  <c:v>-17.12</c:v>
                </c:pt>
                <c:pt idx="90">
                  <c:v>-17.167000000000002</c:v>
                </c:pt>
                <c:pt idx="91">
                  <c:v>-17.213999999999999</c:v>
                </c:pt>
                <c:pt idx="92">
                  <c:v>-17.234000000000002</c:v>
                </c:pt>
                <c:pt idx="93">
                  <c:v>-17.274999999999999</c:v>
                </c:pt>
                <c:pt idx="94">
                  <c:v>-17.321000000000002</c:v>
                </c:pt>
                <c:pt idx="95">
                  <c:v>-17.366</c:v>
                </c:pt>
                <c:pt idx="96">
                  <c:v>-17.396000000000001</c:v>
                </c:pt>
                <c:pt idx="97">
                  <c:v>-17.427</c:v>
                </c:pt>
                <c:pt idx="98">
                  <c:v>-17.47</c:v>
                </c:pt>
                <c:pt idx="99">
                  <c:v>-17.512</c:v>
                </c:pt>
                <c:pt idx="100">
                  <c:v>-17.54</c:v>
                </c:pt>
                <c:pt idx="101">
                  <c:v>-17.568000000000001</c:v>
                </c:pt>
                <c:pt idx="102">
                  <c:v>-17.608000000000001</c:v>
                </c:pt>
                <c:pt idx="103">
                  <c:v>-17.648</c:v>
                </c:pt>
                <c:pt idx="104">
                  <c:v>-17.673999999999999</c:v>
                </c:pt>
                <c:pt idx="105">
                  <c:v>-17.701000000000001</c:v>
                </c:pt>
                <c:pt idx="106">
                  <c:v>-17.739999999999998</c:v>
                </c:pt>
                <c:pt idx="107">
                  <c:v>-17.779</c:v>
                </c:pt>
                <c:pt idx="108">
                  <c:v>-17.805</c:v>
                </c:pt>
                <c:pt idx="109">
                  <c:v>-17.829000000000001</c:v>
                </c:pt>
                <c:pt idx="110">
                  <c:v>-17.864999999999998</c:v>
                </c:pt>
                <c:pt idx="111">
                  <c:v>-17.901</c:v>
                </c:pt>
                <c:pt idx="112">
                  <c:v>-17.925000000000001</c:v>
                </c:pt>
                <c:pt idx="113">
                  <c:v>-17.949000000000002</c:v>
                </c:pt>
                <c:pt idx="114">
                  <c:v>-17.984999999999999</c:v>
                </c:pt>
                <c:pt idx="115">
                  <c:v>-18.02</c:v>
                </c:pt>
                <c:pt idx="116">
                  <c:v>-18.042999999999999</c:v>
                </c:pt>
                <c:pt idx="117">
                  <c:v>-18.065999999999999</c:v>
                </c:pt>
                <c:pt idx="118">
                  <c:v>-18.100000000000001</c:v>
                </c:pt>
                <c:pt idx="119">
                  <c:v>-18.134</c:v>
                </c:pt>
                <c:pt idx="120">
                  <c:v>-18.157</c:v>
                </c:pt>
                <c:pt idx="121">
                  <c:v>-18.178999999999998</c:v>
                </c:pt>
                <c:pt idx="122">
                  <c:v>-18.213000000000001</c:v>
                </c:pt>
                <c:pt idx="123">
                  <c:v>-18.245999999999999</c:v>
                </c:pt>
                <c:pt idx="124">
                  <c:v>-18.268000000000001</c:v>
                </c:pt>
                <c:pt idx="125">
                  <c:v>-18.29</c:v>
                </c:pt>
                <c:pt idx="126">
                  <c:v>-18.324000000000002</c:v>
                </c:pt>
                <c:pt idx="127">
                  <c:v>-18.356999999999999</c:v>
                </c:pt>
                <c:pt idx="128">
                  <c:v>-18.379000000000001</c:v>
                </c:pt>
                <c:pt idx="129">
                  <c:v>-18.401</c:v>
                </c:pt>
                <c:pt idx="130">
                  <c:v>-18.434000000000001</c:v>
                </c:pt>
                <c:pt idx="131">
                  <c:v>-18.466999999999999</c:v>
                </c:pt>
                <c:pt idx="132">
                  <c:v>-18.489000000000001</c:v>
                </c:pt>
                <c:pt idx="133">
                  <c:v>-18.510999999999999</c:v>
                </c:pt>
                <c:pt idx="134">
                  <c:v>-18.544</c:v>
                </c:pt>
                <c:pt idx="135">
                  <c:v>-18.576000000000001</c:v>
                </c:pt>
                <c:pt idx="136">
                  <c:v>-18.597999999999999</c:v>
                </c:pt>
                <c:pt idx="137">
                  <c:v>-18.62</c:v>
                </c:pt>
                <c:pt idx="138">
                  <c:v>-18.652000000000001</c:v>
                </c:pt>
                <c:pt idx="139">
                  <c:v>-18.684999999999999</c:v>
                </c:pt>
                <c:pt idx="140">
                  <c:v>-18.706</c:v>
                </c:pt>
                <c:pt idx="141">
                  <c:v>-18.728000000000002</c:v>
                </c:pt>
                <c:pt idx="142">
                  <c:v>-18.760000000000002</c:v>
                </c:pt>
                <c:pt idx="143">
                  <c:v>-18.792000000000002</c:v>
                </c:pt>
                <c:pt idx="144">
                  <c:v>-18.814</c:v>
                </c:pt>
                <c:pt idx="145">
                  <c:v>-18.835000000000001</c:v>
                </c:pt>
                <c:pt idx="146">
                  <c:v>-18.867000000000001</c:v>
                </c:pt>
                <c:pt idx="147">
                  <c:v>-18.899000000000001</c:v>
                </c:pt>
                <c:pt idx="148">
                  <c:v>-18.920000000000002</c:v>
                </c:pt>
                <c:pt idx="149">
                  <c:v>-18.940999999999999</c:v>
                </c:pt>
                <c:pt idx="150">
                  <c:v>-18.972000000000001</c:v>
                </c:pt>
                <c:pt idx="151">
                  <c:v>-19.004000000000001</c:v>
                </c:pt>
                <c:pt idx="152">
                  <c:v>-19.024999999999999</c:v>
                </c:pt>
                <c:pt idx="153">
                  <c:v>-19.045999999999999</c:v>
                </c:pt>
                <c:pt idx="154">
                  <c:v>-19.077000000000002</c:v>
                </c:pt>
                <c:pt idx="155">
                  <c:v>-19.108000000000001</c:v>
                </c:pt>
                <c:pt idx="156">
                  <c:v>-19.129000000000001</c:v>
                </c:pt>
                <c:pt idx="157">
                  <c:v>-19.149999999999999</c:v>
                </c:pt>
                <c:pt idx="158">
                  <c:v>-19.181000000000001</c:v>
                </c:pt>
                <c:pt idx="159">
                  <c:v>-19.212</c:v>
                </c:pt>
                <c:pt idx="160">
                  <c:v>-19.233000000000001</c:v>
                </c:pt>
                <c:pt idx="161">
                  <c:v>-19.254000000000001</c:v>
                </c:pt>
                <c:pt idx="162">
                  <c:v>-19.285</c:v>
                </c:pt>
                <c:pt idx="163">
                  <c:v>-19.315999999999999</c:v>
                </c:pt>
                <c:pt idx="164">
                  <c:v>-19.335999999999999</c:v>
                </c:pt>
                <c:pt idx="165">
                  <c:v>-19.356999999999999</c:v>
                </c:pt>
                <c:pt idx="166">
                  <c:v>-19.387</c:v>
                </c:pt>
                <c:pt idx="167">
                  <c:v>-19.417999999999999</c:v>
                </c:pt>
                <c:pt idx="168">
                  <c:v>-19.437999999999999</c:v>
                </c:pt>
                <c:pt idx="169">
                  <c:v>-19.459</c:v>
                </c:pt>
                <c:pt idx="170">
                  <c:v>-19.489000000000001</c:v>
                </c:pt>
                <c:pt idx="171">
                  <c:v>-19.52</c:v>
                </c:pt>
                <c:pt idx="172">
                  <c:v>-19.54</c:v>
                </c:pt>
                <c:pt idx="173">
                  <c:v>-19.561</c:v>
                </c:pt>
                <c:pt idx="174">
                  <c:v>-19.591000000000001</c:v>
                </c:pt>
                <c:pt idx="175">
                  <c:v>-19.622</c:v>
                </c:pt>
                <c:pt idx="176">
                  <c:v>-19.641999999999999</c:v>
                </c:pt>
                <c:pt idx="177">
                  <c:v>-19.661999999999999</c:v>
                </c:pt>
                <c:pt idx="178">
                  <c:v>-19.692</c:v>
                </c:pt>
                <c:pt idx="179">
                  <c:v>-19.722999999999999</c:v>
                </c:pt>
                <c:pt idx="180">
                  <c:v>-19.742999999999999</c:v>
                </c:pt>
                <c:pt idx="181">
                  <c:v>-19.763000000000002</c:v>
                </c:pt>
                <c:pt idx="182">
                  <c:v>-19.792999999999999</c:v>
                </c:pt>
                <c:pt idx="183">
                  <c:v>-19.824000000000002</c:v>
                </c:pt>
                <c:pt idx="184">
                  <c:v>-19.844000000000001</c:v>
                </c:pt>
                <c:pt idx="185">
                  <c:v>-19.864000000000001</c:v>
                </c:pt>
                <c:pt idx="186">
                  <c:v>-19.893999999999998</c:v>
                </c:pt>
                <c:pt idx="187">
                  <c:v>-19.923999999999999</c:v>
                </c:pt>
                <c:pt idx="188">
                  <c:v>-19.943999999999999</c:v>
                </c:pt>
                <c:pt idx="189">
                  <c:v>-19.963999999999999</c:v>
                </c:pt>
                <c:pt idx="190">
                  <c:v>-19.995000000000001</c:v>
                </c:pt>
                <c:pt idx="191">
                  <c:v>-20.024999999999999</c:v>
                </c:pt>
                <c:pt idx="192">
                  <c:v>-20.045000000000002</c:v>
                </c:pt>
                <c:pt idx="193">
                  <c:v>-20.065000000000001</c:v>
                </c:pt>
                <c:pt idx="194">
                  <c:v>-20.094999999999999</c:v>
                </c:pt>
                <c:pt idx="195">
                  <c:v>-20.125</c:v>
                </c:pt>
                <c:pt idx="196">
                  <c:v>-20.145</c:v>
                </c:pt>
                <c:pt idx="197">
                  <c:v>-20.164999999999999</c:v>
                </c:pt>
                <c:pt idx="198">
                  <c:v>-20.196000000000002</c:v>
                </c:pt>
                <c:pt idx="199">
                  <c:v>-20.225999999999999</c:v>
                </c:pt>
                <c:pt idx="200">
                  <c:v>-20.245999999999999</c:v>
                </c:pt>
                <c:pt idx="201">
                  <c:v>-20.265999999999998</c:v>
                </c:pt>
                <c:pt idx="202">
                  <c:v>-20.295999999999999</c:v>
                </c:pt>
                <c:pt idx="203">
                  <c:v>-20.326000000000001</c:v>
                </c:pt>
                <c:pt idx="204">
                  <c:v>-20.346</c:v>
                </c:pt>
                <c:pt idx="205">
                  <c:v>-20.366</c:v>
                </c:pt>
                <c:pt idx="206">
                  <c:v>-20.396000000000001</c:v>
                </c:pt>
                <c:pt idx="207">
                  <c:v>-20.425999999999998</c:v>
                </c:pt>
                <c:pt idx="208">
                  <c:v>-20.446000000000002</c:v>
                </c:pt>
                <c:pt idx="209">
                  <c:v>-20.466000000000001</c:v>
                </c:pt>
                <c:pt idx="210">
                  <c:v>-20.495999999999999</c:v>
                </c:pt>
                <c:pt idx="211">
                  <c:v>-20.526</c:v>
                </c:pt>
                <c:pt idx="212">
                  <c:v>-20.545999999999999</c:v>
                </c:pt>
                <c:pt idx="213">
                  <c:v>-20.567</c:v>
                </c:pt>
                <c:pt idx="214">
                  <c:v>-20.597000000000001</c:v>
                </c:pt>
                <c:pt idx="215">
                  <c:v>-20.626999999999999</c:v>
                </c:pt>
                <c:pt idx="216">
                  <c:v>-20.646999999999998</c:v>
                </c:pt>
                <c:pt idx="217">
                  <c:v>-20.667000000000002</c:v>
                </c:pt>
                <c:pt idx="218">
                  <c:v>-20.698</c:v>
                </c:pt>
                <c:pt idx="219">
                  <c:v>-20.728000000000002</c:v>
                </c:pt>
                <c:pt idx="220">
                  <c:v>-20.747</c:v>
                </c:pt>
                <c:pt idx="221">
                  <c:v>-20.768000000000001</c:v>
                </c:pt>
                <c:pt idx="222">
                  <c:v>-20.797999999999998</c:v>
                </c:pt>
                <c:pt idx="223">
                  <c:v>-20.827999999999999</c:v>
                </c:pt>
                <c:pt idx="224">
                  <c:v>-20.847999999999999</c:v>
                </c:pt>
                <c:pt idx="225">
                  <c:v>-20.867999999999999</c:v>
                </c:pt>
                <c:pt idx="226">
                  <c:v>-20.898</c:v>
                </c:pt>
                <c:pt idx="227">
                  <c:v>-20.928000000000001</c:v>
                </c:pt>
                <c:pt idx="228">
                  <c:v>-20.946999999999999</c:v>
                </c:pt>
                <c:pt idx="229">
                  <c:v>-20.968</c:v>
                </c:pt>
                <c:pt idx="230">
                  <c:v>-20.998000000000001</c:v>
                </c:pt>
                <c:pt idx="231">
                  <c:v>-21.027999999999999</c:v>
                </c:pt>
                <c:pt idx="232">
                  <c:v>-21.047999999999998</c:v>
                </c:pt>
                <c:pt idx="233">
                  <c:v>-21.068000000000001</c:v>
                </c:pt>
                <c:pt idx="234">
                  <c:v>-21.097999999999999</c:v>
                </c:pt>
                <c:pt idx="235">
                  <c:v>-21.128</c:v>
                </c:pt>
                <c:pt idx="236">
                  <c:v>-21.148</c:v>
                </c:pt>
                <c:pt idx="237">
                  <c:v>-21.167999999999999</c:v>
                </c:pt>
                <c:pt idx="238">
                  <c:v>-21.198</c:v>
                </c:pt>
                <c:pt idx="239">
                  <c:v>-21.228000000000002</c:v>
                </c:pt>
                <c:pt idx="240">
                  <c:v>-21.248000000000001</c:v>
                </c:pt>
                <c:pt idx="241">
                  <c:v>-21.268000000000001</c:v>
                </c:pt>
                <c:pt idx="242">
                  <c:v>-21.298999999999999</c:v>
                </c:pt>
                <c:pt idx="243">
                  <c:v>-21.329000000000001</c:v>
                </c:pt>
                <c:pt idx="244">
                  <c:v>-21.349</c:v>
                </c:pt>
                <c:pt idx="245">
                  <c:v>-21.369</c:v>
                </c:pt>
                <c:pt idx="246">
                  <c:v>-21.4</c:v>
                </c:pt>
                <c:pt idx="247">
                  <c:v>-21.43</c:v>
                </c:pt>
                <c:pt idx="248">
                  <c:v>-21.45</c:v>
                </c:pt>
                <c:pt idx="249">
                  <c:v>-21.47</c:v>
                </c:pt>
                <c:pt idx="250">
                  <c:v>-21.5</c:v>
                </c:pt>
                <c:pt idx="251">
                  <c:v>-21.530999999999999</c:v>
                </c:pt>
                <c:pt idx="252">
                  <c:v>-21.550999999999998</c:v>
                </c:pt>
                <c:pt idx="253">
                  <c:v>-21.571000000000002</c:v>
                </c:pt>
                <c:pt idx="254">
                  <c:v>-21.600999999999999</c:v>
                </c:pt>
                <c:pt idx="255">
                  <c:v>-21.631</c:v>
                </c:pt>
                <c:pt idx="256">
                  <c:v>-21.652000000000001</c:v>
                </c:pt>
                <c:pt idx="257">
                  <c:v>-21.672000000000001</c:v>
                </c:pt>
                <c:pt idx="258">
                  <c:v>-21.702000000000002</c:v>
                </c:pt>
                <c:pt idx="259">
                  <c:v>-21.733000000000001</c:v>
                </c:pt>
                <c:pt idx="260">
                  <c:v>-21.753</c:v>
                </c:pt>
                <c:pt idx="261">
                  <c:v>-21.773</c:v>
                </c:pt>
                <c:pt idx="262">
                  <c:v>-21.803999999999998</c:v>
                </c:pt>
                <c:pt idx="263">
                  <c:v>-21.835000000000001</c:v>
                </c:pt>
                <c:pt idx="264">
                  <c:v>-21.855</c:v>
                </c:pt>
                <c:pt idx="265">
                  <c:v>-21.875</c:v>
                </c:pt>
                <c:pt idx="266">
                  <c:v>-21.905999999999999</c:v>
                </c:pt>
                <c:pt idx="267">
                  <c:v>-21.937000000000001</c:v>
                </c:pt>
                <c:pt idx="268">
                  <c:v>-21.957000000000001</c:v>
                </c:pt>
                <c:pt idx="269">
                  <c:v>-21.978000000000002</c:v>
                </c:pt>
                <c:pt idx="270">
                  <c:v>-22.009</c:v>
                </c:pt>
                <c:pt idx="271">
                  <c:v>-22.039000000000001</c:v>
                </c:pt>
                <c:pt idx="272">
                  <c:v>-22.06</c:v>
                </c:pt>
                <c:pt idx="273">
                  <c:v>-22.081</c:v>
                </c:pt>
                <c:pt idx="274">
                  <c:v>-22.111000000000001</c:v>
                </c:pt>
                <c:pt idx="275">
                  <c:v>-22.141999999999999</c:v>
                </c:pt>
                <c:pt idx="276">
                  <c:v>-22.163</c:v>
                </c:pt>
                <c:pt idx="277">
                  <c:v>-22.184000000000001</c:v>
                </c:pt>
                <c:pt idx="278">
                  <c:v>-22.215</c:v>
                </c:pt>
                <c:pt idx="279">
                  <c:v>-22.245999999999999</c:v>
                </c:pt>
                <c:pt idx="280">
                  <c:v>-22.266999999999999</c:v>
                </c:pt>
                <c:pt idx="281">
                  <c:v>-22.286999999999999</c:v>
                </c:pt>
                <c:pt idx="282">
                  <c:v>-22.318999999999999</c:v>
                </c:pt>
                <c:pt idx="283">
                  <c:v>-22.35</c:v>
                </c:pt>
                <c:pt idx="284">
                  <c:v>-22.370999999999999</c:v>
                </c:pt>
                <c:pt idx="285">
                  <c:v>-22.391999999999999</c:v>
                </c:pt>
                <c:pt idx="286">
                  <c:v>-22.422999999999998</c:v>
                </c:pt>
                <c:pt idx="287">
                  <c:v>-22.454999999999998</c:v>
                </c:pt>
                <c:pt idx="288">
                  <c:v>-22.475999999999999</c:v>
                </c:pt>
                <c:pt idx="289">
                  <c:v>-22.497</c:v>
                </c:pt>
                <c:pt idx="290">
                  <c:v>-22.527999999999999</c:v>
                </c:pt>
                <c:pt idx="291">
                  <c:v>-22.56</c:v>
                </c:pt>
                <c:pt idx="292">
                  <c:v>-22.581</c:v>
                </c:pt>
                <c:pt idx="293">
                  <c:v>-22.602</c:v>
                </c:pt>
                <c:pt idx="294">
                  <c:v>-22.634</c:v>
                </c:pt>
                <c:pt idx="295">
                  <c:v>-22.666</c:v>
                </c:pt>
                <c:pt idx="296">
                  <c:v>-22.687000000000001</c:v>
                </c:pt>
                <c:pt idx="297">
                  <c:v>-22.709</c:v>
                </c:pt>
                <c:pt idx="298">
                  <c:v>-22.741</c:v>
                </c:pt>
                <c:pt idx="299">
                  <c:v>-22.773</c:v>
                </c:pt>
                <c:pt idx="300">
                  <c:v>-22.794</c:v>
                </c:pt>
                <c:pt idx="301">
                  <c:v>-22.815999999999999</c:v>
                </c:pt>
                <c:pt idx="302">
                  <c:v>-22.847999999999999</c:v>
                </c:pt>
                <c:pt idx="303">
                  <c:v>-22.881</c:v>
                </c:pt>
                <c:pt idx="304">
                  <c:v>-22.902999999999999</c:v>
                </c:pt>
                <c:pt idx="305">
                  <c:v>-22.923999999999999</c:v>
                </c:pt>
                <c:pt idx="306">
                  <c:v>-22.957000000000001</c:v>
                </c:pt>
                <c:pt idx="307">
                  <c:v>-22.989000000000001</c:v>
                </c:pt>
                <c:pt idx="308">
                  <c:v>-23.010999999999999</c:v>
                </c:pt>
                <c:pt idx="309">
                  <c:v>-23.033000000000001</c:v>
                </c:pt>
                <c:pt idx="310">
                  <c:v>-23.065999999999999</c:v>
                </c:pt>
                <c:pt idx="311">
                  <c:v>-23.099</c:v>
                </c:pt>
                <c:pt idx="312">
                  <c:v>-23.120999999999999</c:v>
                </c:pt>
                <c:pt idx="313">
                  <c:v>-23.143000000000001</c:v>
                </c:pt>
                <c:pt idx="314">
                  <c:v>-23.175999999999998</c:v>
                </c:pt>
                <c:pt idx="315">
                  <c:v>-23.209</c:v>
                </c:pt>
                <c:pt idx="316">
                  <c:v>-23.231000000000002</c:v>
                </c:pt>
                <c:pt idx="317">
                  <c:v>-23.254000000000001</c:v>
                </c:pt>
                <c:pt idx="318">
                  <c:v>-23.286999999999999</c:v>
                </c:pt>
                <c:pt idx="319">
                  <c:v>-23.321000000000002</c:v>
                </c:pt>
                <c:pt idx="320">
                  <c:v>-23.343</c:v>
                </c:pt>
                <c:pt idx="321">
                  <c:v>-23.364999999999998</c:v>
                </c:pt>
                <c:pt idx="322">
                  <c:v>-23.399000000000001</c:v>
                </c:pt>
                <c:pt idx="323">
                  <c:v>-23.433</c:v>
                </c:pt>
                <c:pt idx="324">
                  <c:v>-23.454999999999998</c:v>
                </c:pt>
                <c:pt idx="325">
                  <c:v>-23.477</c:v>
                </c:pt>
                <c:pt idx="326">
                  <c:v>-23.510999999999999</c:v>
                </c:pt>
                <c:pt idx="327">
                  <c:v>-23.545000000000002</c:v>
                </c:pt>
                <c:pt idx="328">
                  <c:v>-23.568000000000001</c:v>
                </c:pt>
                <c:pt idx="329">
                  <c:v>-23.59</c:v>
                </c:pt>
                <c:pt idx="330">
                  <c:v>-23.623999999999999</c:v>
                </c:pt>
                <c:pt idx="331">
                  <c:v>-23.658000000000001</c:v>
                </c:pt>
                <c:pt idx="332">
                  <c:v>-23.681000000000001</c:v>
                </c:pt>
                <c:pt idx="333">
                  <c:v>-23.704000000000001</c:v>
                </c:pt>
                <c:pt idx="334">
                  <c:v>-23.738</c:v>
                </c:pt>
                <c:pt idx="335">
                  <c:v>-23.773</c:v>
                </c:pt>
                <c:pt idx="336">
                  <c:v>-23.795000000000002</c:v>
                </c:pt>
                <c:pt idx="337">
                  <c:v>-23.818999999999999</c:v>
                </c:pt>
                <c:pt idx="338">
                  <c:v>-23.853000000000002</c:v>
                </c:pt>
                <c:pt idx="339">
                  <c:v>-23.888000000000002</c:v>
                </c:pt>
                <c:pt idx="340">
                  <c:v>-23.911000000000001</c:v>
                </c:pt>
                <c:pt idx="341">
                  <c:v>-23.934000000000001</c:v>
                </c:pt>
                <c:pt idx="342">
                  <c:v>-23.969000000000001</c:v>
                </c:pt>
                <c:pt idx="343">
                  <c:v>-24.004999999999999</c:v>
                </c:pt>
                <c:pt idx="344">
                  <c:v>-24.027999999999999</c:v>
                </c:pt>
                <c:pt idx="345">
                  <c:v>-24.050999999999998</c:v>
                </c:pt>
                <c:pt idx="346">
                  <c:v>-24.087</c:v>
                </c:pt>
                <c:pt idx="347">
                  <c:v>-24.122</c:v>
                </c:pt>
                <c:pt idx="348">
                  <c:v>-24.146000000000001</c:v>
                </c:pt>
                <c:pt idx="349">
                  <c:v>-24.17</c:v>
                </c:pt>
                <c:pt idx="350">
                  <c:v>-24.204999999999998</c:v>
                </c:pt>
                <c:pt idx="351">
                  <c:v>-24.241</c:v>
                </c:pt>
                <c:pt idx="352">
                  <c:v>-24.263999999999999</c:v>
                </c:pt>
                <c:pt idx="353">
                  <c:v>-24.288</c:v>
                </c:pt>
                <c:pt idx="354">
                  <c:v>-24.324000000000002</c:v>
                </c:pt>
                <c:pt idx="355">
                  <c:v>-24.36</c:v>
                </c:pt>
                <c:pt idx="356">
                  <c:v>-24.384</c:v>
                </c:pt>
                <c:pt idx="357">
                  <c:v>-24.408000000000001</c:v>
                </c:pt>
                <c:pt idx="358">
                  <c:v>-24.445</c:v>
                </c:pt>
                <c:pt idx="359">
                  <c:v>-24.481000000000002</c:v>
                </c:pt>
                <c:pt idx="360">
                  <c:v>-24.504999999999999</c:v>
                </c:pt>
                <c:pt idx="361">
                  <c:v>-24.53</c:v>
                </c:pt>
                <c:pt idx="362">
                  <c:v>-24.565999999999999</c:v>
                </c:pt>
                <c:pt idx="363">
                  <c:v>-24.603000000000002</c:v>
                </c:pt>
                <c:pt idx="364">
                  <c:v>-24.628</c:v>
                </c:pt>
                <c:pt idx="365">
                  <c:v>-24.652000000000001</c:v>
                </c:pt>
                <c:pt idx="366">
                  <c:v>-24.689</c:v>
                </c:pt>
                <c:pt idx="367">
                  <c:v>-24.727</c:v>
                </c:pt>
                <c:pt idx="368">
                  <c:v>-24.751999999999999</c:v>
                </c:pt>
                <c:pt idx="369">
                  <c:v>-24.777000000000001</c:v>
                </c:pt>
                <c:pt idx="370">
                  <c:v>-24.814</c:v>
                </c:pt>
                <c:pt idx="371">
                  <c:v>-24.852</c:v>
                </c:pt>
                <c:pt idx="372">
                  <c:v>-24.876999999999999</c:v>
                </c:pt>
                <c:pt idx="373">
                  <c:v>-24.902000000000001</c:v>
                </c:pt>
                <c:pt idx="374">
                  <c:v>-24.94</c:v>
                </c:pt>
                <c:pt idx="375">
                  <c:v>-24.978000000000002</c:v>
                </c:pt>
                <c:pt idx="376">
                  <c:v>-25.004000000000001</c:v>
                </c:pt>
                <c:pt idx="377">
                  <c:v>-25.029</c:v>
                </c:pt>
                <c:pt idx="378">
                  <c:v>-25.068000000000001</c:v>
                </c:pt>
                <c:pt idx="379">
                  <c:v>-25.106000000000002</c:v>
                </c:pt>
                <c:pt idx="380">
                  <c:v>-25.13</c:v>
                </c:pt>
                <c:pt idx="381">
                  <c:v>-25.158000000000001</c:v>
                </c:pt>
                <c:pt idx="382">
                  <c:v>-25.196999999999999</c:v>
                </c:pt>
                <c:pt idx="383">
                  <c:v>-25.236000000000001</c:v>
                </c:pt>
                <c:pt idx="384">
                  <c:v>-25.262</c:v>
                </c:pt>
                <c:pt idx="385">
                  <c:v>-25.288</c:v>
                </c:pt>
                <c:pt idx="386">
                  <c:v>-25.327000000000002</c:v>
                </c:pt>
                <c:pt idx="387">
                  <c:v>-25.366</c:v>
                </c:pt>
                <c:pt idx="388">
                  <c:v>-25.393000000000001</c:v>
                </c:pt>
                <c:pt idx="389">
                  <c:v>-25.419</c:v>
                </c:pt>
                <c:pt idx="390">
                  <c:v>-25.459</c:v>
                </c:pt>
                <c:pt idx="391">
                  <c:v>-25.498000000000001</c:v>
                </c:pt>
                <c:pt idx="392">
                  <c:v>-25.524999999999999</c:v>
                </c:pt>
                <c:pt idx="393">
                  <c:v>-25.550999999999998</c:v>
                </c:pt>
                <c:pt idx="394">
                  <c:v>-25.591999999999999</c:v>
                </c:pt>
                <c:pt idx="395">
                  <c:v>-25.632000000000001</c:v>
                </c:pt>
                <c:pt idx="396">
                  <c:v>-25.234000000000002</c:v>
                </c:pt>
                <c:pt idx="397">
                  <c:v>-24.891999999999999</c:v>
                </c:pt>
                <c:pt idx="398">
                  <c:v>-24.338999999999999</c:v>
                </c:pt>
                <c:pt idx="399">
                  <c:v>-23.788</c:v>
                </c:pt>
                <c:pt idx="400">
                  <c:v>-23.396000000000001</c:v>
                </c:pt>
                <c:pt idx="401">
                  <c:v>-23.056000000000001</c:v>
                </c:pt>
                <c:pt idx="402">
                  <c:v>-22.507999999999999</c:v>
                </c:pt>
                <c:pt idx="403">
                  <c:v>-21.962</c:v>
                </c:pt>
                <c:pt idx="404">
                  <c:v>-21.574999999999999</c:v>
                </c:pt>
                <c:pt idx="405">
                  <c:v>-21.236000000000001</c:v>
                </c:pt>
                <c:pt idx="406">
                  <c:v>-20.693000000000001</c:v>
                </c:pt>
                <c:pt idx="407">
                  <c:v>-20.152000000000001</c:v>
                </c:pt>
                <c:pt idx="408">
                  <c:v>-19.77</c:v>
                </c:pt>
                <c:pt idx="409">
                  <c:v>-19.433</c:v>
                </c:pt>
                <c:pt idx="410">
                  <c:v>-18.895</c:v>
                </c:pt>
                <c:pt idx="411">
                  <c:v>-18.358000000000001</c:v>
                </c:pt>
                <c:pt idx="412">
                  <c:v>-17.981999999999999</c:v>
                </c:pt>
                <c:pt idx="413">
                  <c:v>-17.645</c:v>
                </c:pt>
                <c:pt idx="414">
                  <c:v>-17.111999999999998</c:v>
                </c:pt>
                <c:pt idx="415">
                  <c:v>-16.579999999999998</c:v>
                </c:pt>
                <c:pt idx="416">
                  <c:v>-16.207999999999998</c:v>
                </c:pt>
                <c:pt idx="417">
                  <c:v>-15.872999999999999</c:v>
                </c:pt>
                <c:pt idx="418">
                  <c:v>-15.343999999999999</c:v>
                </c:pt>
                <c:pt idx="419">
                  <c:v>-14.817</c:v>
                </c:pt>
                <c:pt idx="420">
                  <c:v>-14.45</c:v>
                </c:pt>
                <c:pt idx="421">
                  <c:v>-14.116</c:v>
                </c:pt>
                <c:pt idx="422">
                  <c:v>-13.590999999999999</c:v>
                </c:pt>
                <c:pt idx="423">
                  <c:v>-13.069000000000001</c:v>
                </c:pt>
                <c:pt idx="424">
                  <c:v>-12.706</c:v>
                </c:pt>
                <c:pt idx="425">
                  <c:v>-12.372999999999999</c:v>
                </c:pt>
                <c:pt idx="426">
                  <c:v>-11.853</c:v>
                </c:pt>
                <c:pt idx="427">
                  <c:v>-11.335000000000001</c:v>
                </c:pt>
                <c:pt idx="428">
                  <c:v>-10.977</c:v>
                </c:pt>
                <c:pt idx="429">
                  <c:v>-10.645</c:v>
                </c:pt>
                <c:pt idx="430">
                  <c:v>-10.129</c:v>
                </c:pt>
                <c:pt idx="431">
                  <c:v>-9.6144999999999996</c:v>
                </c:pt>
                <c:pt idx="432">
                  <c:v>-9.2617999999999991</c:v>
                </c:pt>
                <c:pt idx="433">
                  <c:v>-8.9303000000000008</c:v>
                </c:pt>
                <c:pt idx="434">
                  <c:v>-8.4185999999999996</c:v>
                </c:pt>
                <c:pt idx="435">
                  <c:v>-7.9081000000000001</c:v>
                </c:pt>
                <c:pt idx="436">
                  <c:v>-7.5598999999999998</c:v>
                </c:pt>
                <c:pt idx="437">
                  <c:v>-7.2291999999999996</c:v>
                </c:pt>
                <c:pt idx="438">
                  <c:v>-6.7214</c:v>
                </c:pt>
                <c:pt idx="439">
                  <c:v>-6.2149000000000001</c:v>
                </c:pt>
                <c:pt idx="440">
                  <c:v>-5.8711000000000002</c:v>
                </c:pt>
                <c:pt idx="441">
                  <c:v>-5.5411999999999999</c:v>
                </c:pt>
                <c:pt idx="442">
                  <c:v>-5.0373000000000001</c:v>
                </c:pt>
                <c:pt idx="443">
                  <c:v>-4.5345000000000004</c:v>
                </c:pt>
                <c:pt idx="444">
                  <c:v>-4.1950000000000003</c:v>
                </c:pt>
                <c:pt idx="445">
                  <c:v>-3.8658999999999999</c:v>
                </c:pt>
                <c:pt idx="446">
                  <c:v>-3.3656999999999999</c:v>
                </c:pt>
                <c:pt idx="447">
                  <c:v>-2.8666</c:v>
                </c:pt>
                <c:pt idx="448">
                  <c:v>-2.5314000000000001</c:v>
                </c:pt>
                <c:pt idx="449">
                  <c:v>-2.2029000000000001</c:v>
                </c:pt>
                <c:pt idx="450">
                  <c:v>-1.7063999999999999</c:v>
                </c:pt>
                <c:pt idx="451">
                  <c:v>-1.2109000000000001</c:v>
                </c:pt>
                <c:pt idx="452">
                  <c:v>-0.87987000000000004</c:v>
                </c:pt>
                <c:pt idx="453">
                  <c:v>-0.55196999999999996</c:v>
                </c:pt>
                <c:pt idx="454" formatCode="0.00E+00">
                  <c:v>-5.9000999999999998E-2</c:v>
                </c:pt>
                <c:pt idx="455">
                  <c:v>0.43293999999999999</c:v>
                </c:pt>
                <c:pt idx="456">
                  <c:v>0.75992000000000004</c:v>
                </c:pt>
                <c:pt idx="457">
                  <c:v>1.0872999999999999</c:v>
                </c:pt>
                <c:pt idx="458">
                  <c:v>1.5768</c:v>
                </c:pt>
                <c:pt idx="459">
                  <c:v>2.0653000000000001</c:v>
                </c:pt>
                <c:pt idx="460">
                  <c:v>2.3883000000000001</c:v>
                </c:pt>
                <c:pt idx="461">
                  <c:v>2.7151000000000001</c:v>
                </c:pt>
                <c:pt idx="462">
                  <c:v>3.2012999999999998</c:v>
                </c:pt>
                <c:pt idx="463">
                  <c:v>3.6865000000000001</c:v>
                </c:pt>
                <c:pt idx="464">
                  <c:v>4.0065</c:v>
                </c:pt>
                <c:pt idx="465">
                  <c:v>4.3230000000000004</c:v>
                </c:pt>
                <c:pt idx="466">
                  <c:v>4.7968999999999999</c:v>
                </c:pt>
                <c:pt idx="467">
                  <c:v>5.2698999999999998</c:v>
                </c:pt>
                <c:pt idx="468">
                  <c:v>5.5846999999999998</c:v>
                </c:pt>
                <c:pt idx="469">
                  <c:v>5.8987999999999996</c:v>
                </c:pt>
                <c:pt idx="470">
                  <c:v>6.3693999999999997</c:v>
                </c:pt>
                <c:pt idx="471">
                  <c:v>6.8301999999999996</c:v>
                </c:pt>
                <c:pt idx="472">
                  <c:v>7.1322000000000001</c:v>
                </c:pt>
                <c:pt idx="473">
                  <c:v>7.4328000000000003</c:v>
                </c:pt>
                <c:pt idx="474">
                  <c:v>7.8834999999999997</c:v>
                </c:pt>
                <c:pt idx="475">
                  <c:v>8.3303999999999991</c:v>
                </c:pt>
                <c:pt idx="476">
                  <c:v>8.6277000000000008</c:v>
                </c:pt>
                <c:pt idx="477">
                  <c:v>8.9229000000000003</c:v>
                </c:pt>
                <c:pt idx="478">
                  <c:v>9.3660999999999994</c:v>
                </c:pt>
                <c:pt idx="479">
                  <c:v>9.8027999999999995</c:v>
                </c:pt>
                <c:pt idx="480">
                  <c:v>10.092000000000001</c:v>
                </c:pt>
                <c:pt idx="481">
                  <c:v>10.377000000000001</c:v>
                </c:pt>
                <c:pt idx="482">
                  <c:v>10.808999999999999</c:v>
                </c:pt>
                <c:pt idx="483">
                  <c:v>11.228</c:v>
                </c:pt>
                <c:pt idx="484">
                  <c:v>11.507</c:v>
                </c:pt>
                <c:pt idx="485">
                  <c:v>11.778</c:v>
                </c:pt>
                <c:pt idx="486">
                  <c:v>12.191000000000001</c:v>
                </c:pt>
                <c:pt idx="487">
                  <c:v>12.599</c:v>
                </c:pt>
                <c:pt idx="488">
                  <c:v>12.874000000000001</c:v>
                </c:pt>
                <c:pt idx="489">
                  <c:v>13.129</c:v>
                </c:pt>
                <c:pt idx="490">
                  <c:v>13.510999999999999</c:v>
                </c:pt>
                <c:pt idx="491">
                  <c:v>13.894</c:v>
                </c:pt>
                <c:pt idx="492">
                  <c:v>14.145</c:v>
                </c:pt>
                <c:pt idx="493">
                  <c:v>14.388</c:v>
                </c:pt>
                <c:pt idx="494">
                  <c:v>14.739000000000001</c:v>
                </c:pt>
                <c:pt idx="495">
                  <c:v>15.087999999999999</c:v>
                </c:pt>
                <c:pt idx="496">
                  <c:v>15.311</c:v>
                </c:pt>
                <c:pt idx="497">
                  <c:v>15.532</c:v>
                </c:pt>
                <c:pt idx="498">
                  <c:v>15.86</c:v>
                </c:pt>
                <c:pt idx="499">
                  <c:v>16.178999999999998</c:v>
                </c:pt>
                <c:pt idx="500">
                  <c:v>16.376999999999999</c:v>
                </c:pt>
                <c:pt idx="501">
                  <c:v>16.571000000000002</c:v>
                </c:pt>
                <c:pt idx="502">
                  <c:v>16.855</c:v>
                </c:pt>
                <c:pt idx="503">
                  <c:v>17.135999999999999</c:v>
                </c:pt>
                <c:pt idx="504">
                  <c:v>17.321000000000002</c:v>
                </c:pt>
                <c:pt idx="505">
                  <c:v>17.497</c:v>
                </c:pt>
                <c:pt idx="506">
                  <c:v>17.753</c:v>
                </c:pt>
                <c:pt idx="507">
                  <c:v>18.004999999999999</c:v>
                </c:pt>
                <c:pt idx="508">
                  <c:v>18.169</c:v>
                </c:pt>
                <c:pt idx="509">
                  <c:v>18.324000000000002</c:v>
                </c:pt>
                <c:pt idx="510">
                  <c:v>18.55</c:v>
                </c:pt>
                <c:pt idx="511">
                  <c:v>18.771999999999998</c:v>
                </c:pt>
                <c:pt idx="512">
                  <c:v>18.917999999999999</c:v>
                </c:pt>
                <c:pt idx="513">
                  <c:v>19.062000000000001</c:v>
                </c:pt>
                <c:pt idx="514">
                  <c:v>19.27</c:v>
                </c:pt>
                <c:pt idx="515">
                  <c:v>19.477</c:v>
                </c:pt>
                <c:pt idx="516">
                  <c:v>19.611999999999998</c:v>
                </c:pt>
                <c:pt idx="517">
                  <c:v>19.744</c:v>
                </c:pt>
                <c:pt idx="518">
                  <c:v>19.937000000000001</c:v>
                </c:pt>
                <c:pt idx="519">
                  <c:v>20.122</c:v>
                </c:pt>
                <c:pt idx="520">
                  <c:v>20.236999999999998</c:v>
                </c:pt>
                <c:pt idx="521">
                  <c:v>20.347000000000001</c:v>
                </c:pt>
                <c:pt idx="522">
                  <c:v>20.506</c:v>
                </c:pt>
                <c:pt idx="523">
                  <c:v>20.657</c:v>
                </c:pt>
                <c:pt idx="524">
                  <c:v>20.756</c:v>
                </c:pt>
                <c:pt idx="525">
                  <c:v>20.852</c:v>
                </c:pt>
                <c:pt idx="526">
                  <c:v>20.986000000000001</c:v>
                </c:pt>
                <c:pt idx="527">
                  <c:v>21.116</c:v>
                </c:pt>
                <c:pt idx="528">
                  <c:v>21.199000000000002</c:v>
                </c:pt>
                <c:pt idx="529">
                  <c:v>21.277000000000001</c:v>
                </c:pt>
                <c:pt idx="530">
                  <c:v>21.393999999999998</c:v>
                </c:pt>
                <c:pt idx="531">
                  <c:v>21.504000000000001</c:v>
                </c:pt>
                <c:pt idx="532">
                  <c:v>21.574000000000002</c:v>
                </c:pt>
                <c:pt idx="533">
                  <c:v>21.643000000000001</c:v>
                </c:pt>
                <c:pt idx="534">
                  <c:v>21.741</c:v>
                </c:pt>
                <c:pt idx="535">
                  <c:v>21.835000000000001</c:v>
                </c:pt>
                <c:pt idx="536">
                  <c:v>21.895</c:v>
                </c:pt>
                <c:pt idx="537">
                  <c:v>21.954000000000001</c:v>
                </c:pt>
                <c:pt idx="538">
                  <c:v>22.044</c:v>
                </c:pt>
                <c:pt idx="539">
                  <c:v>22.131</c:v>
                </c:pt>
                <c:pt idx="540">
                  <c:v>22.189</c:v>
                </c:pt>
                <c:pt idx="541">
                  <c:v>22.245000000000001</c:v>
                </c:pt>
                <c:pt idx="542">
                  <c:v>22.327000000000002</c:v>
                </c:pt>
                <c:pt idx="543">
                  <c:v>22.405999999999999</c:v>
                </c:pt>
                <c:pt idx="544">
                  <c:v>22.457000000000001</c:v>
                </c:pt>
                <c:pt idx="545">
                  <c:v>22.504999999999999</c:v>
                </c:pt>
                <c:pt idx="546">
                  <c:v>22.574000000000002</c:v>
                </c:pt>
                <c:pt idx="547">
                  <c:v>22.643000000000001</c:v>
                </c:pt>
                <c:pt idx="548">
                  <c:v>22.687999999999999</c:v>
                </c:pt>
                <c:pt idx="549">
                  <c:v>22.731999999999999</c:v>
                </c:pt>
                <c:pt idx="550">
                  <c:v>22.794</c:v>
                </c:pt>
                <c:pt idx="551">
                  <c:v>22.855</c:v>
                </c:pt>
                <c:pt idx="552">
                  <c:v>22.896999999999998</c:v>
                </c:pt>
                <c:pt idx="553">
                  <c:v>22.937000000000001</c:v>
                </c:pt>
                <c:pt idx="554">
                  <c:v>22.995999999999999</c:v>
                </c:pt>
                <c:pt idx="555">
                  <c:v>23.053000000000001</c:v>
                </c:pt>
                <c:pt idx="556">
                  <c:v>23.091000000000001</c:v>
                </c:pt>
                <c:pt idx="557">
                  <c:v>23.128</c:v>
                </c:pt>
                <c:pt idx="558">
                  <c:v>23.184000000000001</c:v>
                </c:pt>
                <c:pt idx="559">
                  <c:v>23.236999999999998</c:v>
                </c:pt>
                <c:pt idx="560">
                  <c:v>23.268999999999998</c:v>
                </c:pt>
                <c:pt idx="561">
                  <c:v>23.3</c:v>
                </c:pt>
                <c:pt idx="562">
                  <c:v>23.347000000000001</c:v>
                </c:pt>
                <c:pt idx="563">
                  <c:v>23.391999999999999</c:v>
                </c:pt>
                <c:pt idx="564">
                  <c:v>23.420999999999999</c:v>
                </c:pt>
                <c:pt idx="565">
                  <c:v>23.45</c:v>
                </c:pt>
                <c:pt idx="566">
                  <c:v>23.492999999999999</c:v>
                </c:pt>
                <c:pt idx="567">
                  <c:v>23.535</c:v>
                </c:pt>
                <c:pt idx="568">
                  <c:v>23.562999999999999</c:v>
                </c:pt>
                <c:pt idx="569">
                  <c:v>23.59</c:v>
                </c:pt>
                <c:pt idx="570">
                  <c:v>23.63</c:v>
                </c:pt>
                <c:pt idx="571">
                  <c:v>23.667999999999999</c:v>
                </c:pt>
                <c:pt idx="572">
                  <c:v>23.693000000000001</c:v>
                </c:pt>
                <c:pt idx="573">
                  <c:v>23.716999999999999</c:v>
                </c:pt>
                <c:pt idx="574">
                  <c:v>23.751999999999999</c:v>
                </c:pt>
                <c:pt idx="575">
                  <c:v>23.783000000000001</c:v>
                </c:pt>
                <c:pt idx="576">
                  <c:v>23.803999999999998</c:v>
                </c:pt>
                <c:pt idx="577">
                  <c:v>23.824000000000002</c:v>
                </c:pt>
                <c:pt idx="578">
                  <c:v>23.853999999999999</c:v>
                </c:pt>
                <c:pt idx="579">
                  <c:v>23.882999999999999</c:v>
                </c:pt>
                <c:pt idx="580">
                  <c:v>23.902999999999999</c:v>
                </c:pt>
                <c:pt idx="581">
                  <c:v>23.922000000000001</c:v>
                </c:pt>
                <c:pt idx="582">
                  <c:v>23.95</c:v>
                </c:pt>
                <c:pt idx="583">
                  <c:v>23.978000000000002</c:v>
                </c:pt>
                <c:pt idx="584">
                  <c:v>23.997</c:v>
                </c:pt>
                <c:pt idx="585">
                  <c:v>24.015000000000001</c:v>
                </c:pt>
                <c:pt idx="586">
                  <c:v>24.042000000000002</c:v>
                </c:pt>
                <c:pt idx="587">
                  <c:v>24.068999999999999</c:v>
                </c:pt>
                <c:pt idx="588">
                  <c:v>24.085999999999999</c:v>
                </c:pt>
                <c:pt idx="589">
                  <c:v>24.103000000000002</c:v>
                </c:pt>
                <c:pt idx="590">
                  <c:v>24.128</c:v>
                </c:pt>
                <c:pt idx="591">
                  <c:v>24.152999999999999</c:v>
                </c:pt>
                <c:pt idx="592">
                  <c:v>24.17</c:v>
                </c:pt>
                <c:pt idx="593">
                  <c:v>24.186</c:v>
                </c:pt>
                <c:pt idx="594">
                  <c:v>24.21</c:v>
                </c:pt>
                <c:pt idx="595">
                  <c:v>24.234000000000002</c:v>
                </c:pt>
                <c:pt idx="596">
                  <c:v>24.25</c:v>
                </c:pt>
                <c:pt idx="597">
                  <c:v>24.265000000000001</c:v>
                </c:pt>
                <c:pt idx="598">
                  <c:v>24.286999999999999</c:v>
                </c:pt>
                <c:pt idx="599">
                  <c:v>24.309000000000001</c:v>
                </c:pt>
                <c:pt idx="600">
                  <c:v>24.324000000000002</c:v>
                </c:pt>
                <c:pt idx="601">
                  <c:v>24.338000000000001</c:v>
                </c:pt>
                <c:pt idx="602">
                  <c:v>24.358000000000001</c:v>
                </c:pt>
                <c:pt idx="603">
                  <c:v>24.376999999999999</c:v>
                </c:pt>
                <c:pt idx="604">
                  <c:v>24.390999999999998</c:v>
                </c:pt>
                <c:pt idx="605">
                  <c:v>24.402000000000001</c:v>
                </c:pt>
                <c:pt idx="606">
                  <c:v>24.419</c:v>
                </c:pt>
                <c:pt idx="607">
                  <c:v>24.436</c:v>
                </c:pt>
                <c:pt idx="608">
                  <c:v>24.449000000000002</c:v>
                </c:pt>
                <c:pt idx="609">
                  <c:v>24.457999999999998</c:v>
                </c:pt>
                <c:pt idx="610">
                  <c:v>24.475000000000001</c:v>
                </c:pt>
                <c:pt idx="611">
                  <c:v>24.491</c:v>
                </c:pt>
                <c:pt idx="612">
                  <c:v>24.503</c:v>
                </c:pt>
                <c:pt idx="613">
                  <c:v>24.512</c:v>
                </c:pt>
                <c:pt idx="614">
                  <c:v>24.527000000000001</c:v>
                </c:pt>
                <c:pt idx="615">
                  <c:v>24.541</c:v>
                </c:pt>
                <c:pt idx="616">
                  <c:v>24.550999999999998</c:v>
                </c:pt>
                <c:pt idx="617">
                  <c:v>24.559000000000001</c:v>
                </c:pt>
                <c:pt idx="618">
                  <c:v>24.571999999999999</c:v>
                </c:pt>
                <c:pt idx="619">
                  <c:v>24.585000000000001</c:v>
                </c:pt>
                <c:pt idx="620">
                  <c:v>24.593</c:v>
                </c:pt>
                <c:pt idx="621">
                  <c:v>24.602</c:v>
                </c:pt>
                <c:pt idx="622">
                  <c:v>24.614000000000001</c:v>
                </c:pt>
                <c:pt idx="623">
                  <c:v>24.626000000000001</c:v>
                </c:pt>
                <c:pt idx="624">
                  <c:v>24.634</c:v>
                </c:pt>
                <c:pt idx="625">
                  <c:v>24.641999999999999</c:v>
                </c:pt>
                <c:pt idx="626">
                  <c:v>24.652999999999999</c:v>
                </c:pt>
                <c:pt idx="627">
                  <c:v>24.664999999999999</c:v>
                </c:pt>
                <c:pt idx="628">
                  <c:v>24.672000000000001</c:v>
                </c:pt>
                <c:pt idx="629">
                  <c:v>24.68</c:v>
                </c:pt>
                <c:pt idx="630">
                  <c:v>24.690999999999999</c:v>
                </c:pt>
                <c:pt idx="631">
                  <c:v>24.702999999999999</c:v>
                </c:pt>
                <c:pt idx="632">
                  <c:v>24.710999999999999</c:v>
                </c:pt>
                <c:pt idx="633">
                  <c:v>24.716999999999999</c:v>
                </c:pt>
                <c:pt idx="634">
                  <c:v>24.728000000000002</c:v>
                </c:pt>
                <c:pt idx="635">
                  <c:v>24.739000000000001</c:v>
                </c:pt>
                <c:pt idx="636">
                  <c:v>24.745999999999999</c:v>
                </c:pt>
                <c:pt idx="637">
                  <c:v>24.753</c:v>
                </c:pt>
                <c:pt idx="638">
                  <c:v>24.763999999999999</c:v>
                </c:pt>
                <c:pt idx="639">
                  <c:v>24.774999999999999</c:v>
                </c:pt>
                <c:pt idx="640">
                  <c:v>24.782</c:v>
                </c:pt>
                <c:pt idx="641">
                  <c:v>24.789000000000001</c:v>
                </c:pt>
                <c:pt idx="642">
                  <c:v>24.798999999999999</c:v>
                </c:pt>
                <c:pt idx="643">
                  <c:v>24.81</c:v>
                </c:pt>
                <c:pt idx="644">
                  <c:v>24.817</c:v>
                </c:pt>
                <c:pt idx="645">
                  <c:v>24.824000000000002</c:v>
                </c:pt>
                <c:pt idx="646">
                  <c:v>24.834</c:v>
                </c:pt>
                <c:pt idx="647">
                  <c:v>24.844000000000001</c:v>
                </c:pt>
                <c:pt idx="648">
                  <c:v>24.85</c:v>
                </c:pt>
                <c:pt idx="649">
                  <c:v>24.856999999999999</c:v>
                </c:pt>
                <c:pt idx="650">
                  <c:v>24.866</c:v>
                </c:pt>
                <c:pt idx="651">
                  <c:v>24.876000000000001</c:v>
                </c:pt>
                <c:pt idx="652">
                  <c:v>24.882000000000001</c:v>
                </c:pt>
                <c:pt idx="653">
                  <c:v>24.888000000000002</c:v>
                </c:pt>
                <c:pt idx="654">
                  <c:v>24.898</c:v>
                </c:pt>
                <c:pt idx="655">
                  <c:v>24.907</c:v>
                </c:pt>
                <c:pt idx="656">
                  <c:v>24.914000000000001</c:v>
                </c:pt>
                <c:pt idx="657">
                  <c:v>24.92</c:v>
                </c:pt>
                <c:pt idx="658">
                  <c:v>24.928999999999998</c:v>
                </c:pt>
                <c:pt idx="659">
                  <c:v>24.939</c:v>
                </c:pt>
                <c:pt idx="660">
                  <c:v>24.945</c:v>
                </c:pt>
                <c:pt idx="661">
                  <c:v>24.952000000000002</c:v>
                </c:pt>
                <c:pt idx="662">
                  <c:v>24.962</c:v>
                </c:pt>
                <c:pt idx="663">
                  <c:v>24.971</c:v>
                </c:pt>
                <c:pt idx="664">
                  <c:v>24.977</c:v>
                </c:pt>
                <c:pt idx="665">
                  <c:v>24.984000000000002</c:v>
                </c:pt>
                <c:pt idx="666">
                  <c:v>24.994</c:v>
                </c:pt>
                <c:pt idx="667">
                  <c:v>25.003</c:v>
                </c:pt>
                <c:pt idx="668">
                  <c:v>25.01</c:v>
                </c:pt>
                <c:pt idx="669">
                  <c:v>25.015999999999998</c:v>
                </c:pt>
                <c:pt idx="670">
                  <c:v>25.026</c:v>
                </c:pt>
                <c:pt idx="671">
                  <c:v>25.035</c:v>
                </c:pt>
                <c:pt idx="672">
                  <c:v>25.041</c:v>
                </c:pt>
                <c:pt idx="673">
                  <c:v>25.047999999999998</c:v>
                </c:pt>
                <c:pt idx="674">
                  <c:v>25.058</c:v>
                </c:pt>
                <c:pt idx="675">
                  <c:v>25.067</c:v>
                </c:pt>
                <c:pt idx="676">
                  <c:v>25.073</c:v>
                </c:pt>
                <c:pt idx="677">
                  <c:v>25.08</c:v>
                </c:pt>
                <c:pt idx="678">
                  <c:v>25.09</c:v>
                </c:pt>
                <c:pt idx="679">
                  <c:v>25.1</c:v>
                </c:pt>
                <c:pt idx="680">
                  <c:v>25.106000000000002</c:v>
                </c:pt>
                <c:pt idx="681">
                  <c:v>25.113</c:v>
                </c:pt>
                <c:pt idx="682">
                  <c:v>25.122</c:v>
                </c:pt>
                <c:pt idx="683">
                  <c:v>25.132000000000001</c:v>
                </c:pt>
                <c:pt idx="684">
                  <c:v>25.138999999999999</c:v>
                </c:pt>
                <c:pt idx="685">
                  <c:v>25.145</c:v>
                </c:pt>
                <c:pt idx="686">
                  <c:v>25.155000000000001</c:v>
                </c:pt>
                <c:pt idx="687">
                  <c:v>25.164999999999999</c:v>
                </c:pt>
                <c:pt idx="688">
                  <c:v>25.170999999999999</c:v>
                </c:pt>
                <c:pt idx="689">
                  <c:v>25.178000000000001</c:v>
                </c:pt>
                <c:pt idx="690">
                  <c:v>25.187000000000001</c:v>
                </c:pt>
                <c:pt idx="691">
                  <c:v>25.196999999999999</c:v>
                </c:pt>
                <c:pt idx="692">
                  <c:v>25.204000000000001</c:v>
                </c:pt>
                <c:pt idx="693">
                  <c:v>25.21</c:v>
                </c:pt>
                <c:pt idx="694">
                  <c:v>25.22</c:v>
                </c:pt>
                <c:pt idx="695">
                  <c:v>25.23</c:v>
                </c:pt>
                <c:pt idx="696">
                  <c:v>25.236000000000001</c:v>
                </c:pt>
                <c:pt idx="697">
                  <c:v>25.242999999999999</c:v>
                </c:pt>
                <c:pt idx="698">
                  <c:v>25.253</c:v>
                </c:pt>
                <c:pt idx="699">
                  <c:v>25.263000000000002</c:v>
                </c:pt>
                <c:pt idx="700">
                  <c:v>25.268999999999998</c:v>
                </c:pt>
                <c:pt idx="701">
                  <c:v>25.276</c:v>
                </c:pt>
                <c:pt idx="702">
                  <c:v>25.286000000000001</c:v>
                </c:pt>
                <c:pt idx="703">
                  <c:v>25.295999999999999</c:v>
                </c:pt>
                <c:pt idx="704">
                  <c:v>25.302</c:v>
                </c:pt>
                <c:pt idx="705">
                  <c:v>25.309000000000001</c:v>
                </c:pt>
                <c:pt idx="706">
                  <c:v>25.318999999999999</c:v>
                </c:pt>
                <c:pt idx="707">
                  <c:v>25.329000000000001</c:v>
                </c:pt>
                <c:pt idx="708">
                  <c:v>25.335999999999999</c:v>
                </c:pt>
                <c:pt idx="709">
                  <c:v>25.341999999999999</c:v>
                </c:pt>
                <c:pt idx="710">
                  <c:v>25.352</c:v>
                </c:pt>
                <c:pt idx="711">
                  <c:v>25.361999999999998</c:v>
                </c:pt>
                <c:pt idx="712">
                  <c:v>25.369</c:v>
                </c:pt>
                <c:pt idx="713">
                  <c:v>25.376000000000001</c:v>
                </c:pt>
                <c:pt idx="714">
                  <c:v>25.385999999999999</c:v>
                </c:pt>
                <c:pt idx="715">
                  <c:v>25.396000000000001</c:v>
                </c:pt>
                <c:pt idx="716">
                  <c:v>25.402000000000001</c:v>
                </c:pt>
                <c:pt idx="717">
                  <c:v>25.408999999999999</c:v>
                </c:pt>
                <c:pt idx="718">
                  <c:v>25.419</c:v>
                </c:pt>
                <c:pt idx="719">
                  <c:v>25.428999999999998</c:v>
                </c:pt>
                <c:pt idx="720">
                  <c:v>25.436</c:v>
                </c:pt>
                <c:pt idx="721">
                  <c:v>25.442</c:v>
                </c:pt>
                <c:pt idx="722">
                  <c:v>25.452999999999999</c:v>
                </c:pt>
                <c:pt idx="723">
                  <c:v>25.463000000000001</c:v>
                </c:pt>
                <c:pt idx="724">
                  <c:v>25.47</c:v>
                </c:pt>
                <c:pt idx="725">
                  <c:v>25.475999999999999</c:v>
                </c:pt>
                <c:pt idx="726">
                  <c:v>25.486999999999998</c:v>
                </c:pt>
                <c:pt idx="727">
                  <c:v>25.497</c:v>
                </c:pt>
                <c:pt idx="728">
                  <c:v>25.504000000000001</c:v>
                </c:pt>
                <c:pt idx="729">
                  <c:v>25.510999999999999</c:v>
                </c:pt>
                <c:pt idx="730">
                  <c:v>25.521000000000001</c:v>
                </c:pt>
                <c:pt idx="731">
                  <c:v>25.532</c:v>
                </c:pt>
                <c:pt idx="732">
                  <c:v>25.538</c:v>
                </c:pt>
                <c:pt idx="733">
                  <c:v>25.545000000000002</c:v>
                </c:pt>
                <c:pt idx="734">
                  <c:v>25.556000000000001</c:v>
                </c:pt>
                <c:pt idx="735">
                  <c:v>25.565999999999999</c:v>
                </c:pt>
                <c:pt idx="736">
                  <c:v>25.573</c:v>
                </c:pt>
                <c:pt idx="737">
                  <c:v>25.579000000000001</c:v>
                </c:pt>
                <c:pt idx="738">
                  <c:v>25.591000000000001</c:v>
                </c:pt>
                <c:pt idx="739">
                  <c:v>25.600999999999999</c:v>
                </c:pt>
                <c:pt idx="740">
                  <c:v>25.608000000000001</c:v>
                </c:pt>
                <c:pt idx="741">
                  <c:v>25.614999999999998</c:v>
                </c:pt>
                <c:pt idx="742">
                  <c:v>25.626000000000001</c:v>
                </c:pt>
                <c:pt idx="743">
                  <c:v>25.635999999999999</c:v>
                </c:pt>
                <c:pt idx="744">
                  <c:v>25.643000000000001</c:v>
                </c:pt>
                <c:pt idx="745">
                  <c:v>25.65</c:v>
                </c:pt>
                <c:pt idx="746">
                  <c:v>25.661000000000001</c:v>
                </c:pt>
                <c:pt idx="747">
                  <c:v>25.670999999999999</c:v>
                </c:pt>
                <c:pt idx="748">
                  <c:v>25.678000000000001</c:v>
                </c:pt>
                <c:pt idx="749">
                  <c:v>25.684999999999999</c:v>
                </c:pt>
                <c:pt idx="750">
                  <c:v>25.696000000000002</c:v>
                </c:pt>
                <c:pt idx="751">
                  <c:v>25.707000000000001</c:v>
                </c:pt>
                <c:pt idx="752">
                  <c:v>25.713000000000001</c:v>
                </c:pt>
                <c:pt idx="753">
                  <c:v>25.721</c:v>
                </c:pt>
                <c:pt idx="754">
                  <c:v>25.731999999999999</c:v>
                </c:pt>
                <c:pt idx="755">
                  <c:v>25.742000000000001</c:v>
                </c:pt>
                <c:pt idx="756">
                  <c:v>25.75</c:v>
                </c:pt>
                <c:pt idx="757">
                  <c:v>25.757000000000001</c:v>
                </c:pt>
                <c:pt idx="758">
                  <c:v>25.768000000000001</c:v>
                </c:pt>
                <c:pt idx="759">
                  <c:v>25.779</c:v>
                </c:pt>
                <c:pt idx="760">
                  <c:v>25.786000000000001</c:v>
                </c:pt>
                <c:pt idx="761">
                  <c:v>25.792999999999999</c:v>
                </c:pt>
                <c:pt idx="762">
                  <c:v>25.803999999999998</c:v>
                </c:pt>
                <c:pt idx="763">
                  <c:v>25.815000000000001</c:v>
                </c:pt>
                <c:pt idx="764">
                  <c:v>25.823</c:v>
                </c:pt>
                <c:pt idx="765">
                  <c:v>25.83</c:v>
                </c:pt>
                <c:pt idx="766">
                  <c:v>25.841000000000001</c:v>
                </c:pt>
                <c:pt idx="767">
                  <c:v>25.852</c:v>
                </c:pt>
                <c:pt idx="768">
                  <c:v>25.86</c:v>
                </c:pt>
                <c:pt idx="769">
                  <c:v>25.867000000000001</c:v>
                </c:pt>
                <c:pt idx="770">
                  <c:v>25.878</c:v>
                </c:pt>
                <c:pt idx="771">
                  <c:v>25.888999999999999</c:v>
                </c:pt>
                <c:pt idx="772">
                  <c:v>25.896999999999998</c:v>
                </c:pt>
                <c:pt idx="773">
                  <c:v>25.904</c:v>
                </c:pt>
                <c:pt idx="774">
                  <c:v>25.916</c:v>
                </c:pt>
                <c:pt idx="775">
                  <c:v>25.927</c:v>
                </c:pt>
                <c:pt idx="776">
                  <c:v>25.934000000000001</c:v>
                </c:pt>
                <c:pt idx="777">
                  <c:v>25.942</c:v>
                </c:pt>
                <c:pt idx="778">
                  <c:v>25.952999999999999</c:v>
                </c:pt>
                <c:pt idx="779">
                  <c:v>25.965</c:v>
                </c:pt>
                <c:pt idx="780">
                  <c:v>25.972000000000001</c:v>
                </c:pt>
                <c:pt idx="781">
                  <c:v>25.98</c:v>
                </c:pt>
                <c:pt idx="782">
                  <c:v>25.992000000000001</c:v>
                </c:pt>
                <c:pt idx="783">
                  <c:v>26.003</c:v>
                </c:pt>
                <c:pt idx="784">
                  <c:v>26.010999999999999</c:v>
                </c:pt>
                <c:pt idx="785">
                  <c:v>26.018999999999998</c:v>
                </c:pt>
                <c:pt idx="786">
                  <c:v>26.03</c:v>
                </c:pt>
                <c:pt idx="787">
                  <c:v>26.042000000000002</c:v>
                </c:pt>
                <c:pt idx="788">
                  <c:v>26.05</c:v>
                </c:pt>
                <c:pt idx="789">
                  <c:v>26.056999999999999</c:v>
                </c:pt>
                <c:pt idx="790">
                  <c:v>26.068999999999999</c:v>
                </c:pt>
                <c:pt idx="791">
                  <c:v>26.08</c:v>
                </c:pt>
                <c:pt idx="792">
                  <c:v>26.088000000000001</c:v>
                </c:pt>
                <c:pt idx="793">
                  <c:v>26.096</c:v>
                </c:pt>
                <c:pt idx="794">
                  <c:v>26.106999999999999</c:v>
                </c:pt>
                <c:pt idx="795">
                  <c:v>26.119</c:v>
                </c:pt>
                <c:pt idx="796">
                  <c:v>26.126000000000001</c:v>
                </c:pt>
                <c:pt idx="797">
                  <c:v>26.134</c:v>
                </c:pt>
                <c:pt idx="798">
                  <c:v>26.146000000000001</c:v>
                </c:pt>
                <c:pt idx="799">
                  <c:v>26.158000000000001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3-48AE-B8CA-9A3EADF9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6831"/>
        <c:axId val="1329257663"/>
      </c:scatterChart>
      <c:valAx>
        <c:axId val="1329256831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7663"/>
        <c:crosses val="autoZero"/>
        <c:crossBetween val="midCat"/>
      </c:valAx>
      <c:valAx>
        <c:axId val="13292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1706880</xdr:colOff>
      <xdr:row>8</xdr:row>
      <xdr:rowOff>167640</xdr:rowOff>
    </xdr:from>
    <xdr:to>
      <xdr:col>7</xdr:col>
      <xdr:colOff>15240</xdr:colOff>
      <xdr:row>26</xdr:row>
      <xdr:rowOff>129540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5</xdr:row>
      <xdr:rowOff>83820</xdr:rowOff>
    </xdr:from>
    <xdr:to>
      <xdr:col>18</xdr:col>
      <xdr:colOff>114300</xdr:colOff>
      <xdr:row>22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444106</xdr:colOff>
      <xdr:row>14</xdr:row>
      <xdr:rowOff>127805</xdr:rowOff>
    </xdr:from>
    <xdr:to>
      <xdr:col>10</xdr:col>
      <xdr:colOff>590471</xdr:colOff>
      <xdr:row>15</xdr:row>
      <xdr:rowOff>116613</xdr:rowOff>
    </xdr:to>
    <xdr:sp macro="" textlink="">
      <xdr:nvSpPr>
        <xdr:cNvPr id="4" name="Gelijkbenige driehoek 3"/>
        <xdr:cNvSpPr/>
      </xdr:nvSpPr>
      <xdr:spPr>
        <a:xfrm rot="5961375">
          <a:off x="9619260" y="2673164"/>
          <a:ext cx="169783" cy="14636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529832</xdr:colOff>
      <xdr:row>9</xdr:row>
      <xdr:rowOff>46843</xdr:rowOff>
    </xdr:from>
    <xdr:to>
      <xdr:col>15</xdr:col>
      <xdr:colOff>66597</xdr:colOff>
      <xdr:row>10</xdr:row>
      <xdr:rowOff>35651</xdr:rowOff>
    </xdr:to>
    <xdr:sp macro="" textlink="">
      <xdr:nvSpPr>
        <xdr:cNvPr id="5" name="Gelijkbenige driehoek 4"/>
        <xdr:cNvSpPr/>
      </xdr:nvSpPr>
      <xdr:spPr>
        <a:xfrm rot="16200000">
          <a:off x="12510098" y="1687327"/>
          <a:ext cx="169783" cy="14636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29769</xdr:colOff>
      <xdr:row>14</xdr:row>
      <xdr:rowOff>113519</xdr:rowOff>
    </xdr:from>
    <xdr:to>
      <xdr:col>15</xdr:col>
      <xdr:colOff>176134</xdr:colOff>
      <xdr:row>15</xdr:row>
      <xdr:rowOff>102327</xdr:rowOff>
    </xdr:to>
    <xdr:sp macro="" textlink="">
      <xdr:nvSpPr>
        <xdr:cNvPr id="6" name="Gelijkbenige driehoek 5"/>
        <xdr:cNvSpPr/>
      </xdr:nvSpPr>
      <xdr:spPr>
        <a:xfrm rot="15175124">
          <a:off x="12619635" y="2658878"/>
          <a:ext cx="169783" cy="14636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425056</xdr:colOff>
      <xdr:row>10</xdr:row>
      <xdr:rowOff>151618</xdr:rowOff>
    </xdr:from>
    <xdr:to>
      <xdr:col>10</xdr:col>
      <xdr:colOff>571421</xdr:colOff>
      <xdr:row>11</xdr:row>
      <xdr:rowOff>140426</xdr:rowOff>
    </xdr:to>
    <xdr:sp macro="" textlink="">
      <xdr:nvSpPr>
        <xdr:cNvPr id="7" name="Gelijkbenige driehoek 6"/>
        <xdr:cNvSpPr/>
      </xdr:nvSpPr>
      <xdr:spPr>
        <a:xfrm rot="5154379">
          <a:off x="9600210" y="1973077"/>
          <a:ext cx="169783" cy="14636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35859</xdr:colOff>
      <xdr:row>22</xdr:row>
      <xdr:rowOff>62753</xdr:rowOff>
    </xdr:from>
    <xdr:to>
      <xdr:col>18</xdr:col>
      <xdr:colOff>195879</xdr:colOff>
      <xdr:row>38</xdr:row>
      <xdr:rowOff>158228</xdr:rowOff>
    </xdr:to>
    <xdr:graphicFrame macro="">
      <xdr:nvGraphicFramePr>
        <xdr:cNvPr id="8" name="Grafiek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556005</xdr:colOff>
      <xdr:row>27</xdr:row>
      <xdr:rowOff>64059</xdr:rowOff>
    </xdr:from>
    <xdr:to>
      <xdr:col>11</xdr:col>
      <xdr:colOff>57298</xdr:colOff>
      <xdr:row>28</xdr:row>
      <xdr:rowOff>33975</xdr:rowOff>
    </xdr:to>
    <xdr:sp macro="" textlink="">
      <xdr:nvSpPr>
        <xdr:cNvPr id="11" name="Gelijkbenige driehoek 10"/>
        <xdr:cNvSpPr/>
      </xdr:nvSpPr>
      <xdr:spPr>
        <a:xfrm rot="5212258">
          <a:off x="9727199" y="5041820"/>
          <a:ext cx="153488" cy="11089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535053</xdr:colOff>
      <xdr:row>30</xdr:row>
      <xdr:rowOff>40963</xdr:rowOff>
    </xdr:from>
    <xdr:to>
      <xdr:col>14</xdr:col>
      <xdr:colOff>71818</xdr:colOff>
      <xdr:row>31</xdr:row>
      <xdr:rowOff>29771</xdr:rowOff>
    </xdr:to>
    <xdr:sp macro="" textlink="">
      <xdr:nvSpPr>
        <xdr:cNvPr id="13" name="Gelijkbenige driehoek 12"/>
        <xdr:cNvSpPr/>
      </xdr:nvSpPr>
      <xdr:spPr>
        <a:xfrm rot="5711423">
          <a:off x="11909825" y="5572081"/>
          <a:ext cx="172739" cy="146365"/>
        </a:xfrm>
        <a:prstGeom prst="triangl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4280</xdr:colOff>
      <xdr:row>26</xdr:row>
      <xdr:rowOff>14689</xdr:rowOff>
    </xdr:from>
    <xdr:to>
      <xdr:col>14</xdr:col>
      <xdr:colOff>150645</xdr:colOff>
      <xdr:row>27</xdr:row>
      <xdr:rowOff>3497</xdr:rowOff>
    </xdr:to>
    <xdr:sp macro="" textlink="">
      <xdr:nvSpPr>
        <xdr:cNvPr id="14" name="Gelijkbenige driehoek 13"/>
        <xdr:cNvSpPr/>
      </xdr:nvSpPr>
      <xdr:spPr>
        <a:xfrm rot="15885318">
          <a:off x="11988652" y="4810083"/>
          <a:ext cx="172739" cy="146365"/>
        </a:xfrm>
        <a:prstGeom prst="triangl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765279</xdr:colOff>
      <xdr:row>27</xdr:row>
      <xdr:rowOff>160110</xdr:rowOff>
    </xdr:from>
    <xdr:to>
      <xdr:col>12</xdr:col>
      <xdr:colOff>876172</xdr:colOff>
      <xdr:row>28</xdr:row>
      <xdr:rowOff>130026</xdr:rowOff>
    </xdr:to>
    <xdr:sp macro="" textlink="">
      <xdr:nvSpPr>
        <xdr:cNvPr id="15" name="Gelijkbenige driehoek 14"/>
        <xdr:cNvSpPr/>
      </xdr:nvSpPr>
      <xdr:spPr>
        <a:xfrm rot="14578669">
          <a:off x="11155006" y="5086583"/>
          <a:ext cx="151623" cy="11089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787304</xdr:colOff>
      <xdr:row>29</xdr:row>
      <xdr:rowOff>21428</xdr:rowOff>
    </xdr:from>
    <xdr:to>
      <xdr:col>12</xdr:col>
      <xdr:colOff>939356</xdr:colOff>
      <xdr:row>29</xdr:row>
      <xdr:rowOff>132321</xdr:rowOff>
    </xdr:to>
    <xdr:sp macro="" textlink="">
      <xdr:nvSpPr>
        <xdr:cNvPr id="16" name="Gelijkbenige driehoek 15"/>
        <xdr:cNvSpPr/>
      </xdr:nvSpPr>
      <xdr:spPr>
        <a:xfrm rot="19246975">
          <a:off x="11197396" y="5290951"/>
          <a:ext cx="152052" cy="11089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220542</xdr:colOff>
      <xdr:row>29</xdr:row>
      <xdr:rowOff>18125</xdr:rowOff>
    </xdr:from>
    <xdr:to>
      <xdr:col>10</xdr:col>
      <xdr:colOff>331435</xdr:colOff>
      <xdr:row>29</xdr:row>
      <xdr:rowOff>170177</xdr:rowOff>
    </xdr:to>
    <xdr:sp macro="" textlink="">
      <xdr:nvSpPr>
        <xdr:cNvPr id="17" name="Gelijkbenige driehoek 16"/>
        <xdr:cNvSpPr/>
      </xdr:nvSpPr>
      <xdr:spPr>
        <a:xfrm rot="7859055">
          <a:off x="9392454" y="5362313"/>
          <a:ext cx="152052" cy="110893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7"/>
  <sheetViews>
    <sheetView tabSelected="1" zoomScaleNormal="100" workbookViewId="0">
      <selection activeCell="C3" sqref="C3"/>
    </sheetView>
  </sheetViews>
  <sheetFormatPr defaultRowHeight="14.4" x14ac:dyDescent="0.3"/>
  <cols>
    <col min="1" max="1" width="27.109375" bestFit="1" customWidth="1"/>
    <col min="2" max="2" width="13.33203125" bestFit="1" customWidth="1"/>
    <col min="3" max="3" width="12.5546875" bestFit="1" customWidth="1"/>
    <col min="5" max="5" width="27.6640625" bestFit="1" customWidth="1"/>
    <col min="13" max="13" width="14.21875" bestFit="1" customWidth="1"/>
  </cols>
  <sheetData>
    <row r="1" spans="1:35" x14ac:dyDescent="0.3">
      <c r="A1" t="s">
        <v>0</v>
      </c>
      <c r="B1" t="s">
        <v>3</v>
      </c>
      <c r="E1" t="s">
        <v>4</v>
      </c>
      <c r="F1" t="s">
        <v>3</v>
      </c>
      <c r="L1" t="s">
        <v>8</v>
      </c>
      <c r="M1" t="s">
        <v>5</v>
      </c>
      <c r="N1">
        <f>1.5/50</f>
        <v>0.03</v>
      </c>
      <c r="O1">
        <v>0</v>
      </c>
      <c r="P1">
        <f>-O1</f>
        <v>0</v>
      </c>
      <c r="Q1">
        <v>0</v>
      </c>
      <c r="R1">
        <v>0</v>
      </c>
      <c r="S1">
        <v>0</v>
      </c>
      <c r="U1" t="s">
        <v>6</v>
      </c>
      <c r="Y1" t="s">
        <v>9</v>
      </c>
      <c r="AB1" t="s">
        <v>13</v>
      </c>
    </row>
    <row r="2" spans="1:35" x14ac:dyDescent="0.3">
      <c r="A2" t="s">
        <v>2</v>
      </c>
      <c r="B2">
        <v>1.5</v>
      </c>
      <c r="C2" t="s">
        <v>1</v>
      </c>
      <c r="E2" t="s">
        <v>2</v>
      </c>
      <c r="F2">
        <v>3</v>
      </c>
      <c r="G2" t="s">
        <v>1</v>
      </c>
      <c r="O2">
        <f>O1+$N$1</f>
        <v>0.03</v>
      </c>
      <c r="P2">
        <f t="shared" ref="P2:P65" si="0">-O2</f>
        <v>-0.03</v>
      </c>
      <c r="Q2">
        <v>0.2</v>
      </c>
      <c r="R2">
        <f>Q2*1.5/50</f>
        <v>6.000000000000001E-3</v>
      </c>
      <c r="S2">
        <v>2.0413000000000001</v>
      </c>
      <c r="U2">
        <v>0</v>
      </c>
      <c r="V2">
        <v>0</v>
      </c>
      <c r="W2">
        <v>0</v>
      </c>
      <c r="Y2" t="s">
        <v>12</v>
      </c>
      <c r="AB2" t="s">
        <v>11</v>
      </c>
      <c r="AE2" t="s">
        <v>11</v>
      </c>
      <c r="AH2" t="s">
        <v>10</v>
      </c>
    </row>
    <row r="3" spans="1:35" x14ac:dyDescent="0.3">
      <c r="A3">
        <v>0</v>
      </c>
      <c r="B3">
        <f>A3*$B$2/100</f>
        <v>0</v>
      </c>
      <c r="C3">
        <v>0</v>
      </c>
      <c r="E3">
        <v>0</v>
      </c>
      <c r="F3">
        <f>E3*$B$2/100</f>
        <v>0</v>
      </c>
      <c r="G3">
        <v>0</v>
      </c>
      <c r="O3">
        <f t="shared" ref="O3:O51" si="1">O2+$N$1</f>
        <v>0.06</v>
      </c>
      <c r="P3">
        <f t="shared" si="0"/>
        <v>-0.06</v>
      </c>
      <c r="Q3">
        <v>0.4</v>
      </c>
      <c r="R3">
        <f t="shared" ref="R3:R66" si="2">Q3*1.5/50</f>
        <v>1.2000000000000002E-2</v>
      </c>
      <c r="S3">
        <v>4.0629999999999997</v>
      </c>
      <c r="U3">
        <v>0</v>
      </c>
      <c r="V3">
        <f>V2+1.5/399</f>
        <v>3.7593984962406013E-3</v>
      </c>
      <c r="W3">
        <v>0</v>
      </c>
      <c r="Y3">
        <v>0</v>
      </c>
      <c r="Z3">
        <v>0</v>
      </c>
      <c r="AB3">
        <v>1.5</v>
      </c>
      <c r="AC3">
        <v>0</v>
      </c>
      <c r="AE3">
        <v>0</v>
      </c>
      <c r="AF3">
        <v>0</v>
      </c>
      <c r="AH3">
        <v>0</v>
      </c>
      <c r="AI3">
        <v>0</v>
      </c>
    </row>
    <row r="4" spans="1:35" x14ac:dyDescent="0.3">
      <c r="A4">
        <v>0.2</v>
      </c>
      <c r="B4">
        <f t="shared" ref="B4:B67" si="3">A4*$B$2/100</f>
        <v>3.0000000000000005E-3</v>
      </c>
      <c r="C4">
        <v>1.0566</v>
      </c>
      <c r="E4">
        <v>0.2</v>
      </c>
      <c r="F4">
        <f>E4*$B$2/100</f>
        <v>3.0000000000000005E-3</v>
      </c>
      <c r="G4">
        <v>0.29107</v>
      </c>
      <c r="O4">
        <f t="shared" si="1"/>
        <v>0.09</v>
      </c>
      <c r="P4">
        <f t="shared" si="0"/>
        <v>-0.09</v>
      </c>
      <c r="Q4">
        <v>0.7</v>
      </c>
      <c r="R4">
        <f t="shared" si="2"/>
        <v>2.0999999999999998E-2</v>
      </c>
      <c r="S4">
        <v>7.0598000000000001</v>
      </c>
      <c r="U4">
        <f xml:space="preserve"> 0.015306</f>
        <v>1.5306E-2</v>
      </c>
      <c r="V4">
        <f t="shared" ref="V4:V67" si="4">V3+1.5/399</f>
        <v>7.5187969924812026E-3</v>
      </c>
      <c r="W4">
        <v>0</v>
      </c>
      <c r="Y4">
        <f>Y3+3/395</f>
        <v>7.5949367088607592E-3</v>
      </c>
      <c r="Z4">
        <v>0</v>
      </c>
      <c r="AB4">
        <f>AB3-1.5/99</f>
        <v>1.4848484848484849</v>
      </c>
      <c r="AC4">
        <v>0</v>
      </c>
      <c r="AE4">
        <v>0</v>
      </c>
      <c r="AF4">
        <v>0</v>
      </c>
      <c r="AH4">
        <v>0</v>
      </c>
      <c r="AI4">
        <v>0</v>
      </c>
    </row>
    <row r="5" spans="1:35" x14ac:dyDescent="0.3">
      <c r="A5">
        <v>0.4</v>
      </c>
      <c r="B5">
        <f t="shared" si="3"/>
        <v>6.000000000000001E-3</v>
      </c>
      <c r="C5">
        <v>2.1133999999999999</v>
      </c>
      <c r="E5">
        <v>0.4</v>
      </c>
      <c r="F5">
        <f t="shared" ref="F5:F68" si="5">E5*$B$2/100</f>
        <v>6.000000000000001E-3</v>
      </c>
      <c r="G5">
        <v>0.58214999999999995</v>
      </c>
      <c r="O5">
        <f t="shared" si="1"/>
        <v>0.12</v>
      </c>
      <c r="P5">
        <f t="shared" si="0"/>
        <v>-0.12</v>
      </c>
      <c r="Q5">
        <v>1</v>
      </c>
      <c r="R5">
        <f t="shared" si="2"/>
        <v>0.03</v>
      </c>
      <c r="S5">
        <v>10.005000000000001</v>
      </c>
      <c r="U5">
        <f xml:space="preserve"> 0.030612</f>
        <v>3.0612E-2</v>
      </c>
      <c r="V5">
        <f t="shared" si="4"/>
        <v>1.1278195488721804E-2</v>
      </c>
      <c r="W5">
        <v>0</v>
      </c>
      <c r="Y5">
        <f t="shared" ref="Y5:Y68" si="6">Y4+3/395</f>
        <v>1.5189873417721518E-2</v>
      </c>
      <c r="Z5">
        <v>0</v>
      </c>
      <c r="AB5">
        <f t="shared" ref="AB5:AB68" si="7">AB4-1.5/99</f>
        <v>1.4696969696969697</v>
      </c>
      <c r="AC5">
        <v>0</v>
      </c>
      <c r="AE5">
        <v>0</v>
      </c>
      <c r="AF5">
        <v>0</v>
      </c>
      <c r="AH5">
        <v>0</v>
      </c>
      <c r="AI5">
        <v>0</v>
      </c>
    </row>
    <row r="6" spans="1:35" x14ac:dyDescent="0.3">
      <c r="A6">
        <v>0.7</v>
      </c>
      <c r="B6">
        <f t="shared" si="3"/>
        <v>1.0499999999999999E-2</v>
      </c>
      <c r="C6">
        <v>3.6989999999999998</v>
      </c>
      <c r="E6">
        <v>0.7</v>
      </c>
      <c r="F6">
        <f t="shared" si="5"/>
        <v>1.0499999999999999E-2</v>
      </c>
      <c r="G6">
        <v>1.0187999999999999</v>
      </c>
      <c r="O6">
        <f t="shared" si="1"/>
        <v>0.15</v>
      </c>
      <c r="P6">
        <f t="shared" si="0"/>
        <v>-0.15</v>
      </c>
      <c r="Q6">
        <v>1.2</v>
      </c>
      <c r="R6">
        <f t="shared" si="2"/>
        <v>3.5999999999999997E-2</v>
      </c>
      <c r="S6">
        <v>11.923999999999999</v>
      </c>
      <c r="U6">
        <f xml:space="preserve"> 0.045918</f>
        <v>4.5918E-2</v>
      </c>
      <c r="V6">
        <f t="shared" si="4"/>
        <v>1.5037593984962405E-2</v>
      </c>
      <c r="W6">
        <v>-1.0782</v>
      </c>
      <c r="Y6">
        <f t="shared" si="6"/>
        <v>2.2784810126582278E-2</v>
      </c>
      <c r="Z6">
        <v>0</v>
      </c>
      <c r="AB6">
        <f t="shared" si="7"/>
        <v>1.4545454545454546</v>
      </c>
      <c r="AC6">
        <v>0</v>
      </c>
      <c r="AE6">
        <v>0</v>
      </c>
      <c r="AF6">
        <v>0</v>
      </c>
      <c r="AH6">
        <v>0</v>
      </c>
      <c r="AI6">
        <v>0</v>
      </c>
    </row>
    <row r="7" spans="1:35" x14ac:dyDescent="0.3">
      <c r="A7">
        <v>1</v>
      </c>
      <c r="B7">
        <f t="shared" si="3"/>
        <v>1.4999999999999999E-2</v>
      </c>
      <c r="C7">
        <v>5.2850999999999999</v>
      </c>
      <c r="E7">
        <v>1</v>
      </c>
      <c r="F7">
        <f t="shared" si="5"/>
        <v>1.4999999999999999E-2</v>
      </c>
      <c r="G7">
        <v>1.4555</v>
      </c>
      <c r="O7">
        <f t="shared" si="1"/>
        <v>0.18</v>
      </c>
      <c r="P7">
        <f t="shared" si="0"/>
        <v>-0.18</v>
      </c>
      <c r="Q7">
        <v>1.4</v>
      </c>
      <c r="R7">
        <f t="shared" si="2"/>
        <v>4.1999999999999996E-2</v>
      </c>
      <c r="S7">
        <v>13.782</v>
      </c>
      <c r="U7">
        <f xml:space="preserve"> 0.061224</f>
        <v>6.1224000000000001E-2</v>
      </c>
      <c r="V7">
        <f t="shared" si="4"/>
        <v>1.8796992481203006E-2</v>
      </c>
      <c r="W7">
        <v>-2.1564999999999999</v>
      </c>
      <c r="Y7">
        <f t="shared" si="6"/>
        <v>3.0379746835443037E-2</v>
      </c>
      <c r="Z7">
        <v>-0.59402999999999995</v>
      </c>
      <c r="AB7">
        <f t="shared" si="7"/>
        <v>1.4393939393939394</v>
      </c>
      <c r="AC7">
        <v>1.1477999999999999</v>
      </c>
      <c r="AE7">
        <f>AE6+1.5/188</f>
        <v>7.9787234042553185E-3</v>
      </c>
      <c r="AF7">
        <v>0.56254000000000004</v>
      </c>
      <c r="AH7">
        <f>AH6+1.5/392</f>
        <v>3.8265306122448979E-3</v>
      </c>
      <c r="AI7">
        <v>-0.29701</v>
      </c>
    </row>
    <row r="8" spans="1:35" x14ac:dyDescent="0.3">
      <c r="A8">
        <v>1.2</v>
      </c>
      <c r="B8">
        <f t="shared" si="3"/>
        <v>1.7999999999999999E-2</v>
      </c>
      <c r="C8">
        <v>6.3428000000000004</v>
      </c>
      <c r="E8">
        <v>1.2</v>
      </c>
      <c r="F8">
        <f t="shared" si="5"/>
        <v>1.7999999999999999E-2</v>
      </c>
      <c r="G8">
        <v>1.7466999999999999</v>
      </c>
      <c r="O8">
        <f t="shared" si="1"/>
        <v>0.21</v>
      </c>
      <c r="P8">
        <f t="shared" si="0"/>
        <v>-0.21</v>
      </c>
      <c r="Q8">
        <v>1.7</v>
      </c>
      <c r="R8">
        <f t="shared" si="2"/>
        <v>5.0999999999999997E-2</v>
      </c>
      <c r="S8">
        <v>16.428999999999998</v>
      </c>
      <c r="U8">
        <f xml:space="preserve"> 0.076531</f>
        <v>7.6531000000000002E-2</v>
      </c>
      <c r="V8">
        <f t="shared" si="4"/>
        <v>2.2556390977443608E-2</v>
      </c>
      <c r="W8">
        <v>-3.7745000000000002</v>
      </c>
      <c r="Y8">
        <f t="shared" si="6"/>
        <v>3.7974683544303799E-2</v>
      </c>
      <c r="Z8">
        <v>-1.1881999999999999</v>
      </c>
      <c r="AB8">
        <f t="shared" si="7"/>
        <v>1.4242424242424243</v>
      </c>
      <c r="AC8">
        <v>2.2885</v>
      </c>
      <c r="AE8">
        <f t="shared" ref="AE8:AE71" si="8">AE7+1.5/188</f>
        <v>1.5957446808510637E-2</v>
      </c>
      <c r="AF8">
        <v>1.1234</v>
      </c>
      <c r="AH8">
        <f t="shared" ref="AH8:AH71" si="9">AH7+1.5/392</f>
        <v>7.6530612244897957E-3</v>
      </c>
      <c r="AI8">
        <v>-0.59402999999999995</v>
      </c>
    </row>
    <row r="9" spans="1:35" x14ac:dyDescent="0.3">
      <c r="A9">
        <v>1.4</v>
      </c>
      <c r="B9">
        <f t="shared" si="3"/>
        <v>2.0999999999999998E-2</v>
      </c>
      <c r="C9">
        <v>7.4006999999999996</v>
      </c>
      <c r="E9">
        <v>1.4</v>
      </c>
      <c r="F9">
        <f t="shared" si="5"/>
        <v>2.0999999999999998E-2</v>
      </c>
      <c r="G9">
        <v>2.0379</v>
      </c>
      <c r="O9">
        <f t="shared" si="1"/>
        <v>0.24</v>
      </c>
      <c r="P9">
        <f t="shared" si="0"/>
        <v>-0.24</v>
      </c>
      <c r="Q9">
        <v>2</v>
      </c>
      <c r="R9">
        <f t="shared" si="2"/>
        <v>0.06</v>
      </c>
      <c r="S9">
        <v>18.876999999999999</v>
      </c>
      <c r="U9">
        <f xml:space="preserve"> 0.091837</f>
        <v>9.1837000000000002E-2</v>
      </c>
      <c r="V9">
        <f t="shared" si="4"/>
        <v>2.6315789473684209E-2</v>
      </c>
      <c r="W9">
        <v>-5.3929999999999998</v>
      </c>
      <c r="Y9">
        <f t="shared" si="6"/>
        <v>4.5569620253164557E-2</v>
      </c>
      <c r="Z9">
        <v>-2.0794999999999999</v>
      </c>
      <c r="AB9">
        <f t="shared" si="7"/>
        <v>1.4090909090909092</v>
      </c>
      <c r="AC9">
        <v>3.9870000000000001</v>
      </c>
      <c r="AE9">
        <f t="shared" si="8"/>
        <v>2.3936170212765957E-2</v>
      </c>
      <c r="AF9">
        <v>1.9616</v>
      </c>
      <c r="AH9">
        <f t="shared" si="9"/>
        <v>1.1479591836734693E-2</v>
      </c>
      <c r="AI9">
        <v>-1.0396000000000001</v>
      </c>
    </row>
    <row r="10" spans="1:35" x14ac:dyDescent="0.3">
      <c r="A10">
        <v>1.7</v>
      </c>
      <c r="B10">
        <f t="shared" si="3"/>
        <v>2.5499999999999998E-2</v>
      </c>
      <c r="C10">
        <v>8.9880999999999993</v>
      </c>
      <c r="E10">
        <v>1.7</v>
      </c>
      <c r="F10">
        <f t="shared" si="5"/>
        <v>2.5499999999999998E-2</v>
      </c>
      <c r="G10">
        <v>2.4746999999999999</v>
      </c>
      <c r="O10">
        <f t="shared" si="1"/>
        <v>0.27</v>
      </c>
      <c r="P10">
        <f t="shared" si="0"/>
        <v>-0.27</v>
      </c>
      <c r="Q10">
        <v>2.2000000000000002</v>
      </c>
      <c r="R10">
        <f t="shared" si="2"/>
        <v>6.6000000000000003E-2</v>
      </c>
      <c r="S10">
        <v>20.343</v>
      </c>
      <c r="U10">
        <f xml:space="preserve"> 0.10714</f>
        <v>0.10714</v>
      </c>
      <c r="V10">
        <f t="shared" si="4"/>
        <v>3.007518796992481E-2</v>
      </c>
      <c r="W10">
        <v>-6.4722999999999997</v>
      </c>
      <c r="Y10">
        <f t="shared" si="6"/>
        <v>5.3164556962025315E-2</v>
      </c>
      <c r="Z10">
        <v>-2.9710999999999999</v>
      </c>
      <c r="AB10">
        <f t="shared" si="7"/>
        <v>1.393939393939394</v>
      </c>
      <c r="AC10">
        <v>5.6702000000000004</v>
      </c>
      <c r="AE10">
        <f t="shared" si="8"/>
        <v>3.1914893617021274E-2</v>
      </c>
      <c r="AF10">
        <v>2.7959999999999998</v>
      </c>
      <c r="AH10">
        <f t="shared" si="9"/>
        <v>1.5306122448979591E-2</v>
      </c>
      <c r="AI10">
        <v>-1.4852000000000001</v>
      </c>
    </row>
    <row r="11" spans="1:35" x14ac:dyDescent="0.3">
      <c r="A11">
        <v>2</v>
      </c>
      <c r="B11">
        <f t="shared" si="3"/>
        <v>0.03</v>
      </c>
      <c r="C11">
        <v>10.420999999999999</v>
      </c>
      <c r="E11">
        <v>2</v>
      </c>
      <c r="F11">
        <f t="shared" si="5"/>
        <v>0.03</v>
      </c>
      <c r="G11">
        <v>2.9116</v>
      </c>
      <c r="O11">
        <f t="shared" si="1"/>
        <v>0.30000000000000004</v>
      </c>
      <c r="P11">
        <f t="shared" si="0"/>
        <v>-0.30000000000000004</v>
      </c>
      <c r="Q11">
        <v>2.4</v>
      </c>
      <c r="R11">
        <f t="shared" si="2"/>
        <v>7.1999999999999995E-2</v>
      </c>
      <c r="S11">
        <v>21.663</v>
      </c>
      <c r="U11">
        <f xml:space="preserve"> 0.12245</f>
        <v>0.12245</v>
      </c>
      <c r="V11">
        <f t="shared" si="4"/>
        <v>3.3834586466165412E-2</v>
      </c>
      <c r="W11">
        <v>-7.5518999999999998</v>
      </c>
      <c r="Y11">
        <f t="shared" si="6"/>
        <v>6.0759493670886074E-2</v>
      </c>
      <c r="Z11">
        <v>-3.5655999999999999</v>
      </c>
      <c r="AB11">
        <f t="shared" si="7"/>
        <v>1.3787878787878789</v>
      </c>
      <c r="AC11">
        <v>6.7565999999999997</v>
      </c>
      <c r="AE11">
        <f t="shared" si="8"/>
        <v>3.9893617021276591E-2</v>
      </c>
      <c r="AF11">
        <v>3.3502999999999998</v>
      </c>
      <c r="AH11">
        <f t="shared" si="9"/>
        <v>1.913265306122449E-2</v>
      </c>
      <c r="AI11">
        <v>-1.7824</v>
      </c>
    </row>
    <row r="12" spans="1:35" x14ac:dyDescent="0.3">
      <c r="A12">
        <v>2.2000000000000002</v>
      </c>
      <c r="B12">
        <f t="shared" si="3"/>
        <v>3.3000000000000002E-2</v>
      </c>
      <c r="C12">
        <v>11.378</v>
      </c>
      <c r="E12">
        <v>2.2000000000000002</v>
      </c>
      <c r="F12">
        <f t="shared" si="5"/>
        <v>3.3000000000000002E-2</v>
      </c>
      <c r="G12">
        <v>3.2029000000000001</v>
      </c>
      <c r="O12">
        <f t="shared" si="1"/>
        <v>0.33000000000000007</v>
      </c>
      <c r="P12">
        <f t="shared" si="0"/>
        <v>-0.33000000000000007</v>
      </c>
      <c r="Q12">
        <v>2.7</v>
      </c>
      <c r="R12">
        <f t="shared" si="2"/>
        <v>8.1000000000000016E-2</v>
      </c>
      <c r="S12">
        <v>23.474</v>
      </c>
      <c r="U12">
        <f xml:space="preserve"> 0.13776</f>
        <v>0.13775999999999999</v>
      </c>
      <c r="V12">
        <f t="shared" si="4"/>
        <v>3.7593984962406013E-2</v>
      </c>
      <c r="W12">
        <v>-9.1716999999999995</v>
      </c>
      <c r="Y12">
        <f t="shared" si="6"/>
        <v>6.8354430379746839E-2</v>
      </c>
      <c r="Z12">
        <v>-4.1603000000000003</v>
      </c>
      <c r="AB12">
        <f t="shared" si="7"/>
        <v>1.3636363636363638</v>
      </c>
      <c r="AC12">
        <v>7.8083999999999998</v>
      </c>
      <c r="AE12">
        <f t="shared" si="8"/>
        <v>4.7872340425531908E-2</v>
      </c>
      <c r="AF12">
        <v>3.903</v>
      </c>
      <c r="AH12">
        <f t="shared" si="9"/>
        <v>2.2959183673469389E-2</v>
      </c>
      <c r="AI12">
        <v>-2.0794999999999999</v>
      </c>
    </row>
    <row r="13" spans="1:35" x14ac:dyDescent="0.3">
      <c r="A13">
        <v>2.4</v>
      </c>
      <c r="B13">
        <f t="shared" si="3"/>
        <v>3.5999999999999997E-2</v>
      </c>
      <c r="C13">
        <v>12.353999999999999</v>
      </c>
      <c r="E13">
        <v>2.4</v>
      </c>
      <c r="F13">
        <f t="shared" si="5"/>
        <v>3.5999999999999997E-2</v>
      </c>
      <c r="G13">
        <v>3.4942000000000002</v>
      </c>
      <c r="O13">
        <f t="shared" si="1"/>
        <v>0.3600000000000001</v>
      </c>
      <c r="P13">
        <f t="shared" si="0"/>
        <v>-0.3600000000000001</v>
      </c>
      <c r="Q13">
        <v>3</v>
      </c>
      <c r="R13">
        <f t="shared" si="2"/>
        <v>0.09</v>
      </c>
      <c r="S13">
        <v>25.024000000000001</v>
      </c>
      <c r="U13">
        <f xml:space="preserve"> 0.15306</f>
        <v>0.15306</v>
      </c>
      <c r="V13">
        <f t="shared" si="4"/>
        <v>4.1353383458646614E-2</v>
      </c>
      <c r="W13">
        <v>-10.598000000000001</v>
      </c>
      <c r="Y13">
        <f t="shared" si="6"/>
        <v>7.5949367088607597E-2</v>
      </c>
      <c r="Z13">
        <v>-5.0525000000000002</v>
      </c>
      <c r="AB13">
        <f t="shared" si="7"/>
        <v>1.3484848484848486</v>
      </c>
      <c r="AC13">
        <v>9.3620999999999999</v>
      </c>
      <c r="AE13">
        <f t="shared" si="8"/>
        <v>5.5851063829787224E-2</v>
      </c>
      <c r="AF13">
        <v>4.7290999999999999</v>
      </c>
      <c r="AH13">
        <f t="shared" si="9"/>
        <v>2.6785714285714288E-2</v>
      </c>
      <c r="AI13">
        <v>-2.5251999999999999</v>
      </c>
    </row>
    <row r="14" spans="1:35" x14ac:dyDescent="0.3">
      <c r="A14">
        <v>2.7</v>
      </c>
      <c r="B14">
        <f t="shared" si="3"/>
        <v>4.0500000000000008E-2</v>
      </c>
      <c r="C14">
        <v>13.689</v>
      </c>
      <c r="E14">
        <v>2.7</v>
      </c>
      <c r="F14">
        <f t="shared" si="5"/>
        <v>4.0500000000000008E-2</v>
      </c>
      <c r="G14">
        <v>3.9312999999999998</v>
      </c>
      <c r="O14">
        <f t="shared" si="1"/>
        <v>0.39000000000000012</v>
      </c>
      <c r="P14">
        <f t="shared" si="0"/>
        <v>-0.39000000000000012</v>
      </c>
      <c r="Q14">
        <v>3.2</v>
      </c>
      <c r="R14">
        <f t="shared" si="2"/>
        <v>9.6000000000000016E-2</v>
      </c>
      <c r="S14">
        <v>25.884</v>
      </c>
      <c r="U14">
        <f xml:space="preserve"> 0.16837</f>
        <v>0.16836999999999999</v>
      </c>
      <c r="V14">
        <f t="shared" si="4"/>
        <v>4.5112781954887216E-2</v>
      </c>
      <c r="W14">
        <v>-11.587999999999999</v>
      </c>
      <c r="Y14">
        <f t="shared" si="6"/>
        <v>8.3544303797468356E-2</v>
      </c>
      <c r="Z14">
        <v>-5.9428999999999998</v>
      </c>
      <c r="AB14">
        <f t="shared" si="7"/>
        <v>1.3333333333333335</v>
      </c>
      <c r="AC14">
        <v>10.803000000000001</v>
      </c>
      <c r="AE14">
        <f t="shared" si="8"/>
        <v>6.3829787234042548E-2</v>
      </c>
      <c r="AF14">
        <v>5.5515999999999996</v>
      </c>
      <c r="AH14">
        <f t="shared" si="9"/>
        <v>3.0612244897959186E-2</v>
      </c>
      <c r="AI14">
        <v>-2.9710999999999999</v>
      </c>
    </row>
    <row r="15" spans="1:35" x14ac:dyDescent="0.3">
      <c r="A15">
        <v>3</v>
      </c>
      <c r="B15">
        <f t="shared" si="3"/>
        <v>4.4999999999999998E-2</v>
      </c>
      <c r="C15">
        <v>15</v>
      </c>
      <c r="E15">
        <v>3</v>
      </c>
      <c r="F15">
        <f t="shared" si="5"/>
        <v>4.4999999999999998E-2</v>
      </c>
      <c r="G15">
        <v>4.3684000000000003</v>
      </c>
      <c r="O15">
        <f t="shared" si="1"/>
        <v>0.42000000000000015</v>
      </c>
      <c r="P15">
        <f t="shared" si="0"/>
        <v>-0.42000000000000015</v>
      </c>
      <c r="Q15">
        <v>3.4</v>
      </c>
      <c r="R15">
        <f t="shared" si="2"/>
        <v>0.10199999999999999</v>
      </c>
      <c r="S15">
        <v>26.539000000000001</v>
      </c>
      <c r="U15">
        <f xml:space="preserve"> 0.18367</f>
        <v>0.18367</v>
      </c>
      <c r="V15">
        <f t="shared" si="4"/>
        <v>4.8872180451127817E-2</v>
      </c>
      <c r="W15">
        <v>-12.585000000000001</v>
      </c>
      <c r="Y15">
        <f t="shared" si="6"/>
        <v>9.1139240506329114E-2</v>
      </c>
      <c r="Z15">
        <v>-6.4581</v>
      </c>
      <c r="AB15">
        <f t="shared" si="7"/>
        <v>1.3181818181818183</v>
      </c>
      <c r="AC15">
        <v>11.701000000000001</v>
      </c>
      <c r="AE15">
        <f t="shared" si="8"/>
        <v>7.1808510638297865E-2</v>
      </c>
      <c r="AF15">
        <v>6.0929000000000002</v>
      </c>
      <c r="AH15">
        <f t="shared" si="9"/>
        <v>3.4438775510204085E-2</v>
      </c>
      <c r="AI15">
        <v>-3.2683</v>
      </c>
    </row>
    <row r="16" spans="1:35" x14ac:dyDescent="0.3">
      <c r="A16">
        <v>3.2</v>
      </c>
      <c r="B16">
        <f t="shared" si="3"/>
        <v>4.8000000000000008E-2</v>
      </c>
      <c r="C16">
        <v>15.872999999999999</v>
      </c>
      <c r="E16">
        <v>3.2</v>
      </c>
      <c r="F16">
        <f t="shared" si="5"/>
        <v>4.8000000000000008E-2</v>
      </c>
      <c r="G16">
        <v>4.6599000000000004</v>
      </c>
      <c r="O16">
        <f t="shared" si="1"/>
        <v>0.45000000000000018</v>
      </c>
      <c r="P16">
        <f t="shared" si="0"/>
        <v>-0.45000000000000018</v>
      </c>
      <c r="Q16">
        <v>3.7</v>
      </c>
      <c r="R16">
        <f t="shared" si="2"/>
        <v>0.11100000000000002</v>
      </c>
      <c r="S16">
        <v>27.332999999999998</v>
      </c>
      <c r="U16">
        <f xml:space="preserve"> 0.19898</f>
        <v>0.19897999999999999</v>
      </c>
      <c r="V16">
        <f t="shared" si="4"/>
        <v>5.2631578947368418E-2</v>
      </c>
      <c r="W16">
        <v>-13.93</v>
      </c>
      <c r="Y16">
        <f t="shared" si="6"/>
        <v>9.8734177215189872E-2</v>
      </c>
      <c r="Z16">
        <v>-7.0380000000000003</v>
      </c>
      <c r="AB16">
        <f t="shared" si="7"/>
        <v>1.3030303030303032</v>
      </c>
      <c r="AC16">
        <v>12.507</v>
      </c>
      <c r="AE16">
        <f t="shared" si="8"/>
        <v>7.9787234042553182E-2</v>
      </c>
      <c r="AF16">
        <v>6.6195000000000004</v>
      </c>
      <c r="AH16">
        <f t="shared" si="9"/>
        <v>3.826530612244898E-2</v>
      </c>
      <c r="AI16">
        <v>-3.5655999999999999</v>
      </c>
    </row>
    <row r="17" spans="1:35" x14ac:dyDescent="0.3">
      <c r="A17">
        <v>3.4</v>
      </c>
      <c r="B17">
        <f t="shared" si="3"/>
        <v>5.0999999999999997E-2</v>
      </c>
      <c r="C17">
        <v>16.738</v>
      </c>
      <c r="E17">
        <v>3.4</v>
      </c>
      <c r="F17">
        <f t="shared" si="5"/>
        <v>5.0999999999999997E-2</v>
      </c>
      <c r="G17">
        <v>4.9513999999999996</v>
      </c>
      <c r="O17">
        <f t="shared" si="1"/>
        <v>0.4800000000000002</v>
      </c>
      <c r="P17">
        <f t="shared" si="0"/>
        <v>-0.4800000000000002</v>
      </c>
      <c r="Q17">
        <v>4</v>
      </c>
      <c r="R17">
        <f t="shared" si="2"/>
        <v>0.12</v>
      </c>
      <c r="S17">
        <v>27.963000000000001</v>
      </c>
      <c r="U17">
        <f xml:space="preserve"> 0.21429</f>
        <v>0.21429000000000001</v>
      </c>
      <c r="V17">
        <f t="shared" si="4"/>
        <v>5.6390977443609019E-2</v>
      </c>
      <c r="W17">
        <v>-15.266999999999999</v>
      </c>
      <c r="Y17">
        <f t="shared" si="6"/>
        <v>0.10632911392405063</v>
      </c>
      <c r="Z17">
        <v>-7.8437000000000001</v>
      </c>
      <c r="AB17">
        <f t="shared" si="7"/>
        <v>1.2878787878787881</v>
      </c>
      <c r="AC17">
        <v>13.547000000000001</v>
      </c>
      <c r="AE17">
        <f t="shared" si="8"/>
        <v>8.7765957446808499E-2</v>
      </c>
      <c r="AF17">
        <v>7.3935000000000004</v>
      </c>
      <c r="AH17">
        <f t="shared" si="9"/>
        <v>4.2091836734693876E-2</v>
      </c>
      <c r="AI17">
        <v>-4.0115999999999996</v>
      </c>
    </row>
    <row r="18" spans="1:35" x14ac:dyDescent="0.3">
      <c r="A18">
        <v>3.7</v>
      </c>
      <c r="B18">
        <f t="shared" si="3"/>
        <v>5.5500000000000008E-2</v>
      </c>
      <c r="C18">
        <v>17.847000000000001</v>
      </c>
      <c r="E18">
        <v>3.7</v>
      </c>
      <c r="F18">
        <f t="shared" si="5"/>
        <v>5.5500000000000008E-2</v>
      </c>
      <c r="G18">
        <v>5.3887</v>
      </c>
      <c r="O18">
        <f t="shared" si="1"/>
        <v>0.51000000000000023</v>
      </c>
      <c r="P18">
        <f t="shared" si="0"/>
        <v>-0.51000000000000023</v>
      </c>
      <c r="Q18">
        <v>4.2</v>
      </c>
      <c r="R18">
        <f t="shared" si="2"/>
        <v>0.126</v>
      </c>
      <c r="S18">
        <v>28.303000000000001</v>
      </c>
      <c r="U18">
        <f xml:space="preserve"> 0.22959</f>
        <v>0.22958999999999999</v>
      </c>
      <c r="V18">
        <f t="shared" si="4"/>
        <v>6.0150375939849621E-2</v>
      </c>
      <c r="W18">
        <v>-16.157</v>
      </c>
      <c r="Y18">
        <f t="shared" si="6"/>
        <v>0.11392405063291139</v>
      </c>
      <c r="Z18">
        <v>-8.6197999999999997</v>
      </c>
      <c r="AB18">
        <f t="shared" si="7"/>
        <v>1.2727272727272729</v>
      </c>
      <c r="AC18">
        <v>14.391</v>
      </c>
      <c r="AE18">
        <f t="shared" si="8"/>
        <v>9.5744680851063815E-2</v>
      </c>
      <c r="AF18">
        <v>8.1754999999999995</v>
      </c>
      <c r="AH18">
        <f t="shared" si="9"/>
        <v>4.5918367346938771E-2</v>
      </c>
      <c r="AI18">
        <v>-4.4576000000000002</v>
      </c>
    </row>
    <row r="19" spans="1:35" x14ac:dyDescent="0.3">
      <c r="A19">
        <v>4</v>
      </c>
      <c r="B19">
        <f t="shared" si="3"/>
        <v>0.06</v>
      </c>
      <c r="C19">
        <v>18.998999999999999</v>
      </c>
      <c r="E19">
        <v>4</v>
      </c>
      <c r="F19">
        <f t="shared" si="5"/>
        <v>0.06</v>
      </c>
      <c r="G19">
        <v>5.8259999999999996</v>
      </c>
      <c r="O19">
        <f t="shared" si="1"/>
        <v>0.54000000000000026</v>
      </c>
      <c r="P19">
        <f t="shared" si="0"/>
        <v>-0.54000000000000026</v>
      </c>
      <c r="Q19">
        <v>4.4000000000000004</v>
      </c>
      <c r="R19">
        <f t="shared" si="2"/>
        <v>0.13200000000000001</v>
      </c>
      <c r="S19">
        <v>28.596</v>
      </c>
      <c r="U19">
        <f xml:space="preserve"> 0.2449</f>
        <v>0.24490000000000001</v>
      </c>
      <c r="V19">
        <f t="shared" si="4"/>
        <v>6.3909774436090222E-2</v>
      </c>
      <c r="W19">
        <v>-17.009</v>
      </c>
      <c r="Y19">
        <f t="shared" si="6"/>
        <v>0.12151898734177215</v>
      </c>
      <c r="Z19">
        <v>-9.1353000000000009</v>
      </c>
      <c r="AB19">
        <f t="shared" si="7"/>
        <v>1.2575757575757578</v>
      </c>
      <c r="AC19">
        <v>14.821</v>
      </c>
      <c r="AE19">
        <f t="shared" si="8"/>
        <v>0.10372340425531913</v>
      </c>
      <c r="AF19">
        <v>8.6797000000000004</v>
      </c>
      <c r="AH19">
        <f t="shared" si="9"/>
        <v>4.9744897959183666E-2</v>
      </c>
      <c r="AI19">
        <v>-4.7549999999999999</v>
      </c>
    </row>
    <row r="20" spans="1:35" x14ac:dyDescent="0.3">
      <c r="A20">
        <v>4.2</v>
      </c>
      <c r="B20">
        <f t="shared" si="3"/>
        <v>6.3E-2</v>
      </c>
      <c r="C20">
        <v>19.690000000000001</v>
      </c>
      <c r="E20">
        <v>4.2</v>
      </c>
      <c r="F20">
        <f t="shared" si="5"/>
        <v>6.3E-2</v>
      </c>
      <c r="G20">
        <v>6.0984999999999996</v>
      </c>
      <c r="O20">
        <f t="shared" si="1"/>
        <v>0.57000000000000028</v>
      </c>
      <c r="P20">
        <f t="shared" si="0"/>
        <v>-0.57000000000000028</v>
      </c>
      <c r="Q20">
        <v>4.7</v>
      </c>
      <c r="R20">
        <f t="shared" si="2"/>
        <v>0.14100000000000001</v>
      </c>
      <c r="S20">
        <v>28.962</v>
      </c>
      <c r="U20">
        <f xml:space="preserve"> 0.2602</f>
        <v>0.26019999999999999</v>
      </c>
      <c r="V20">
        <f t="shared" si="4"/>
        <v>6.7669172932330823E-2</v>
      </c>
      <c r="W20">
        <v>-18.140999999999998</v>
      </c>
      <c r="Y20">
        <f t="shared" si="6"/>
        <v>0.12911392405063291</v>
      </c>
      <c r="Z20">
        <v>-9.6455000000000002</v>
      </c>
      <c r="AB20">
        <f t="shared" si="7"/>
        <v>1.2424242424242427</v>
      </c>
      <c r="AC20">
        <v>15.2</v>
      </c>
      <c r="AE20">
        <f t="shared" si="8"/>
        <v>0.11170212765957445</v>
      </c>
      <c r="AF20">
        <v>9.1809999999999992</v>
      </c>
      <c r="AH20">
        <f t="shared" si="9"/>
        <v>5.3571428571428562E-2</v>
      </c>
      <c r="AI20">
        <v>-5.0525000000000002</v>
      </c>
    </row>
    <row r="21" spans="1:35" x14ac:dyDescent="0.3">
      <c r="A21">
        <v>4.4000000000000004</v>
      </c>
      <c r="B21">
        <f t="shared" si="3"/>
        <v>6.6000000000000003E-2</v>
      </c>
      <c r="C21">
        <v>20.367000000000001</v>
      </c>
      <c r="E21">
        <v>4.4000000000000004</v>
      </c>
      <c r="F21">
        <f t="shared" si="5"/>
        <v>6.6000000000000003E-2</v>
      </c>
      <c r="G21">
        <v>6.3715000000000002</v>
      </c>
      <c r="O21">
        <f t="shared" si="1"/>
        <v>0.60000000000000031</v>
      </c>
      <c r="P21">
        <f t="shared" si="0"/>
        <v>-0.60000000000000031</v>
      </c>
      <c r="Q21">
        <v>5</v>
      </c>
      <c r="R21">
        <f t="shared" si="2"/>
        <v>0.15</v>
      </c>
      <c r="S21">
        <v>29.276</v>
      </c>
      <c r="U21">
        <f xml:space="preserve"> 0.27551</f>
        <v>0.27550999999999998</v>
      </c>
      <c r="V21">
        <f t="shared" si="4"/>
        <v>7.1428571428571425E-2</v>
      </c>
      <c r="W21">
        <v>-19.292999999999999</v>
      </c>
      <c r="Y21">
        <f t="shared" si="6"/>
        <v>0.13670886075949368</v>
      </c>
      <c r="Z21">
        <v>-10.385</v>
      </c>
      <c r="AB21">
        <f t="shared" si="7"/>
        <v>1.2272727272727275</v>
      </c>
      <c r="AC21">
        <v>15.685</v>
      </c>
      <c r="AE21">
        <f t="shared" si="8"/>
        <v>0.11968085106382977</v>
      </c>
      <c r="AF21">
        <v>9.9009999999999998</v>
      </c>
      <c r="AH21">
        <f t="shared" si="9"/>
        <v>5.7397959183673457E-2</v>
      </c>
      <c r="AI21">
        <v>-5.4987000000000004</v>
      </c>
    </row>
    <row r="22" spans="1:35" x14ac:dyDescent="0.3">
      <c r="A22">
        <v>4.7</v>
      </c>
      <c r="B22">
        <f t="shared" si="3"/>
        <v>7.0500000000000007E-2</v>
      </c>
      <c r="C22">
        <v>21.335999999999999</v>
      </c>
      <c r="E22">
        <v>4.7</v>
      </c>
      <c r="F22">
        <f t="shared" si="5"/>
        <v>7.0500000000000007E-2</v>
      </c>
      <c r="G22">
        <v>6.7737999999999996</v>
      </c>
      <c r="O22">
        <f t="shared" si="1"/>
        <v>0.63000000000000034</v>
      </c>
      <c r="P22">
        <f t="shared" si="0"/>
        <v>-0.63000000000000034</v>
      </c>
      <c r="Q22">
        <v>5.2</v>
      </c>
      <c r="R22">
        <f t="shared" si="2"/>
        <v>0.15600000000000003</v>
      </c>
      <c r="S22">
        <v>29.459</v>
      </c>
      <c r="U22">
        <f xml:space="preserve"> 0.29082</f>
        <v>0.29082000000000002</v>
      </c>
      <c r="V22">
        <f t="shared" si="4"/>
        <v>7.5187969924812026E-2</v>
      </c>
      <c r="W22">
        <v>-19.983000000000001</v>
      </c>
      <c r="Y22">
        <f t="shared" si="6"/>
        <v>0.14430379746835445</v>
      </c>
      <c r="Z22">
        <v>-11.087</v>
      </c>
      <c r="AB22">
        <f t="shared" si="7"/>
        <v>1.2121212121212124</v>
      </c>
      <c r="AC22">
        <v>16.047999999999998</v>
      </c>
      <c r="AE22">
        <f t="shared" si="8"/>
        <v>0.1276595744680851</v>
      </c>
      <c r="AF22">
        <v>10.602</v>
      </c>
      <c r="AH22">
        <f t="shared" si="9"/>
        <v>6.1224489795918352E-2</v>
      </c>
      <c r="AI22">
        <v>-5.9428999999999998</v>
      </c>
    </row>
    <row r="23" spans="1:35" x14ac:dyDescent="0.3">
      <c r="A23">
        <v>5</v>
      </c>
      <c r="B23">
        <f t="shared" si="3"/>
        <v>7.4999999999999997E-2</v>
      </c>
      <c r="C23">
        <v>22.19</v>
      </c>
      <c r="E23">
        <v>5</v>
      </c>
      <c r="F23">
        <f t="shared" si="5"/>
        <v>7.4999999999999997E-2</v>
      </c>
      <c r="G23">
        <v>7.1750999999999996</v>
      </c>
      <c r="O23">
        <f t="shared" si="1"/>
        <v>0.66000000000000036</v>
      </c>
      <c r="P23">
        <f t="shared" si="0"/>
        <v>-0.66000000000000036</v>
      </c>
      <c r="Q23">
        <v>5.4</v>
      </c>
      <c r="R23">
        <f t="shared" si="2"/>
        <v>0.16200000000000003</v>
      </c>
      <c r="S23">
        <v>29.600999999999999</v>
      </c>
      <c r="U23">
        <f xml:space="preserve"> 0.30612</f>
        <v>0.30612</v>
      </c>
      <c r="V23">
        <f t="shared" si="4"/>
        <v>7.8947368421052627E-2</v>
      </c>
      <c r="W23">
        <v>-20.666</v>
      </c>
      <c r="Y23">
        <f t="shared" si="6"/>
        <v>0.15189873417721522</v>
      </c>
      <c r="Z23">
        <v>-11.465999999999999</v>
      </c>
      <c r="AB23">
        <f t="shared" si="7"/>
        <v>1.1969696969696972</v>
      </c>
      <c r="AC23">
        <v>16.242000000000001</v>
      </c>
      <c r="AE23">
        <f t="shared" si="8"/>
        <v>0.13563829787234041</v>
      </c>
      <c r="AF23">
        <v>11.061999999999999</v>
      </c>
      <c r="AH23">
        <f t="shared" si="9"/>
        <v>6.5051020408163254E-2</v>
      </c>
      <c r="AI23">
        <v>-6.2095000000000002</v>
      </c>
    </row>
    <row r="24" spans="1:35" x14ac:dyDescent="0.3">
      <c r="A24">
        <v>5.2</v>
      </c>
      <c r="B24">
        <f t="shared" si="3"/>
        <v>7.8000000000000014E-2</v>
      </c>
      <c r="C24">
        <v>22.713000000000001</v>
      </c>
      <c r="E24">
        <v>5.2</v>
      </c>
      <c r="F24">
        <f t="shared" si="5"/>
        <v>7.8000000000000014E-2</v>
      </c>
      <c r="G24">
        <v>7.4344999999999999</v>
      </c>
      <c r="O24">
        <f t="shared" si="1"/>
        <v>0.69000000000000039</v>
      </c>
      <c r="P24">
        <f t="shared" si="0"/>
        <v>-0.69000000000000039</v>
      </c>
      <c r="Q24">
        <v>5.7</v>
      </c>
      <c r="R24">
        <f t="shared" si="2"/>
        <v>0.17100000000000001</v>
      </c>
      <c r="S24">
        <v>29.768999999999998</v>
      </c>
      <c r="U24">
        <f xml:space="preserve"> 0.32143</f>
        <v>0.32142999999999999</v>
      </c>
      <c r="V24">
        <f t="shared" si="4"/>
        <v>8.2706766917293228E-2</v>
      </c>
      <c r="W24">
        <v>-21.626999999999999</v>
      </c>
      <c r="Y24">
        <f t="shared" si="6"/>
        <v>0.15949367088607599</v>
      </c>
      <c r="Z24">
        <v>-11.962</v>
      </c>
      <c r="AB24">
        <f t="shared" si="7"/>
        <v>1.1818181818181821</v>
      </c>
      <c r="AC24">
        <v>16.399999999999999</v>
      </c>
      <c r="AE24">
        <f t="shared" si="8"/>
        <v>0.14361702127659573</v>
      </c>
      <c r="AF24">
        <v>11.500999999999999</v>
      </c>
      <c r="AH24">
        <f t="shared" si="9"/>
        <v>6.8877551020408156E-2</v>
      </c>
      <c r="AI24">
        <v>-6.4919000000000002</v>
      </c>
    </row>
    <row r="25" spans="1:35" x14ac:dyDescent="0.3">
      <c r="A25">
        <v>5.4</v>
      </c>
      <c r="B25">
        <f t="shared" si="3"/>
        <v>8.1000000000000016E-2</v>
      </c>
      <c r="C25">
        <v>23.22</v>
      </c>
      <c r="E25">
        <v>5.4</v>
      </c>
      <c r="F25">
        <f t="shared" si="5"/>
        <v>8.1000000000000016E-2</v>
      </c>
      <c r="G25">
        <v>7.7016</v>
      </c>
      <c r="O25">
        <f t="shared" si="1"/>
        <v>0.72000000000000042</v>
      </c>
      <c r="P25">
        <f t="shared" si="0"/>
        <v>-0.72000000000000042</v>
      </c>
      <c r="Q25">
        <v>6</v>
      </c>
      <c r="R25">
        <f t="shared" si="2"/>
        <v>0.18</v>
      </c>
      <c r="S25">
        <v>29.919</v>
      </c>
      <c r="U25">
        <f xml:space="preserve"> 0.33673</f>
        <v>0.33672999999999997</v>
      </c>
      <c r="V25">
        <f t="shared" si="4"/>
        <v>8.646616541353383E-2</v>
      </c>
      <c r="W25">
        <v>-22.46</v>
      </c>
      <c r="Y25">
        <f t="shared" si="6"/>
        <v>0.16708860759493677</v>
      </c>
      <c r="Z25">
        <v>-12.58</v>
      </c>
      <c r="AB25">
        <f t="shared" si="7"/>
        <v>1.166666666666667</v>
      </c>
      <c r="AC25">
        <v>16.611999999999998</v>
      </c>
      <c r="AE25">
        <f t="shared" si="8"/>
        <v>0.15159574468085105</v>
      </c>
      <c r="AF25">
        <v>12.118</v>
      </c>
      <c r="AH25">
        <f t="shared" si="9"/>
        <v>7.2704081632653059E-2</v>
      </c>
      <c r="AI25">
        <v>-6.9020999999999999</v>
      </c>
    </row>
    <row r="26" spans="1:35" x14ac:dyDescent="0.3">
      <c r="A26">
        <v>5.7</v>
      </c>
      <c r="B26">
        <f t="shared" si="3"/>
        <v>8.5500000000000007E-2</v>
      </c>
      <c r="C26">
        <v>23.922999999999998</v>
      </c>
      <c r="E26">
        <v>5.7</v>
      </c>
      <c r="F26">
        <f t="shared" si="5"/>
        <v>8.5500000000000007E-2</v>
      </c>
      <c r="G26">
        <v>8.0864999999999991</v>
      </c>
      <c r="O26">
        <f t="shared" si="1"/>
        <v>0.75000000000000044</v>
      </c>
      <c r="P26">
        <f t="shared" si="0"/>
        <v>-0.75000000000000044</v>
      </c>
      <c r="Q26">
        <v>6.2</v>
      </c>
      <c r="R26">
        <f t="shared" si="2"/>
        <v>0.18600000000000003</v>
      </c>
      <c r="S26">
        <v>30.010999999999999</v>
      </c>
      <c r="U26">
        <f xml:space="preserve"> 0.35204</f>
        <v>0.35204000000000002</v>
      </c>
      <c r="V26">
        <f t="shared" si="4"/>
        <v>9.0225563909774431E-2</v>
      </c>
      <c r="W26">
        <v>-22.984000000000002</v>
      </c>
      <c r="Y26">
        <f t="shared" si="6"/>
        <v>0.17468354430379754</v>
      </c>
      <c r="Z26">
        <v>-13.138</v>
      </c>
      <c r="AB26">
        <f t="shared" si="7"/>
        <v>1.1515151515151518</v>
      </c>
      <c r="AC26">
        <v>16.795000000000002</v>
      </c>
      <c r="AE26">
        <f t="shared" si="8"/>
        <v>0.15957446808510636</v>
      </c>
      <c r="AF26">
        <v>12.683</v>
      </c>
      <c r="AH26">
        <f t="shared" si="9"/>
        <v>7.6530612244897961E-2</v>
      </c>
      <c r="AI26">
        <v>-7.3116000000000003</v>
      </c>
    </row>
    <row r="27" spans="1:35" x14ac:dyDescent="0.3">
      <c r="A27">
        <v>6</v>
      </c>
      <c r="B27">
        <f t="shared" si="3"/>
        <v>0.09</v>
      </c>
      <c r="C27">
        <v>24.488</v>
      </c>
      <c r="E27">
        <v>6</v>
      </c>
      <c r="F27">
        <f t="shared" si="5"/>
        <v>0.09</v>
      </c>
      <c r="G27">
        <v>8.4655000000000005</v>
      </c>
      <c r="O27">
        <f t="shared" si="1"/>
        <v>0.78000000000000047</v>
      </c>
      <c r="P27">
        <f t="shared" si="0"/>
        <v>-0.78000000000000047</v>
      </c>
      <c r="Q27">
        <v>6.4</v>
      </c>
      <c r="R27">
        <f t="shared" si="2"/>
        <v>0.19200000000000003</v>
      </c>
      <c r="S27">
        <v>30.094999999999999</v>
      </c>
      <c r="U27">
        <f xml:space="preserve"> 0.36735</f>
        <v>0.36735000000000001</v>
      </c>
      <c r="V27">
        <f t="shared" si="4"/>
        <v>9.3984962406015032E-2</v>
      </c>
      <c r="W27">
        <v>-23.484999999999999</v>
      </c>
      <c r="Y27">
        <f t="shared" si="6"/>
        <v>0.18227848101265831</v>
      </c>
      <c r="Z27">
        <v>-13.481</v>
      </c>
      <c r="AB27">
        <f t="shared" si="7"/>
        <v>1.1363636363636367</v>
      </c>
      <c r="AC27">
        <v>16.89</v>
      </c>
      <c r="AE27">
        <f t="shared" si="8"/>
        <v>0.16755319148936168</v>
      </c>
      <c r="AF27">
        <v>13.034000000000001</v>
      </c>
      <c r="AH27">
        <f t="shared" si="9"/>
        <v>8.0357142857142863E-2</v>
      </c>
      <c r="AI27">
        <v>-7.5723000000000003</v>
      </c>
    </row>
    <row r="28" spans="1:35" x14ac:dyDescent="0.3">
      <c r="A28">
        <v>6.2</v>
      </c>
      <c r="B28">
        <f t="shared" si="3"/>
        <v>9.3000000000000013E-2</v>
      </c>
      <c r="C28">
        <v>24.812999999999999</v>
      </c>
      <c r="E28">
        <v>6.2</v>
      </c>
      <c r="F28">
        <f t="shared" si="5"/>
        <v>9.3000000000000013E-2</v>
      </c>
      <c r="G28">
        <v>8.7112999999999996</v>
      </c>
      <c r="O28">
        <f t="shared" si="1"/>
        <v>0.8100000000000005</v>
      </c>
      <c r="P28">
        <f t="shared" si="0"/>
        <v>-0.8100000000000005</v>
      </c>
      <c r="Q28">
        <v>6.7</v>
      </c>
      <c r="R28">
        <f t="shared" si="2"/>
        <v>0.20100000000000001</v>
      </c>
      <c r="S28">
        <v>30.209</v>
      </c>
      <c r="U28">
        <f xml:space="preserve"> 0.38265</f>
        <v>0.38264999999999999</v>
      </c>
      <c r="V28">
        <f t="shared" si="4"/>
        <v>9.7744360902255634E-2</v>
      </c>
      <c r="W28">
        <v>-24.16</v>
      </c>
      <c r="Y28">
        <f t="shared" si="6"/>
        <v>0.18987341772151908</v>
      </c>
      <c r="Z28">
        <v>-13.803000000000001</v>
      </c>
      <c r="AB28">
        <f t="shared" si="7"/>
        <v>1.1212121212121215</v>
      </c>
      <c r="AC28">
        <v>16.98</v>
      </c>
      <c r="AE28">
        <f t="shared" si="8"/>
        <v>0.175531914893617</v>
      </c>
      <c r="AF28">
        <v>13.366</v>
      </c>
      <c r="AH28">
        <f t="shared" si="9"/>
        <v>8.4183673469387765E-2</v>
      </c>
      <c r="AI28">
        <v>-7.8437000000000001</v>
      </c>
    </row>
    <row r="29" spans="1:35" x14ac:dyDescent="0.3">
      <c r="A29">
        <v>6.4</v>
      </c>
      <c r="B29">
        <f t="shared" si="3"/>
        <v>9.6000000000000016E-2</v>
      </c>
      <c r="C29">
        <v>25.117000000000001</v>
      </c>
      <c r="E29">
        <v>6.4</v>
      </c>
      <c r="F29">
        <f t="shared" si="5"/>
        <v>9.6000000000000016E-2</v>
      </c>
      <c r="G29">
        <v>8.9705999999999992</v>
      </c>
      <c r="O29">
        <f t="shared" si="1"/>
        <v>0.84000000000000052</v>
      </c>
      <c r="P29">
        <f t="shared" si="0"/>
        <v>-0.84000000000000052</v>
      </c>
      <c r="Q29">
        <v>7</v>
      </c>
      <c r="R29">
        <f t="shared" si="2"/>
        <v>0.21</v>
      </c>
      <c r="S29">
        <v>30.31</v>
      </c>
      <c r="U29">
        <f xml:space="preserve"> 0.39796</f>
        <v>0.39795999999999998</v>
      </c>
      <c r="V29">
        <f t="shared" si="4"/>
        <v>0.10150375939849623</v>
      </c>
      <c r="W29">
        <v>-24.692</v>
      </c>
      <c r="Y29">
        <f t="shared" si="6"/>
        <v>0.19746835443037986</v>
      </c>
      <c r="Z29">
        <v>-14.271000000000001</v>
      </c>
      <c r="AB29">
        <f t="shared" si="7"/>
        <v>1.1060606060606064</v>
      </c>
      <c r="AC29">
        <v>17.106000000000002</v>
      </c>
      <c r="AE29">
        <f t="shared" si="8"/>
        <v>0.18351063829787231</v>
      </c>
      <c r="AF29">
        <v>13.835000000000001</v>
      </c>
      <c r="AH29">
        <f t="shared" si="9"/>
        <v>8.8010204081632668E-2</v>
      </c>
      <c r="AI29">
        <v>-8.2334999999999994</v>
      </c>
    </row>
    <row r="30" spans="1:35" x14ac:dyDescent="0.3">
      <c r="A30">
        <v>6.7</v>
      </c>
      <c r="B30">
        <f t="shared" si="3"/>
        <v>0.10050000000000001</v>
      </c>
      <c r="C30">
        <v>25.501999999999999</v>
      </c>
      <c r="E30">
        <v>6.7</v>
      </c>
      <c r="F30">
        <f t="shared" si="5"/>
        <v>0.10050000000000001</v>
      </c>
      <c r="G30">
        <v>9.3480000000000008</v>
      </c>
      <c r="O30">
        <f t="shared" si="1"/>
        <v>0.87000000000000055</v>
      </c>
      <c r="P30">
        <f t="shared" si="0"/>
        <v>-0.87000000000000055</v>
      </c>
      <c r="Q30">
        <v>7.2</v>
      </c>
      <c r="R30">
        <f t="shared" si="2"/>
        <v>0.21600000000000003</v>
      </c>
      <c r="S30">
        <v>30.370999999999999</v>
      </c>
      <c r="U30">
        <f xml:space="preserve"> 0.41327</f>
        <v>0.41327000000000003</v>
      </c>
      <c r="V30">
        <f t="shared" si="4"/>
        <v>0.10526315789473684</v>
      </c>
      <c r="W30">
        <v>-25.007000000000001</v>
      </c>
      <c r="Y30">
        <f t="shared" si="6"/>
        <v>0.20506329113924063</v>
      </c>
      <c r="Z30">
        <v>-14.69</v>
      </c>
      <c r="AB30">
        <f t="shared" si="7"/>
        <v>1.0909090909090913</v>
      </c>
      <c r="AC30">
        <v>17.222000000000001</v>
      </c>
      <c r="AE30">
        <f t="shared" si="8"/>
        <v>0.19148936170212763</v>
      </c>
      <c r="AF30">
        <v>14.225</v>
      </c>
      <c r="AH30">
        <f t="shared" si="9"/>
        <v>9.183673469387757E-2</v>
      </c>
      <c r="AI30">
        <v>-8.6202000000000005</v>
      </c>
    </row>
    <row r="31" spans="1:35" x14ac:dyDescent="0.3">
      <c r="A31">
        <v>7</v>
      </c>
      <c r="B31">
        <f t="shared" si="3"/>
        <v>0.105</v>
      </c>
      <c r="C31">
        <v>25.867000000000001</v>
      </c>
      <c r="E31">
        <v>7</v>
      </c>
      <c r="F31">
        <f t="shared" si="5"/>
        <v>0.105</v>
      </c>
      <c r="G31">
        <v>9.7205999999999992</v>
      </c>
      <c r="O31">
        <f t="shared" si="1"/>
        <v>0.90000000000000058</v>
      </c>
      <c r="P31">
        <f t="shared" si="0"/>
        <v>-0.90000000000000058</v>
      </c>
      <c r="Q31">
        <v>7.4</v>
      </c>
      <c r="R31">
        <f t="shared" si="2"/>
        <v>0.22200000000000003</v>
      </c>
      <c r="S31">
        <v>30.427</v>
      </c>
      <c r="U31">
        <f xml:space="preserve"> 0.42857</f>
        <v>0.42857000000000001</v>
      </c>
      <c r="V31">
        <f t="shared" si="4"/>
        <v>0.10902255639097744</v>
      </c>
      <c r="W31">
        <v>-25.303000000000001</v>
      </c>
      <c r="Y31">
        <f t="shared" si="6"/>
        <v>0.2126582278481014</v>
      </c>
      <c r="Z31">
        <v>-14.914</v>
      </c>
      <c r="AB31">
        <f t="shared" si="7"/>
        <v>1.0757575757575761</v>
      </c>
      <c r="AC31">
        <v>17.295000000000002</v>
      </c>
      <c r="AE31">
        <f t="shared" si="8"/>
        <v>0.19946808510638295</v>
      </c>
      <c r="AF31">
        <v>14.478</v>
      </c>
      <c r="AH31">
        <f t="shared" si="9"/>
        <v>9.5663265306122472E-2</v>
      </c>
      <c r="AI31">
        <v>-8.8709000000000007</v>
      </c>
    </row>
    <row r="32" spans="1:35" x14ac:dyDescent="0.3">
      <c r="A32">
        <v>7.2</v>
      </c>
      <c r="B32">
        <f t="shared" si="3"/>
        <v>0.10800000000000001</v>
      </c>
      <c r="C32">
        <v>26.077999999999999</v>
      </c>
      <c r="E32">
        <v>7.2</v>
      </c>
      <c r="F32">
        <f t="shared" si="5"/>
        <v>0.10800000000000001</v>
      </c>
      <c r="G32">
        <v>9.9600000000000009</v>
      </c>
      <c r="O32">
        <f t="shared" si="1"/>
        <v>0.9300000000000006</v>
      </c>
      <c r="P32">
        <f t="shared" si="0"/>
        <v>-0.9300000000000006</v>
      </c>
      <c r="Q32">
        <v>7.7</v>
      </c>
      <c r="R32">
        <f t="shared" si="2"/>
        <v>0.23100000000000001</v>
      </c>
      <c r="S32">
        <v>30.507999999999999</v>
      </c>
      <c r="U32">
        <f xml:space="preserve"> 0.44388</f>
        <v>0.44388</v>
      </c>
      <c r="V32">
        <f t="shared" si="4"/>
        <v>0.11278195488721804</v>
      </c>
      <c r="W32">
        <v>-25.672999999999998</v>
      </c>
      <c r="Y32">
        <f t="shared" si="6"/>
        <v>0.22025316455696217</v>
      </c>
      <c r="Z32">
        <v>-15.093</v>
      </c>
      <c r="AB32">
        <f t="shared" si="7"/>
        <v>1.060606060606061</v>
      </c>
      <c r="AC32">
        <v>17.361999999999998</v>
      </c>
      <c r="AE32">
        <f t="shared" si="8"/>
        <v>0.20744680851063826</v>
      </c>
      <c r="AF32">
        <v>14.69</v>
      </c>
      <c r="AH32">
        <f t="shared" si="9"/>
        <v>9.9489795918367374E-2</v>
      </c>
      <c r="AI32">
        <v>-9.1355000000000004</v>
      </c>
    </row>
    <row r="33" spans="1:35" x14ac:dyDescent="0.3">
      <c r="A33">
        <v>7.4</v>
      </c>
      <c r="B33">
        <f t="shared" si="3"/>
        <v>0.11100000000000002</v>
      </c>
      <c r="C33">
        <v>26.283000000000001</v>
      </c>
      <c r="E33">
        <v>7.4</v>
      </c>
      <c r="F33">
        <f t="shared" si="5"/>
        <v>0.11100000000000002</v>
      </c>
      <c r="G33">
        <v>10.210000000000001</v>
      </c>
      <c r="O33">
        <f t="shared" si="1"/>
        <v>0.96000000000000063</v>
      </c>
      <c r="P33">
        <f t="shared" si="0"/>
        <v>-0.96000000000000063</v>
      </c>
      <c r="Q33">
        <v>8</v>
      </c>
      <c r="R33">
        <f t="shared" si="2"/>
        <v>0.24</v>
      </c>
      <c r="S33">
        <v>30.582000000000001</v>
      </c>
      <c r="U33">
        <f xml:space="preserve"> 0.45918</f>
        <v>0.45917999999999998</v>
      </c>
      <c r="V33">
        <f t="shared" si="4"/>
        <v>0.11654135338345864</v>
      </c>
      <c r="W33">
        <v>-26.02</v>
      </c>
      <c r="Y33">
        <f t="shared" si="6"/>
        <v>0.22784810126582294</v>
      </c>
      <c r="Z33">
        <v>-15.314</v>
      </c>
      <c r="AB33">
        <f t="shared" si="7"/>
        <v>1.0454545454545459</v>
      </c>
      <c r="AC33">
        <v>17.457999999999998</v>
      </c>
      <c r="AE33">
        <f t="shared" si="8"/>
        <v>0.21542553191489358</v>
      </c>
      <c r="AF33">
        <v>14.976000000000001</v>
      </c>
      <c r="AH33">
        <f t="shared" si="9"/>
        <v>0.10331632653061228</v>
      </c>
      <c r="AI33">
        <v>-9.5191999999999997</v>
      </c>
    </row>
    <row r="34" spans="1:35" x14ac:dyDescent="0.3">
      <c r="A34">
        <v>7.7</v>
      </c>
      <c r="B34">
        <f t="shared" si="3"/>
        <v>0.11550000000000001</v>
      </c>
      <c r="C34">
        <v>26.556999999999999</v>
      </c>
      <c r="E34">
        <v>7.7</v>
      </c>
      <c r="F34">
        <f t="shared" si="5"/>
        <v>0.11550000000000001</v>
      </c>
      <c r="G34">
        <v>10.558</v>
      </c>
      <c r="O34">
        <f t="shared" si="1"/>
        <v>0.99000000000000066</v>
      </c>
      <c r="P34">
        <f t="shared" si="0"/>
        <v>-0.99000000000000066</v>
      </c>
      <c r="Q34">
        <v>8.1999999999999993</v>
      </c>
      <c r="R34">
        <f t="shared" si="2"/>
        <v>0.24599999999999997</v>
      </c>
      <c r="S34">
        <v>30.626999999999999</v>
      </c>
      <c r="U34">
        <f xml:space="preserve"> 0.47449</f>
        <v>0.47449000000000002</v>
      </c>
      <c r="V34">
        <f t="shared" si="4"/>
        <v>0.12030075187969924</v>
      </c>
      <c r="W34">
        <v>-26.227</v>
      </c>
      <c r="Y34">
        <f t="shared" si="6"/>
        <v>0.23544303797468372</v>
      </c>
      <c r="Z34">
        <v>-15.569000000000001</v>
      </c>
      <c r="AB34">
        <f t="shared" si="7"/>
        <v>1.0303030303030307</v>
      </c>
      <c r="AC34">
        <v>17.55</v>
      </c>
      <c r="AE34">
        <f t="shared" si="8"/>
        <v>0.2234042553191489</v>
      </c>
      <c r="AF34">
        <v>15.266</v>
      </c>
      <c r="AH34">
        <f t="shared" si="9"/>
        <v>0.10714285714285718</v>
      </c>
      <c r="AI34">
        <v>-9.8956</v>
      </c>
    </row>
    <row r="35" spans="1:35" x14ac:dyDescent="0.3">
      <c r="A35">
        <v>8</v>
      </c>
      <c r="B35">
        <f t="shared" si="3"/>
        <v>0.12</v>
      </c>
      <c r="C35">
        <v>26.838999999999999</v>
      </c>
      <c r="E35">
        <v>8</v>
      </c>
      <c r="F35">
        <f t="shared" si="5"/>
        <v>0.12</v>
      </c>
      <c r="G35">
        <v>10.901999999999999</v>
      </c>
      <c r="O35">
        <f t="shared" si="1"/>
        <v>1.0200000000000007</v>
      </c>
      <c r="P35">
        <f t="shared" si="0"/>
        <v>-1.0200000000000007</v>
      </c>
      <c r="Q35">
        <v>8.4</v>
      </c>
      <c r="R35">
        <f t="shared" si="2"/>
        <v>0.252</v>
      </c>
      <c r="S35">
        <v>30.67</v>
      </c>
      <c r="U35">
        <f xml:space="preserve"> 0.4898</f>
        <v>0.48980000000000001</v>
      </c>
      <c r="V35">
        <f t="shared" si="4"/>
        <v>0.12406015037593984</v>
      </c>
      <c r="W35">
        <v>-26.428999999999998</v>
      </c>
      <c r="Y35">
        <f t="shared" si="6"/>
        <v>0.24303797468354449</v>
      </c>
      <c r="Z35">
        <v>-15.686</v>
      </c>
      <c r="AB35">
        <f t="shared" si="7"/>
        <v>1.0151515151515156</v>
      </c>
      <c r="AC35">
        <v>17.611000000000001</v>
      </c>
      <c r="AE35">
        <f t="shared" si="8"/>
        <v>0.23138297872340421</v>
      </c>
      <c r="AF35">
        <v>15.422000000000001</v>
      </c>
      <c r="AH35">
        <f t="shared" si="9"/>
        <v>0.11096938775510208</v>
      </c>
      <c r="AI35">
        <v>-10.14</v>
      </c>
    </row>
    <row r="36" spans="1:35" x14ac:dyDescent="0.3">
      <c r="A36">
        <v>8.1999999999999993</v>
      </c>
      <c r="B36">
        <f t="shared" si="3"/>
        <v>0.12299999999999998</v>
      </c>
      <c r="C36">
        <v>27.007999999999999</v>
      </c>
      <c r="E36">
        <v>8.1999999999999993</v>
      </c>
      <c r="F36">
        <f t="shared" si="5"/>
        <v>0.12299999999999998</v>
      </c>
      <c r="G36">
        <v>11.103</v>
      </c>
      <c r="O36">
        <f t="shared" si="1"/>
        <v>1.0500000000000007</v>
      </c>
      <c r="P36">
        <f t="shared" si="0"/>
        <v>-1.0500000000000007</v>
      </c>
      <c r="Q36">
        <v>8.6999999999999993</v>
      </c>
      <c r="R36">
        <f t="shared" si="2"/>
        <v>0.26099999999999995</v>
      </c>
      <c r="S36">
        <v>30.73</v>
      </c>
      <c r="U36">
        <f xml:space="preserve"> 0.5051</f>
        <v>0.50509999999999999</v>
      </c>
      <c r="V36">
        <f t="shared" si="4"/>
        <v>0.12781954887218044</v>
      </c>
      <c r="W36">
        <v>-26.706</v>
      </c>
      <c r="Y36">
        <f t="shared" si="6"/>
        <v>0.25063291139240523</v>
      </c>
      <c r="Z36">
        <v>-15.813000000000001</v>
      </c>
      <c r="AB36">
        <f t="shared" si="7"/>
        <v>1.0000000000000004</v>
      </c>
      <c r="AC36">
        <v>17.667999999999999</v>
      </c>
      <c r="AE36">
        <f t="shared" si="8"/>
        <v>0.23936170212765953</v>
      </c>
      <c r="AF36">
        <v>15.577</v>
      </c>
      <c r="AH36">
        <f t="shared" si="9"/>
        <v>0.11479591836734698</v>
      </c>
      <c r="AI36">
        <v>-10.385</v>
      </c>
    </row>
    <row r="37" spans="1:35" x14ac:dyDescent="0.3">
      <c r="A37">
        <v>8.4</v>
      </c>
      <c r="B37">
        <f t="shared" si="3"/>
        <v>0.126</v>
      </c>
      <c r="C37">
        <v>27.167000000000002</v>
      </c>
      <c r="E37">
        <v>8.4</v>
      </c>
      <c r="F37">
        <f t="shared" si="5"/>
        <v>0.126</v>
      </c>
      <c r="G37">
        <v>11.337999999999999</v>
      </c>
      <c r="O37">
        <f t="shared" si="1"/>
        <v>1.0800000000000007</v>
      </c>
      <c r="P37">
        <f t="shared" si="0"/>
        <v>-1.0800000000000007</v>
      </c>
      <c r="Q37">
        <v>9</v>
      </c>
      <c r="R37">
        <f t="shared" si="2"/>
        <v>0.27</v>
      </c>
      <c r="S37">
        <v>30.786000000000001</v>
      </c>
      <c r="U37">
        <f xml:space="preserve"> 0.52041</f>
        <v>0.52041000000000004</v>
      </c>
      <c r="V37">
        <f t="shared" si="4"/>
        <v>0.13157894736842105</v>
      </c>
      <c r="W37">
        <v>-26.977</v>
      </c>
      <c r="Y37">
        <f t="shared" si="6"/>
        <v>0.25822784810126598</v>
      </c>
      <c r="Z37">
        <v>-15.975</v>
      </c>
      <c r="AB37">
        <f t="shared" si="7"/>
        <v>0.98484848484848531</v>
      </c>
      <c r="AC37">
        <v>17.753</v>
      </c>
      <c r="AE37">
        <f t="shared" si="8"/>
        <v>0.24734042553191485</v>
      </c>
      <c r="AF37">
        <v>15.768000000000001</v>
      </c>
      <c r="AH37">
        <f t="shared" si="9"/>
        <v>0.11862244897959189</v>
      </c>
      <c r="AI37">
        <v>-10.74</v>
      </c>
    </row>
    <row r="38" spans="1:35" x14ac:dyDescent="0.3">
      <c r="A38">
        <v>8.6999999999999993</v>
      </c>
      <c r="B38">
        <f t="shared" si="3"/>
        <v>0.13049999999999998</v>
      </c>
      <c r="C38">
        <v>27.384</v>
      </c>
      <c r="E38">
        <v>8.6999999999999993</v>
      </c>
      <c r="F38">
        <f t="shared" si="5"/>
        <v>0.13049999999999998</v>
      </c>
      <c r="G38">
        <v>11.664999999999999</v>
      </c>
      <c r="O38">
        <f t="shared" si="1"/>
        <v>1.1100000000000008</v>
      </c>
      <c r="P38">
        <f t="shared" si="0"/>
        <v>-1.1100000000000008</v>
      </c>
      <c r="Q38">
        <v>9.1999999999999993</v>
      </c>
      <c r="R38">
        <f t="shared" si="2"/>
        <v>0.27599999999999997</v>
      </c>
      <c r="S38">
        <v>30.821999999999999</v>
      </c>
      <c r="U38">
        <f xml:space="preserve"> 0.53571</f>
        <v>0.53571000000000002</v>
      </c>
      <c r="V38">
        <f t="shared" si="4"/>
        <v>0.13533834586466165</v>
      </c>
      <c r="W38">
        <v>-27.140999999999998</v>
      </c>
      <c r="Y38">
        <f t="shared" si="6"/>
        <v>0.26582278481012672</v>
      </c>
      <c r="Z38">
        <v>-16.123999999999999</v>
      </c>
      <c r="AB38">
        <f t="shared" si="7"/>
        <v>0.96969696969697017</v>
      </c>
      <c r="AC38">
        <v>17.832999999999998</v>
      </c>
      <c r="AE38">
        <f t="shared" si="8"/>
        <v>0.25531914893617019</v>
      </c>
      <c r="AF38">
        <v>15.954000000000001</v>
      </c>
      <c r="AH38">
        <f t="shared" si="9"/>
        <v>0.12244897959183679</v>
      </c>
      <c r="AI38">
        <v>-11.073</v>
      </c>
    </row>
    <row r="39" spans="1:35" x14ac:dyDescent="0.3">
      <c r="A39">
        <v>9</v>
      </c>
      <c r="B39">
        <f t="shared" si="3"/>
        <v>0.13500000000000001</v>
      </c>
      <c r="C39">
        <v>27.593</v>
      </c>
      <c r="E39">
        <v>9</v>
      </c>
      <c r="F39">
        <f t="shared" si="5"/>
        <v>0.13500000000000001</v>
      </c>
      <c r="G39">
        <v>11.986000000000001</v>
      </c>
      <c r="O39">
        <f t="shared" si="1"/>
        <v>1.1400000000000008</v>
      </c>
      <c r="P39">
        <f t="shared" si="0"/>
        <v>-1.1400000000000008</v>
      </c>
      <c r="Q39">
        <v>9.4</v>
      </c>
      <c r="R39">
        <f t="shared" si="2"/>
        <v>0.28200000000000003</v>
      </c>
      <c r="S39">
        <v>30.856000000000002</v>
      </c>
      <c r="U39">
        <f xml:space="preserve"> 0.55102</f>
        <v>0.55101999999999995</v>
      </c>
      <c r="V39">
        <f t="shared" si="4"/>
        <v>0.13909774436090225</v>
      </c>
      <c r="W39">
        <v>-27.292999999999999</v>
      </c>
      <c r="Y39">
        <f t="shared" si="6"/>
        <v>0.27341772151898747</v>
      </c>
      <c r="Z39">
        <v>-16.215</v>
      </c>
      <c r="AB39">
        <f t="shared" si="7"/>
        <v>0.95454545454545503</v>
      </c>
      <c r="AC39">
        <v>17.888000000000002</v>
      </c>
      <c r="AE39">
        <f t="shared" si="8"/>
        <v>0.26329787234042551</v>
      </c>
      <c r="AF39">
        <v>16.062999999999999</v>
      </c>
      <c r="AH39">
        <f t="shared" si="9"/>
        <v>0.12627551020408168</v>
      </c>
      <c r="AI39">
        <v>-11.287000000000001</v>
      </c>
    </row>
    <row r="40" spans="1:35" x14ac:dyDescent="0.3">
      <c r="A40">
        <v>9.1999999999999993</v>
      </c>
      <c r="B40">
        <f t="shared" si="3"/>
        <v>0.13799999999999998</v>
      </c>
      <c r="C40">
        <v>27.727</v>
      </c>
      <c r="E40">
        <v>9.1999999999999993</v>
      </c>
      <c r="F40">
        <f t="shared" si="5"/>
        <v>0.13799999999999998</v>
      </c>
      <c r="G40">
        <v>12.188000000000001</v>
      </c>
      <c r="O40">
        <f t="shared" si="1"/>
        <v>1.1700000000000008</v>
      </c>
      <c r="P40">
        <f t="shared" si="0"/>
        <v>-1.1700000000000008</v>
      </c>
      <c r="Q40">
        <v>9.6999999999999993</v>
      </c>
      <c r="R40">
        <f t="shared" si="2"/>
        <v>0.29099999999999998</v>
      </c>
      <c r="S40">
        <v>30.904</v>
      </c>
      <c r="U40">
        <f xml:space="preserve"> 0.56633</f>
        <v>0.56633</v>
      </c>
      <c r="V40">
        <f t="shared" si="4"/>
        <v>0.14285714285714285</v>
      </c>
      <c r="W40">
        <v>-27.507999999999999</v>
      </c>
      <c r="Y40">
        <f t="shared" si="6"/>
        <v>0.28101265822784821</v>
      </c>
      <c r="Z40">
        <v>-16.298999999999999</v>
      </c>
      <c r="AB40">
        <f t="shared" si="7"/>
        <v>0.93939393939393989</v>
      </c>
      <c r="AC40">
        <v>17.937999999999999</v>
      </c>
      <c r="AE40">
        <f t="shared" si="8"/>
        <v>0.27127659574468083</v>
      </c>
      <c r="AF40">
        <v>16.161000000000001</v>
      </c>
      <c r="AH40">
        <f t="shared" si="9"/>
        <v>0.13010204081632656</v>
      </c>
      <c r="AI40">
        <v>-11.526999999999999</v>
      </c>
    </row>
    <row r="41" spans="1:35" x14ac:dyDescent="0.3">
      <c r="A41">
        <v>9.4</v>
      </c>
      <c r="B41">
        <f t="shared" si="3"/>
        <v>0.14100000000000001</v>
      </c>
      <c r="C41">
        <v>27.856000000000002</v>
      </c>
      <c r="E41">
        <v>9.4</v>
      </c>
      <c r="F41">
        <f t="shared" si="5"/>
        <v>0.14100000000000001</v>
      </c>
      <c r="G41">
        <v>12.397</v>
      </c>
      <c r="O41">
        <f t="shared" si="1"/>
        <v>1.2000000000000008</v>
      </c>
      <c r="P41">
        <f t="shared" si="0"/>
        <v>-1.2000000000000008</v>
      </c>
      <c r="Q41">
        <v>10</v>
      </c>
      <c r="R41">
        <f t="shared" si="2"/>
        <v>0.3</v>
      </c>
      <c r="S41">
        <v>30.949000000000002</v>
      </c>
      <c r="U41">
        <f xml:space="preserve"> 0.58163</f>
        <v>0.58162999999999998</v>
      </c>
      <c r="V41">
        <f t="shared" si="4"/>
        <v>0.14661654135338345</v>
      </c>
      <c r="W41">
        <v>-27.716999999999999</v>
      </c>
      <c r="Y41">
        <f t="shared" si="6"/>
        <v>0.28860759493670896</v>
      </c>
      <c r="Z41">
        <v>-16.419</v>
      </c>
      <c r="AB41">
        <f t="shared" si="7"/>
        <v>0.92424242424242475</v>
      </c>
      <c r="AC41">
        <v>18.010999999999999</v>
      </c>
      <c r="AE41">
        <f t="shared" si="8"/>
        <v>0.27925531914893614</v>
      </c>
      <c r="AF41">
        <v>16.289000000000001</v>
      </c>
      <c r="AH41">
        <f t="shared" si="9"/>
        <v>0.13392857142857145</v>
      </c>
      <c r="AI41">
        <v>-11.855</v>
      </c>
    </row>
    <row r="42" spans="1:35" x14ac:dyDescent="0.3">
      <c r="A42">
        <v>9.6999999999999993</v>
      </c>
      <c r="B42">
        <f t="shared" si="3"/>
        <v>0.14549999999999999</v>
      </c>
      <c r="C42">
        <v>28.030999999999999</v>
      </c>
      <c r="E42">
        <v>9.6999999999999993</v>
      </c>
      <c r="F42">
        <f t="shared" si="5"/>
        <v>0.14549999999999999</v>
      </c>
      <c r="G42">
        <v>12.683</v>
      </c>
      <c r="O42">
        <f t="shared" si="1"/>
        <v>1.2300000000000009</v>
      </c>
      <c r="P42">
        <f t="shared" si="0"/>
        <v>-1.2300000000000009</v>
      </c>
      <c r="Q42">
        <v>10.199999999999999</v>
      </c>
      <c r="R42">
        <f t="shared" si="2"/>
        <v>0.30599999999999999</v>
      </c>
      <c r="S42">
        <v>30.975000000000001</v>
      </c>
      <c r="U42">
        <f xml:space="preserve"> 0.59694</f>
        <v>0.59694000000000003</v>
      </c>
      <c r="V42">
        <f t="shared" si="4"/>
        <v>0.15037593984962405</v>
      </c>
      <c r="W42">
        <v>-27.85</v>
      </c>
      <c r="Y42">
        <f t="shared" si="6"/>
        <v>0.2962025316455697</v>
      </c>
      <c r="Z42">
        <v>-16.533999999999999</v>
      </c>
      <c r="AB42">
        <f t="shared" si="7"/>
        <v>0.90909090909090962</v>
      </c>
      <c r="AC42">
        <v>18.074000000000002</v>
      </c>
      <c r="AE42">
        <f t="shared" si="8"/>
        <v>0.28723404255319146</v>
      </c>
      <c r="AF42">
        <v>16.402999999999999</v>
      </c>
      <c r="AH42">
        <f t="shared" si="9"/>
        <v>0.13775510204081634</v>
      </c>
      <c r="AI42">
        <v>-12.182</v>
      </c>
    </row>
    <row r="43" spans="1:35" x14ac:dyDescent="0.3">
      <c r="A43">
        <v>10</v>
      </c>
      <c r="B43">
        <f t="shared" si="3"/>
        <v>0.15</v>
      </c>
      <c r="C43">
        <v>28.196000000000002</v>
      </c>
      <c r="E43">
        <v>10</v>
      </c>
      <c r="F43">
        <f t="shared" si="5"/>
        <v>0.15</v>
      </c>
      <c r="G43">
        <v>12.96</v>
      </c>
      <c r="O43">
        <f t="shared" si="1"/>
        <v>1.2600000000000009</v>
      </c>
      <c r="P43">
        <f t="shared" si="0"/>
        <v>-1.2600000000000009</v>
      </c>
      <c r="Q43">
        <v>10.4</v>
      </c>
      <c r="R43">
        <f t="shared" si="2"/>
        <v>0.31200000000000006</v>
      </c>
      <c r="S43">
        <v>30.997</v>
      </c>
      <c r="U43">
        <f xml:space="preserve"> 0.61224</f>
        <v>0.61224000000000001</v>
      </c>
      <c r="V43">
        <f t="shared" si="4"/>
        <v>0.15413533834586465</v>
      </c>
      <c r="W43">
        <v>-27.97</v>
      </c>
      <c r="Y43">
        <f t="shared" si="6"/>
        <v>0.30379746835443044</v>
      </c>
      <c r="Z43">
        <v>-16.605</v>
      </c>
      <c r="AB43">
        <f t="shared" si="7"/>
        <v>0.89393939393939448</v>
      </c>
      <c r="AC43">
        <v>18.109000000000002</v>
      </c>
      <c r="AE43">
        <f t="shared" si="8"/>
        <v>0.29521276595744678</v>
      </c>
      <c r="AF43">
        <v>16.475999999999999</v>
      </c>
      <c r="AH43">
        <f t="shared" si="9"/>
        <v>0.14158163265306123</v>
      </c>
      <c r="AI43">
        <v>-12.385</v>
      </c>
    </row>
    <row r="44" spans="1:35" x14ac:dyDescent="0.3">
      <c r="A44">
        <v>10.199999999999999</v>
      </c>
      <c r="B44">
        <f t="shared" si="3"/>
        <v>0.153</v>
      </c>
      <c r="C44">
        <v>28.303000000000001</v>
      </c>
      <c r="E44">
        <v>10.199999999999999</v>
      </c>
      <c r="F44">
        <f t="shared" si="5"/>
        <v>0.153</v>
      </c>
      <c r="G44">
        <v>13.114000000000001</v>
      </c>
      <c r="O44">
        <f t="shared" si="1"/>
        <v>1.2900000000000009</v>
      </c>
      <c r="P44">
        <f t="shared" si="0"/>
        <v>-1.2900000000000009</v>
      </c>
      <c r="Q44">
        <v>10.7</v>
      </c>
      <c r="R44">
        <f t="shared" si="2"/>
        <v>0.32099999999999995</v>
      </c>
      <c r="S44">
        <v>31.023</v>
      </c>
      <c r="U44">
        <f xml:space="preserve"> 0.62755</f>
        <v>0.62755000000000005</v>
      </c>
      <c r="V44">
        <f t="shared" si="4"/>
        <v>0.15789473684210525</v>
      </c>
      <c r="W44">
        <v>-28.140999999999998</v>
      </c>
      <c r="Y44">
        <f t="shared" si="6"/>
        <v>0.31139240506329119</v>
      </c>
      <c r="Z44">
        <v>-16.677</v>
      </c>
      <c r="AB44">
        <f t="shared" si="7"/>
        <v>0.87878787878787934</v>
      </c>
      <c r="AC44">
        <v>18.16</v>
      </c>
      <c r="AE44">
        <f t="shared" si="8"/>
        <v>0.30319148936170209</v>
      </c>
      <c r="AF44">
        <v>16.545000000000002</v>
      </c>
      <c r="AH44">
        <f t="shared" si="9"/>
        <v>0.14540816326530612</v>
      </c>
      <c r="AI44">
        <v>-12.581</v>
      </c>
    </row>
    <row r="45" spans="1:35" x14ac:dyDescent="0.3">
      <c r="A45">
        <v>10.4</v>
      </c>
      <c r="B45">
        <f t="shared" si="3"/>
        <v>0.15600000000000003</v>
      </c>
      <c r="C45">
        <v>28.402999999999999</v>
      </c>
      <c r="E45">
        <v>10.4</v>
      </c>
      <c r="F45">
        <f t="shared" si="5"/>
        <v>0.15600000000000003</v>
      </c>
      <c r="G45">
        <v>13.305999999999999</v>
      </c>
      <c r="O45">
        <f t="shared" si="1"/>
        <v>1.320000000000001</v>
      </c>
      <c r="P45">
        <f t="shared" si="0"/>
        <v>-1.320000000000001</v>
      </c>
      <c r="Q45">
        <v>11</v>
      </c>
      <c r="R45">
        <f t="shared" si="2"/>
        <v>0.33</v>
      </c>
      <c r="S45">
        <v>31.052</v>
      </c>
      <c r="U45">
        <f xml:space="preserve"> 0.64286</f>
        <v>0.64285999999999999</v>
      </c>
      <c r="V45">
        <f t="shared" si="4"/>
        <v>0.16165413533834586</v>
      </c>
      <c r="W45">
        <v>-28.305</v>
      </c>
      <c r="Y45">
        <f t="shared" si="6"/>
        <v>0.31898734177215193</v>
      </c>
      <c r="Z45">
        <v>-16.782</v>
      </c>
      <c r="AB45">
        <f t="shared" si="7"/>
        <v>0.8636363636363642</v>
      </c>
      <c r="AC45">
        <v>18.222999999999999</v>
      </c>
      <c r="AE45">
        <f t="shared" si="8"/>
        <v>0.31117021276595741</v>
      </c>
      <c r="AF45">
        <v>16.643000000000001</v>
      </c>
      <c r="AH45">
        <f t="shared" si="9"/>
        <v>0.14923469387755101</v>
      </c>
      <c r="AI45">
        <v>-12.867000000000001</v>
      </c>
    </row>
    <row r="46" spans="1:35" x14ac:dyDescent="0.3">
      <c r="A46">
        <v>10.7</v>
      </c>
      <c r="B46">
        <f t="shared" si="3"/>
        <v>0.16049999999999998</v>
      </c>
      <c r="C46">
        <v>28.547000000000001</v>
      </c>
      <c r="E46">
        <v>10.7</v>
      </c>
      <c r="F46">
        <f t="shared" si="5"/>
        <v>0.16049999999999998</v>
      </c>
      <c r="G46">
        <v>13.552</v>
      </c>
      <c r="O46">
        <f t="shared" si="1"/>
        <v>1.350000000000001</v>
      </c>
      <c r="P46">
        <f t="shared" si="0"/>
        <v>-1.350000000000001</v>
      </c>
      <c r="Q46">
        <v>11.2</v>
      </c>
      <c r="R46">
        <f t="shared" si="2"/>
        <v>0.33599999999999997</v>
      </c>
      <c r="S46">
        <v>31.071000000000002</v>
      </c>
      <c r="U46">
        <f xml:space="preserve"> 0.65816</f>
        <v>0.65815999999999997</v>
      </c>
      <c r="V46">
        <f t="shared" si="4"/>
        <v>0.16541353383458646</v>
      </c>
      <c r="W46">
        <v>-28.407</v>
      </c>
      <c r="Y46">
        <f t="shared" si="6"/>
        <v>0.32658227848101268</v>
      </c>
      <c r="Z46">
        <v>-16.887</v>
      </c>
      <c r="AB46">
        <f t="shared" si="7"/>
        <v>0.84848484848484906</v>
      </c>
      <c r="AC46">
        <v>18.285</v>
      </c>
      <c r="AE46">
        <f t="shared" si="8"/>
        <v>0.31914893617021273</v>
      </c>
      <c r="AF46">
        <v>16.736999999999998</v>
      </c>
      <c r="AH46">
        <f t="shared" si="9"/>
        <v>0.15306122448979589</v>
      </c>
      <c r="AI46">
        <v>-13.14</v>
      </c>
    </row>
    <row r="47" spans="1:35" x14ac:dyDescent="0.3">
      <c r="A47">
        <v>11</v>
      </c>
      <c r="B47">
        <f t="shared" si="3"/>
        <v>0.16500000000000001</v>
      </c>
      <c r="C47">
        <v>28.684999999999999</v>
      </c>
      <c r="E47">
        <v>11</v>
      </c>
      <c r="F47">
        <f t="shared" si="5"/>
        <v>0.16500000000000001</v>
      </c>
      <c r="G47">
        <v>13.789</v>
      </c>
      <c r="O47">
        <f t="shared" si="1"/>
        <v>1.380000000000001</v>
      </c>
      <c r="P47">
        <f t="shared" si="0"/>
        <v>-1.380000000000001</v>
      </c>
      <c r="Q47">
        <v>11.4</v>
      </c>
      <c r="R47">
        <f t="shared" si="2"/>
        <v>0.34200000000000003</v>
      </c>
      <c r="S47">
        <v>31.085000000000001</v>
      </c>
      <c r="U47">
        <f xml:space="preserve"> 0.67347</f>
        <v>0.67347000000000001</v>
      </c>
      <c r="V47">
        <f t="shared" si="4"/>
        <v>0.16917293233082706</v>
      </c>
      <c r="W47">
        <v>-28.504999999999999</v>
      </c>
      <c r="Y47">
        <f t="shared" si="6"/>
        <v>0.33417721518987342</v>
      </c>
      <c r="Z47">
        <v>-16.956</v>
      </c>
      <c r="AB47">
        <f t="shared" si="7"/>
        <v>0.83333333333333393</v>
      </c>
      <c r="AC47">
        <v>18.326000000000001</v>
      </c>
      <c r="AE47">
        <f t="shared" si="8"/>
        <v>0.32712765957446804</v>
      </c>
      <c r="AF47">
        <v>16.792000000000002</v>
      </c>
      <c r="AH47">
        <f t="shared" si="9"/>
        <v>0.15688775510204078</v>
      </c>
      <c r="AI47">
        <v>-13.311999999999999</v>
      </c>
    </row>
    <row r="48" spans="1:35" x14ac:dyDescent="0.3">
      <c r="A48">
        <v>11.2</v>
      </c>
      <c r="B48">
        <f t="shared" si="3"/>
        <v>0.16799999999999998</v>
      </c>
      <c r="C48">
        <v>28.771000000000001</v>
      </c>
      <c r="E48">
        <v>11.2</v>
      </c>
      <c r="F48">
        <f t="shared" si="5"/>
        <v>0.16799999999999998</v>
      </c>
      <c r="G48">
        <v>13.948</v>
      </c>
      <c r="O48">
        <f t="shared" si="1"/>
        <v>1.410000000000001</v>
      </c>
      <c r="P48">
        <f t="shared" si="0"/>
        <v>-1.410000000000001</v>
      </c>
      <c r="Q48">
        <v>11.7</v>
      </c>
      <c r="R48">
        <f t="shared" si="2"/>
        <v>0.35099999999999992</v>
      </c>
      <c r="S48">
        <v>31.105</v>
      </c>
      <c r="U48">
        <f xml:space="preserve"> 0.68878</f>
        <v>0.68877999999999995</v>
      </c>
      <c r="V48">
        <f t="shared" si="4"/>
        <v>0.17293233082706766</v>
      </c>
      <c r="W48">
        <v>-28.649000000000001</v>
      </c>
      <c r="Y48">
        <f t="shared" si="6"/>
        <v>0.34177215189873417</v>
      </c>
      <c r="Z48">
        <v>-17.021999999999998</v>
      </c>
      <c r="AB48">
        <f t="shared" si="7"/>
        <v>0.81818181818181879</v>
      </c>
      <c r="AC48">
        <v>18.363</v>
      </c>
      <c r="AE48">
        <f t="shared" si="8"/>
        <v>0.33510638297872336</v>
      </c>
      <c r="AF48">
        <v>16.841000000000001</v>
      </c>
      <c r="AH48">
        <f t="shared" si="9"/>
        <v>0.16071428571428567</v>
      </c>
      <c r="AI48">
        <v>-13.481999999999999</v>
      </c>
    </row>
    <row r="49" spans="1:35" x14ac:dyDescent="0.3">
      <c r="A49">
        <v>11.4</v>
      </c>
      <c r="B49">
        <f t="shared" si="3"/>
        <v>0.17100000000000001</v>
      </c>
      <c r="C49">
        <v>28.856999999999999</v>
      </c>
      <c r="E49">
        <v>11.4</v>
      </c>
      <c r="F49">
        <f t="shared" si="5"/>
        <v>0.17100000000000001</v>
      </c>
      <c r="G49">
        <v>14.103</v>
      </c>
      <c r="O49">
        <f t="shared" si="1"/>
        <v>1.4400000000000011</v>
      </c>
      <c r="P49">
        <f t="shared" si="0"/>
        <v>-1.4400000000000011</v>
      </c>
      <c r="Q49">
        <v>12</v>
      </c>
      <c r="R49">
        <f t="shared" si="2"/>
        <v>0.36</v>
      </c>
      <c r="S49">
        <v>31.123000000000001</v>
      </c>
      <c r="U49">
        <f xml:space="preserve"> 0.70408</f>
        <v>0.70408000000000004</v>
      </c>
      <c r="V49">
        <f t="shared" si="4"/>
        <v>0.17669172932330826</v>
      </c>
      <c r="W49">
        <v>-28.782</v>
      </c>
      <c r="Y49">
        <f t="shared" si="6"/>
        <v>0.34936708860759491</v>
      </c>
      <c r="Z49">
        <v>-17.119</v>
      </c>
      <c r="AB49">
        <f t="shared" si="7"/>
        <v>0.80303030303030365</v>
      </c>
      <c r="AC49">
        <v>18.420999999999999</v>
      </c>
      <c r="AE49">
        <f t="shared" si="8"/>
        <v>0.34308510638297868</v>
      </c>
      <c r="AF49">
        <v>16.907</v>
      </c>
      <c r="AH49">
        <f t="shared" si="9"/>
        <v>0.16454081632653056</v>
      </c>
      <c r="AI49">
        <v>-13.723000000000001</v>
      </c>
    </row>
    <row r="50" spans="1:35" x14ac:dyDescent="0.3">
      <c r="A50">
        <v>11.7</v>
      </c>
      <c r="B50">
        <f t="shared" si="3"/>
        <v>0.17549999999999996</v>
      </c>
      <c r="C50">
        <v>28.983000000000001</v>
      </c>
      <c r="E50">
        <v>11.7</v>
      </c>
      <c r="F50">
        <f t="shared" si="5"/>
        <v>0.17549999999999996</v>
      </c>
      <c r="G50">
        <v>14.319000000000001</v>
      </c>
      <c r="O50">
        <f t="shared" si="1"/>
        <v>1.4700000000000011</v>
      </c>
      <c r="P50">
        <f t="shared" si="0"/>
        <v>-1.4700000000000011</v>
      </c>
      <c r="Q50">
        <v>12.2</v>
      </c>
      <c r="R50">
        <f t="shared" si="2"/>
        <v>0.36599999999999994</v>
      </c>
      <c r="S50">
        <v>31.135000000000002</v>
      </c>
      <c r="U50">
        <f xml:space="preserve"> 0.71939</f>
        <v>0.71938999999999997</v>
      </c>
      <c r="V50">
        <f t="shared" si="4"/>
        <v>0.18045112781954886</v>
      </c>
      <c r="W50">
        <v>-28.87</v>
      </c>
      <c r="Y50">
        <f t="shared" si="6"/>
        <v>0.35696202531645566</v>
      </c>
      <c r="Z50">
        <v>-17.213000000000001</v>
      </c>
      <c r="AB50">
        <f t="shared" si="7"/>
        <v>0.78787878787878851</v>
      </c>
      <c r="AC50">
        <v>18.478000000000002</v>
      </c>
      <c r="AE50">
        <f t="shared" si="8"/>
        <v>0.35106382978723399</v>
      </c>
      <c r="AF50">
        <v>16.974</v>
      </c>
      <c r="AH50">
        <f t="shared" si="9"/>
        <v>0.16836734693877545</v>
      </c>
      <c r="AI50">
        <v>-13.967000000000001</v>
      </c>
    </row>
    <row r="51" spans="1:35" x14ac:dyDescent="0.3">
      <c r="A51">
        <v>12</v>
      </c>
      <c r="B51">
        <f t="shared" si="3"/>
        <v>0.18</v>
      </c>
      <c r="C51">
        <v>29.1</v>
      </c>
      <c r="E51">
        <v>12</v>
      </c>
      <c r="F51">
        <f t="shared" si="5"/>
        <v>0.18</v>
      </c>
      <c r="G51">
        <v>14.526</v>
      </c>
      <c r="O51">
        <f t="shared" si="1"/>
        <v>1.5000000000000011</v>
      </c>
      <c r="P51">
        <f t="shared" si="0"/>
        <v>-1.5000000000000011</v>
      </c>
      <c r="Q51">
        <v>12.4</v>
      </c>
      <c r="R51">
        <f t="shared" si="2"/>
        <v>0.37200000000000005</v>
      </c>
      <c r="S51">
        <v>31.143999999999998</v>
      </c>
      <c r="U51">
        <f xml:space="preserve"> 0.73469</f>
        <v>0.73468999999999995</v>
      </c>
      <c r="V51">
        <f t="shared" si="4"/>
        <v>0.18421052631578946</v>
      </c>
      <c r="W51">
        <v>-28.956</v>
      </c>
      <c r="Y51">
        <f t="shared" si="6"/>
        <v>0.3645569620253164</v>
      </c>
      <c r="Z51">
        <v>-17.274000000000001</v>
      </c>
      <c r="AB51">
        <f t="shared" si="7"/>
        <v>0.77272727272727337</v>
      </c>
      <c r="AC51">
        <v>18.516999999999999</v>
      </c>
      <c r="AE51">
        <f t="shared" si="8"/>
        <v>0.35904255319148931</v>
      </c>
      <c r="AF51">
        <v>17.015999999999998</v>
      </c>
      <c r="AH51">
        <f t="shared" si="9"/>
        <v>0.17219387755102034</v>
      </c>
      <c r="AI51">
        <v>-14.103999999999999</v>
      </c>
    </row>
    <row r="52" spans="1:35" x14ac:dyDescent="0.3">
      <c r="A52">
        <v>12.2</v>
      </c>
      <c r="B52">
        <f t="shared" si="3"/>
        <v>0.18299999999999997</v>
      </c>
      <c r="C52">
        <v>29.178999999999998</v>
      </c>
      <c r="E52">
        <v>12.2</v>
      </c>
      <c r="F52">
        <f t="shared" si="5"/>
        <v>0.18299999999999997</v>
      </c>
      <c r="G52">
        <v>14.659000000000001</v>
      </c>
      <c r="O52">
        <f>O51-$N$1</f>
        <v>1.4700000000000011</v>
      </c>
      <c r="P52">
        <f t="shared" si="0"/>
        <v>-1.4700000000000011</v>
      </c>
      <c r="Q52">
        <v>12.7</v>
      </c>
      <c r="R52">
        <f t="shared" si="2"/>
        <v>0.38099999999999995</v>
      </c>
      <c r="S52">
        <v>31.158999999999999</v>
      </c>
      <c r="U52">
        <f xml:space="preserve"> 0.75</f>
        <v>0.75</v>
      </c>
      <c r="V52">
        <f t="shared" si="4"/>
        <v>0.18796992481203006</v>
      </c>
      <c r="W52">
        <v>-29.076000000000001</v>
      </c>
      <c r="Y52">
        <f t="shared" si="6"/>
        <v>0.37215189873417714</v>
      </c>
      <c r="Z52">
        <v>-17.335000000000001</v>
      </c>
      <c r="AB52">
        <f t="shared" si="7"/>
        <v>0.75757575757575824</v>
      </c>
      <c r="AC52">
        <v>18.553999999999998</v>
      </c>
      <c r="AE52">
        <f t="shared" si="8"/>
        <v>0.36702127659574463</v>
      </c>
      <c r="AF52">
        <v>17.058</v>
      </c>
      <c r="AH52">
        <f t="shared" si="9"/>
        <v>0.17602040816326522</v>
      </c>
      <c r="AI52">
        <v>-14.271000000000001</v>
      </c>
    </row>
    <row r="53" spans="1:35" x14ac:dyDescent="0.3">
      <c r="A53">
        <v>12.4</v>
      </c>
      <c r="B53">
        <f t="shared" si="3"/>
        <v>0.18600000000000003</v>
      </c>
      <c r="C53">
        <v>29.254000000000001</v>
      </c>
      <c r="E53">
        <v>12.4</v>
      </c>
      <c r="F53">
        <f t="shared" si="5"/>
        <v>0.18600000000000003</v>
      </c>
      <c r="G53">
        <v>14.782</v>
      </c>
      <c r="O53">
        <f t="shared" ref="O53:O99" si="10">O52-$N$1</f>
        <v>1.4400000000000011</v>
      </c>
      <c r="P53">
        <f t="shared" si="0"/>
        <v>-1.4400000000000011</v>
      </c>
      <c r="Q53">
        <v>13</v>
      </c>
      <c r="R53">
        <f t="shared" si="2"/>
        <v>0.39</v>
      </c>
      <c r="S53">
        <v>31.172999999999998</v>
      </c>
      <c r="U53">
        <f xml:space="preserve"> 0.76531</f>
        <v>0.76531000000000005</v>
      </c>
      <c r="V53">
        <f t="shared" si="4"/>
        <v>0.19172932330827067</v>
      </c>
      <c r="W53">
        <v>-29.195</v>
      </c>
      <c r="Y53">
        <f t="shared" si="6"/>
        <v>0.37974683544303789</v>
      </c>
      <c r="Z53">
        <v>-17.425999999999998</v>
      </c>
      <c r="AB53">
        <f t="shared" si="7"/>
        <v>0.7424242424242431</v>
      </c>
      <c r="AC53">
        <v>18.61</v>
      </c>
      <c r="AE53">
        <f t="shared" si="8"/>
        <v>0.37499999999999994</v>
      </c>
      <c r="AF53">
        <v>17.117000000000001</v>
      </c>
      <c r="AH53">
        <f t="shared" si="9"/>
        <v>0.17984693877551011</v>
      </c>
      <c r="AI53">
        <v>-14.484</v>
      </c>
    </row>
    <row r="54" spans="1:35" x14ac:dyDescent="0.3">
      <c r="A54">
        <v>12.7</v>
      </c>
      <c r="B54">
        <f t="shared" si="3"/>
        <v>0.19049999999999997</v>
      </c>
      <c r="C54">
        <v>29.369</v>
      </c>
      <c r="E54">
        <v>12.7</v>
      </c>
      <c r="F54">
        <f t="shared" si="5"/>
        <v>0.19049999999999997</v>
      </c>
      <c r="G54">
        <v>14.938000000000001</v>
      </c>
      <c r="O54">
        <f t="shared" si="10"/>
        <v>1.410000000000001</v>
      </c>
      <c r="P54">
        <f t="shared" si="0"/>
        <v>-1.410000000000001</v>
      </c>
      <c r="Q54">
        <v>13.2</v>
      </c>
      <c r="R54">
        <f t="shared" si="2"/>
        <v>0.39599999999999996</v>
      </c>
      <c r="S54">
        <v>31.183</v>
      </c>
      <c r="U54">
        <f xml:space="preserve"> 0.78061</f>
        <v>0.78061000000000003</v>
      </c>
      <c r="V54">
        <f t="shared" si="4"/>
        <v>0.19548872180451127</v>
      </c>
      <c r="W54">
        <v>-29.274000000000001</v>
      </c>
      <c r="Y54">
        <f t="shared" si="6"/>
        <v>0.38734177215189863</v>
      </c>
      <c r="Z54">
        <v>-17.512</v>
      </c>
      <c r="AB54">
        <f t="shared" si="7"/>
        <v>0.72727272727272796</v>
      </c>
      <c r="AC54">
        <v>18.664999999999999</v>
      </c>
      <c r="AE54">
        <f t="shared" si="8"/>
        <v>0.38297872340425526</v>
      </c>
      <c r="AF54">
        <v>17.173999999999999</v>
      </c>
      <c r="AH54">
        <f t="shared" si="9"/>
        <v>0.183673469387755</v>
      </c>
      <c r="AI54">
        <v>-14.688000000000001</v>
      </c>
    </row>
    <row r="55" spans="1:35" x14ac:dyDescent="0.3">
      <c r="A55">
        <v>13</v>
      </c>
      <c r="B55">
        <f t="shared" si="3"/>
        <v>0.19500000000000001</v>
      </c>
      <c r="C55">
        <v>29.481000000000002</v>
      </c>
      <c r="E55">
        <v>13</v>
      </c>
      <c r="F55">
        <f t="shared" si="5"/>
        <v>0.19500000000000001</v>
      </c>
      <c r="G55">
        <v>15.067</v>
      </c>
      <c r="O55">
        <f t="shared" si="10"/>
        <v>1.380000000000001</v>
      </c>
      <c r="P55">
        <f t="shared" si="0"/>
        <v>-1.380000000000001</v>
      </c>
      <c r="Q55">
        <v>13.4</v>
      </c>
      <c r="R55">
        <f t="shared" si="2"/>
        <v>0.40200000000000002</v>
      </c>
      <c r="S55">
        <v>31.19</v>
      </c>
      <c r="U55">
        <f xml:space="preserve"> 0.79592</f>
        <v>0.79591999999999996</v>
      </c>
      <c r="V55">
        <f t="shared" si="4"/>
        <v>0.19924812030075187</v>
      </c>
      <c r="W55">
        <v>-29.350999999999999</v>
      </c>
      <c r="Y55">
        <f t="shared" si="6"/>
        <v>0.39493670886075938</v>
      </c>
      <c r="Z55">
        <v>-17.567</v>
      </c>
      <c r="AB55">
        <f t="shared" si="7"/>
        <v>0.71212121212121282</v>
      </c>
      <c r="AC55">
        <v>18.702999999999999</v>
      </c>
      <c r="AE55">
        <f t="shared" si="8"/>
        <v>0.39095744680851058</v>
      </c>
      <c r="AF55">
        <v>17.212</v>
      </c>
      <c r="AH55">
        <f t="shared" si="9"/>
        <v>0.18749999999999989</v>
      </c>
      <c r="AI55">
        <v>-14.811</v>
      </c>
    </row>
    <row r="56" spans="1:35" x14ac:dyDescent="0.3">
      <c r="A56">
        <v>13.2</v>
      </c>
      <c r="B56">
        <f t="shared" si="3"/>
        <v>0.19799999999999998</v>
      </c>
      <c r="C56">
        <v>29.555</v>
      </c>
      <c r="E56">
        <v>13.2</v>
      </c>
      <c r="F56">
        <f t="shared" si="5"/>
        <v>0.19799999999999998</v>
      </c>
      <c r="G56">
        <v>15.146000000000001</v>
      </c>
      <c r="O56">
        <f t="shared" si="10"/>
        <v>1.350000000000001</v>
      </c>
      <c r="P56">
        <f t="shared" si="0"/>
        <v>-1.350000000000001</v>
      </c>
      <c r="Q56">
        <v>13.7</v>
      </c>
      <c r="R56">
        <f t="shared" si="2"/>
        <v>0.41099999999999992</v>
      </c>
      <c r="S56">
        <v>31.202000000000002</v>
      </c>
      <c r="U56">
        <f xml:space="preserve"> 0.81122</f>
        <v>0.81122000000000005</v>
      </c>
      <c r="V56">
        <f t="shared" si="4"/>
        <v>0.20300751879699247</v>
      </c>
      <c r="W56">
        <v>-29.466000000000001</v>
      </c>
      <c r="Y56">
        <f t="shared" si="6"/>
        <v>0.40253164556962012</v>
      </c>
      <c r="Z56">
        <v>-17.620999999999999</v>
      </c>
      <c r="AB56">
        <f t="shared" si="7"/>
        <v>0.69696969696969768</v>
      </c>
      <c r="AC56">
        <v>18.736999999999998</v>
      </c>
      <c r="AE56">
        <f t="shared" si="8"/>
        <v>0.39893617021276589</v>
      </c>
      <c r="AF56">
        <v>17.248000000000001</v>
      </c>
      <c r="AH56">
        <f t="shared" si="9"/>
        <v>0.19132653061224478</v>
      </c>
      <c r="AI56">
        <v>-14.917</v>
      </c>
    </row>
    <row r="57" spans="1:35" x14ac:dyDescent="0.3">
      <c r="A57">
        <v>13.4</v>
      </c>
      <c r="B57">
        <f t="shared" si="3"/>
        <v>0.20100000000000001</v>
      </c>
      <c r="C57">
        <v>29.629000000000001</v>
      </c>
      <c r="E57">
        <v>13.4</v>
      </c>
      <c r="F57">
        <f t="shared" si="5"/>
        <v>0.20100000000000001</v>
      </c>
      <c r="G57">
        <v>15.222</v>
      </c>
      <c r="O57">
        <f t="shared" si="10"/>
        <v>1.320000000000001</v>
      </c>
      <c r="P57">
        <f t="shared" si="0"/>
        <v>-1.320000000000001</v>
      </c>
      <c r="Q57">
        <v>14</v>
      </c>
      <c r="R57">
        <f t="shared" si="2"/>
        <v>0.42</v>
      </c>
      <c r="S57">
        <v>31.213000000000001</v>
      </c>
      <c r="U57">
        <f xml:space="preserve"> 0.82653</f>
        <v>0.82652999999999999</v>
      </c>
      <c r="V57">
        <f t="shared" si="4"/>
        <v>0.20676691729323307</v>
      </c>
      <c r="W57">
        <v>-29.579000000000001</v>
      </c>
      <c r="Y57">
        <f t="shared" si="6"/>
        <v>0.41012658227848087</v>
      </c>
      <c r="Z57">
        <v>-17.7</v>
      </c>
      <c r="AB57">
        <f t="shared" si="7"/>
        <v>0.68181818181818254</v>
      </c>
      <c r="AC57">
        <v>18.789000000000001</v>
      </c>
      <c r="AE57">
        <f t="shared" si="8"/>
        <v>0.40691489361702121</v>
      </c>
      <c r="AF57">
        <v>17.300999999999998</v>
      </c>
      <c r="AH57">
        <f t="shared" si="9"/>
        <v>0.19515306122448967</v>
      </c>
      <c r="AI57">
        <v>-15.05</v>
      </c>
    </row>
    <row r="58" spans="1:35" x14ac:dyDescent="0.3">
      <c r="A58">
        <v>13.7</v>
      </c>
      <c r="B58">
        <f t="shared" si="3"/>
        <v>0.20549999999999996</v>
      </c>
      <c r="C58">
        <v>29.739000000000001</v>
      </c>
      <c r="E58">
        <v>13.7</v>
      </c>
      <c r="F58">
        <f t="shared" si="5"/>
        <v>0.20549999999999996</v>
      </c>
      <c r="G58">
        <v>15.335000000000001</v>
      </c>
      <c r="O58">
        <f t="shared" si="10"/>
        <v>1.2900000000000009</v>
      </c>
      <c r="P58">
        <f t="shared" si="0"/>
        <v>-1.2900000000000009</v>
      </c>
      <c r="Q58">
        <v>14.2</v>
      </c>
      <c r="R58">
        <f t="shared" si="2"/>
        <v>0.42599999999999993</v>
      </c>
      <c r="S58">
        <v>31.22</v>
      </c>
      <c r="U58">
        <f xml:space="preserve"> 0.84184</f>
        <v>0.84184000000000003</v>
      </c>
      <c r="V58">
        <f t="shared" si="4"/>
        <v>0.21052631578947367</v>
      </c>
      <c r="W58">
        <v>-29.654</v>
      </c>
      <c r="Y58">
        <f t="shared" si="6"/>
        <v>0.41772151898734161</v>
      </c>
      <c r="Z58">
        <v>-17.777999999999999</v>
      </c>
      <c r="AB58">
        <f t="shared" si="7"/>
        <v>0.66666666666666741</v>
      </c>
      <c r="AC58">
        <v>18.841000000000001</v>
      </c>
      <c r="AE58">
        <f t="shared" si="8"/>
        <v>0.41489361702127653</v>
      </c>
      <c r="AF58">
        <v>17.350999999999999</v>
      </c>
      <c r="AH58">
        <f t="shared" si="9"/>
        <v>0.19897959183673455</v>
      </c>
      <c r="AI58">
        <v>-15.167</v>
      </c>
    </row>
    <row r="59" spans="1:35" x14ac:dyDescent="0.3">
      <c r="A59">
        <v>14</v>
      </c>
      <c r="B59">
        <f t="shared" si="3"/>
        <v>0.21</v>
      </c>
      <c r="C59">
        <v>29.849</v>
      </c>
      <c r="E59">
        <v>14</v>
      </c>
      <c r="F59">
        <f t="shared" si="5"/>
        <v>0.21</v>
      </c>
      <c r="G59">
        <v>15.445</v>
      </c>
      <c r="O59">
        <f t="shared" si="10"/>
        <v>1.2600000000000009</v>
      </c>
      <c r="P59">
        <f t="shared" si="0"/>
        <v>-1.2600000000000009</v>
      </c>
      <c r="Q59">
        <v>14.4</v>
      </c>
      <c r="R59">
        <f t="shared" si="2"/>
        <v>0.43200000000000005</v>
      </c>
      <c r="S59">
        <v>31.225999999999999</v>
      </c>
      <c r="U59">
        <f xml:space="preserve"> 0.85714</f>
        <v>0.85714000000000001</v>
      </c>
      <c r="V59">
        <f t="shared" si="4"/>
        <v>0.21428571428571427</v>
      </c>
      <c r="W59">
        <v>-29.728999999999999</v>
      </c>
      <c r="Y59">
        <f t="shared" si="6"/>
        <v>0.42531645569620236</v>
      </c>
      <c r="Z59">
        <v>-17.827999999999999</v>
      </c>
      <c r="AB59">
        <f t="shared" si="7"/>
        <v>0.65151515151515227</v>
      </c>
      <c r="AC59">
        <v>18.876000000000001</v>
      </c>
      <c r="AE59">
        <f t="shared" si="8"/>
        <v>0.42287234042553185</v>
      </c>
      <c r="AF59">
        <v>17.382999999999999</v>
      </c>
      <c r="AH59">
        <f t="shared" si="9"/>
        <v>0.20280612244897944</v>
      </c>
      <c r="AI59">
        <v>-15.247999999999999</v>
      </c>
    </row>
    <row r="60" spans="1:35" x14ac:dyDescent="0.3">
      <c r="A60">
        <v>14.2</v>
      </c>
      <c r="B60">
        <f t="shared" si="3"/>
        <v>0.21299999999999997</v>
      </c>
      <c r="C60">
        <v>29.920999999999999</v>
      </c>
      <c r="E60">
        <v>14.2</v>
      </c>
      <c r="F60">
        <f t="shared" si="5"/>
        <v>0.21299999999999997</v>
      </c>
      <c r="G60">
        <v>15.518000000000001</v>
      </c>
      <c r="O60">
        <f t="shared" si="10"/>
        <v>1.2300000000000009</v>
      </c>
      <c r="P60">
        <f t="shared" si="0"/>
        <v>-1.2300000000000009</v>
      </c>
      <c r="Q60">
        <v>14.7</v>
      </c>
      <c r="R60">
        <f t="shared" si="2"/>
        <v>0.44099999999999995</v>
      </c>
      <c r="S60">
        <v>31.236000000000001</v>
      </c>
      <c r="U60">
        <f xml:space="preserve"> 0.87245</f>
        <v>0.87244999999999995</v>
      </c>
      <c r="V60">
        <f t="shared" si="4"/>
        <v>0.21804511278195488</v>
      </c>
      <c r="W60">
        <v>-29.841999999999999</v>
      </c>
      <c r="Y60">
        <f t="shared" si="6"/>
        <v>0.4329113924050631</v>
      </c>
      <c r="Z60">
        <v>-17.876999999999999</v>
      </c>
      <c r="AB60">
        <f t="shared" si="7"/>
        <v>0.63636363636363713</v>
      </c>
      <c r="AC60">
        <v>18.91</v>
      </c>
      <c r="AE60">
        <f t="shared" si="8"/>
        <v>0.43085106382978716</v>
      </c>
      <c r="AF60">
        <v>17.414999999999999</v>
      </c>
      <c r="AH60">
        <f t="shared" si="9"/>
        <v>0.20663265306122433</v>
      </c>
      <c r="AI60">
        <v>-15.324999999999999</v>
      </c>
    </row>
    <row r="61" spans="1:35" x14ac:dyDescent="0.3">
      <c r="A61">
        <v>14.4</v>
      </c>
      <c r="B61">
        <f t="shared" si="3"/>
        <v>0.21600000000000003</v>
      </c>
      <c r="C61">
        <v>29.992999999999999</v>
      </c>
      <c r="E61">
        <v>14.4</v>
      </c>
      <c r="F61">
        <f t="shared" si="5"/>
        <v>0.21600000000000003</v>
      </c>
      <c r="G61">
        <v>15.589</v>
      </c>
      <c r="O61">
        <f t="shared" si="10"/>
        <v>1.2000000000000008</v>
      </c>
      <c r="P61">
        <f t="shared" si="0"/>
        <v>-1.2000000000000008</v>
      </c>
      <c r="Q61">
        <v>15</v>
      </c>
      <c r="R61">
        <f t="shared" si="2"/>
        <v>0.45</v>
      </c>
      <c r="S61">
        <v>31.245999999999999</v>
      </c>
      <c r="U61">
        <f xml:space="preserve"> 0.88776</f>
        <v>0.88775999999999999</v>
      </c>
      <c r="V61">
        <f t="shared" si="4"/>
        <v>0.22180451127819548</v>
      </c>
      <c r="W61">
        <v>-29.952000000000002</v>
      </c>
      <c r="Y61">
        <f t="shared" si="6"/>
        <v>0.44050632911392384</v>
      </c>
      <c r="Z61">
        <v>-17.948</v>
      </c>
      <c r="AB61">
        <f t="shared" si="7"/>
        <v>0.62121212121212199</v>
      </c>
      <c r="AC61">
        <v>18.960999999999999</v>
      </c>
      <c r="AE61">
        <f t="shared" si="8"/>
        <v>0.43882978723404248</v>
      </c>
      <c r="AF61">
        <v>17.460999999999999</v>
      </c>
      <c r="AH61">
        <f t="shared" si="9"/>
        <v>0.21045918367346922</v>
      </c>
      <c r="AI61">
        <v>-15.438000000000001</v>
      </c>
    </row>
    <row r="62" spans="1:35" x14ac:dyDescent="0.3">
      <c r="A62">
        <v>14.7</v>
      </c>
      <c r="B62">
        <f t="shared" si="3"/>
        <v>0.22049999999999997</v>
      </c>
      <c r="C62">
        <v>30.100999999999999</v>
      </c>
      <c r="E62">
        <v>14.7</v>
      </c>
      <c r="F62">
        <f t="shared" si="5"/>
        <v>0.22049999999999997</v>
      </c>
      <c r="G62">
        <v>15.689</v>
      </c>
      <c r="O62">
        <f t="shared" si="10"/>
        <v>1.1700000000000008</v>
      </c>
      <c r="P62">
        <f t="shared" si="0"/>
        <v>-1.1700000000000008</v>
      </c>
      <c r="Q62">
        <v>15.2</v>
      </c>
      <c r="R62">
        <f t="shared" si="2"/>
        <v>0.45599999999999996</v>
      </c>
      <c r="S62">
        <v>31.254999999999999</v>
      </c>
      <c r="U62">
        <f xml:space="preserve"> 0.90306</f>
        <v>0.90305999999999997</v>
      </c>
      <c r="V62">
        <f t="shared" si="4"/>
        <v>0.22556390977443608</v>
      </c>
      <c r="W62">
        <v>-30.026</v>
      </c>
      <c r="Y62">
        <f t="shared" si="6"/>
        <v>0.44810126582278459</v>
      </c>
      <c r="Z62">
        <v>-18.018999999999998</v>
      </c>
      <c r="AB62">
        <f t="shared" si="7"/>
        <v>0.60606060606060685</v>
      </c>
      <c r="AC62">
        <v>19.010999999999999</v>
      </c>
      <c r="AE62">
        <f t="shared" si="8"/>
        <v>0.4468085106382978</v>
      </c>
      <c r="AF62">
        <v>17.507000000000001</v>
      </c>
      <c r="AH62">
        <f t="shared" si="9"/>
        <v>0.21428571428571411</v>
      </c>
      <c r="AI62">
        <v>-15.548999999999999</v>
      </c>
    </row>
    <row r="63" spans="1:35" x14ac:dyDescent="0.3">
      <c r="A63">
        <v>15</v>
      </c>
      <c r="B63">
        <f t="shared" si="3"/>
        <v>0.22500000000000001</v>
      </c>
      <c r="C63">
        <v>30.207999999999998</v>
      </c>
      <c r="E63">
        <v>15</v>
      </c>
      <c r="F63">
        <f t="shared" si="5"/>
        <v>0.22500000000000001</v>
      </c>
      <c r="G63">
        <v>15.784000000000001</v>
      </c>
      <c r="O63">
        <f t="shared" si="10"/>
        <v>1.1400000000000008</v>
      </c>
      <c r="P63">
        <f t="shared" si="0"/>
        <v>-1.1400000000000008</v>
      </c>
      <c r="Q63">
        <v>15.4</v>
      </c>
      <c r="R63">
        <f t="shared" si="2"/>
        <v>0.46200000000000002</v>
      </c>
      <c r="S63">
        <v>31.259</v>
      </c>
      <c r="U63">
        <f xml:space="preserve"> 0.91837</f>
        <v>0.91837000000000002</v>
      </c>
      <c r="V63">
        <f t="shared" si="4"/>
        <v>0.22932330827067668</v>
      </c>
      <c r="W63">
        <v>-30.099</v>
      </c>
      <c r="Y63">
        <f t="shared" si="6"/>
        <v>0.45569620253164533</v>
      </c>
      <c r="Z63">
        <v>-18.065000000000001</v>
      </c>
      <c r="AB63">
        <f t="shared" si="7"/>
        <v>0.59090909090909172</v>
      </c>
      <c r="AC63">
        <v>19.045000000000002</v>
      </c>
      <c r="AE63">
        <f t="shared" si="8"/>
        <v>0.45478723404255311</v>
      </c>
      <c r="AF63">
        <v>17.536999999999999</v>
      </c>
      <c r="AH63">
        <f t="shared" si="9"/>
        <v>0.218112244897959</v>
      </c>
      <c r="AI63">
        <v>-15.619</v>
      </c>
    </row>
    <row r="64" spans="1:35" x14ac:dyDescent="0.3">
      <c r="A64">
        <v>15.2</v>
      </c>
      <c r="B64">
        <f t="shared" si="3"/>
        <v>0.22799999999999998</v>
      </c>
      <c r="C64">
        <v>30.279</v>
      </c>
      <c r="E64">
        <v>15.2</v>
      </c>
      <c r="F64">
        <f t="shared" si="5"/>
        <v>0.22799999999999998</v>
      </c>
      <c r="G64">
        <v>15.842000000000001</v>
      </c>
      <c r="O64">
        <f t="shared" si="10"/>
        <v>1.1100000000000008</v>
      </c>
      <c r="P64">
        <f t="shared" si="0"/>
        <v>-1.1100000000000008</v>
      </c>
      <c r="Q64">
        <v>15.7</v>
      </c>
      <c r="R64">
        <f t="shared" si="2"/>
        <v>0.47099999999999992</v>
      </c>
      <c r="S64">
        <v>31.268000000000001</v>
      </c>
      <c r="U64">
        <f xml:space="preserve"> 0.93367</f>
        <v>0.93367</v>
      </c>
      <c r="V64">
        <f t="shared" si="4"/>
        <v>0.23308270676691728</v>
      </c>
      <c r="W64">
        <v>-30.207999999999998</v>
      </c>
      <c r="Y64">
        <f t="shared" si="6"/>
        <v>0.46329113924050608</v>
      </c>
      <c r="Z64">
        <v>-18.111000000000001</v>
      </c>
      <c r="AB64">
        <f t="shared" si="7"/>
        <v>0.57575757575757658</v>
      </c>
      <c r="AC64">
        <v>19.077000000000002</v>
      </c>
      <c r="AE64">
        <f t="shared" si="8"/>
        <v>0.46276595744680843</v>
      </c>
      <c r="AF64">
        <v>17.565999999999999</v>
      </c>
      <c r="AH64">
        <f t="shared" si="9"/>
        <v>0.22193877551020388</v>
      </c>
      <c r="AI64">
        <v>-15.686999999999999</v>
      </c>
    </row>
    <row r="65" spans="1:35" x14ac:dyDescent="0.3">
      <c r="A65">
        <v>15.4</v>
      </c>
      <c r="B65">
        <f t="shared" si="3"/>
        <v>0.23100000000000001</v>
      </c>
      <c r="C65">
        <v>30.35</v>
      </c>
      <c r="E65">
        <v>15.4</v>
      </c>
      <c r="F65">
        <f t="shared" si="5"/>
        <v>0.23100000000000001</v>
      </c>
      <c r="G65">
        <v>15.898</v>
      </c>
      <c r="O65">
        <f t="shared" si="10"/>
        <v>1.0800000000000007</v>
      </c>
      <c r="P65">
        <f t="shared" si="0"/>
        <v>-1.0800000000000007</v>
      </c>
      <c r="Q65">
        <v>16</v>
      </c>
      <c r="R65">
        <f t="shared" si="2"/>
        <v>0.48</v>
      </c>
      <c r="S65">
        <v>31.277000000000001</v>
      </c>
      <c r="U65">
        <f xml:space="preserve"> 0.94898</f>
        <v>0.94898000000000005</v>
      </c>
      <c r="V65">
        <f t="shared" si="4"/>
        <v>0.23684210526315788</v>
      </c>
      <c r="W65">
        <v>-30.317</v>
      </c>
      <c r="Y65">
        <f t="shared" si="6"/>
        <v>0.47088607594936682</v>
      </c>
      <c r="Z65">
        <v>-18.178000000000001</v>
      </c>
      <c r="AB65">
        <f t="shared" si="7"/>
        <v>0.56060606060606144</v>
      </c>
      <c r="AC65">
        <v>19.126999999999999</v>
      </c>
      <c r="AE65">
        <f t="shared" si="8"/>
        <v>0.47074468085106375</v>
      </c>
      <c r="AF65">
        <v>17.609000000000002</v>
      </c>
      <c r="AH65">
        <f t="shared" si="9"/>
        <v>0.22576530612244877</v>
      </c>
      <c r="AI65">
        <v>-15.784000000000001</v>
      </c>
    </row>
    <row r="66" spans="1:35" x14ac:dyDescent="0.3">
      <c r="A66">
        <v>15.7</v>
      </c>
      <c r="B66">
        <f t="shared" si="3"/>
        <v>0.23549999999999996</v>
      </c>
      <c r="C66">
        <v>30.456</v>
      </c>
      <c r="E66">
        <v>15.7</v>
      </c>
      <c r="F66">
        <f t="shared" si="5"/>
        <v>0.23549999999999996</v>
      </c>
      <c r="G66">
        <v>15.974</v>
      </c>
      <c r="O66">
        <f t="shared" si="10"/>
        <v>1.0500000000000007</v>
      </c>
      <c r="P66">
        <f t="shared" ref="P66:P101" si="11">-O66</f>
        <v>-1.0500000000000007</v>
      </c>
      <c r="Q66">
        <v>16.2</v>
      </c>
      <c r="R66">
        <f t="shared" si="2"/>
        <v>0.48599999999999993</v>
      </c>
      <c r="S66">
        <v>31.283000000000001</v>
      </c>
      <c r="U66">
        <f xml:space="preserve"> 0.96429</f>
        <v>0.96428999999999998</v>
      </c>
      <c r="V66">
        <f t="shared" si="4"/>
        <v>0.24060150375939848</v>
      </c>
      <c r="W66">
        <v>-30.39</v>
      </c>
      <c r="Y66">
        <f t="shared" si="6"/>
        <v>0.47848101265822757</v>
      </c>
      <c r="Z66">
        <v>-18.245999999999999</v>
      </c>
      <c r="AB66">
        <f t="shared" si="7"/>
        <v>0.5454545454545463</v>
      </c>
      <c r="AC66">
        <v>19.175999999999998</v>
      </c>
      <c r="AE66">
        <f t="shared" si="8"/>
        <v>0.47872340425531906</v>
      </c>
      <c r="AF66">
        <v>17.652000000000001</v>
      </c>
      <c r="AH66">
        <f t="shared" si="9"/>
        <v>0.22959183673469366</v>
      </c>
      <c r="AI66">
        <v>-15.871</v>
      </c>
    </row>
    <row r="67" spans="1:35" x14ac:dyDescent="0.3">
      <c r="A67">
        <v>16</v>
      </c>
      <c r="B67">
        <f t="shared" si="3"/>
        <v>0.24</v>
      </c>
      <c r="C67">
        <v>30.562000000000001</v>
      </c>
      <c r="E67">
        <v>16</v>
      </c>
      <c r="F67">
        <f t="shared" si="5"/>
        <v>0.24</v>
      </c>
      <c r="G67">
        <v>16.047000000000001</v>
      </c>
      <c r="O67">
        <f t="shared" si="10"/>
        <v>1.0200000000000007</v>
      </c>
      <c r="P67">
        <f t="shared" si="11"/>
        <v>-1.0200000000000007</v>
      </c>
      <c r="Q67">
        <v>16.399999999999999</v>
      </c>
      <c r="R67">
        <f t="shared" ref="R67:R130" si="12">Q67*1.5/50</f>
        <v>0.49199999999999994</v>
      </c>
      <c r="S67">
        <v>31.288</v>
      </c>
      <c r="U67">
        <f xml:space="preserve"> 0.97959</f>
        <v>0.97958999999999996</v>
      </c>
      <c r="V67">
        <f t="shared" si="4"/>
        <v>0.24436090225563908</v>
      </c>
      <c r="W67">
        <v>-30.460999999999999</v>
      </c>
      <c r="Y67">
        <f t="shared" si="6"/>
        <v>0.48607594936708831</v>
      </c>
      <c r="Z67">
        <v>-18.29</v>
      </c>
      <c r="AB67">
        <f t="shared" si="7"/>
        <v>0.53030303030303116</v>
      </c>
      <c r="AC67">
        <v>19.21</v>
      </c>
      <c r="AE67">
        <f t="shared" si="8"/>
        <v>0.48670212765957438</v>
      </c>
      <c r="AF67">
        <v>17.68</v>
      </c>
      <c r="AH67">
        <f t="shared" si="9"/>
        <v>0.23341836734693855</v>
      </c>
      <c r="AI67">
        <v>-15.927</v>
      </c>
    </row>
    <row r="68" spans="1:35" x14ac:dyDescent="0.3">
      <c r="A68">
        <v>16.2</v>
      </c>
      <c r="B68">
        <f t="shared" ref="B68:B131" si="13">A68*$B$2/100</f>
        <v>0.24299999999999997</v>
      </c>
      <c r="C68">
        <v>30.632000000000001</v>
      </c>
      <c r="E68">
        <v>16.2</v>
      </c>
      <c r="F68">
        <f t="shared" si="5"/>
        <v>0.24299999999999997</v>
      </c>
      <c r="G68">
        <v>16.094999999999999</v>
      </c>
      <c r="O68">
        <f t="shared" si="10"/>
        <v>0.99000000000000066</v>
      </c>
      <c r="P68">
        <f t="shared" si="11"/>
        <v>-0.99000000000000066</v>
      </c>
      <c r="Q68">
        <v>16.7</v>
      </c>
      <c r="R68">
        <f t="shared" si="12"/>
        <v>0.50099999999999989</v>
      </c>
      <c r="S68">
        <v>31.297000000000001</v>
      </c>
      <c r="U68">
        <f xml:space="preserve"> 0.9949</f>
        <v>0.99490000000000001</v>
      </c>
      <c r="V68">
        <f t="shared" ref="V68:V131" si="14">V67+1.5/399</f>
        <v>0.24812030075187969</v>
      </c>
      <c r="W68">
        <v>-30.568999999999999</v>
      </c>
      <c r="Y68">
        <f t="shared" si="6"/>
        <v>0.49367088607594906</v>
      </c>
      <c r="Z68">
        <v>-18.334</v>
      </c>
      <c r="AB68">
        <f t="shared" si="7"/>
        <v>0.51515151515151603</v>
      </c>
      <c r="AC68">
        <v>19.241</v>
      </c>
      <c r="AE68">
        <f t="shared" si="8"/>
        <v>0.4946808510638297</v>
      </c>
      <c r="AF68">
        <v>17.707999999999998</v>
      </c>
      <c r="AH68">
        <f t="shared" si="9"/>
        <v>0.23724489795918344</v>
      </c>
      <c r="AI68">
        <v>-15.977</v>
      </c>
    </row>
    <row r="69" spans="1:35" x14ac:dyDescent="0.3">
      <c r="A69">
        <v>16.399999999999999</v>
      </c>
      <c r="B69">
        <f t="shared" si="13"/>
        <v>0.24599999999999997</v>
      </c>
      <c r="C69">
        <v>30.701000000000001</v>
      </c>
      <c r="E69">
        <v>16.399999999999999</v>
      </c>
      <c r="F69">
        <f t="shared" ref="F69:F132" si="15">E69*$B$2/100</f>
        <v>0.24599999999999997</v>
      </c>
      <c r="G69">
        <v>16.141999999999999</v>
      </c>
      <c r="O69">
        <f t="shared" si="10"/>
        <v>0.96000000000000063</v>
      </c>
      <c r="P69">
        <f t="shared" si="11"/>
        <v>-0.96000000000000063</v>
      </c>
      <c r="Q69">
        <v>17</v>
      </c>
      <c r="R69">
        <f t="shared" si="12"/>
        <v>0.51</v>
      </c>
      <c r="S69">
        <v>31.303999999999998</v>
      </c>
      <c r="U69">
        <f xml:space="preserve"> 1.0102</f>
        <v>1.0102</v>
      </c>
      <c r="V69">
        <f t="shared" si="14"/>
        <v>0.25187969924812026</v>
      </c>
      <c r="W69">
        <v>-30.675000000000001</v>
      </c>
      <c r="Y69">
        <f t="shared" ref="Y69:Y132" si="16">Y68+3/395</f>
        <v>0.5012658227848098</v>
      </c>
      <c r="Z69">
        <v>-18.399999999999999</v>
      </c>
      <c r="AB69">
        <f t="shared" ref="AB69:AB109" si="17">AB68-1.5/99</f>
        <v>0.50000000000000089</v>
      </c>
      <c r="AC69">
        <v>19.289000000000001</v>
      </c>
      <c r="AE69">
        <f t="shared" si="8"/>
        <v>0.50265957446808507</v>
      </c>
      <c r="AF69">
        <v>17.75</v>
      </c>
      <c r="AH69">
        <f t="shared" si="9"/>
        <v>0.24107142857142833</v>
      </c>
      <c r="AI69">
        <v>-16.052</v>
      </c>
    </row>
    <row r="70" spans="1:35" x14ac:dyDescent="0.3">
      <c r="A70">
        <v>16.7</v>
      </c>
      <c r="B70">
        <f t="shared" si="13"/>
        <v>0.25049999999999994</v>
      </c>
      <c r="C70">
        <v>30.805</v>
      </c>
      <c r="E70">
        <v>16.7</v>
      </c>
      <c r="F70">
        <f t="shared" si="15"/>
        <v>0.25049999999999994</v>
      </c>
      <c r="G70">
        <v>16.209</v>
      </c>
      <c r="O70">
        <f t="shared" si="10"/>
        <v>0.9300000000000006</v>
      </c>
      <c r="P70">
        <f t="shared" si="11"/>
        <v>-0.9300000000000006</v>
      </c>
      <c r="Q70">
        <v>17.2</v>
      </c>
      <c r="R70">
        <f t="shared" si="12"/>
        <v>0.5159999999999999</v>
      </c>
      <c r="S70">
        <v>31.31</v>
      </c>
      <c r="U70">
        <f xml:space="preserve"> 1.0255</f>
        <v>1.0255000000000001</v>
      </c>
      <c r="V70">
        <f t="shared" si="14"/>
        <v>0.25563909774436089</v>
      </c>
      <c r="W70">
        <v>-30.747</v>
      </c>
      <c r="Y70">
        <f t="shared" si="16"/>
        <v>0.5088607594936706</v>
      </c>
      <c r="Z70">
        <v>-18.466000000000001</v>
      </c>
      <c r="AB70">
        <f t="shared" si="17"/>
        <v>0.48484848484848575</v>
      </c>
      <c r="AC70">
        <v>19.337</v>
      </c>
      <c r="AE70">
        <f t="shared" si="8"/>
        <v>0.51063829787234039</v>
      </c>
      <c r="AF70">
        <v>17.79</v>
      </c>
      <c r="AH70">
        <f t="shared" si="9"/>
        <v>0.24489795918367321</v>
      </c>
      <c r="AI70">
        <v>-16.125</v>
      </c>
    </row>
    <row r="71" spans="1:35" x14ac:dyDescent="0.3">
      <c r="A71">
        <v>17</v>
      </c>
      <c r="B71">
        <f t="shared" si="13"/>
        <v>0.255</v>
      </c>
      <c r="C71">
        <v>30.908000000000001</v>
      </c>
      <c r="E71">
        <v>17</v>
      </c>
      <c r="F71">
        <f t="shared" si="15"/>
        <v>0.255</v>
      </c>
      <c r="G71">
        <v>16.271999999999998</v>
      </c>
      <c r="O71">
        <f t="shared" si="10"/>
        <v>0.90000000000000058</v>
      </c>
      <c r="P71">
        <f t="shared" si="11"/>
        <v>-0.90000000000000058</v>
      </c>
      <c r="Q71">
        <v>17.399999999999999</v>
      </c>
      <c r="R71">
        <f t="shared" si="12"/>
        <v>0.52199999999999991</v>
      </c>
      <c r="S71">
        <v>31.315000000000001</v>
      </c>
      <c r="U71">
        <f xml:space="preserve"> 1.0408</f>
        <v>1.0407999999999999</v>
      </c>
      <c r="V71">
        <f t="shared" si="14"/>
        <v>0.25939849624060152</v>
      </c>
      <c r="W71">
        <v>-30.817</v>
      </c>
      <c r="Y71">
        <f t="shared" si="16"/>
        <v>0.5164556962025314</v>
      </c>
      <c r="Z71">
        <v>-18.509</v>
      </c>
      <c r="AB71">
        <f t="shared" si="17"/>
        <v>0.46969696969697061</v>
      </c>
      <c r="AC71">
        <v>19.37</v>
      </c>
      <c r="AE71">
        <f t="shared" si="8"/>
        <v>0.5186170212765957</v>
      </c>
      <c r="AF71">
        <v>17.817</v>
      </c>
      <c r="AH71">
        <f t="shared" si="9"/>
        <v>0.2487244897959181</v>
      </c>
      <c r="AI71">
        <v>-16.172000000000001</v>
      </c>
    </row>
    <row r="72" spans="1:35" x14ac:dyDescent="0.3">
      <c r="A72">
        <v>17.2</v>
      </c>
      <c r="B72">
        <f t="shared" si="13"/>
        <v>0.25799999999999995</v>
      </c>
      <c r="C72">
        <v>30.975999999999999</v>
      </c>
      <c r="E72">
        <v>17.2</v>
      </c>
      <c r="F72">
        <f t="shared" si="15"/>
        <v>0.25799999999999995</v>
      </c>
      <c r="G72">
        <v>16.295999999999999</v>
      </c>
      <c r="O72">
        <f t="shared" si="10"/>
        <v>0.87000000000000055</v>
      </c>
      <c r="P72">
        <f t="shared" si="11"/>
        <v>-0.87000000000000055</v>
      </c>
      <c r="Q72">
        <v>17.7</v>
      </c>
      <c r="R72">
        <f t="shared" si="12"/>
        <v>0.53099999999999992</v>
      </c>
      <c r="S72">
        <v>31.321000000000002</v>
      </c>
      <c r="U72">
        <f xml:space="preserve"> 1.0561</f>
        <v>1.0561</v>
      </c>
      <c r="V72">
        <f t="shared" si="14"/>
        <v>0.26315789473684215</v>
      </c>
      <c r="W72">
        <v>-30.922000000000001</v>
      </c>
      <c r="Y72">
        <f t="shared" si="16"/>
        <v>0.5240506329113922</v>
      </c>
      <c r="Z72">
        <v>-18.553999999999998</v>
      </c>
      <c r="AB72">
        <f t="shared" si="17"/>
        <v>0.45454545454545547</v>
      </c>
      <c r="AC72">
        <v>19.399999999999999</v>
      </c>
      <c r="AE72">
        <f t="shared" ref="AE72:AE135" si="18">AE71+1.5/188</f>
        <v>0.52659574468085102</v>
      </c>
      <c r="AF72">
        <v>17.843</v>
      </c>
      <c r="AH72">
        <f t="shared" ref="AH72:AH135" si="19">AH71+1.5/392</f>
        <v>0.25255102040816302</v>
      </c>
      <c r="AI72">
        <v>-16.216999999999999</v>
      </c>
    </row>
    <row r="73" spans="1:35" x14ac:dyDescent="0.3">
      <c r="A73">
        <v>17.399999999999999</v>
      </c>
      <c r="B73">
        <f t="shared" si="13"/>
        <v>0.26099999999999995</v>
      </c>
      <c r="C73">
        <v>31.044</v>
      </c>
      <c r="E73">
        <v>17.399999999999999</v>
      </c>
      <c r="F73">
        <f t="shared" si="15"/>
        <v>0.26099999999999995</v>
      </c>
      <c r="G73">
        <v>16.350999999999999</v>
      </c>
      <c r="O73">
        <f t="shared" si="10"/>
        <v>0.84000000000000052</v>
      </c>
      <c r="P73">
        <f t="shared" si="11"/>
        <v>-0.84000000000000052</v>
      </c>
      <c r="Q73">
        <v>18</v>
      </c>
      <c r="R73">
        <f t="shared" si="12"/>
        <v>0.54</v>
      </c>
      <c r="S73">
        <v>31.327000000000002</v>
      </c>
      <c r="U73">
        <f xml:space="preserve"> 1.0714</f>
        <v>1.0713999999999999</v>
      </c>
      <c r="V73">
        <f t="shared" si="14"/>
        <v>0.26691729323308278</v>
      </c>
      <c r="W73">
        <v>-31.026</v>
      </c>
      <c r="Y73">
        <f t="shared" si="16"/>
        <v>0.531645569620253</v>
      </c>
      <c r="Z73">
        <v>-18.619</v>
      </c>
      <c r="AB73">
        <f t="shared" si="17"/>
        <v>0.43939393939394034</v>
      </c>
      <c r="AC73">
        <v>19.446999999999999</v>
      </c>
      <c r="AE73">
        <f t="shared" si="18"/>
        <v>0.53457446808510634</v>
      </c>
      <c r="AF73">
        <v>17.882000000000001</v>
      </c>
      <c r="AH73">
        <f t="shared" si="19"/>
        <v>0.25637755102040793</v>
      </c>
      <c r="AI73">
        <v>-16.280999999999999</v>
      </c>
    </row>
    <row r="74" spans="1:35" x14ac:dyDescent="0.3">
      <c r="A74">
        <v>17.7</v>
      </c>
      <c r="B74">
        <f t="shared" si="13"/>
        <v>0.26549999999999996</v>
      </c>
      <c r="C74">
        <v>31.145</v>
      </c>
      <c r="E74">
        <v>17.7</v>
      </c>
      <c r="F74">
        <f t="shared" si="15"/>
        <v>0.26549999999999996</v>
      </c>
      <c r="G74">
        <v>16.408999999999999</v>
      </c>
      <c r="O74">
        <f t="shared" si="10"/>
        <v>0.8100000000000005</v>
      </c>
      <c r="P74">
        <f t="shared" si="11"/>
        <v>-0.8100000000000005</v>
      </c>
      <c r="Q74">
        <v>18.2</v>
      </c>
      <c r="R74">
        <f t="shared" si="12"/>
        <v>0.54599999999999993</v>
      </c>
      <c r="S74">
        <v>31.332000000000001</v>
      </c>
      <c r="U74">
        <f xml:space="preserve"> 1.0867</f>
        <v>1.0867</v>
      </c>
      <c r="V74">
        <f t="shared" si="14"/>
        <v>0.2706766917293234</v>
      </c>
      <c r="W74">
        <v>-31.094000000000001</v>
      </c>
      <c r="Y74">
        <f t="shared" si="16"/>
        <v>0.5392405063291138</v>
      </c>
      <c r="Z74">
        <v>-18.684000000000001</v>
      </c>
      <c r="AB74">
        <f t="shared" si="17"/>
        <v>0.4242424242424252</v>
      </c>
      <c r="AC74">
        <v>19.492999999999999</v>
      </c>
      <c r="AE74">
        <f t="shared" si="18"/>
        <v>0.54255319148936165</v>
      </c>
      <c r="AF74">
        <v>17.919</v>
      </c>
      <c r="AH74">
        <f t="shared" si="19"/>
        <v>0.26020408163265285</v>
      </c>
      <c r="AI74">
        <v>-16.341000000000001</v>
      </c>
    </row>
    <row r="75" spans="1:35" x14ac:dyDescent="0.3">
      <c r="A75">
        <v>18</v>
      </c>
      <c r="B75">
        <f t="shared" si="13"/>
        <v>0.27</v>
      </c>
      <c r="C75">
        <v>31.245999999999999</v>
      </c>
      <c r="E75">
        <v>18</v>
      </c>
      <c r="F75">
        <f t="shared" si="15"/>
        <v>0.27</v>
      </c>
      <c r="G75">
        <v>16.466000000000001</v>
      </c>
      <c r="O75">
        <f t="shared" si="10"/>
        <v>0.78000000000000047</v>
      </c>
      <c r="P75">
        <f t="shared" si="11"/>
        <v>-0.78000000000000047</v>
      </c>
      <c r="Q75">
        <v>18.399999999999999</v>
      </c>
      <c r="R75">
        <f t="shared" si="12"/>
        <v>0.55199999999999994</v>
      </c>
      <c r="S75">
        <v>31.335000000000001</v>
      </c>
      <c r="U75">
        <f xml:space="preserve"> 1.102</f>
        <v>1.1020000000000001</v>
      </c>
      <c r="V75">
        <f t="shared" si="14"/>
        <v>0.27443609022556403</v>
      </c>
      <c r="W75">
        <v>-31.163</v>
      </c>
      <c r="Y75">
        <f t="shared" si="16"/>
        <v>0.5468354430379746</v>
      </c>
      <c r="Z75">
        <v>-18.727</v>
      </c>
      <c r="AB75">
        <f t="shared" si="17"/>
        <v>0.40909090909091006</v>
      </c>
      <c r="AC75">
        <v>19.524999999999999</v>
      </c>
      <c r="AE75">
        <f t="shared" si="18"/>
        <v>0.55053191489361697</v>
      </c>
      <c r="AF75">
        <v>17.943999999999999</v>
      </c>
      <c r="AH75">
        <f t="shared" si="19"/>
        <v>0.26403061224489777</v>
      </c>
      <c r="AI75">
        <v>-16.381</v>
      </c>
    </row>
    <row r="76" spans="1:35" x14ac:dyDescent="0.3">
      <c r="A76">
        <v>18.2</v>
      </c>
      <c r="B76">
        <f t="shared" si="13"/>
        <v>0.27299999999999996</v>
      </c>
      <c r="C76">
        <v>31.312999999999999</v>
      </c>
      <c r="E76">
        <v>18.2</v>
      </c>
      <c r="F76">
        <f t="shared" si="15"/>
        <v>0.27299999999999996</v>
      </c>
      <c r="G76">
        <v>16.503</v>
      </c>
      <c r="O76">
        <f t="shared" si="10"/>
        <v>0.75000000000000044</v>
      </c>
      <c r="P76">
        <f t="shared" si="11"/>
        <v>-0.75000000000000044</v>
      </c>
      <c r="Q76">
        <v>18.7</v>
      </c>
      <c r="R76">
        <f t="shared" si="12"/>
        <v>0.56099999999999994</v>
      </c>
      <c r="S76">
        <v>31.34</v>
      </c>
      <c r="U76">
        <f xml:space="preserve"> 1.1173</f>
        <v>1.1173</v>
      </c>
      <c r="V76">
        <f t="shared" si="14"/>
        <v>0.27819548872180466</v>
      </c>
      <c r="W76">
        <v>-31.265999999999998</v>
      </c>
      <c r="Y76">
        <f t="shared" si="16"/>
        <v>0.5544303797468354</v>
      </c>
      <c r="Z76">
        <v>-18.77</v>
      </c>
      <c r="AB76">
        <f t="shared" si="17"/>
        <v>0.39393939393939492</v>
      </c>
      <c r="AC76">
        <v>19.556000000000001</v>
      </c>
      <c r="AE76">
        <f t="shared" si="18"/>
        <v>0.55851063829787229</v>
      </c>
      <c r="AF76">
        <v>17.968</v>
      </c>
      <c r="AH76">
        <f t="shared" si="19"/>
        <v>0.26785714285714268</v>
      </c>
      <c r="AI76">
        <v>-16.419</v>
      </c>
    </row>
    <row r="77" spans="1:35" x14ac:dyDescent="0.3">
      <c r="A77">
        <v>18.399999999999999</v>
      </c>
      <c r="B77">
        <f t="shared" si="13"/>
        <v>0.27599999999999997</v>
      </c>
      <c r="C77">
        <v>31.379000000000001</v>
      </c>
      <c r="E77">
        <v>18.399999999999999</v>
      </c>
      <c r="F77">
        <f t="shared" si="15"/>
        <v>0.27599999999999997</v>
      </c>
      <c r="G77">
        <v>16.539000000000001</v>
      </c>
      <c r="O77">
        <f t="shared" si="10"/>
        <v>0.72000000000000042</v>
      </c>
      <c r="P77">
        <f t="shared" si="11"/>
        <v>-0.72000000000000042</v>
      </c>
      <c r="Q77">
        <v>19</v>
      </c>
      <c r="R77">
        <f t="shared" si="12"/>
        <v>0.56999999999999995</v>
      </c>
      <c r="S77">
        <v>31.346</v>
      </c>
      <c r="U77">
        <f xml:space="preserve"> 1.1327</f>
        <v>1.1327</v>
      </c>
      <c r="V77">
        <f t="shared" si="14"/>
        <v>0.28195488721804529</v>
      </c>
      <c r="W77">
        <v>-31.367999999999999</v>
      </c>
      <c r="Y77">
        <f t="shared" si="16"/>
        <v>0.5620253164556962</v>
      </c>
      <c r="Z77">
        <v>-18.834</v>
      </c>
      <c r="AB77">
        <f t="shared" si="17"/>
        <v>0.37878787878787978</v>
      </c>
      <c r="AC77">
        <v>19.603000000000002</v>
      </c>
      <c r="AE77">
        <f t="shared" si="18"/>
        <v>0.5664893617021276</v>
      </c>
      <c r="AF77">
        <v>18.003</v>
      </c>
      <c r="AH77">
        <f t="shared" si="19"/>
        <v>0.2716836734693876</v>
      </c>
      <c r="AI77">
        <v>-16.478000000000002</v>
      </c>
    </row>
    <row r="78" spans="1:35" x14ac:dyDescent="0.3">
      <c r="A78">
        <v>18.7</v>
      </c>
      <c r="B78">
        <f t="shared" si="13"/>
        <v>0.28049999999999997</v>
      </c>
      <c r="C78">
        <v>31.48</v>
      </c>
      <c r="E78">
        <v>18.7</v>
      </c>
      <c r="F78">
        <f t="shared" si="15"/>
        <v>0.28049999999999997</v>
      </c>
      <c r="G78">
        <v>16.593</v>
      </c>
      <c r="O78">
        <f t="shared" si="10"/>
        <v>0.69000000000000039</v>
      </c>
      <c r="P78">
        <f t="shared" si="11"/>
        <v>-0.69000000000000039</v>
      </c>
      <c r="Q78">
        <v>19.2</v>
      </c>
      <c r="R78">
        <f t="shared" si="12"/>
        <v>0.57599999999999996</v>
      </c>
      <c r="S78">
        <v>31.350999999999999</v>
      </c>
      <c r="U78">
        <f xml:space="preserve"> 1.148</f>
        <v>1.1479999999999999</v>
      </c>
      <c r="V78">
        <f t="shared" si="14"/>
        <v>0.28571428571428592</v>
      </c>
      <c r="W78">
        <v>-31.436</v>
      </c>
      <c r="Y78">
        <f t="shared" si="16"/>
        <v>0.569620253164557</v>
      </c>
      <c r="Z78">
        <v>-18.898</v>
      </c>
      <c r="AB78">
        <f t="shared" si="17"/>
        <v>0.36363636363636465</v>
      </c>
      <c r="AC78">
        <v>19.649999999999999</v>
      </c>
      <c r="AE78">
        <f t="shared" si="18"/>
        <v>0.57446808510638292</v>
      </c>
      <c r="AF78">
        <v>18.036000000000001</v>
      </c>
      <c r="AH78">
        <f t="shared" si="19"/>
        <v>0.27551020408163251</v>
      </c>
      <c r="AI78">
        <v>-16.533000000000001</v>
      </c>
    </row>
    <row r="79" spans="1:35" x14ac:dyDescent="0.3">
      <c r="A79">
        <v>19</v>
      </c>
      <c r="B79">
        <f t="shared" si="13"/>
        <v>0.28499999999999998</v>
      </c>
      <c r="C79">
        <v>31.579000000000001</v>
      </c>
      <c r="E79">
        <v>19</v>
      </c>
      <c r="F79">
        <f t="shared" si="15"/>
        <v>0.28499999999999998</v>
      </c>
      <c r="G79">
        <v>16.646000000000001</v>
      </c>
      <c r="O79">
        <f t="shared" si="10"/>
        <v>0.66000000000000036</v>
      </c>
      <c r="P79">
        <f t="shared" si="11"/>
        <v>-0.66000000000000036</v>
      </c>
      <c r="Q79">
        <v>19.399999999999999</v>
      </c>
      <c r="R79">
        <f t="shared" si="12"/>
        <v>0.58199999999999996</v>
      </c>
      <c r="S79">
        <v>31.353999999999999</v>
      </c>
      <c r="U79">
        <f xml:space="preserve"> 1.1633</f>
        <v>1.1633</v>
      </c>
      <c r="V79">
        <f t="shared" si="14"/>
        <v>0.28947368421052655</v>
      </c>
      <c r="W79">
        <v>-31.504000000000001</v>
      </c>
      <c r="Y79">
        <f t="shared" si="16"/>
        <v>0.5772151898734178</v>
      </c>
      <c r="Z79">
        <v>-18.940000000000001</v>
      </c>
      <c r="AB79">
        <f t="shared" si="17"/>
        <v>0.34848484848484951</v>
      </c>
      <c r="AC79">
        <v>19.681000000000001</v>
      </c>
      <c r="AE79">
        <f t="shared" si="18"/>
        <v>0.58244680851063824</v>
      </c>
      <c r="AF79">
        <v>18.056999999999999</v>
      </c>
      <c r="AH79">
        <f t="shared" si="19"/>
        <v>0.27933673469387743</v>
      </c>
      <c r="AI79">
        <v>-16.57</v>
      </c>
    </row>
    <row r="80" spans="1:35" x14ac:dyDescent="0.3">
      <c r="A80">
        <v>19.2</v>
      </c>
      <c r="B80">
        <f t="shared" si="13"/>
        <v>0.28799999999999998</v>
      </c>
      <c r="C80">
        <v>31.646000000000001</v>
      </c>
      <c r="E80">
        <v>19.2</v>
      </c>
      <c r="F80">
        <f t="shared" si="15"/>
        <v>0.28799999999999998</v>
      </c>
      <c r="G80">
        <v>16.667999999999999</v>
      </c>
      <c r="O80">
        <f t="shared" si="10"/>
        <v>0.63000000000000034</v>
      </c>
      <c r="P80">
        <f t="shared" si="11"/>
        <v>-0.63000000000000034</v>
      </c>
      <c r="Q80">
        <v>19.7</v>
      </c>
      <c r="R80">
        <f t="shared" si="12"/>
        <v>0.59099999999999997</v>
      </c>
      <c r="S80">
        <v>31.36</v>
      </c>
      <c r="U80">
        <f xml:space="preserve"> 1.1786</f>
        <v>1.1786000000000001</v>
      </c>
      <c r="V80">
        <f t="shared" si="14"/>
        <v>0.29323308270676718</v>
      </c>
      <c r="W80">
        <v>-31.606999999999999</v>
      </c>
      <c r="Y80">
        <f t="shared" si="16"/>
        <v>0.5848101265822786</v>
      </c>
      <c r="Z80">
        <v>-18.981999999999999</v>
      </c>
      <c r="AB80">
        <f t="shared" si="17"/>
        <v>0.33333333333333437</v>
      </c>
      <c r="AC80">
        <v>19.710999999999999</v>
      </c>
      <c r="AE80">
        <f t="shared" si="18"/>
        <v>0.59042553191489355</v>
      </c>
      <c r="AF80">
        <v>18.077000000000002</v>
      </c>
      <c r="AH80">
        <f t="shared" si="19"/>
        <v>0.28316326530612235</v>
      </c>
      <c r="AI80">
        <v>-16.606000000000002</v>
      </c>
    </row>
    <row r="81" spans="1:35" x14ac:dyDescent="0.3">
      <c r="A81">
        <v>19.399999999999999</v>
      </c>
      <c r="B81">
        <f t="shared" si="13"/>
        <v>0.29099999999999998</v>
      </c>
      <c r="C81">
        <v>31.712</v>
      </c>
      <c r="E81">
        <v>19.399999999999999</v>
      </c>
      <c r="F81">
        <f t="shared" si="15"/>
        <v>0.29099999999999998</v>
      </c>
      <c r="G81">
        <v>16.715</v>
      </c>
      <c r="O81">
        <f t="shared" si="10"/>
        <v>0.60000000000000031</v>
      </c>
      <c r="P81">
        <f t="shared" si="11"/>
        <v>-0.60000000000000031</v>
      </c>
      <c r="Q81">
        <v>20</v>
      </c>
      <c r="R81">
        <f t="shared" si="12"/>
        <v>0.6</v>
      </c>
      <c r="S81">
        <v>31.364999999999998</v>
      </c>
      <c r="U81">
        <f xml:space="preserve"> 1.1939</f>
        <v>1.1939</v>
      </c>
      <c r="V81">
        <f t="shared" si="14"/>
        <v>0.29699248120300781</v>
      </c>
      <c r="W81">
        <v>-31.707999999999998</v>
      </c>
      <c r="Y81">
        <f t="shared" si="16"/>
        <v>0.5924050632911394</v>
      </c>
      <c r="Z81">
        <v>-19.045000000000002</v>
      </c>
      <c r="AB81">
        <f t="shared" si="17"/>
        <v>0.31818181818181923</v>
      </c>
      <c r="AC81">
        <v>19.756</v>
      </c>
      <c r="AE81">
        <f t="shared" si="18"/>
        <v>0.59840425531914887</v>
      </c>
      <c r="AF81">
        <v>18.109000000000002</v>
      </c>
      <c r="AH81">
        <f t="shared" si="19"/>
        <v>0.28698979591836726</v>
      </c>
      <c r="AI81">
        <v>-16.66</v>
      </c>
    </row>
    <row r="82" spans="1:35" x14ac:dyDescent="0.3">
      <c r="A82">
        <v>19.7</v>
      </c>
      <c r="B82">
        <f t="shared" si="13"/>
        <v>0.29549999999999998</v>
      </c>
      <c r="C82">
        <v>31.811</v>
      </c>
      <c r="E82">
        <v>19.7</v>
      </c>
      <c r="F82">
        <f t="shared" si="15"/>
        <v>0.29549999999999998</v>
      </c>
      <c r="G82">
        <v>16.766999999999999</v>
      </c>
      <c r="O82">
        <f t="shared" si="10"/>
        <v>0.57000000000000028</v>
      </c>
      <c r="P82">
        <f t="shared" si="11"/>
        <v>-0.57000000000000028</v>
      </c>
      <c r="Q82">
        <v>20.2</v>
      </c>
      <c r="R82">
        <f t="shared" si="12"/>
        <v>0.60599999999999998</v>
      </c>
      <c r="S82">
        <v>31.369</v>
      </c>
      <c r="U82">
        <f xml:space="preserve"> 1.2092</f>
        <v>1.2092000000000001</v>
      </c>
      <c r="V82">
        <f t="shared" si="14"/>
        <v>0.30075187969924844</v>
      </c>
      <c r="W82">
        <v>-31.774999999999999</v>
      </c>
      <c r="Y82">
        <f t="shared" si="16"/>
        <v>0.6000000000000002</v>
      </c>
      <c r="Z82">
        <v>-19.106999999999999</v>
      </c>
      <c r="AB82">
        <f t="shared" si="17"/>
        <v>0.30303030303030409</v>
      </c>
      <c r="AC82">
        <v>19.802</v>
      </c>
      <c r="AE82">
        <f t="shared" si="18"/>
        <v>0.60638297872340419</v>
      </c>
      <c r="AF82">
        <v>18.14</v>
      </c>
      <c r="AH82">
        <f t="shared" si="19"/>
        <v>0.29081632653061218</v>
      </c>
      <c r="AI82">
        <v>-16.713000000000001</v>
      </c>
    </row>
    <row r="83" spans="1:35" x14ac:dyDescent="0.3">
      <c r="A83">
        <v>20</v>
      </c>
      <c r="B83">
        <f t="shared" si="13"/>
        <v>0.3</v>
      </c>
      <c r="C83">
        <v>31.908999999999999</v>
      </c>
      <c r="E83">
        <v>20</v>
      </c>
      <c r="F83">
        <f t="shared" si="15"/>
        <v>0.3</v>
      </c>
      <c r="G83">
        <v>16.818000000000001</v>
      </c>
      <c r="O83">
        <f t="shared" si="10"/>
        <v>0.54000000000000026</v>
      </c>
      <c r="P83">
        <f t="shared" si="11"/>
        <v>-0.54000000000000026</v>
      </c>
      <c r="Q83">
        <v>20.399999999999999</v>
      </c>
      <c r="R83">
        <f t="shared" si="12"/>
        <v>0.61199999999999999</v>
      </c>
      <c r="S83">
        <v>31.372</v>
      </c>
      <c r="U83">
        <f xml:space="preserve"> 1.2245</f>
        <v>1.2244999999999999</v>
      </c>
      <c r="V83">
        <f t="shared" si="14"/>
        <v>0.30451127819548907</v>
      </c>
      <c r="W83">
        <v>-31.841999999999999</v>
      </c>
      <c r="Y83">
        <f t="shared" si="16"/>
        <v>0.607594936708861</v>
      </c>
      <c r="Z83">
        <v>-19.149000000000001</v>
      </c>
      <c r="AB83">
        <f t="shared" si="17"/>
        <v>0.28787878787878896</v>
      </c>
      <c r="AC83">
        <v>19.832000000000001</v>
      </c>
      <c r="AE83">
        <f t="shared" si="18"/>
        <v>0.6143617021276595</v>
      </c>
      <c r="AF83">
        <v>18.161000000000001</v>
      </c>
      <c r="AH83">
        <f t="shared" si="19"/>
        <v>0.2946428571428571</v>
      </c>
      <c r="AI83">
        <v>-16.736000000000001</v>
      </c>
    </row>
    <row r="84" spans="1:35" x14ac:dyDescent="0.3">
      <c r="A84">
        <v>20.2</v>
      </c>
      <c r="B84">
        <f t="shared" si="13"/>
        <v>0.30299999999999999</v>
      </c>
      <c r="C84">
        <v>31.974</v>
      </c>
      <c r="E84">
        <v>20.2</v>
      </c>
      <c r="F84">
        <f t="shared" si="15"/>
        <v>0.30299999999999999</v>
      </c>
      <c r="G84">
        <v>16.841000000000001</v>
      </c>
      <c r="O84">
        <f t="shared" si="10"/>
        <v>0.51000000000000023</v>
      </c>
      <c r="P84">
        <f t="shared" si="11"/>
        <v>-0.51000000000000023</v>
      </c>
      <c r="Q84">
        <v>20.7</v>
      </c>
      <c r="R84">
        <f t="shared" si="12"/>
        <v>0.621</v>
      </c>
      <c r="S84">
        <v>31.376999999999999</v>
      </c>
      <c r="U84">
        <f xml:space="preserve"> 1.2398</f>
        <v>1.2398</v>
      </c>
      <c r="V84">
        <f t="shared" si="14"/>
        <v>0.30827067669172969</v>
      </c>
      <c r="W84">
        <v>-31.942</v>
      </c>
      <c r="Y84">
        <f t="shared" si="16"/>
        <v>0.6151898734177218</v>
      </c>
      <c r="Z84">
        <v>-19.190999999999999</v>
      </c>
      <c r="AB84">
        <f t="shared" si="17"/>
        <v>0.27272727272727382</v>
      </c>
      <c r="AC84">
        <v>19.86</v>
      </c>
      <c r="AE84">
        <f t="shared" si="18"/>
        <v>0.62234042553191482</v>
      </c>
      <c r="AF84">
        <v>18.181999999999999</v>
      </c>
      <c r="AH84">
        <f t="shared" si="19"/>
        <v>0.29846938775510201</v>
      </c>
      <c r="AI84">
        <v>-16.783000000000001</v>
      </c>
    </row>
    <row r="85" spans="1:35" x14ac:dyDescent="0.3">
      <c r="A85">
        <v>20.399999999999999</v>
      </c>
      <c r="B85">
        <f t="shared" si="13"/>
        <v>0.30599999999999999</v>
      </c>
      <c r="C85">
        <v>32.039000000000001</v>
      </c>
      <c r="E85">
        <v>20.399999999999999</v>
      </c>
      <c r="F85">
        <f t="shared" si="15"/>
        <v>0.30599999999999999</v>
      </c>
      <c r="G85">
        <v>16.885999999999999</v>
      </c>
      <c r="O85">
        <f t="shared" si="10"/>
        <v>0.4800000000000002</v>
      </c>
      <c r="P85">
        <f t="shared" si="11"/>
        <v>-0.4800000000000002</v>
      </c>
      <c r="Q85">
        <v>21</v>
      </c>
      <c r="R85">
        <f t="shared" si="12"/>
        <v>0.63</v>
      </c>
      <c r="S85">
        <v>31.382000000000001</v>
      </c>
      <c r="U85">
        <f xml:space="preserve"> 1.2551</f>
        <v>1.2551000000000001</v>
      </c>
      <c r="V85">
        <f t="shared" si="14"/>
        <v>0.31203007518797032</v>
      </c>
      <c r="W85">
        <v>-32.042000000000002</v>
      </c>
      <c r="Y85">
        <f t="shared" si="16"/>
        <v>0.6227848101265826</v>
      </c>
      <c r="Z85">
        <v>-19.253</v>
      </c>
      <c r="AB85">
        <f t="shared" si="17"/>
        <v>0.25757575757575868</v>
      </c>
      <c r="AC85">
        <v>19.904</v>
      </c>
      <c r="AE85">
        <f t="shared" si="18"/>
        <v>0.63031914893617014</v>
      </c>
      <c r="AF85">
        <v>18.212</v>
      </c>
      <c r="AH85">
        <f t="shared" si="19"/>
        <v>0.30229591836734693</v>
      </c>
      <c r="AI85">
        <v>-16.835000000000001</v>
      </c>
    </row>
    <row r="86" spans="1:35" x14ac:dyDescent="0.3">
      <c r="A86">
        <v>20.7</v>
      </c>
      <c r="B86">
        <f t="shared" si="13"/>
        <v>0.3105</v>
      </c>
      <c r="C86">
        <v>32.137</v>
      </c>
      <c r="E86">
        <v>20.7</v>
      </c>
      <c r="F86">
        <f t="shared" si="15"/>
        <v>0.3105</v>
      </c>
      <c r="G86">
        <v>16.937000000000001</v>
      </c>
      <c r="O86">
        <f t="shared" si="10"/>
        <v>0.45000000000000018</v>
      </c>
      <c r="P86">
        <f t="shared" si="11"/>
        <v>-0.45000000000000018</v>
      </c>
      <c r="Q86">
        <v>21.2</v>
      </c>
      <c r="R86">
        <f t="shared" si="12"/>
        <v>0.6359999999999999</v>
      </c>
      <c r="S86">
        <v>31.387</v>
      </c>
      <c r="U86">
        <f xml:space="preserve"> 1.2704</f>
        <v>1.2704</v>
      </c>
      <c r="V86">
        <f t="shared" si="14"/>
        <v>0.31578947368421095</v>
      </c>
      <c r="W86">
        <v>-32.107999999999997</v>
      </c>
      <c r="Y86">
        <f t="shared" si="16"/>
        <v>0.6303797468354434</v>
      </c>
      <c r="Z86">
        <v>-19.315000000000001</v>
      </c>
      <c r="AB86">
        <f t="shared" si="17"/>
        <v>0.24242424242424354</v>
      </c>
      <c r="AC86">
        <v>19.948</v>
      </c>
      <c r="AE86">
        <f t="shared" si="18"/>
        <v>0.63829787234042545</v>
      </c>
      <c r="AF86">
        <v>18.242999999999999</v>
      </c>
      <c r="AH86">
        <f t="shared" si="19"/>
        <v>0.30612244897959184</v>
      </c>
      <c r="AI86">
        <v>-16.888000000000002</v>
      </c>
    </row>
    <row r="87" spans="1:35" x14ac:dyDescent="0.3">
      <c r="A87">
        <v>21</v>
      </c>
      <c r="B87">
        <f t="shared" si="13"/>
        <v>0.315</v>
      </c>
      <c r="C87">
        <v>32.234000000000002</v>
      </c>
      <c r="E87">
        <v>21</v>
      </c>
      <c r="F87">
        <f t="shared" si="15"/>
        <v>0.315</v>
      </c>
      <c r="G87">
        <v>16.986999999999998</v>
      </c>
      <c r="O87">
        <f t="shared" si="10"/>
        <v>0.42000000000000015</v>
      </c>
      <c r="P87">
        <f t="shared" si="11"/>
        <v>-0.42000000000000015</v>
      </c>
      <c r="Q87">
        <v>21.4</v>
      </c>
      <c r="R87">
        <f t="shared" si="12"/>
        <v>0.6419999999999999</v>
      </c>
      <c r="S87">
        <v>31.388999999999999</v>
      </c>
      <c r="U87">
        <f xml:space="preserve"> 1.2857</f>
        <v>1.2857000000000001</v>
      </c>
      <c r="V87">
        <f t="shared" si="14"/>
        <v>0.31954887218045158</v>
      </c>
      <c r="W87">
        <v>-32.173999999999999</v>
      </c>
      <c r="Y87">
        <f t="shared" si="16"/>
        <v>0.6379746835443042</v>
      </c>
      <c r="Z87">
        <v>-19.356000000000002</v>
      </c>
      <c r="AB87">
        <f t="shared" si="17"/>
        <v>0.2272727272727284</v>
      </c>
      <c r="AC87">
        <v>19.978000000000002</v>
      </c>
      <c r="AE87">
        <f t="shared" si="18"/>
        <v>0.64627659574468077</v>
      </c>
      <c r="AF87">
        <v>18.263000000000002</v>
      </c>
      <c r="AH87">
        <f t="shared" si="19"/>
        <v>0.30994897959183676</v>
      </c>
      <c r="AI87">
        <v>-16.922000000000001</v>
      </c>
    </row>
    <row r="88" spans="1:35" x14ac:dyDescent="0.3">
      <c r="A88">
        <v>21.2</v>
      </c>
      <c r="B88">
        <f t="shared" si="13"/>
        <v>0.31799999999999995</v>
      </c>
      <c r="C88">
        <v>32.298999999999999</v>
      </c>
      <c r="E88">
        <v>21.2</v>
      </c>
      <c r="F88">
        <f t="shared" si="15"/>
        <v>0.31799999999999995</v>
      </c>
      <c r="G88">
        <v>17.018000000000001</v>
      </c>
      <c r="O88">
        <f t="shared" si="10"/>
        <v>0.39000000000000012</v>
      </c>
      <c r="P88">
        <f t="shared" si="11"/>
        <v>-0.39000000000000012</v>
      </c>
      <c r="Q88">
        <v>21.7</v>
      </c>
      <c r="R88">
        <f t="shared" si="12"/>
        <v>0.65099999999999991</v>
      </c>
      <c r="S88">
        <v>31.395</v>
      </c>
      <c r="U88">
        <f xml:space="preserve"> 1.301</f>
        <v>1.3009999999999999</v>
      </c>
      <c r="V88">
        <f t="shared" si="14"/>
        <v>0.32330827067669221</v>
      </c>
      <c r="W88">
        <v>-32.274000000000001</v>
      </c>
      <c r="Y88">
        <f t="shared" si="16"/>
        <v>0.645569620253165</v>
      </c>
      <c r="Z88">
        <v>-19.396999999999998</v>
      </c>
      <c r="AB88">
        <f t="shared" si="17"/>
        <v>0.21212121212121327</v>
      </c>
      <c r="AC88">
        <v>20.006</v>
      </c>
      <c r="AE88">
        <f t="shared" si="18"/>
        <v>0.65425531914893609</v>
      </c>
      <c r="AF88">
        <v>18.283000000000001</v>
      </c>
      <c r="AH88">
        <f t="shared" si="19"/>
        <v>0.31377551020408168</v>
      </c>
      <c r="AI88">
        <v>-16.957000000000001</v>
      </c>
    </row>
    <row r="89" spans="1:35" x14ac:dyDescent="0.3">
      <c r="A89">
        <v>21.4</v>
      </c>
      <c r="B89">
        <f t="shared" si="13"/>
        <v>0.32099999999999995</v>
      </c>
      <c r="C89">
        <v>32.363</v>
      </c>
      <c r="E89">
        <v>21.4</v>
      </c>
      <c r="F89">
        <f t="shared" si="15"/>
        <v>0.32099999999999995</v>
      </c>
      <c r="G89">
        <v>17.05</v>
      </c>
      <c r="O89">
        <f t="shared" si="10"/>
        <v>0.3600000000000001</v>
      </c>
      <c r="P89">
        <f t="shared" si="11"/>
        <v>-0.3600000000000001</v>
      </c>
      <c r="Q89">
        <v>22</v>
      </c>
      <c r="R89">
        <f t="shared" si="12"/>
        <v>0.66</v>
      </c>
      <c r="S89">
        <v>31.401</v>
      </c>
      <c r="U89">
        <f xml:space="preserve"> 1.3163</f>
        <v>1.3163</v>
      </c>
      <c r="V89">
        <f t="shared" si="14"/>
        <v>0.32706766917293284</v>
      </c>
      <c r="W89">
        <v>-32.372</v>
      </c>
      <c r="Y89">
        <f t="shared" si="16"/>
        <v>0.6531645569620258</v>
      </c>
      <c r="Z89">
        <v>-19.457999999999998</v>
      </c>
      <c r="AB89">
        <f t="shared" si="17"/>
        <v>0.19696969696969813</v>
      </c>
      <c r="AC89">
        <v>20.047999999999998</v>
      </c>
      <c r="AE89">
        <f t="shared" si="18"/>
        <v>0.6622340425531914</v>
      </c>
      <c r="AF89">
        <v>18.312000000000001</v>
      </c>
      <c r="AH89">
        <f t="shared" si="19"/>
        <v>0.31760204081632659</v>
      </c>
      <c r="AI89">
        <v>-17.006</v>
      </c>
    </row>
    <row r="90" spans="1:35" x14ac:dyDescent="0.3">
      <c r="A90">
        <v>21.7</v>
      </c>
      <c r="B90">
        <f t="shared" si="13"/>
        <v>0.32549999999999996</v>
      </c>
      <c r="C90">
        <v>32.46</v>
      </c>
      <c r="E90">
        <v>21.7</v>
      </c>
      <c r="F90">
        <f t="shared" si="15"/>
        <v>0.32549999999999996</v>
      </c>
      <c r="G90">
        <v>17.097999999999999</v>
      </c>
      <c r="O90">
        <f t="shared" si="10"/>
        <v>0.33000000000000007</v>
      </c>
      <c r="P90">
        <f t="shared" si="11"/>
        <v>-0.33000000000000007</v>
      </c>
      <c r="Q90">
        <v>22.2</v>
      </c>
      <c r="R90">
        <f t="shared" si="12"/>
        <v>0.66599999999999993</v>
      </c>
      <c r="S90">
        <v>31.405000000000001</v>
      </c>
      <c r="U90">
        <f xml:space="preserve"> 1.3316</f>
        <v>1.3315999999999999</v>
      </c>
      <c r="V90">
        <f t="shared" si="14"/>
        <v>0.33082706766917347</v>
      </c>
      <c r="W90">
        <v>-32.439</v>
      </c>
      <c r="Y90">
        <f t="shared" si="16"/>
        <v>0.6607594936708866</v>
      </c>
      <c r="Z90">
        <v>-19.518999999999998</v>
      </c>
      <c r="AB90">
        <f t="shared" si="17"/>
        <v>0.18181818181818299</v>
      </c>
      <c r="AC90">
        <v>19.713000000000001</v>
      </c>
      <c r="AE90">
        <f t="shared" si="18"/>
        <v>0.67021276595744672</v>
      </c>
      <c r="AF90">
        <v>18.341000000000001</v>
      </c>
      <c r="AH90">
        <f t="shared" si="19"/>
        <v>0.32142857142857151</v>
      </c>
      <c r="AI90">
        <v>-17.055</v>
      </c>
    </row>
    <row r="91" spans="1:35" x14ac:dyDescent="0.3">
      <c r="A91">
        <v>22</v>
      </c>
      <c r="B91">
        <f t="shared" si="13"/>
        <v>0.33</v>
      </c>
      <c r="C91">
        <v>32.557000000000002</v>
      </c>
      <c r="E91">
        <v>22</v>
      </c>
      <c r="F91">
        <f t="shared" si="15"/>
        <v>0.33</v>
      </c>
      <c r="G91">
        <v>17.145</v>
      </c>
      <c r="O91">
        <f t="shared" si="10"/>
        <v>0.30000000000000004</v>
      </c>
      <c r="P91">
        <f t="shared" si="11"/>
        <v>-0.30000000000000004</v>
      </c>
      <c r="Q91">
        <v>22.4</v>
      </c>
      <c r="R91">
        <f t="shared" si="12"/>
        <v>0.67199999999999993</v>
      </c>
      <c r="S91">
        <v>31.408000000000001</v>
      </c>
      <c r="U91">
        <f xml:space="preserve"> 1.3469</f>
        <v>1.3469</v>
      </c>
      <c r="V91">
        <f t="shared" si="14"/>
        <v>0.3345864661654141</v>
      </c>
      <c r="W91">
        <v>-32.503999999999998</v>
      </c>
      <c r="Y91">
        <f t="shared" si="16"/>
        <v>0.6683544303797474</v>
      </c>
      <c r="Z91">
        <v>-19.559999999999999</v>
      </c>
      <c r="AB91">
        <f t="shared" si="17"/>
        <v>0.16666666666666785</v>
      </c>
      <c r="AC91">
        <v>20.117000000000001</v>
      </c>
      <c r="AE91">
        <f t="shared" si="18"/>
        <v>0.67819148936170204</v>
      </c>
      <c r="AF91">
        <v>18.36</v>
      </c>
      <c r="AH91">
        <f t="shared" si="19"/>
        <v>0.32525510204081642</v>
      </c>
      <c r="AI91">
        <v>-17.087</v>
      </c>
    </row>
    <row r="92" spans="1:35" x14ac:dyDescent="0.3">
      <c r="A92">
        <v>22.2</v>
      </c>
      <c r="B92">
        <f t="shared" si="13"/>
        <v>0.33299999999999996</v>
      </c>
      <c r="C92">
        <v>32.619999999999997</v>
      </c>
      <c r="E92">
        <v>22.2</v>
      </c>
      <c r="F92">
        <f t="shared" si="15"/>
        <v>0.33299999999999996</v>
      </c>
      <c r="G92">
        <v>17.166</v>
      </c>
      <c r="O92">
        <f t="shared" si="10"/>
        <v>0.27</v>
      </c>
      <c r="P92">
        <f t="shared" si="11"/>
        <v>-0.27</v>
      </c>
      <c r="Q92">
        <v>22.7</v>
      </c>
      <c r="R92">
        <f t="shared" si="12"/>
        <v>0.68099999999999994</v>
      </c>
      <c r="S92">
        <v>31.411999999999999</v>
      </c>
      <c r="U92">
        <f xml:space="preserve"> 1.3622</f>
        <v>1.3622000000000001</v>
      </c>
      <c r="V92">
        <f t="shared" si="14"/>
        <v>0.33834586466165473</v>
      </c>
      <c r="W92">
        <v>-32.601999999999997</v>
      </c>
      <c r="Y92">
        <f t="shared" si="16"/>
        <v>0.6759493670886082</v>
      </c>
      <c r="Z92">
        <v>-19.600999999999999</v>
      </c>
      <c r="AB92">
        <f t="shared" si="17"/>
        <v>0.15151515151515271</v>
      </c>
      <c r="AC92">
        <v>20.145</v>
      </c>
      <c r="AE92">
        <f t="shared" si="18"/>
        <v>0.68617021276595735</v>
      </c>
      <c r="AF92">
        <v>18.378</v>
      </c>
      <c r="AH92">
        <f t="shared" si="19"/>
        <v>0.32908163265306134</v>
      </c>
      <c r="AI92">
        <v>-17.12</v>
      </c>
    </row>
    <row r="93" spans="1:35" x14ac:dyDescent="0.3">
      <c r="A93">
        <v>22.4</v>
      </c>
      <c r="B93">
        <f t="shared" si="13"/>
        <v>0.33599999999999997</v>
      </c>
      <c r="C93">
        <v>32.683</v>
      </c>
      <c r="E93">
        <v>22.4</v>
      </c>
      <c r="F93">
        <f t="shared" si="15"/>
        <v>0.33599999999999997</v>
      </c>
      <c r="G93">
        <v>17.206</v>
      </c>
      <c r="O93">
        <f t="shared" si="10"/>
        <v>0.24000000000000002</v>
      </c>
      <c r="P93">
        <f t="shared" si="11"/>
        <v>-0.24000000000000002</v>
      </c>
      <c r="Q93">
        <v>23</v>
      </c>
      <c r="R93">
        <f t="shared" si="12"/>
        <v>0.69</v>
      </c>
      <c r="S93">
        <v>31.416</v>
      </c>
      <c r="U93">
        <f xml:space="preserve"> 1.3776</f>
        <v>1.3775999999999999</v>
      </c>
      <c r="V93">
        <f t="shared" si="14"/>
        <v>0.34210526315789536</v>
      </c>
      <c r="W93">
        <v>-32.698</v>
      </c>
      <c r="Y93">
        <f t="shared" si="16"/>
        <v>0.683544303797469</v>
      </c>
      <c r="Z93">
        <v>-19.661000000000001</v>
      </c>
      <c r="AB93">
        <f t="shared" si="17"/>
        <v>0.13636363636363757</v>
      </c>
      <c r="AC93">
        <v>20.186</v>
      </c>
      <c r="AE93">
        <f t="shared" si="18"/>
        <v>0.69414893617021267</v>
      </c>
      <c r="AF93">
        <v>18.407</v>
      </c>
      <c r="AH93">
        <f t="shared" si="19"/>
        <v>0.33290816326530626</v>
      </c>
      <c r="AI93">
        <v>-17.167000000000002</v>
      </c>
    </row>
    <row r="94" spans="1:35" x14ac:dyDescent="0.3">
      <c r="A94">
        <v>22.7</v>
      </c>
      <c r="B94">
        <f t="shared" si="13"/>
        <v>0.34049999999999997</v>
      </c>
      <c r="C94">
        <v>32.777999999999999</v>
      </c>
      <c r="E94">
        <v>22.7</v>
      </c>
      <c r="F94">
        <f t="shared" si="15"/>
        <v>0.34049999999999997</v>
      </c>
      <c r="G94">
        <v>17.251999999999999</v>
      </c>
      <c r="O94">
        <f t="shared" si="10"/>
        <v>0.21000000000000002</v>
      </c>
      <c r="P94">
        <f t="shared" si="11"/>
        <v>-0.21000000000000002</v>
      </c>
      <c r="Q94">
        <v>23.2</v>
      </c>
      <c r="R94">
        <f t="shared" si="12"/>
        <v>0.69599999999999995</v>
      </c>
      <c r="S94">
        <v>31.42</v>
      </c>
      <c r="U94">
        <f xml:space="preserve"> 1.3929</f>
        <v>1.3929</v>
      </c>
      <c r="V94">
        <f t="shared" si="14"/>
        <v>0.34586466165413599</v>
      </c>
      <c r="W94">
        <v>-32.762</v>
      </c>
      <c r="Y94">
        <f t="shared" si="16"/>
        <v>0.6911392405063298</v>
      </c>
      <c r="Z94">
        <v>-19.722000000000001</v>
      </c>
      <c r="AB94">
        <f t="shared" si="17"/>
        <v>0.12121212121212242</v>
      </c>
      <c r="AC94">
        <v>20.227</v>
      </c>
      <c r="AE94">
        <f t="shared" si="18"/>
        <v>0.70212765957446799</v>
      </c>
      <c r="AF94">
        <v>18.434999999999999</v>
      </c>
      <c r="AH94">
        <f t="shared" si="19"/>
        <v>0.33673469387755117</v>
      </c>
      <c r="AI94">
        <v>-17.213999999999999</v>
      </c>
    </row>
    <row r="95" spans="1:35" x14ac:dyDescent="0.3">
      <c r="A95">
        <v>23</v>
      </c>
      <c r="B95">
        <f t="shared" si="13"/>
        <v>0.34499999999999997</v>
      </c>
      <c r="C95">
        <v>32.871000000000002</v>
      </c>
      <c r="E95">
        <v>23</v>
      </c>
      <c r="F95">
        <f t="shared" si="15"/>
        <v>0.34499999999999997</v>
      </c>
      <c r="G95">
        <v>17.297000000000001</v>
      </c>
      <c r="O95">
        <f t="shared" si="10"/>
        <v>0.18000000000000002</v>
      </c>
      <c r="P95">
        <f t="shared" si="11"/>
        <v>-0.18000000000000002</v>
      </c>
      <c r="Q95">
        <v>23.4</v>
      </c>
      <c r="R95">
        <f t="shared" si="12"/>
        <v>0.70199999999999985</v>
      </c>
      <c r="S95">
        <v>31.422999999999998</v>
      </c>
      <c r="U95">
        <f xml:space="preserve"> 1.4082</f>
        <v>1.4081999999999999</v>
      </c>
      <c r="V95">
        <f t="shared" si="14"/>
        <v>0.34962406015037661</v>
      </c>
      <c r="W95">
        <v>-32.826999999999998</v>
      </c>
      <c r="Y95">
        <f t="shared" si="16"/>
        <v>0.6987341772151906</v>
      </c>
      <c r="Z95">
        <v>-19.762</v>
      </c>
      <c r="AB95">
        <f t="shared" si="17"/>
        <v>0.10606060606060727</v>
      </c>
      <c r="AC95">
        <v>20.254999999999999</v>
      </c>
      <c r="AE95">
        <f t="shared" si="18"/>
        <v>0.71010638297872331</v>
      </c>
      <c r="AF95">
        <v>18.454000000000001</v>
      </c>
      <c r="AH95">
        <f t="shared" si="19"/>
        <v>0.34056122448979609</v>
      </c>
      <c r="AI95">
        <v>-17.234000000000002</v>
      </c>
    </row>
    <row r="96" spans="1:35" x14ac:dyDescent="0.3">
      <c r="A96">
        <v>23.2</v>
      </c>
      <c r="B96">
        <f t="shared" si="13"/>
        <v>0.34799999999999998</v>
      </c>
      <c r="C96">
        <v>32.918999999999997</v>
      </c>
      <c r="E96">
        <v>23.2</v>
      </c>
      <c r="F96">
        <f t="shared" si="15"/>
        <v>0.34799999999999998</v>
      </c>
      <c r="G96">
        <v>17.326000000000001</v>
      </c>
      <c r="O96">
        <f t="shared" si="10"/>
        <v>0.15000000000000002</v>
      </c>
      <c r="P96">
        <f t="shared" si="11"/>
        <v>-0.15000000000000002</v>
      </c>
      <c r="Q96">
        <v>23.7</v>
      </c>
      <c r="R96">
        <f t="shared" si="12"/>
        <v>0.71099999999999997</v>
      </c>
      <c r="S96">
        <v>31.427</v>
      </c>
      <c r="U96">
        <f xml:space="preserve"> 1.4235</f>
        <v>1.4235</v>
      </c>
      <c r="V96">
        <f t="shared" si="14"/>
        <v>0.35338345864661724</v>
      </c>
      <c r="W96">
        <v>-32.923000000000002</v>
      </c>
      <c r="Y96">
        <f t="shared" si="16"/>
        <v>0.7063291139240514</v>
      </c>
      <c r="Z96">
        <v>-19.802</v>
      </c>
      <c r="AB96">
        <f t="shared" si="17"/>
        <v>9.0909090909092119E-2</v>
      </c>
      <c r="AC96">
        <v>20.282</v>
      </c>
      <c r="AE96">
        <f t="shared" si="18"/>
        <v>0.71808510638297862</v>
      </c>
      <c r="AF96">
        <v>18.472000000000001</v>
      </c>
      <c r="AH96">
        <f t="shared" si="19"/>
        <v>0.344387755102041</v>
      </c>
      <c r="AI96">
        <v>-17.274999999999999</v>
      </c>
    </row>
    <row r="97" spans="1:35" x14ac:dyDescent="0.3">
      <c r="A97">
        <v>23.4</v>
      </c>
      <c r="B97">
        <f t="shared" si="13"/>
        <v>0.35099999999999992</v>
      </c>
      <c r="C97">
        <v>32.997</v>
      </c>
      <c r="E97">
        <v>23.4</v>
      </c>
      <c r="F97">
        <f t="shared" si="15"/>
        <v>0.35099999999999992</v>
      </c>
      <c r="G97">
        <v>17.356000000000002</v>
      </c>
      <c r="O97">
        <f t="shared" si="10"/>
        <v>0.12000000000000002</v>
      </c>
      <c r="P97">
        <f t="shared" si="11"/>
        <v>-0.12000000000000002</v>
      </c>
      <c r="Q97">
        <v>24</v>
      </c>
      <c r="R97">
        <f t="shared" si="12"/>
        <v>0.72</v>
      </c>
      <c r="S97">
        <v>31.436</v>
      </c>
      <c r="U97">
        <f xml:space="preserve"> 1.4388</f>
        <v>1.4388000000000001</v>
      </c>
      <c r="V97">
        <f t="shared" si="14"/>
        <v>0.35714285714285787</v>
      </c>
      <c r="W97">
        <v>-33.018999999999998</v>
      </c>
      <c r="Y97">
        <f t="shared" si="16"/>
        <v>0.7139240506329122</v>
      </c>
      <c r="Z97">
        <v>-19.863</v>
      </c>
      <c r="AB97">
        <f t="shared" si="17"/>
        <v>7.5757575757576967E-2</v>
      </c>
      <c r="AC97">
        <v>20.324000000000002</v>
      </c>
      <c r="AE97">
        <f t="shared" si="18"/>
        <v>0.72606382978723394</v>
      </c>
      <c r="AF97">
        <v>18.5</v>
      </c>
      <c r="AH97">
        <f t="shared" si="19"/>
        <v>0.34821428571428592</v>
      </c>
      <c r="AI97">
        <v>-17.321000000000002</v>
      </c>
    </row>
    <row r="98" spans="1:35" x14ac:dyDescent="0.3">
      <c r="A98">
        <v>23.7</v>
      </c>
      <c r="B98">
        <f t="shared" si="13"/>
        <v>0.35549999999999998</v>
      </c>
      <c r="C98">
        <v>33.091999999999999</v>
      </c>
      <c r="E98">
        <v>23.7</v>
      </c>
      <c r="F98">
        <f t="shared" si="15"/>
        <v>0.35549999999999998</v>
      </c>
      <c r="G98">
        <v>17.399999999999999</v>
      </c>
      <c r="O98">
        <f t="shared" si="10"/>
        <v>9.0000000000000024E-2</v>
      </c>
      <c r="P98">
        <f t="shared" si="11"/>
        <v>-9.0000000000000024E-2</v>
      </c>
      <c r="Q98">
        <v>24.2</v>
      </c>
      <c r="R98">
        <f t="shared" si="12"/>
        <v>0.72599999999999998</v>
      </c>
      <c r="S98">
        <v>31.434999999999999</v>
      </c>
      <c r="U98">
        <f xml:space="preserve"> 1.4541</f>
        <v>1.4540999999999999</v>
      </c>
      <c r="V98">
        <f t="shared" si="14"/>
        <v>0.3609022556390985</v>
      </c>
      <c r="W98">
        <v>-33.067</v>
      </c>
      <c r="Y98">
        <f t="shared" si="16"/>
        <v>0.721518987341773</v>
      </c>
      <c r="Z98">
        <v>-19.922999999999998</v>
      </c>
      <c r="AB98">
        <f t="shared" si="17"/>
        <v>6.0606060606061815E-2</v>
      </c>
      <c r="AC98">
        <v>20.366</v>
      </c>
      <c r="AE98">
        <f t="shared" si="18"/>
        <v>0.73404255319148926</v>
      </c>
      <c r="AF98">
        <v>18.527999999999999</v>
      </c>
      <c r="AH98">
        <f t="shared" si="19"/>
        <v>0.35204081632653084</v>
      </c>
      <c r="AI98">
        <v>-17.366</v>
      </c>
    </row>
    <row r="99" spans="1:35" x14ac:dyDescent="0.3">
      <c r="A99">
        <v>24</v>
      </c>
      <c r="B99">
        <f t="shared" si="13"/>
        <v>0.36</v>
      </c>
      <c r="C99">
        <v>33.185000000000002</v>
      </c>
      <c r="E99">
        <v>24</v>
      </c>
      <c r="F99">
        <f t="shared" si="15"/>
        <v>0.36</v>
      </c>
      <c r="G99">
        <v>17.443999999999999</v>
      </c>
      <c r="O99">
        <f t="shared" si="10"/>
        <v>6.0000000000000026E-2</v>
      </c>
      <c r="P99">
        <f t="shared" si="11"/>
        <v>-6.0000000000000026E-2</v>
      </c>
      <c r="Q99">
        <v>24.4</v>
      </c>
      <c r="R99">
        <f t="shared" si="12"/>
        <v>0.73199999999999987</v>
      </c>
      <c r="S99">
        <v>31.437999999999999</v>
      </c>
      <c r="U99">
        <f xml:space="preserve"> 1.4694</f>
        <v>1.4694</v>
      </c>
      <c r="V99">
        <f t="shared" si="14"/>
        <v>0.36466165413533913</v>
      </c>
      <c r="W99">
        <v>-33.146999999999998</v>
      </c>
      <c r="Y99">
        <f t="shared" si="16"/>
        <v>0.7291139240506338</v>
      </c>
      <c r="Z99">
        <v>-19.963999999999999</v>
      </c>
      <c r="AB99">
        <f t="shared" si="17"/>
        <v>4.5454545454546663E-2</v>
      </c>
      <c r="AC99">
        <v>19.623999999999999</v>
      </c>
      <c r="AE99">
        <f t="shared" si="18"/>
        <v>0.74202127659574457</v>
      </c>
      <c r="AF99">
        <v>18.547000000000001</v>
      </c>
      <c r="AH99">
        <f t="shared" si="19"/>
        <v>0.35586734693877575</v>
      </c>
      <c r="AI99">
        <v>-17.396000000000001</v>
      </c>
    </row>
    <row r="100" spans="1:35" x14ac:dyDescent="0.3">
      <c r="A100">
        <v>24.2</v>
      </c>
      <c r="B100">
        <f t="shared" si="13"/>
        <v>0.36299999999999999</v>
      </c>
      <c r="C100">
        <v>33.247999999999998</v>
      </c>
      <c r="E100">
        <v>24.2</v>
      </c>
      <c r="F100">
        <f t="shared" si="15"/>
        <v>0.36299999999999999</v>
      </c>
      <c r="G100">
        <v>17.472000000000001</v>
      </c>
      <c r="O100">
        <f>O99-$N$1</f>
        <v>3.0000000000000027E-2</v>
      </c>
      <c r="P100">
        <f t="shared" si="11"/>
        <v>-3.0000000000000027E-2</v>
      </c>
      <c r="Q100">
        <v>24.7</v>
      </c>
      <c r="R100">
        <f t="shared" si="12"/>
        <v>0.74099999999999999</v>
      </c>
      <c r="S100">
        <v>31.442</v>
      </c>
      <c r="U100">
        <f xml:space="preserve"> 1.4847</f>
        <v>1.4846999999999999</v>
      </c>
      <c r="V100">
        <f t="shared" si="14"/>
        <v>0.36842105263157976</v>
      </c>
      <c r="W100">
        <v>-33.243000000000002</v>
      </c>
      <c r="Y100">
        <f t="shared" si="16"/>
        <v>0.7367088607594946</v>
      </c>
      <c r="Z100">
        <v>-20.004000000000001</v>
      </c>
      <c r="AB100">
        <f t="shared" si="17"/>
        <v>3.0303030303031511E-2</v>
      </c>
      <c r="AC100">
        <v>18.689</v>
      </c>
      <c r="AE100">
        <f t="shared" si="18"/>
        <v>0.74999999999999989</v>
      </c>
      <c r="AF100">
        <v>18.565000000000001</v>
      </c>
      <c r="AH100">
        <f t="shared" si="19"/>
        <v>0.35969387755102067</v>
      </c>
      <c r="AI100">
        <v>-17.427</v>
      </c>
    </row>
    <row r="101" spans="1:35" x14ac:dyDescent="0.3">
      <c r="A101">
        <v>24.4</v>
      </c>
      <c r="B101">
        <f t="shared" si="13"/>
        <v>0.36599999999999994</v>
      </c>
      <c r="C101">
        <v>33.311</v>
      </c>
      <c r="E101">
        <v>24.4</v>
      </c>
      <c r="F101">
        <f t="shared" si="15"/>
        <v>0.36599999999999994</v>
      </c>
      <c r="G101">
        <v>17.5</v>
      </c>
      <c r="O101">
        <v>0</v>
      </c>
      <c r="P101">
        <f t="shared" si="11"/>
        <v>0</v>
      </c>
      <c r="Q101">
        <v>25</v>
      </c>
      <c r="R101">
        <f t="shared" si="12"/>
        <v>0.75</v>
      </c>
      <c r="S101">
        <v>31.446000000000002</v>
      </c>
      <c r="U101">
        <v>1.5</v>
      </c>
      <c r="V101">
        <f t="shared" si="14"/>
        <v>0.37218045112782039</v>
      </c>
      <c r="W101">
        <v>-33.338000000000001</v>
      </c>
      <c r="Y101">
        <f t="shared" si="16"/>
        <v>0.7443037974683554</v>
      </c>
      <c r="Z101">
        <v>-20.064</v>
      </c>
      <c r="AB101">
        <f t="shared" si="17"/>
        <v>1.5151515151516359E-2</v>
      </c>
      <c r="AC101">
        <v>17.43</v>
      </c>
      <c r="AE101">
        <f t="shared" si="18"/>
        <v>0.75797872340425521</v>
      </c>
      <c r="AF101">
        <v>18.591999999999999</v>
      </c>
      <c r="AH101">
        <f t="shared" si="19"/>
        <v>0.36352040816326558</v>
      </c>
      <c r="AI101">
        <v>-17.47</v>
      </c>
    </row>
    <row r="102" spans="1:35" x14ac:dyDescent="0.3">
      <c r="A102">
        <v>24.7</v>
      </c>
      <c r="B102">
        <f t="shared" si="13"/>
        <v>0.3705</v>
      </c>
      <c r="C102">
        <v>33.402999999999999</v>
      </c>
      <c r="E102">
        <v>24.7</v>
      </c>
      <c r="F102">
        <f t="shared" si="15"/>
        <v>0.3705</v>
      </c>
      <c r="G102">
        <v>17.541</v>
      </c>
      <c r="Q102">
        <v>25.2</v>
      </c>
      <c r="R102">
        <f t="shared" si="12"/>
        <v>0.75599999999999989</v>
      </c>
      <c r="S102">
        <v>31.448</v>
      </c>
      <c r="U102">
        <v>1.5</v>
      </c>
      <c r="V102">
        <f t="shared" si="14"/>
        <v>0.37593984962406102</v>
      </c>
      <c r="W102">
        <v>-33.401000000000003</v>
      </c>
      <c r="Y102">
        <f t="shared" si="16"/>
        <v>0.7518987341772162</v>
      </c>
      <c r="Z102">
        <v>-20.123999999999999</v>
      </c>
      <c r="AB102">
        <f t="shared" si="17"/>
        <v>1.2073675392798577E-15</v>
      </c>
      <c r="AC102">
        <v>16.172000000000001</v>
      </c>
      <c r="AE102">
        <f t="shared" si="18"/>
        <v>0.76595744680851052</v>
      </c>
      <c r="AF102">
        <v>18.619</v>
      </c>
      <c r="AH102">
        <f t="shared" si="19"/>
        <v>0.3673469387755105</v>
      </c>
      <c r="AI102">
        <v>-17.512</v>
      </c>
    </row>
    <row r="103" spans="1:35" x14ac:dyDescent="0.3">
      <c r="A103">
        <v>25</v>
      </c>
      <c r="B103">
        <f t="shared" si="13"/>
        <v>0.375</v>
      </c>
      <c r="C103">
        <v>33.494999999999997</v>
      </c>
      <c r="E103">
        <v>25</v>
      </c>
      <c r="F103">
        <f t="shared" si="15"/>
        <v>0.375</v>
      </c>
      <c r="G103">
        <v>17.582000000000001</v>
      </c>
      <c r="Q103">
        <v>25.4</v>
      </c>
      <c r="R103">
        <f t="shared" si="12"/>
        <v>0.7619999999999999</v>
      </c>
      <c r="S103">
        <v>31.45</v>
      </c>
      <c r="U103">
        <f xml:space="preserve"> 1.485</f>
        <v>1.4850000000000001</v>
      </c>
      <c r="V103">
        <f t="shared" si="14"/>
        <v>0.37969924812030165</v>
      </c>
      <c r="W103">
        <v>-33.463999999999999</v>
      </c>
      <c r="Y103">
        <f t="shared" si="16"/>
        <v>0.759493670886077</v>
      </c>
      <c r="Z103">
        <v>-20.164000000000001</v>
      </c>
      <c r="AB103">
        <f>AB102+3/199</f>
        <v>1.5075376884423317E-2</v>
      </c>
      <c r="AC103">
        <v>15.332000000000001</v>
      </c>
      <c r="AE103">
        <f t="shared" si="18"/>
        <v>0.77393617021276584</v>
      </c>
      <c r="AF103">
        <v>18.638000000000002</v>
      </c>
      <c r="AH103">
        <f t="shared" si="19"/>
        <v>0.37117346938775542</v>
      </c>
      <c r="AI103">
        <v>-17.54</v>
      </c>
    </row>
    <row r="104" spans="1:35" x14ac:dyDescent="0.3">
      <c r="A104">
        <v>25.2</v>
      </c>
      <c r="B104">
        <f t="shared" si="13"/>
        <v>0.37799999999999995</v>
      </c>
      <c r="C104">
        <v>33.555999999999997</v>
      </c>
      <c r="E104">
        <v>25.2</v>
      </c>
      <c r="F104">
        <f t="shared" si="15"/>
        <v>0.37799999999999995</v>
      </c>
      <c r="G104">
        <v>17.608000000000001</v>
      </c>
      <c r="Q104">
        <v>25.7</v>
      </c>
      <c r="R104">
        <f t="shared" si="12"/>
        <v>0.77099999999999991</v>
      </c>
      <c r="S104">
        <v>31.452999999999999</v>
      </c>
      <c r="U104">
        <f xml:space="preserve"> 1.47</f>
        <v>1.47</v>
      </c>
      <c r="V104">
        <f t="shared" si="14"/>
        <v>0.38345864661654228</v>
      </c>
      <c r="W104">
        <v>-33.557000000000002</v>
      </c>
      <c r="Y104">
        <f t="shared" si="16"/>
        <v>0.7670886075949378</v>
      </c>
      <c r="Z104">
        <v>-20.204999999999998</v>
      </c>
      <c r="AB104">
        <f t="shared" ref="AB104:AB167" si="20">AB103+3/199</f>
        <v>3.0150753768845427E-2</v>
      </c>
      <c r="AC104">
        <v>14.492000000000001</v>
      </c>
      <c r="AE104">
        <f t="shared" si="18"/>
        <v>0.78191489361702116</v>
      </c>
      <c r="AF104">
        <v>18.655000000000001</v>
      </c>
      <c r="AH104">
        <f t="shared" si="19"/>
        <v>0.37500000000000033</v>
      </c>
      <c r="AI104">
        <v>-17.568000000000001</v>
      </c>
    </row>
    <row r="105" spans="1:35" x14ac:dyDescent="0.3">
      <c r="A105">
        <v>25.4</v>
      </c>
      <c r="B105">
        <f t="shared" si="13"/>
        <v>0.38099999999999995</v>
      </c>
      <c r="C105">
        <v>33.616999999999997</v>
      </c>
      <c r="E105">
        <v>25.4</v>
      </c>
      <c r="F105">
        <f t="shared" si="15"/>
        <v>0.38099999999999995</v>
      </c>
      <c r="G105">
        <v>17.634</v>
      </c>
      <c r="Q105">
        <v>26</v>
      </c>
      <c r="R105">
        <f t="shared" si="12"/>
        <v>0.78</v>
      </c>
      <c r="S105">
        <v>31.456</v>
      </c>
      <c r="U105">
        <f xml:space="preserve"> 1.455</f>
        <v>1.4550000000000001</v>
      </c>
      <c r="V105">
        <f t="shared" si="14"/>
        <v>0.3872180451127829</v>
      </c>
      <c r="W105">
        <v>-33.651000000000003</v>
      </c>
      <c r="Y105">
        <f t="shared" si="16"/>
        <v>0.7746835443037986</v>
      </c>
      <c r="Z105">
        <v>-20.265000000000001</v>
      </c>
      <c r="AB105">
        <f t="shared" si="20"/>
        <v>4.5226130653267541E-2</v>
      </c>
      <c r="AC105">
        <v>13.231</v>
      </c>
      <c r="AE105">
        <f t="shared" si="18"/>
        <v>0.78989361702127647</v>
      </c>
      <c r="AF105">
        <v>18.681999999999999</v>
      </c>
      <c r="AH105">
        <f t="shared" si="19"/>
        <v>0.37882653061224525</v>
      </c>
      <c r="AI105">
        <v>-17.608000000000001</v>
      </c>
    </row>
    <row r="106" spans="1:35" x14ac:dyDescent="0.3">
      <c r="A106">
        <v>25.7</v>
      </c>
      <c r="B106">
        <f t="shared" si="13"/>
        <v>0.38549999999999995</v>
      </c>
      <c r="C106">
        <v>33.709000000000003</v>
      </c>
      <c r="E106">
        <v>25.7</v>
      </c>
      <c r="F106">
        <f t="shared" si="15"/>
        <v>0.38549999999999995</v>
      </c>
      <c r="G106">
        <v>17.672999999999998</v>
      </c>
      <c r="Q106">
        <v>26.2</v>
      </c>
      <c r="R106">
        <f t="shared" si="12"/>
        <v>0.78599999999999992</v>
      </c>
      <c r="S106">
        <v>31.457999999999998</v>
      </c>
      <c r="U106">
        <f xml:space="preserve"> 1.44</f>
        <v>1.44</v>
      </c>
      <c r="V106">
        <f t="shared" si="14"/>
        <v>0.39097744360902353</v>
      </c>
      <c r="W106">
        <v>-33.713000000000001</v>
      </c>
      <c r="Y106">
        <f t="shared" si="16"/>
        <v>0.7822784810126594</v>
      </c>
      <c r="Z106">
        <v>-20.324999999999999</v>
      </c>
      <c r="AB106">
        <f t="shared" si="20"/>
        <v>6.0301507537689647E-2</v>
      </c>
      <c r="AC106">
        <v>11.968999999999999</v>
      </c>
      <c r="AE106">
        <f t="shared" si="18"/>
        <v>0.79787234042553179</v>
      </c>
      <c r="AF106">
        <v>18.709</v>
      </c>
      <c r="AH106">
        <f t="shared" si="19"/>
        <v>0.38265306122449017</v>
      </c>
      <c r="AI106">
        <v>-17.648</v>
      </c>
    </row>
    <row r="107" spans="1:35" x14ac:dyDescent="0.3">
      <c r="A107">
        <v>26</v>
      </c>
      <c r="B107">
        <f t="shared" si="13"/>
        <v>0.39</v>
      </c>
      <c r="C107">
        <v>33.798999999999999</v>
      </c>
      <c r="E107">
        <v>26</v>
      </c>
      <c r="F107">
        <f t="shared" si="15"/>
        <v>0.39</v>
      </c>
      <c r="G107">
        <v>17.710999999999999</v>
      </c>
      <c r="Q107">
        <v>26.4</v>
      </c>
      <c r="R107">
        <f t="shared" si="12"/>
        <v>0.79199999999999993</v>
      </c>
      <c r="S107">
        <v>31.46</v>
      </c>
      <c r="U107">
        <f xml:space="preserve"> 1.425</f>
        <v>1.425</v>
      </c>
      <c r="V107">
        <f t="shared" si="14"/>
        <v>0.39473684210526416</v>
      </c>
      <c r="W107">
        <v>-33.774999999999999</v>
      </c>
      <c r="Y107">
        <f t="shared" si="16"/>
        <v>0.7898734177215202</v>
      </c>
      <c r="Z107">
        <v>-20.364999999999998</v>
      </c>
      <c r="AB107">
        <f t="shared" si="20"/>
        <v>7.5376884422111753E-2</v>
      </c>
      <c r="AC107">
        <v>11.127000000000001</v>
      </c>
      <c r="AE107">
        <f t="shared" si="18"/>
        <v>0.80585106382978711</v>
      </c>
      <c r="AF107">
        <v>18.725999999999999</v>
      </c>
      <c r="AH107">
        <f t="shared" si="19"/>
        <v>0.38647959183673508</v>
      </c>
      <c r="AI107">
        <v>-17.673999999999999</v>
      </c>
    </row>
    <row r="108" spans="1:35" x14ac:dyDescent="0.3">
      <c r="A108">
        <v>26.2</v>
      </c>
      <c r="B108">
        <f t="shared" si="13"/>
        <v>0.39299999999999996</v>
      </c>
      <c r="C108">
        <v>33.856999999999999</v>
      </c>
      <c r="E108">
        <v>26.2</v>
      </c>
      <c r="F108">
        <f t="shared" si="15"/>
        <v>0.39299999999999996</v>
      </c>
      <c r="G108">
        <v>17.736999999999998</v>
      </c>
      <c r="Q108">
        <v>26.7</v>
      </c>
      <c r="R108">
        <f t="shared" si="12"/>
        <v>0.80099999999999993</v>
      </c>
      <c r="S108">
        <v>31.463999999999999</v>
      </c>
      <c r="U108">
        <f xml:space="preserve"> 1.41</f>
        <v>1.41</v>
      </c>
      <c r="V108">
        <f t="shared" si="14"/>
        <v>0.39849624060150479</v>
      </c>
      <c r="W108">
        <v>-33.865000000000002</v>
      </c>
      <c r="Y108">
        <f t="shared" si="16"/>
        <v>0.797468354430381</v>
      </c>
      <c r="Z108">
        <v>-20.405000000000001</v>
      </c>
      <c r="AB108">
        <f t="shared" si="20"/>
        <v>9.045226130653386E-2</v>
      </c>
      <c r="AC108">
        <v>10.285</v>
      </c>
      <c r="AE108">
        <f t="shared" si="18"/>
        <v>0.81382978723404242</v>
      </c>
      <c r="AF108">
        <v>18.742999999999999</v>
      </c>
      <c r="AH108">
        <f t="shared" si="19"/>
        <v>0.39030612244898</v>
      </c>
      <c r="AI108">
        <v>-17.701000000000001</v>
      </c>
    </row>
    <row r="109" spans="1:35" x14ac:dyDescent="0.3">
      <c r="A109">
        <v>26.4</v>
      </c>
      <c r="B109">
        <f t="shared" si="13"/>
        <v>0.39599999999999996</v>
      </c>
      <c r="C109">
        <v>33.914999999999999</v>
      </c>
      <c r="E109">
        <v>26.4</v>
      </c>
      <c r="F109">
        <f t="shared" si="15"/>
        <v>0.39599999999999996</v>
      </c>
      <c r="G109">
        <v>17.762</v>
      </c>
      <c r="Q109">
        <v>27</v>
      </c>
      <c r="R109">
        <f t="shared" si="12"/>
        <v>0.81</v>
      </c>
      <c r="S109">
        <v>31.062999999999999</v>
      </c>
      <c r="U109">
        <f xml:space="preserve"> 1.395</f>
        <v>1.395</v>
      </c>
      <c r="V109">
        <f t="shared" si="14"/>
        <v>0.40225563909774542</v>
      </c>
      <c r="W109">
        <v>-33.951000000000001</v>
      </c>
      <c r="Y109">
        <f t="shared" si="16"/>
        <v>0.8050632911392418</v>
      </c>
      <c r="Z109">
        <v>-20.465</v>
      </c>
      <c r="AB109">
        <f t="shared" si="20"/>
        <v>0.10552763819095597</v>
      </c>
      <c r="AC109">
        <v>9.0197000000000003</v>
      </c>
      <c r="AE109">
        <f t="shared" si="18"/>
        <v>0.82180851063829774</v>
      </c>
      <c r="AF109">
        <v>18.768999999999998</v>
      </c>
      <c r="AH109">
        <f t="shared" si="19"/>
        <v>0.39413265306122491</v>
      </c>
      <c r="AI109">
        <v>-17.739999999999998</v>
      </c>
    </row>
    <row r="110" spans="1:35" x14ac:dyDescent="0.3">
      <c r="A110">
        <v>26.7</v>
      </c>
      <c r="B110">
        <f t="shared" si="13"/>
        <v>0.40049999999999997</v>
      </c>
      <c r="C110">
        <v>33.999000000000002</v>
      </c>
      <c r="E110">
        <v>26.7</v>
      </c>
      <c r="F110">
        <f t="shared" si="15"/>
        <v>0.40049999999999997</v>
      </c>
      <c r="G110">
        <v>17.8</v>
      </c>
      <c r="Q110">
        <v>27.2</v>
      </c>
      <c r="R110">
        <f t="shared" si="12"/>
        <v>0.81599999999999995</v>
      </c>
      <c r="S110">
        <v>31.466000000000001</v>
      </c>
      <c r="U110">
        <f xml:space="preserve"> 1.38</f>
        <v>1.38</v>
      </c>
      <c r="V110">
        <f t="shared" si="14"/>
        <v>0.40601503759398605</v>
      </c>
      <c r="W110">
        <v>-34.009</v>
      </c>
      <c r="Y110">
        <f t="shared" si="16"/>
        <v>0.8126582278481026</v>
      </c>
      <c r="Z110">
        <v>-20.524999999999999</v>
      </c>
      <c r="AB110">
        <f t="shared" si="20"/>
        <v>0.12060301507537807</v>
      </c>
      <c r="AC110">
        <v>7.7531999999999996</v>
      </c>
      <c r="AE110">
        <f t="shared" si="18"/>
        <v>0.82978723404255306</v>
      </c>
      <c r="AF110">
        <v>18.795000000000002</v>
      </c>
      <c r="AH110">
        <f t="shared" si="19"/>
        <v>0.39795918367346983</v>
      </c>
      <c r="AI110">
        <v>-17.779</v>
      </c>
    </row>
    <row r="111" spans="1:35" x14ac:dyDescent="0.3">
      <c r="A111">
        <v>27</v>
      </c>
      <c r="B111">
        <f t="shared" si="13"/>
        <v>0.40500000000000003</v>
      </c>
      <c r="C111">
        <v>34.082999999999998</v>
      </c>
      <c r="E111">
        <v>27</v>
      </c>
      <c r="F111">
        <f t="shared" si="15"/>
        <v>0.40500000000000003</v>
      </c>
      <c r="G111">
        <v>17.835999999999999</v>
      </c>
      <c r="Q111">
        <v>27.4</v>
      </c>
      <c r="R111">
        <f t="shared" si="12"/>
        <v>0.82199999999999984</v>
      </c>
      <c r="S111">
        <v>31.468</v>
      </c>
      <c r="U111">
        <f xml:space="preserve"> 1.365</f>
        <v>1.365</v>
      </c>
      <c r="V111">
        <f t="shared" si="14"/>
        <v>0.40977443609022668</v>
      </c>
      <c r="W111">
        <v>-34.066000000000003</v>
      </c>
      <c r="Y111">
        <f t="shared" si="16"/>
        <v>0.8202531645569634</v>
      </c>
      <c r="Z111">
        <v>-20.565000000000001</v>
      </c>
      <c r="AB111">
        <f t="shared" si="20"/>
        <v>0.13567839195980019</v>
      </c>
      <c r="AC111">
        <v>6.9077999999999999</v>
      </c>
      <c r="AE111">
        <f t="shared" si="18"/>
        <v>0.83776595744680837</v>
      </c>
      <c r="AF111">
        <v>18.812000000000001</v>
      </c>
      <c r="AH111">
        <f t="shared" si="19"/>
        <v>0.40178571428571475</v>
      </c>
      <c r="AI111">
        <v>-17.805</v>
      </c>
    </row>
    <row r="112" spans="1:35" x14ac:dyDescent="0.3">
      <c r="A112">
        <v>27.2</v>
      </c>
      <c r="B112">
        <f t="shared" si="13"/>
        <v>0.40799999999999997</v>
      </c>
      <c r="C112">
        <v>34.139000000000003</v>
      </c>
      <c r="E112">
        <v>27.2</v>
      </c>
      <c r="F112">
        <f t="shared" si="15"/>
        <v>0.40799999999999997</v>
      </c>
      <c r="G112">
        <v>17.86</v>
      </c>
      <c r="Q112">
        <v>27.7</v>
      </c>
      <c r="R112">
        <f t="shared" si="12"/>
        <v>0.83099999999999996</v>
      </c>
      <c r="S112">
        <v>31.468</v>
      </c>
      <c r="U112">
        <f xml:space="preserve"> 1.35</f>
        <v>1.35</v>
      </c>
      <c r="V112">
        <f t="shared" si="14"/>
        <v>0.41353383458646731</v>
      </c>
      <c r="W112">
        <v>-34.151000000000003</v>
      </c>
      <c r="Y112">
        <f t="shared" si="16"/>
        <v>0.8278481012658242</v>
      </c>
      <c r="Z112">
        <v>-20.606000000000002</v>
      </c>
      <c r="AB112">
        <f t="shared" si="20"/>
        <v>0.15075376884422231</v>
      </c>
      <c r="AC112">
        <v>6.0617000000000001</v>
      </c>
      <c r="AE112">
        <f t="shared" si="18"/>
        <v>0.84574468085106369</v>
      </c>
      <c r="AF112">
        <v>18.829000000000001</v>
      </c>
      <c r="AH112">
        <f t="shared" si="19"/>
        <v>0.40561224489795966</v>
      </c>
      <c r="AI112">
        <v>-17.829000000000001</v>
      </c>
    </row>
    <row r="113" spans="1:35" x14ac:dyDescent="0.3">
      <c r="A113">
        <v>27.4</v>
      </c>
      <c r="B113">
        <f t="shared" si="13"/>
        <v>0.41099999999999992</v>
      </c>
      <c r="C113">
        <v>34.194000000000003</v>
      </c>
      <c r="E113">
        <v>27.4</v>
      </c>
      <c r="F113">
        <f t="shared" si="15"/>
        <v>0.41099999999999992</v>
      </c>
      <c r="G113">
        <v>17.884</v>
      </c>
      <c r="Q113">
        <v>28</v>
      </c>
      <c r="R113">
        <f t="shared" si="12"/>
        <v>0.84</v>
      </c>
      <c r="S113">
        <v>31.469000000000001</v>
      </c>
      <c r="U113">
        <f xml:space="preserve"> 1.335</f>
        <v>1.335</v>
      </c>
      <c r="V113">
        <f t="shared" si="14"/>
        <v>0.41729323308270794</v>
      </c>
      <c r="W113">
        <v>-34.235999999999997</v>
      </c>
      <c r="Y113">
        <f t="shared" si="16"/>
        <v>0.835443037974685</v>
      </c>
      <c r="Z113">
        <v>-20.666</v>
      </c>
      <c r="AB113">
        <f t="shared" si="20"/>
        <v>0.16582914572864443</v>
      </c>
      <c r="AC113">
        <v>4.7910000000000004</v>
      </c>
      <c r="AE113">
        <f t="shared" si="18"/>
        <v>0.85372340425531901</v>
      </c>
      <c r="AF113">
        <v>18.853999999999999</v>
      </c>
      <c r="AH113">
        <f t="shared" si="19"/>
        <v>0.40943877551020458</v>
      </c>
      <c r="AI113">
        <v>-17.864999999999998</v>
      </c>
    </row>
    <row r="114" spans="1:35" x14ac:dyDescent="0.3">
      <c r="A114">
        <v>27.7</v>
      </c>
      <c r="B114">
        <f t="shared" si="13"/>
        <v>0.41549999999999998</v>
      </c>
      <c r="C114">
        <v>34.277000000000001</v>
      </c>
      <c r="E114">
        <v>27.7</v>
      </c>
      <c r="F114">
        <f t="shared" si="15"/>
        <v>0.41549999999999998</v>
      </c>
      <c r="G114">
        <v>17.919</v>
      </c>
      <c r="Q114">
        <v>28.2</v>
      </c>
      <c r="R114">
        <f t="shared" si="12"/>
        <v>0.84599999999999997</v>
      </c>
      <c r="S114">
        <v>31.471</v>
      </c>
      <c r="U114">
        <f xml:space="preserve"> 1.32</f>
        <v>1.32</v>
      </c>
      <c r="V114">
        <f t="shared" si="14"/>
        <v>0.42105263157894857</v>
      </c>
      <c r="W114">
        <v>-34.292000000000002</v>
      </c>
      <c r="Y114">
        <f t="shared" si="16"/>
        <v>0.8430379746835458</v>
      </c>
      <c r="Z114">
        <v>-20.725999999999999</v>
      </c>
      <c r="AB114">
        <f t="shared" si="20"/>
        <v>0.18090452261306655</v>
      </c>
      <c r="AC114">
        <v>3.5183</v>
      </c>
      <c r="AE114">
        <f t="shared" si="18"/>
        <v>0.86170212765957432</v>
      </c>
      <c r="AF114">
        <v>18.88</v>
      </c>
      <c r="AH114">
        <f t="shared" si="19"/>
        <v>0.41326530612244949</v>
      </c>
      <c r="AI114">
        <v>-17.901</v>
      </c>
    </row>
    <row r="115" spans="1:35" x14ac:dyDescent="0.3">
      <c r="A115">
        <v>28</v>
      </c>
      <c r="B115">
        <f t="shared" si="13"/>
        <v>0.42</v>
      </c>
      <c r="C115">
        <v>34.359000000000002</v>
      </c>
      <c r="E115">
        <v>28</v>
      </c>
      <c r="F115">
        <f t="shared" si="15"/>
        <v>0.42</v>
      </c>
      <c r="G115">
        <v>17.954000000000001</v>
      </c>
      <c r="Q115">
        <v>28.4</v>
      </c>
      <c r="R115">
        <f t="shared" si="12"/>
        <v>0.85199999999999987</v>
      </c>
      <c r="S115">
        <v>31.471</v>
      </c>
      <c r="U115">
        <f xml:space="preserve"> 1.305</f>
        <v>1.3049999999999999</v>
      </c>
      <c r="V115">
        <f t="shared" si="14"/>
        <v>0.4248120300751892</v>
      </c>
      <c r="W115">
        <v>-34.347999999999999</v>
      </c>
      <c r="Y115">
        <f t="shared" si="16"/>
        <v>0.8506329113924066</v>
      </c>
      <c r="Z115">
        <v>-20.766999999999999</v>
      </c>
      <c r="AB115">
        <f t="shared" si="20"/>
        <v>0.19597989949748867</v>
      </c>
      <c r="AC115">
        <v>2.6707000000000001</v>
      </c>
      <c r="AE115">
        <f t="shared" si="18"/>
        <v>0.86968085106382964</v>
      </c>
      <c r="AF115">
        <v>18.896999999999998</v>
      </c>
      <c r="AH115">
        <f t="shared" si="19"/>
        <v>0.41709183673469441</v>
      </c>
      <c r="AI115">
        <v>-17.925000000000001</v>
      </c>
    </row>
    <row r="116" spans="1:35" x14ac:dyDescent="0.3">
      <c r="A116">
        <v>28.2</v>
      </c>
      <c r="B116">
        <f t="shared" si="13"/>
        <v>0.42299999999999999</v>
      </c>
      <c r="C116">
        <v>34.414000000000001</v>
      </c>
      <c r="E116">
        <v>28.2</v>
      </c>
      <c r="F116">
        <f t="shared" si="15"/>
        <v>0.42299999999999999</v>
      </c>
      <c r="G116">
        <v>17.977</v>
      </c>
      <c r="Q116">
        <v>28.7</v>
      </c>
      <c r="R116">
        <f t="shared" si="12"/>
        <v>0.86099999999999999</v>
      </c>
      <c r="S116">
        <v>31.474</v>
      </c>
      <c r="U116">
        <f xml:space="preserve"> 1.29</f>
        <v>1.29</v>
      </c>
      <c r="V116">
        <f t="shared" si="14"/>
        <v>0.42857142857142982</v>
      </c>
      <c r="W116">
        <v>-34.432000000000002</v>
      </c>
      <c r="Y116">
        <f t="shared" si="16"/>
        <v>0.8582278481012674</v>
      </c>
      <c r="Z116">
        <v>-20.806000000000001</v>
      </c>
      <c r="AB116">
        <f t="shared" si="20"/>
        <v>0.21105527638191079</v>
      </c>
      <c r="AC116">
        <v>1.8225</v>
      </c>
      <c r="AE116">
        <f t="shared" si="18"/>
        <v>0.87765957446808496</v>
      </c>
      <c r="AF116">
        <v>18.913</v>
      </c>
      <c r="AH116">
        <f t="shared" si="19"/>
        <v>0.42091836734693933</v>
      </c>
      <c r="AI116">
        <v>-17.949000000000002</v>
      </c>
    </row>
    <row r="117" spans="1:35" x14ac:dyDescent="0.3">
      <c r="A117">
        <v>28.4</v>
      </c>
      <c r="B117">
        <f t="shared" si="13"/>
        <v>0.42599999999999993</v>
      </c>
      <c r="C117">
        <v>34.469000000000001</v>
      </c>
      <c r="E117">
        <v>28.4</v>
      </c>
      <c r="F117">
        <f t="shared" si="15"/>
        <v>0.42599999999999993</v>
      </c>
      <c r="G117">
        <v>18</v>
      </c>
      <c r="Q117">
        <v>29</v>
      </c>
      <c r="R117">
        <f t="shared" si="12"/>
        <v>0.87</v>
      </c>
      <c r="S117">
        <v>31.475000000000001</v>
      </c>
      <c r="U117">
        <f xml:space="preserve"> 1.275</f>
        <v>1.2749999999999999</v>
      </c>
      <c r="V117">
        <f t="shared" si="14"/>
        <v>0.43233082706767045</v>
      </c>
      <c r="W117">
        <v>-34.515999999999998</v>
      </c>
      <c r="Y117">
        <f t="shared" si="16"/>
        <v>0.8658227848101282</v>
      </c>
      <c r="Z117">
        <v>-20.867000000000001</v>
      </c>
      <c r="AB117">
        <f t="shared" si="20"/>
        <v>0.22613065326633291</v>
      </c>
      <c r="AC117">
        <v>0.55489999999999995</v>
      </c>
      <c r="AE117">
        <f t="shared" si="18"/>
        <v>0.88563829787234027</v>
      </c>
      <c r="AF117">
        <v>18.937999999999999</v>
      </c>
      <c r="AH117">
        <f t="shared" si="19"/>
        <v>0.42474489795918424</v>
      </c>
      <c r="AI117">
        <v>-17.984999999999999</v>
      </c>
    </row>
    <row r="118" spans="1:35" x14ac:dyDescent="0.3">
      <c r="A118">
        <v>28.7</v>
      </c>
      <c r="B118">
        <f t="shared" si="13"/>
        <v>0.43049999999999999</v>
      </c>
      <c r="C118">
        <v>34.551000000000002</v>
      </c>
      <c r="E118">
        <v>28.7</v>
      </c>
      <c r="F118">
        <f t="shared" si="15"/>
        <v>0.43049999999999999</v>
      </c>
      <c r="G118">
        <v>18.033999999999999</v>
      </c>
      <c r="Q118">
        <v>29.2</v>
      </c>
      <c r="R118">
        <f t="shared" si="12"/>
        <v>0.87599999999999989</v>
      </c>
      <c r="S118">
        <v>31.477</v>
      </c>
      <c r="U118">
        <f xml:space="preserve"> 1.26</f>
        <v>1.26</v>
      </c>
      <c r="V118">
        <f t="shared" si="14"/>
        <v>0.43609022556391108</v>
      </c>
      <c r="W118">
        <v>-34.572000000000003</v>
      </c>
      <c r="Y118">
        <f t="shared" si="16"/>
        <v>0.873417721518989</v>
      </c>
      <c r="Z118">
        <v>-20.927</v>
      </c>
      <c r="AB118">
        <f t="shared" si="20"/>
        <v>0.24120603015075504</v>
      </c>
      <c r="AC118">
        <v>-0.71416999999999997</v>
      </c>
      <c r="AE118">
        <f t="shared" si="18"/>
        <v>0.89361702127659559</v>
      </c>
      <c r="AF118">
        <v>18.963000000000001</v>
      </c>
      <c r="AH118">
        <f t="shared" si="19"/>
        <v>0.42857142857142916</v>
      </c>
      <c r="AI118">
        <v>-18.02</v>
      </c>
    </row>
    <row r="119" spans="1:35" x14ac:dyDescent="0.3">
      <c r="A119">
        <v>29</v>
      </c>
      <c r="B119">
        <f t="shared" si="13"/>
        <v>0.435</v>
      </c>
      <c r="C119">
        <v>34.633000000000003</v>
      </c>
      <c r="E119">
        <v>29</v>
      </c>
      <c r="F119">
        <f t="shared" si="15"/>
        <v>0.435</v>
      </c>
      <c r="G119">
        <v>18.068000000000001</v>
      </c>
      <c r="Q119">
        <v>29.4</v>
      </c>
      <c r="R119">
        <f t="shared" si="12"/>
        <v>0.8819999999999999</v>
      </c>
      <c r="S119">
        <v>31.478000000000002</v>
      </c>
      <c r="U119">
        <f xml:space="preserve"> 1.245</f>
        <v>1.2450000000000001</v>
      </c>
      <c r="V119">
        <f t="shared" si="14"/>
        <v>0.43984962406015171</v>
      </c>
      <c r="W119">
        <v>-34.627000000000002</v>
      </c>
      <c r="Y119">
        <f t="shared" si="16"/>
        <v>0.8810126582278498</v>
      </c>
      <c r="Z119">
        <v>-20.966000000000001</v>
      </c>
      <c r="AB119">
        <f t="shared" si="20"/>
        <v>0.25628140703517716</v>
      </c>
      <c r="AC119">
        <v>-1.5608</v>
      </c>
      <c r="AE119">
        <f t="shared" si="18"/>
        <v>0.90159574468085091</v>
      </c>
      <c r="AF119">
        <v>18.978999999999999</v>
      </c>
      <c r="AH119">
        <f t="shared" si="19"/>
        <v>0.43239795918367407</v>
      </c>
      <c r="AI119">
        <v>-18.042999999999999</v>
      </c>
    </row>
    <row r="120" spans="1:35" x14ac:dyDescent="0.3">
      <c r="A120">
        <v>29.2</v>
      </c>
      <c r="B120">
        <f t="shared" si="13"/>
        <v>0.43799999999999994</v>
      </c>
      <c r="C120">
        <v>34.688000000000002</v>
      </c>
      <c r="E120">
        <v>29.2</v>
      </c>
      <c r="F120">
        <f t="shared" si="15"/>
        <v>0.43799999999999994</v>
      </c>
      <c r="G120">
        <v>18.09</v>
      </c>
      <c r="Q120">
        <v>29.7</v>
      </c>
      <c r="R120">
        <f t="shared" si="12"/>
        <v>0.8909999999999999</v>
      </c>
      <c r="S120">
        <v>31.478999999999999</v>
      </c>
      <c r="U120">
        <f xml:space="preserve"> 1.23</f>
        <v>1.23</v>
      </c>
      <c r="V120">
        <f t="shared" si="14"/>
        <v>0.44360902255639234</v>
      </c>
      <c r="W120">
        <v>-34.71</v>
      </c>
      <c r="Y120">
        <f t="shared" si="16"/>
        <v>0.8886075949367106</v>
      </c>
      <c r="Z120">
        <v>-21.006</v>
      </c>
      <c r="AB120">
        <f t="shared" si="20"/>
        <v>0.27135678391959928</v>
      </c>
      <c r="AC120">
        <v>-2.4077999999999999</v>
      </c>
      <c r="AE120">
        <f t="shared" si="18"/>
        <v>0.90957446808510622</v>
      </c>
      <c r="AF120">
        <v>18.995000000000001</v>
      </c>
      <c r="AH120">
        <f t="shared" si="19"/>
        <v>0.43622448979591899</v>
      </c>
      <c r="AI120">
        <v>-18.065999999999999</v>
      </c>
    </row>
    <row r="121" spans="1:35" x14ac:dyDescent="0.3">
      <c r="A121">
        <v>29.4</v>
      </c>
      <c r="B121">
        <f t="shared" si="13"/>
        <v>0.44099999999999995</v>
      </c>
      <c r="C121">
        <v>34.741</v>
      </c>
      <c r="E121">
        <v>29.4</v>
      </c>
      <c r="F121">
        <f t="shared" si="15"/>
        <v>0.44099999999999995</v>
      </c>
      <c r="G121">
        <v>18.113</v>
      </c>
      <c r="Q121">
        <v>30</v>
      </c>
      <c r="R121">
        <f t="shared" si="12"/>
        <v>0.9</v>
      </c>
      <c r="S121">
        <v>31.48</v>
      </c>
      <c r="U121">
        <f xml:space="preserve"> 1.215</f>
        <v>1.2150000000000001</v>
      </c>
      <c r="V121">
        <f t="shared" si="14"/>
        <v>0.44736842105263297</v>
      </c>
      <c r="W121">
        <v>-34.792999999999999</v>
      </c>
      <c r="Y121">
        <f t="shared" si="16"/>
        <v>0.8962025316455714</v>
      </c>
      <c r="Z121">
        <v>-21.067</v>
      </c>
      <c r="AB121">
        <f t="shared" si="20"/>
        <v>0.2864321608040214</v>
      </c>
      <c r="AC121">
        <v>-3.6775000000000002</v>
      </c>
      <c r="AE121">
        <f t="shared" si="18"/>
        <v>0.91755319148936154</v>
      </c>
      <c r="AF121">
        <v>19.02</v>
      </c>
      <c r="AH121">
        <f t="shared" si="19"/>
        <v>0.44005102040816391</v>
      </c>
      <c r="AI121">
        <v>-18.100000000000001</v>
      </c>
    </row>
    <row r="122" spans="1:35" x14ac:dyDescent="0.3">
      <c r="A122">
        <v>29.7</v>
      </c>
      <c r="B122">
        <f t="shared" si="13"/>
        <v>0.44549999999999995</v>
      </c>
      <c r="C122">
        <v>34.823</v>
      </c>
      <c r="E122">
        <v>29.7</v>
      </c>
      <c r="F122">
        <f t="shared" si="15"/>
        <v>0.44549999999999995</v>
      </c>
      <c r="G122">
        <v>18.146000000000001</v>
      </c>
      <c r="Q122">
        <v>30.2</v>
      </c>
      <c r="R122">
        <f t="shared" si="12"/>
        <v>0.90599999999999992</v>
      </c>
      <c r="S122">
        <v>31.483000000000001</v>
      </c>
      <c r="U122">
        <f xml:space="preserve"> 1.2</f>
        <v>1.2</v>
      </c>
      <c r="V122">
        <f t="shared" si="14"/>
        <v>0.4511278195488736</v>
      </c>
      <c r="W122">
        <v>-34.848999999999997</v>
      </c>
      <c r="Y122">
        <f t="shared" si="16"/>
        <v>0.9037974683544322</v>
      </c>
      <c r="Z122">
        <v>-21.126000000000001</v>
      </c>
      <c r="AB122">
        <f t="shared" si="20"/>
        <v>0.30150753768844352</v>
      </c>
      <c r="AC122">
        <v>-4.9352999999999998</v>
      </c>
      <c r="AE122">
        <f t="shared" si="18"/>
        <v>0.92553191489361686</v>
      </c>
      <c r="AF122">
        <v>19.044</v>
      </c>
      <c r="AH122">
        <f t="shared" si="19"/>
        <v>0.44387755102040882</v>
      </c>
      <c r="AI122">
        <v>-18.134</v>
      </c>
    </row>
    <row r="123" spans="1:35" x14ac:dyDescent="0.3">
      <c r="A123">
        <v>30</v>
      </c>
      <c r="B123">
        <f t="shared" si="13"/>
        <v>0.45</v>
      </c>
      <c r="C123">
        <v>34.904000000000003</v>
      </c>
      <c r="E123">
        <v>30</v>
      </c>
      <c r="F123">
        <f t="shared" si="15"/>
        <v>0.45</v>
      </c>
      <c r="G123">
        <v>18.178999999999998</v>
      </c>
      <c r="Q123">
        <v>30.4</v>
      </c>
      <c r="R123">
        <f t="shared" si="12"/>
        <v>0.91199999999999992</v>
      </c>
      <c r="S123">
        <v>31.483000000000001</v>
      </c>
      <c r="U123">
        <f xml:space="preserve"> 1.185</f>
        <v>1.1850000000000001</v>
      </c>
      <c r="V123">
        <f t="shared" si="14"/>
        <v>0.45488721804511423</v>
      </c>
      <c r="W123">
        <v>-34.904000000000003</v>
      </c>
      <c r="Y123">
        <f t="shared" si="16"/>
        <v>0.911392405063293</v>
      </c>
      <c r="Z123">
        <v>-21.166</v>
      </c>
      <c r="AB123">
        <f t="shared" si="20"/>
        <v>0.31658291457286564</v>
      </c>
      <c r="AC123">
        <v>-5.7130000000000001</v>
      </c>
      <c r="AE123">
        <f t="shared" si="18"/>
        <v>0.93351063829787218</v>
      </c>
      <c r="AF123">
        <v>19.061</v>
      </c>
      <c r="AH123">
        <f t="shared" si="19"/>
        <v>0.44770408163265374</v>
      </c>
      <c r="AI123">
        <v>-18.157</v>
      </c>
    </row>
    <row r="124" spans="1:35" x14ac:dyDescent="0.3">
      <c r="A124">
        <v>30.2</v>
      </c>
      <c r="B124">
        <f t="shared" si="13"/>
        <v>0.45299999999999996</v>
      </c>
      <c r="C124">
        <v>34.959000000000003</v>
      </c>
      <c r="E124">
        <v>30.2</v>
      </c>
      <c r="F124">
        <f t="shared" si="15"/>
        <v>0.45299999999999996</v>
      </c>
      <c r="G124">
        <v>18.201000000000001</v>
      </c>
      <c r="Q124">
        <v>30.7</v>
      </c>
      <c r="R124">
        <f t="shared" si="12"/>
        <v>0.92099999999999993</v>
      </c>
      <c r="S124">
        <v>31.484999999999999</v>
      </c>
      <c r="U124">
        <f xml:space="preserve"> 1.17</f>
        <v>1.17</v>
      </c>
      <c r="V124">
        <f t="shared" si="14"/>
        <v>0.45864661654135486</v>
      </c>
      <c r="W124">
        <v>-34.987000000000002</v>
      </c>
      <c r="Y124">
        <f t="shared" si="16"/>
        <v>0.9189873417721538</v>
      </c>
      <c r="Z124">
        <v>-21.207000000000001</v>
      </c>
      <c r="AB124">
        <f t="shared" si="20"/>
        <v>0.33165829145728776</v>
      </c>
      <c r="AC124">
        <v>-6.5410000000000004</v>
      </c>
      <c r="AE124">
        <f t="shared" si="18"/>
        <v>0.94148936170212749</v>
      </c>
      <c r="AF124">
        <v>19.077000000000002</v>
      </c>
      <c r="AH124">
        <f t="shared" si="19"/>
        <v>0.45153061224489865</v>
      </c>
      <c r="AI124">
        <v>-18.178999999999998</v>
      </c>
    </row>
    <row r="125" spans="1:35" x14ac:dyDescent="0.3">
      <c r="A125">
        <v>30.4</v>
      </c>
      <c r="B125">
        <f t="shared" si="13"/>
        <v>0.45599999999999996</v>
      </c>
      <c r="C125">
        <v>35.012999999999998</v>
      </c>
      <c r="E125">
        <v>30.4</v>
      </c>
      <c r="F125">
        <f t="shared" si="15"/>
        <v>0.45599999999999996</v>
      </c>
      <c r="G125">
        <v>18.222999999999999</v>
      </c>
      <c r="Q125">
        <v>31</v>
      </c>
      <c r="R125">
        <f t="shared" si="12"/>
        <v>0.93</v>
      </c>
      <c r="S125">
        <v>31.488</v>
      </c>
      <c r="U125">
        <f xml:space="preserve"> 1.155</f>
        <v>1.155</v>
      </c>
      <c r="V125">
        <f t="shared" si="14"/>
        <v>0.46240601503759549</v>
      </c>
      <c r="W125">
        <v>-35.07</v>
      </c>
      <c r="Y125">
        <f t="shared" si="16"/>
        <v>0.9265822784810146</v>
      </c>
      <c r="Z125">
        <v>-21.266999999999999</v>
      </c>
      <c r="AB125">
        <f t="shared" si="20"/>
        <v>0.34673366834170988</v>
      </c>
      <c r="AC125">
        <v>-7.7447999999999997</v>
      </c>
      <c r="AE125">
        <f t="shared" si="18"/>
        <v>0.94946808510638281</v>
      </c>
      <c r="AF125">
        <v>19.100999999999999</v>
      </c>
      <c r="AH125">
        <f t="shared" si="19"/>
        <v>0.45535714285714357</v>
      </c>
      <c r="AI125">
        <v>-18.213000000000001</v>
      </c>
    </row>
    <row r="126" spans="1:35" x14ac:dyDescent="0.3">
      <c r="A126">
        <v>30.7</v>
      </c>
      <c r="B126">
        <f t="shared" si="13"/>
        <v>0.46049999999999996</v>
      </c>
      <c r="C126">
        <v>35.094000000000001</v>
      </c>
      <c r="E126">
        <v>30.7</v>
      </c>
      <c r="F126">
        <f t="shared" si="15"/>
        <v>0.46049999999999996</v>
      </c>
      <c r="G126">
        <v>18.256</v>
      </c>
      <c r="Q126">
        <v>31.2</v>
      </c>
      <c r="R126">
        <f t="shared" si="12"/>
        <v>0.93599999999999994</v>
      </c>
      <c r="S126">
        <v>31.491</v>
      </c>
      <c r="U126">
        <f xml:space="preserve"> 1.14</f>
        <v>1.1399999999999999</v>
      </c>
      <c r="V126">
        <f t="shared" si="14"/>
        <v>0.46616541353383611</v>
      </c>
      <c r="W126">
        <v>-35.125999999999998</v>
      </c>
      <c r="Y126">
        <f t="shared" si="16"/>
        <v>0.9341772151898754</v>
      </c>
      <c r="Z126">
        <v>-21.327999999999999</v>
      </c>
      <c r="AB126">
        <f t="shared" si="20"/>
        <v>0.361809045226132</v>
      </c>
      <c r="AC126">
        <v>-8.9102999999999994</v>
      </c>
      <c r="AE126">
        <f t="shared" si="18"/>
        <v>0.95744680851063813</v>
      </c>
      <c r="AF126">
        <v>19.125</v>
      </c>
      <c r="AH126">
        <f t="shared" si="19"/>
        <v>0.45918367346938849</v>
      </c>
      <c r="AI126">
        <v>-18.245999999999999</v>
      </c>
    </row>
    <row r="127" spans="1:35" x14ac:dyDescent="0.3">
      <c r="A127">
        <v>31</v>
      </c>
      <c r="B127">
        <f t="shared" si="13"/>
        <v>0.46500000000000002</v>
      </c>
      <c r="C127">
        <v>35.174999999999997</v>
      </c>
      <c r="E127">
        <v>31</v>
      </c>
      <c r="F127">
        <f t="shared" si="15"/>
        <v>0.46500000000000002</v>
      </c>
      <c r="G127">
        <v>18.288</v>
      </c>
      <c r="Q127">
        <v>31.4</v>
      </c>
      <c r="R127">
        <f t="shared" si="12"/>
        <v>0.94199999999999984</v>
      </c>
      <c r="S127">
        <v>31.492000000000001</v>
      </c>
      <c r="U127">
        <f xml:space="preserve"> 1.125</f>
        <v>1.125</v>
      </c>
      <c r="V127">
        <f t="shared" si="14"/>
        <v>0.46992481203007674</v>
      </c>
      <c r="W127">
        <v>-35.180999999999997</v>
      </c>
      <c r="Y127">
        <f t="shared" si="16"/>
        <v>0.9417721518987362</v>
      </c>
      <c r="Z127">
        <v>-21.367999999999999</v>
      </c>
      <c r="AB127">
        <f t="shared" si="20"/>
        <v>0.37688442211055412</v>
      </c>
      <c r="AC127">
        <v>-9.6640999999999995</v>
      </c>
      <c r="AE127">
        <f t="shared" si="18"/>
        <v>0.96542553191489344</v>
      </c>
      <c r="AF127">
        <v>19.140999999999998</v>
      </c>
      <c r="AH127">
        <f t="shared" si="19"/>
        <v>0.4630102040816334</v>
      </c>
      <c r="AI127">
        <v>-18.268000000000001</v>
      </c>
    </row>
    <row r="128" spans="1:35" x14ac:dyDescent="0.3">
      <c r="A128">
        <v>31.2</v>
      </c>
      <c r="B128">
        <f t="shared" si="13"/>
        <v>0.46799999999999997</v>
      </c>
      <c r="C128">
        <v>35.229999999999997</v>
      </c>
      <c r="E128">
        <v>31.2</v>
      </c>
      <c r="F128">
        <f t="shared" si="15"/>
        <v>0.46799999999999997</v>
      </c>
      <c r="G128">
        <v>18.309999999999999</v>
      </c>
      <c r="Q128">
        <v>31.7</v>
      </c>
      <c r="R128">
        <f t="shared" si="12"/>
        <v>0.95099999999999996</v>
      </c>
      <c r="S128">
        <v>31.495000000000001</v>
      </c>
      <c r="U128">
        <f xml:space="preserve"> 1.11</f>
        <v>1.1100000000000001</v>
      </c>
      <c r="V128">
        <f t="shared" si="14"/>
        <v>0.47368421052631737</v>
      </c>
      <c r="W128">
        <v>-35.262999999999998</v>
      </c>
      <c r="Y128">
        <f t="shared" si="16"/>
        <v>0.949367088607597</v>
      </c>
      <c r="Z128">
        <v>-21.408000000000001</v>
      </c>
      <c r="AB128">
        <f t="shared" si="20"/>
        <v>0.39195979899497624</v>
      </c>
      <c r="AC128">
        <v>-10.414</v>
      </c>
      <c r="AE128">
        <f t="shared" si="18"/>
        <v>0.97340425531914876</v>
      </c>
      <c r="AF128">
        <v>19.158000000000001</v>
      </c>
      <c r="AH128">
        <f t="shared" si="19"/>
        <v>0.46683673469387832</v>
      </c>
      <c r="AI128">
        <v>-18.29</v>
      </c>
    </row>
    <row r="129" spans="1:35" x14ac:dyDescent="0.3">
      <c r="A129">
        <v>31.4</v>
      </c>
      <c r="B129">
        <f t="shared" si="13"/>
        <v>0.47099999999999992</v>
      </c>
      <c r="C129">
        <v>35.283000000000001</v>
      </c>
      <c r="E129">
        <v>31.4</v>
      </c>
      <c r="F129">
        <f t="shared" si="15"/>
        <v>0.47099999999999992</v>
      </c>
      <c r="G129">
        <v>18.332000000000001</v>
      </c>
      <c r="Q129">
        <v>32</v>
      </c>
      <c r="R129">
        <f t="shared" si="12"/>
        <v>0.96</v>
      </c>
      <c r="S129">
        <v>31.498999999999999</v>
      </c>
      <c r="U129">
        <f xml:space="preserve"> 1.095</f>
        <v>1.095</v>
      </c>
      <c r="V129">
        <f t="shared" si="14"/>
        <v>0.477443609022558</v>
      </c>
      <c r="W129">
        <v>-35.345999999999997</v>
      </c>
      <c r="Y129">
        <f t="shared" si="16"/>
        <v>0.9569620253164578</v>
      </c>
      <c r="Z129">
        <v>-21.469000000000001</v>
      </c>
      <c r="AB129">
        <f t="shared" si="20"/>
        <v>0.40703517587939836</v>
      </c>
      <c r="AC129">
        <v>-11.448</v>
      </c>
      <c r="AE129">
        <f t="shared" si="18"/>
        <v>0.98138297872340408</v>
      </c>
      <c r="AF129">
        <v>19.181999999999999</v>
      </c>
      <c r="AH129">
        <f t="shared" si="19"/>
        <v>0.47066326530612324</v>
      </c>
      <c r="AI129">
        <v>-18.324000000000002</v>
      </c>
    </row>
    <row r="130" spans="1:35" x14ac:dyDescent="0.3">
      <c r="A130">
        <v>31.7</v>
      </c>
      <c r="B130">
        <f t="shared" si="13"/>
        <v>0.47549999999999998</v>
      </c>
      <c r="C130">
        <v>35.365000000000002</v>
      </c>
      <c r="E130">
        <v>31.7</v>
      </c>
      <c r="F130">
        <f t="shared" si="15"/>
        <v>0.47549999999999998</v>
      </c>
      <c r="G130">
        <v>18.364000000000001</v>
      </c>
      <c r="Q130">
        <v>32.200000000000003</v>
      </c>
      <c r="R130">
        <f t="shared" si="12"/>
        <v>0.96600000000000008</v>
      </c>
      <c r="S130">
        <v>31.503</v>
      </c>
      <c r="U130">
        <f xml:space="preserve"> 1.08</f>
        <v>1.08</v>
      </c>
      <c r="V130">
        <f t="shared" si="14"/>
        <v>0.48120300751879863</v>
      </c>
      <c r="W130">
        <v>-35.401000000000003</v>
      </c>
      <c r="Y130">
        <f t="shared" si="16"/>
        <v>0.9645569620253186</v>
      </c>
      <c r="Z130">
        <v>-21.53</v>
      </c>
      <c r="AB130">
        <f t="shared" si="20"/>
        <v>0.42211055276382048</v>
      </c>
      <c r="AC130">
        <v>-12.420999999999999</v>
      </c>
      <c r="AE130">
        <f t="shared" si="18"/>
        <v>0.98936170212765939</v>
      </c>
      <c r="AF130">
        <v>19.206</v>
      </c>
      <c r="AH130">
        <f t="shared" si="19"/>
        <v>0.47448979591836815</v>
      </c>
      <c r="AI130">
        <v>-18.356999999999999</v>
      </c>
    </row>
    <row r="131" spans="1:35" x14ac:dyDescent="0.3">
      <c r="A131">
        <v>32</v>
      </c>
      <c r="B131">
        <f t="shared" si="13"/>
        <v>0.48</v>
      </c>
      <c r="C131">
        <v>35.445</v>
      </c>
      <c r="E131">
        <v>32</v>
      </c>
      <c r="F131">
        <f t="shared" si="15"/>
        <v>0.48</v>
      </c>
      <c r="G131">
        <v>18.396999999999998</v>
      </c>
      <c r="Q131">
        <v>32.4</v>
      </c>
      <c r="R131">
        <f t="shared" ref="R131:R194" si="21">Q131*1.5/50</f>
        <v>0.97199999999999986</v>
      </c>
      <c r="S131">
        <v>31.504000000000001</v>
      </c>
      <c r="U131">
        <f xml:space="preserve"> 1.065</f>
        <v>1.0649999999999999</v>
      </c>
      <c r="V131">
        <f t="shared" si="14"/>
        <v>0.48496240601503926</v>
      </c>
      <c r="W131">
        <v>-35.456000000000003</v>
      </c>
      <c r="Y131">
        <f t="shared" si="16"/>
        <v>0.9721518987341794</v>
      </c>
      <c r="Z131">
        <v>-21.568999999999999</v>
      </c>
      <c r="AB131">
        <f t="shared" si="20"/>
        <v>0.4371859296482426</v>
      </c>
      <c r="AC131">
        <v>-13.021000000000001</v>
      </c>
      <c r="AE131">
        <f t="shared" si="18"/>
        <v>0.99734042553191471</v>
      </c>
      <c r="AF131">
        <v>19.222000000000001</v>
      </c>
      <c r="AH131">
        <f t="shared" si="19"/>
        <v>0.47831632653061307</v>
      </c>
      <c r="AI131">
        <v>-18.379000000000001</v>
      </c>
    </row>
    <row r="132" spans="1:35" x14ac:dyDescent="0.3">
      <c r="A132">
        <v>32.200000000000003</v>
      </c>
      <c r="B132">
        <f t="shared" ref="B132:B195" si="22">A132*$B$2/100</f>
        <v>0.48300000000000004</v>
      </c>
      <c r="C132">
        <v>35.499000000000002</v>
      </c>
      <c r="E132">
        <v>32.200000000000003</v>
      </c>
      <c r="F132">
        <f t="shared" si="15"/>
        <v>0.48300000000000004</v>
      </c>
      <c r="G132">
        <v>18.417999999999999</v>
      </c>
      <c r="Q132">
        <v>32.700000000000003</v>
      </c>
      <c r="R132">
        <f t="shared" si="21"/>
        <v>0.98100000000000009</v>
      </c>
      <c r="S132">
        <v>31.509</v>
      </c>
      <c r="U132">
        <f xml:space="preserve"> 1.05</f>
        <v>1.05</v>
      </c>
      <c r="V132">
        <f t="shared" ref="V132:V195" si="23">V131+1.5/399</f>
        <v>0.48872180451127989</v>
      </c>
      <c r="W132">
        <v>-35.539000000000001</v>
      </c>
      <c r="Y132">
        <f t="shared" si="16"/>
        <v>0.9797468354430402</v>
      </c>
      <c r="Z132">
        <v>-21.61</v>
      </c>
      <c r="AB132">
        <f t="shared" si="20"/>
        <v>0.45226130653266472</v>
      </c>
      <c r="AC132">
        <v>-13.587999999999999</v>
      </c>
      <c r="AE132">
        <f t="shared" si="18"/>
        <v>1.0053191489361701</v>
      </c>
      <c r="AF132">
        <v>19.236999999999998</v>
      </c>
      <c r="AH132">
        <f t="shared" si="19"/>
        <v>0.48214285714285798</v>
      </c>
      <c r="AI132">
        <v>-18.401</v>
      </c>
    </row>
    <row r="133" spans="1:35" x14ac:dyDescent="0.3">
      <c r="A133">
        <v>32.4</v>
      </c>
      <c r="B133">
        <f t="shared" si="22"/>
        <v>0.48599999999999993</v>
      </c>
      <c r="C133">
        <v>35.552999999999997</v>
      </c>
      <c r="E133">
        <v>32.4</v>
      </c>
      <c r="F133">
        <f t="shared" ref="F133:F196" si="24">E133*$B$2/100</f>
        <v>0.48599999999999993</v>
      </c>
      <c r="G133">
        <v>18.440000000000001</v>
      </c>
      <c r="Q133">
        <v>33</v>
      </c>
      <c r="R133">
        <f t="shared" si="21"/>
        <v>0.99</v>
      </c>
      <c r="S133">
        <v>31.513000000000002</v>
      </c>
      <c r="U133">
        <f xml:space="preserve"> 1.035</f>
        <v>1.0349999999999999</v>
      </c>
      <c r="V133">
        <f t="shared" si="23"/>
        <v>0.49248120300752052</v>
      </c>
      <c r="W133">
        <v>-35.621000000000002</v>
      </c>
      <c r="Y133">
        <f t="shared" ref="Y133:Y196" si="25">Y132+3/395</f>
        <v>0.987341772151901</v>
      </c>
      <c r="Z133">
        <v>-21.670999999999999</v>
      </c>
      <c r="AB133">
        <f t="shared" si="20"/>
        <v>0.46733668341708684</v>
      </c>
      <c r="AC133">
        <v>-14.374000000000001</v>
      </c>
      <c r="AE133">
        <f t="shared" si="18"/>
        <v>1.0132978723404256</v>
      </c>
      <c r="AF133">
        <v>19.260000000000002</v>
      </c>
      <c r="AH133">
        <f t="shared" si="19"/>
        <v>0.4859693877551029</v>
      </c>
      <c r="AI133">
        <v>-18.434000000000001</v>
      </c>
    </row>
    <row r="134" spans="1:35" x14ac:dyDescent="0.3">
      <c r="A134">
        <v>32.700000000000003</v>
      </c>
      <c r="B134">
        <f t="shared" si="22"/>
        <v>0.49050000000000005</v>
      </c>
      <c r="C134">
        <v>35.634</v>
      </c>
      <c r="E134">
        <v>32.700000000000003</v>
      </c>
      <c r="F134">
        <f t="shared" si="24"/>
        <v>0.49050000000000005</v>
      </c>
      <c r="G134">
        <v>18.472000000000001</v>
      </c>
      <c r="Q134">
        <v>33.200000000000003</v>
      </c>
      <c r="R134">
        <f t="shared" si="21"/>
        <v>0.99600000000000011</v>
      </c>
      <c r="S134">
        <v>31.518000000000001</v>
      </c>
      <c r="U134">
        <f xml:space="preserve"> 1.02</f>
        <v>1.02</v>
      </c>
      <c r="V134">
        <f t="shared" si="23"/>
        <v>0.49624060150376115</v>
      </c>
      <c r="W134">
        <v>-35.676000000000002</v>
      </c>
      <c r="Y134">
        <f t="shared" si="25"/>
        <v>0.9949367088607618</v>
      </c>
      <c r="Z134">
        <v>-21.731000000000002</v>
      </c>
      <c r="AB134">
        <f t="shared" si="20"/>
        <v>0.48241206030150896</v>
      </c>
      <c r="AC134">
        <v>-15.096</v>
      </c>
      <c r="AE134">
        <f t="shared" si="18"/>
        <v>1.021276595744681</v>
      </c>
      <c r="AF134">
        <v>19.283999999999999</v>
      </c>
      <c r="AH134">
        <f t="shared" si="19"/>
        <v>0.48979591836734782</v>
      </c>
      <c r="AI134">
        <v>-18.466999999999999</v>
      </c>
    </row>
    <row r="135" spans="1:35" x14ac:dyDescent="0.3">
      <c r="A135">
        <v>33</v>
      </c>
      <c r="B135">
        <f t="shared" si="22"/>
        <v>0.495</v>
      </c>
      <c r="C135">
        <v>35.715000000000003</v>
      </c>
      <c r="E135">
        <v>33</v>
      </c>
      <c r="F135">
        <f t="shared" si="24"/>
        <v>0.495</v>
      </c>
      <c r="G135">
        <v>18.504000000000001</v>
      </c>
      <c r="Q135">
        <v>33.4</v>
      </c>
      <c r="R135">
        <f t="shared" si="21"/>
        <v>1.0019999999999998</v>
      </c>
      <c r="S135">
        <v>31.52</v>
      </c>
      <c r="U135">
        <f xml:space="preserve"> 1.005</f>
        <v>1.0049999999999999</v>
      </c>
      <c r="V135">
        <f t="shared" si="23"/>
        <v>0.50000000000000178</v>
      </c>
      <c r="W135">
        <v>-35.731999999999999</v>
      </c>
      <c r="Y135">
        <f t="shared" si="25"/>
        <v>1.0025316455696225</v>
      </c>
      <c r="Z135">
        <v>-21.771999999999998</v>
      </c>
      <c r="AB135">
        <f t="shared" si="20"/>
        <v>0.49748743718593108</v>
      </c>
      <c r="AC135">
        <v>-15.534000000000001</v>
      </c>
      <c r="AE135">
        <f t="shared" si="18"/>
        <v>1.0292553191489364</v>
      </c>
      <c r="AF135">
        <v>19.3</v>
      </c>
      <c r="AH135">
        <f t="shared" si="19"/>
        <v>0.49362244897959273</v>
      </c>
      <c r="AI135">
        <v>-18.489000000000001</v>
      </c>
    </row>
    <row r="136" spans="1:35" x14ac:dyDescent="0.3">
      <c r="A136">
        <v>33.200000000000003</v>
      </c>
      <c r="B136">
        <f t="shared" si="22"/>
        <v>0.49800000000000005</v>
      </c>
      <c r="C136">
        <v>35.768999999999998</v>
      </c>
      <c r="E136">
        <v>33.200000000000003</v>
      </c>
      <c r="F136">
        <f t="shared" si="24"/>
        <v>0.49800000000000005</v>
      </c>
      <c r="G136">
        <v>18.526</v>
      </c>
      <c r="Q136">
        <v>33.700000000000003</v>
      </c>
      <c r="R136">
        <f t="shared" si="21"/>
        <v>1.0110000000000001</v>
      </c>
      <c r="S136">
        <v>31.526</v>
      </c>
      <c r="U136">
        <f xml:space="preserve"> 0.99</f>
        <v>0.99</v>
      </c>
      <c r="V136">
        <f t="shared" si="23"/>
        <v>0.50375939849624241</v>
      </c>
      <c r="W136">
        <v>-35.814</v>
      </c>
      <c r="Y136">
        <f t="shared" si="25"/>
        <v>1.0101265822784833</v>
      </c>
      <c r="Z136">
        <v>-21.812999999999999</v>
      </c>
      <c r="AB136">
        <f t="shared" si="20"/>
        <v>0.5125628140703532</v>
      </c>
      <c r="AC136">
        <v>-15.946999999999999</v>
      </c>
      <c r="AE136">
        <f t="shared" ref="AE136:AE195" si="26">AE135+1.5/188</f>
        <v>1.0372340425531918</v>
      </c>
      <c r="AF136">
        <v>19.315000000000001</v>
      </c>
      <c r="AH136">
        <f t="shared" ref="AH136:AH199" si="27">AH135+1.5/392</f>
        <v>0.49744897959183765</v>
      </c>
      <c r="AI136">
        <v>-18.510999999999999</v>
      </c>
    </row>
    <row r="137" spans="1:35" x14ac:dyDescent="0.3">
      <c r="A137">
        <v>33.4</v>
      </c>
      <c r="B137">
        <f t="shared" si="22"/>
        <v>0.50099999999999989</v>
      </c>
      <c r="C137">
        <v>35.823</v>
      </c>
      <c r="E137">
        <v>33.4</v>
      </c>
      <c r="F137">
        <f t="shared" si="24"/>
        <v>0.50099999999999989</v>
      </c>
      <c r="G137">
        <v>18.547000000000001</v>
      </c>
      <c r="Q137">
        <v>34</v>
      </c>
      <c r="R137">
        <f t="shared" si="21"/>
        <v>1.02</v>
      </c>
      <c r="S137">
        <v>31.530999999999999</v>
      </c>
      <c r="U137">
        <f xml:space="preserve"> 0.975</f>
        <v>0.97499999999999998</v>
      </c>
      <c r="V137">
        <f t="shared" si="23"/>
        <v>0.50751879699248303</v>
      </c>
      <c r="W137">
        <v>-35.896999999999998</v>
      </c>
      <c r="Y137">
        <f t="shared" si="25"/>
        <v>1.0177215189873441</v>
      </c>
      <c r="Z137">
        <v>-21.873999999999999</v>
      </c>
      <c r="AB137">
        <f t="shared" si="20"/>
        <v>0.52763819095477527</v>
      </c>
      <c r="AC137">
        <v>-16.52</v>
      </c>
      <c r="AE137">
        <f t="shared" si="26"/>
        <v>1.0452127659574473</v>
      </c>
      <c r="AF137">
        <v>19.338999999999999</v>
      </c>
      <c r="AH137">
        <f t="shared" si="27"/>
        <v>0.50127551020408256</v>
      </c>
      <c r="AI137">
        <v>-18.544</v>
      </c>
    </row>
    <row r="138" spans="1:35" x14ac:dyDescent="0.3">
      <c r="A138">
        <v>33.700000000000003</v>
      </c>
      <c r="B138">
        <f t="shared" si="22"/>
        <v>0.50550000000000006</v>
      </c>
      <c r="C138">
        <v>35.904000000000003</v>
      </c>
      <c r="E138">
        <v>33.700000000000003</v>
      </c>
      <c r="F138">
        <f t="shared" si="24"/>
        <v>0.50550000000000006</v>
      </c>
      <c r="G138">
        <v>18.579000000000001</v>
      </c>
      <c r="Q138">
        <v>34.200000000000003</v>
      </c>
      <c r="R138">
        <f t="shared" si="21"/>
        <v>1.026</v>
      </c>
      <c r="S138">
        <v>31.536000000000001</v>
      </c>
      <c r="U138">
        <f xml:space="preserve"> 0.96</f>
        <v>0.96</v>
      </c>
      <c r="V138">
        <f t="shared" si="23"/>
        <v>0.51127819548872366</v>
      </c>
      <c r="W138">
        <v>-35.951999999999998</v>
      </c>
      <c r="Y138">
        <f t="shared" si="25"/>
        <v>1.0253164556962049</v>
      </c>
      <c r="Z138">
        <v>-21.936</v>
      </c>
      <c r="AB138">
        <f t="shared" si="20"/>
        <v>0.54271356783919733</v>
      </c>
      <c r="AC138">
        <v>-17.065999999999999</v>
      </c>
      <c r="AE138">
        <f t="shared" si="26"/>
        <v>1.0531914893617027</v>
      </c>
      <c r="AF138">
        <v>19.363</v>
      </c>
      <c r="AH138">
        <f t="shared" si="27"/>
        <v>0.50510204081632748</v>
      </c>
      <c r="AI138">
        <v>-18.576000000000001</v>
      </c>
    </row>
    <row r="139" spans="1:35" x14ac:dyDescent="0.3">
      <c r="A139">
        <v>34</v>
      </c>
      <c r="B139">
        <f t="shared" si="22"/>
        <v>0.51</v>
      </c>
      <c r="C139">
        <v>35.984999999999999</v>
      </c>
      <c r="E139">
        <v>34</v>
      </c>
      <c r="F139">
        <f t="shared" si="24"/>
        <v>0.51</v>
      </c>
      <c r="G139">
        <v>18.611000000000001</v>
      </c>
      <c r="Q139">
        <v>34.4</v>
      </c>
      <c r="R139">
        <f t="shared" si="21"/>
        <v>1.0319999999999998</v>
      </c>
      <c r="S139">
        <v>31.539000000000001</v>
      </c>
      <c r="U139">
        <f xml:space="preserve"> 0.945</f>
        <v>0.94499999999999995</v>
      </c>
      <c r="V139">
        <f t="shared" si="23"/>
        <v>0.51503759398496429</v>
      </c>
      <c r="W139">
        <v>-36.006999999999998</v>
      </c>
      <c r="Y139">
        <f t="shared" si="25"/>
        <v>1.0329113924050657</v>
      </c>
      <c r="Z139">
        <v>-21.977</v>
      </c>
      <c r="AB139">
        <f t="shared" si="20"/>
        <v>0.5577889447236194</v>
      </c>
      <c r="AC139">
        <v>-17.388000000000002</v>
      </c>
      <c r="AE139">
        <f t="shared" si="26"/>
        <v>1.0611702127659581</v>
      </c>
      <c r="AF139">
        <v>19.378</v>
      </c>
      <c r="AH139">
        <f t="shared" si="27"/>
        <v>0.5089285714285724</v>
      </c>
      <c r="AI139">
        <v>-18.597999999999999</v>
      </c>
    </row>
    <row r="140" spans="1:35" x14ac:dyDescent="0.3">
      <c r="A140">
        <v>34.200000000000003</v>
      </c>
      <c r="B140">
        <f t="shared" si="22"/>
        <v>0.51300000000000001</v>
      </c>
      <c r="C140">
        <v>36.04</v>
      </c>
      <c r="E140">
        <v>34.200000000000003</v>
      </c>
      <c r="F140">
        <f t="shared" si="24"/>
        <v>0.51300000000000001</v>
      </c>
      <c r="G140">
        <v>18.632000000000001</v>
      </c>
      <c r="Q140">
        <v>34.700000000000003</v>
      </c>
      <c r="R140">
        <f t="shared" si="21"/>
        <v>1.0410000000000001</v>
      </c>
      <c r="S140">
        <v>31.545999999999999</v>
      </c>
      <c r="U140">
        <f xml:space="preserve"> 0.93</f>
        <v>0.93</v>
      </c>
      <c r="V140">
        <f t="shared" si="23"/>
        <v>0.51879699248120492</v>
      </c>
      <c r="W140">
        <v>-36.090000000000003</v>
      </c>
      <c r="Y140">
        <f t="shared" si="25"/>
        <v>1.0405063291139265</v>
      </c>
      <c r="Z140">
        <v>-22.018000000000001</v>
      </c>
      <c r="AB140">
        <f t="shared" si="20"/>
        <v>0.57286432160804146</v>
      </c>
      <c r="AC140">
        <v>-17.706</v>
      </c>
      <c r="AE140">
        <f t="shared" si="26"/>
        <v>1.0691489361702136</v>
      </c>
      <c r="AF140">
        <v>19.393000000000001</v>
      </c>
      <c r="AH140">
        <f t="shared" si="27"/>
        <v>0.51275510204081731</v>
      </c>
      <c r="AI140">
        <v>-18.62</v>
      </c>
    </row>
    <row r="141" spans="1:35" x14ac:dyDescent="0.3">
      <c r="A141">
        <v>34.4</v>
      </c>
      <c r="B141">
        <f t="shared" si="22"/>
        <v>0.5159999999999999</v>
      </c>
      <c r="C141">
        <v>36.093000000000004</v>
      </c>
      <c r="E141">
        <v>34.4</v>
      </c>
      <c r="F141">
        <f t="shared" si="24"/>
        <v>0.5159999999999999</v>
      </c>
      <c r="G141">
        <v>18.652999999999999</v>
      </c>
      <c r="Q141">
        <v>35</v>
      </c>
      <c r="R141">
        <f t="shared" si="21"/>
        <v>1.05</v>
      </c>
      <c r="S141">
        <v>31.552</v>
      </c>
      <c r="U141">
        <f xml:space="preserve"> 0.915</f>
        <v>0.91500000000000004</v>
      </c>
      <c r="V141">
        <f t="shared" si="23"/>
        <v>0.52255639097744555</v>
      </c>
      <c r="W141">
        <v>-36.171999999999997</v>
      </c>
      <c r="Y141">
        <f t="shared" si="25"/>
        <v>1.0481012658227873</v>
      </c>
      <c r="Z141">
        <v>-22.079000000000001</v>
      </c>
      <c r="AB141">
        <f t="shared" si="20"/>
        <v>0.58793969849246352</v>
      </c>
      <c r="AC141">
        <v>-18.12</v>
      </c>
      <c r="AE141">
        <f t="shared" si="26"/>
        <v>1.077127659574469</v>
      </c>
      <c r="AF141">
        <v>19.416</v>
      </c>
      <c r="AH141">
        <f t="shared" si="27"/>
        <v>0.51658163265306223</v>
      </c>
      <c r="AI141">
        <v>-18.652000000000001</v>
      </c>
    </row>
    <row r="142" spans="1:35" x14ac:dyDescent="0.3">
      <c r="A142">
        <v>34.700000000000003</v>
      </c>
      <c r="B142">
        <f t="shared" si="22"/>
        <v>0.52050000000000007</v>
      </c>
      <c r="C142">
        <v>36.173999999999999</v>
      </c>
      <c r="E142">
        <v>34.700000000000003</v>
      </c>
      <c r="F142">
        <f t="shared" si="24"/>
        <v>0.52050000000000007</v>
      </c>
      <c r="G142">
        <v>18.684999999999999</v>
      </c>
      <c r="Q142">
        <v>35.200000000000003</v>
      </c>
      <c r="R142">
        <f t="shared" si="21"/>
        <v>1.056</v>
      </c>
      <c r="S142">
        <v>31.556999999999999</v>
      </c>
      <c r="U142">
        <f xml:space="preserve"> 0.9</f>
        <v>0.9</v>
      </c>
      <c r="V142">
        <f t="shared" si="23"/>
        <v>0.52631578947368618</v>
      </c>
      <c r="W142">
        <v>-36.226999999999997</v>
      </c>
      <c r="Y142">
        <f t="shared" si="25"/>
        <v>1.0556962025316481</v>
      </c>
      <c r="Z142">
        <v>-22.140999999999998</v>
      </c>
      <c r="AB142">
        <f t="shared" si="20"/>
        <v>0.60301507537688559</v>
      </c>
      <c r="AC142">
        <v>-18.494</v>
      </c>
      <c r="AE142">
        <f t="shared" si="26"/>
        <v>1.0851063829787244</v>
      </c>
      <c r="AF142">
        <v>19.439</v>
      </c>
      <c r="AH142">
        <f t="shared" si="27"/>
        <v>0.52040816326530714</v>
      </c>
      <c r="AI142">
        <v>-18.684999999999999</v>
      </c>
    </row>
    <row r="143" spans="1:35" x14ac:dyDescent="0.3">
      <c r="A143">
        <v>35</v>
      </c>
      <c r="B143">
        <f t="shared" si="22"/>
        <v>0.52500000000000002</v>
      </c>
      <c r="C143">
        <v>36.255000000000003</v>
      </c>
      <c r="E143">
        <v>35</v>
      </c>
      <c r="F143">
        <f t="shared" si="24"/>
        <v>0.52500000000000002</v>
      </c>
      <c r="G143">
        <v>18.716999999999999</v>
      </c>
      <c r="Q143">
        <v>35.4</v>
      </c>
      <c r="R143">
        <f t="shared" si="21"/>
        <v>1.0619999999999998</v>
      </c>
      <c r="S143">
        <v>31.561</v>
      </c>
      <c r="U143">
        <f xml:space="preserve"> 0.885</f>
        <v>0.88500000000000001</v>
      </c>
      <c r="V143">
        <f t="shared" si="23"/>
        <v>0.53007518796992681</v>
      </c>
      <c r="W143">
        <v>-36.283000000000001</v>
      </c>
      <c r="Y143">
        <f t="shared" si="25"/>
        <v>1.0632911392405089</v>
      </c>
      <c r="Z143">
        <v>-22.181999999999999</v>
      </c>
      <c r="AB143">
        <f t="shared" si="20"/>
        <v>0.61809045226130765</v>
      </c>
      <c r="AC143">
        <v>-18.725000000000001</v>
      </c>
      <c r="AE143">
        <f t="shared" si="26"/>
        <v>1.0930851063829798</v>
      </c>
      <c r="AF143">
        <v>19.454000000000001</v>
      </c>
      <c r="AH143">
        <f t="shared" si="27"/>
        <v>0.52423469387755206</v>
      </c>
      <c r="AI143">
        <v>-18.706</v>
      </c>
    </row>
    <row r="144" spans="1:35" x14ac:dyDescent="0.3">
      <c r="A144">
        <v>35.200000000000003</v>
      </c>
      <c r="B144">
        <f t="shared" si="22"/>
        <v>0.52800000000000002</v>
      </c>
      <c r="C144">
        <v>36.308999999999997</v>
      </c>
      <c r="E144">
        <v>35.200000000000003</v>
      </c>
      <c r="F144">
        <f t="shared" si="24"/>
        <v>0.52800000000000002</v>
      </c>
      <c r="G144">
        <v>18.738</v>
      </c>
      <c r="Q144">
        <v>35.700000000000003</v>
      </c>
      <c r="R144">
        <f t="shared" si="21"/>
        <v>1.0710000000000002</v>
      </c>
      <c r="S144">
        <v>31.568000000000001</v>
      </c>
      <c r="U144">
        <f xml:space="preserve"> 0.87</f>
        <v>0.87</v>
      </c>
      <c r="V144">
        <f t="shared" si="23"/>
        <v>0.53383458646616744</v>
      </c>
      <c r="W144">
        <v>-36.366</v>
      </c>
      <c r="Y144">
        <f t="shared" si="25"/>
        <v>1.0708860759493697</v>
      </c>
      <c r="Z144">
        <v>-22.224</v>
      </c>
      <c r="AB144">
        <f t="shared" si="20"/>
        <v>0.63316582914572972</v>
      </c>
      <c r="AC144">
        <v>-18.952000000000002</v>
      </c>
      <c r="AE144">
        <f t="shared" si="26"/>
        <v>1.1010638297872353</v>
      </c>
      <c r="AF144">
        <v>19.469000000000001</v>
      </c>
      <c r="AH144">
        <f t="shared" si="27"/>
        <v>0.52806122448979698</v>
      </c>
      <c r="AI144">
        <v>-18.728000000000002</v>
      </c>
    </row>
    <row r="145" spans="1:35" x14ac:dyDescent="0.3">
      <c r="A145">
        <v>35.4</v>
      </c>
      <c r="B145">
        <f t="shared" si="22"/>
        <v>0.53099999999999992</v>
      </c>
      <c r="C145">
        <v>36.363</v>
      </c>
      <c r="E145">
        <v>35.4</v>
      </c>
      <c r="F145">
        <f t="shared" si="24"/>
        <v>0.53099999999999992</v>
      </c>
      <c r="G145">
        <v>18.759</v>
      </c>
      <c r="Q145">
        <v>36</v>
      </c>
      <c r="R145">
        <f t="shared" si="21"/>
        <v>1.08</v>
      </c>
      <c r="S145">
        <v>31.576000000000001</v>
      </c>
      <c r="U145">
        <f xml:space="preserve"> 0.855</f>
        <v>0.85499999999999998</v>
      </c>
      <c r="V145">
        <f t="shared" si="23"/>
        <v>0.53759398496240807</v>
      </c>
      <c r="W145">
        <v>-36.448999999999998</v>
      </c>
      <c r="Y145">
        <f t="shared" si="25"/>
        <v>1.0784810126582305</v>
      </c>
      <c r="Z145">
        <v>-22.286000000000001</v>
      </c>
      <c r="AB145">
        <f t="shared" si="20"/>
        <v>0.64824120603015178</v>
      </c>
      <c r="AC145">
        <v>-19.234999999999999</v>
      </c>
      <c r="AE145">
        <f t="shared" si="26"/>
        <v>1.1090425531914907</v>
      </c>
      <c r="AF145">
        <v>19.492000000000001</v>
      </c>
      <c r="AH145">
        <f t="shared" si="27"/>
        <v>0.53188775510204189</v>
      </c>
      <c r="AI145">
        <v>-18.760000000000002</v>
      </c>
    </row>
    <row r="146" spans="1:35" x14ac:dyDescent="0.3">
      <c r="A146">
        <v>35.700000000000003</v>
      </c>
      <c r="B146">
        <f t="shared" si="22"/>
        <v>0.53550000000000009</v>
      </c>
      <c r="C146">
        <v>36.445</v>
      </c>
      <c r="E146">
        <v>35.700000000000003</v>
      </c>
      <c r="F146">
        <f t="shared" si="24"/>
        <v>0.53550000000000009</v>
      </c>
      <c r="G146">
        <v>18.791</v>
      </c>
      <c r="Q146">
        <v>36.200000000000003</v>
      </c>
      <c r="R146">
        <f t="shared" si="21"/>
        <v>1.0860000000000001</v>
      </c>
      <c r="S146">
        <v>31.58</v>
      </c>
      <c r="U146">
        <f xml:space="preserve"> 0.84</f>
        <v>0.84</v>
      </c>
      <c r="V146">
        <f t="shared" si="23"/>
        <v>0.5413533834586487</v>
      </c>
      <c r="W146">
        <v>-36.503999999999998</v>
      </c>
      <c r="Y146">
        <f t="shared" si="25"/>
        <v>1.0860759493670913</v>
      </c>
      <c r="Z146">
        <v>-22.349</v>
      </c>
      <c r="AB146">
        <f t="shared" si="20"/>
        <v>0.66331658291457385</v>
      </c>
      <c r="AC146">
        <v>-19.518999999999998</v>
      </c>
      <c r="AE146">
        <f t="shared" si="26"/>
        <v>1.1170212765957461</v>
      </c>
      <c r="AF146">
        <v>19.515000000000001</v>
      </c>
      <c r="AH146">
        <f t="shared" si="27"/>
        <v>0.53571428571428681</v>
      </c>
      <c r="AI146">
        <v>-18.792000000000002</v>
      </c>
    </row>
    <row r="147" spans="1:35" x14ac:dyDescent="0.3">
      <c r="A147">
        <v>36</v>
      </c>
      <c r="B147">
        <f t="shared" si="22"/>
        <v>0.54</v>
      </c>
      <c r="C147">
        <v>36.526000000000003</v>
      </c>
      <c r="E147">
        <v>36</v>
      </c>
      <c r="F147">
        <f t="shared" si="24"/>
        <v>0.54</v>
      </c>
      <c r="G147">
        <v>18.821999999999999</v>
      </c>
      <c r="Q147">
        <v>36.4</v>
      </c>
      <c r="R147">
        <f t="shared" si="21"/>
        <v>1.0919999999999999</v>
      </c>
      <c r="S147">
        <v>31.585000000000001</v>
      </c>
      <c r="U147">
        <f xml:space="preserve"> 0.825</f>
        <v>0.82499999999999996</v>
      </c>
      <c r="V147">
        <f t="shared" si="23"/>
        <v>0.54511278195488932</v>
      </c>
      <c r="W147">
        <v>-36.558999999999997</v>
      </c>
      <c r="Y147">
        <f t="shared" si="25"/>
        <v>1.0936708860759521</v>
      </c>
      <c r="Z147">
        <v>-22.39</v>
      </c>
      <c r="AB147">
        <f t="shared" si="20"/>
        <v>0.67839195979899591</v>
      </c>
      <c r="AC147">
        <v>-19.687999999999999</v>
      </c>
      <c r="AE147">
        <f t="shared" si="26"/>
        <v>1.1250000000000016</v>
      </c>
      <c r="AF147">
        <v>19.53</v>
      </c>
      <c r="AH147">
        <f t="shared" si="27"/>
        <v>0.53954081632653172</v>
      </c>
      <c r="AI147">
        <v>-18.814</v>
      </c>
    </row>
    <row r="148" spans="1:35" x14ac:dyDescent="0.3">
      <c r="A148">
        <v>36.200000000000003</v>
      </c>
      <c r="B148">
        <f t="shared" si="22"/>
        <v>0.54300000000000004</v>
      </c>
      <c r="C148">
        <v>36.581000000000003</v>
      </c>
      <c r="E148">
        <v>36.200000000000003</v>
      </c>
      <c r="F148">
        <f t="shared" si="24"/>
        <v>0.54300000000000004</v>
      </c>
      <c r="G148">
        <v>18.843</v>
      </c>
      <c r="Q148">
        <v>36.700000000000003</v>
      </c>
      <c r="R148">
        <f t="shared" si="21"/>
        <v>1.101</v>
      </c>
      <c r="S148">
        <v>31.591999999999999</v>
      </c>
      <c r="U148">
        <f xml:space="preserve"> 0.81</f>
        <v>0.81</v>
      </c>
      <c r="V148">
        <f t="shared" si="23"/>
        <v>0.54887218045112995</v>
      </c>
      <c r="W148">
        <v>-36.643000000000001</v>
      </c>
      <c r="Y148">
        <f t="shared" si="25"/>
        <v>1.1012658227848129</v>
      </c>
      <c r="Z148">
        <v>-22.431999999999999</v>
      </c>
      <c r="AB148">
        <f t="shared" si="20"/>
        <v>0.69346733668341798</v>
      </c>
      <c r="AC148">
        <v>-19.852</v>
      </c>
      <c r="AE148">
        <f t="shared" si="26"/>
        <v>1.132978723404257</v>
      </c>
      <c r="AF148">
        <v>19.545999999999999</v>
      </c>
      <c r="AH148">
        <f t="shared" si="27"/>
        <v>0.54336734693877664</v>
      </c>
      <c r="AI148">
        <v>-18.835000000000001</v>
      </c>
    </row>
    <row r="149" spans="1:35" x14ac:dyDescent="0.3">
      <c r="A149">
        <v>36.4</v>
      </c>
      <c r="B149">
        <f t="shared" si="22"/>
        <v>0.54599999999999993</v>
      </c>
      <c r="C149">
        <v>36.634999999999998</v>
      </c>
      <c r="E149">
        <v>36.4</v>
      </c>
      <c r="F149">
        <f t="shared" si="24"/>
        <v>0.54599999999999993</v>
      </c>
      <c r="G149">
        <v>18.864000000000001</v>
      </c>
      <c r="Q149">
        <v>37</v>
      </c>
      <c r="R149">
        <f t="shared" si="21"/>
        <v>1.1100000000000001</v>
      </c>
      <c r="S149">
        <v>31.6</v>
      </c>
      <c r="U149">
        <f xml:space="preserve"> 0.795</f>
        <v>0.79500000000000004</v>
      </c>
      <c r="V149">
        <f t="shared" si="23"/>
        <v>0.55263157894737058</v>
      </c>
      <c r="W149">
        <v>-36.725999999999999</v>
      </c>
      <c r="Y149">
        <f t="shared" si="25"/>
        <v>1.1088607594936737</v>
      </c>
      <c r="Z149">
        <v>-22.495000000000001</v>
      </c>
      <c r="AB149">
        <f t="shared" si="20"/>
        <v>0.70854271356784004</v>
      </c>
      <c r="AC149">
        <v>-20.088000000000001</v>
      </c>
      <c r="AE149">
        <f t="shared" si="26"/>
        <v>1.1409574468085124</v>
      </c>
      <c r="AF149">
        <v>19.568999999999999</v>
      </c>
      <c r="AH149">
        <f t="shared" si="27"/>
        <v>0.54719387755102156</v>
      </c>
      <c r="AI149">
        <v>-18.867000000000001</v>
      </c>
    </row>
    <row r="150" spans="1:35" x14ac:dyDescent="0.3">
      <c r="A150">
        <v>36.700000000000003</v>
      </c>
      <c r="B150">
        <f t="shared" si="22"/>
        <v>0.55049999999999999</v>
      </c>
      <c r="C150">
        <v>36.716999999999999</v>
      </c>
      <c r="E150">
        <v>36.700000000000003</v>
      </c>
      <c r="F150">
        <f t="shared" si="24"/>
        <v>0.55049999999999999</v>
      </c>
      <c r="G150">
        <v>18.895</v>
      </c>
      <c r="Q150">
        <v>37.200000000000003</v>
      </c>
      <c r="R150">
        <f t="shared" si="21"/>
        <v>1.1160000000000001</v>
      </c>
      <c r="S150">
        <v>31.606999999999999</v>
      </c>
      <c r="U150">
        <f xml:space="preserve"> 0.78</f>
        <v>0.78</v>
      </c>
      <c r="V150">
        <f t="shared" si="23"/>
        <v>0.55639097744361121</v>
      </c>
      <c r="W150">
        <v>-36.781999999999996</v>
      </c>
      <c r="Y150">
        <f t="shared" si="25"/>
        <v>1.1164556962025345</v>
      </c>
      <c r="Z150">
        <v>-22.559000000000001</v>
      </c>
      <c r="AB150">
        <f t="shared" si="20"/>
        <v>0.72361809045226211</v>
      </c>
      <c r="AC150">
        <v>-20.303999999999998</v>
      </c>
      <c r="AE150">
        <f t="shared" si="26"/>
        <v>1.1489361702127678</v>
      </c>
      <c r="AF150">
        <v>19.591999999999999</v>
      </c>
      <c r="AH150">
        <f t="shared" si="27"/>
        <v>0.55102040816326647</v>
      </c>
      <c r="AI150">
        <v>-18.899000000000001</v>
      </c>
    </row>
    <row r="151" spans="1:35" x14ac:dyDescent="0.3">
      <c r="A151">
        <v>37</v>
      </c>
      <c r="B151">
        <f t="shared" si="22"/>
        <v>0.55500000000000005</v>
      </c>
      <c r="C151">
        <v>36.798999999999999</v>
      </c>
      <c r="E151">
        <v>37</v>
      </c>
      <c r="F151">
        <f t="shared" si="24"/>
        <v>0.55500000000000005</v>
      </c>
      <c r="G151">
        <v>18.925999999999998</v>
      </c>
      <c r="Q151">
        <v>37.4</v>
      </c>
      <c r="R151">
        <f t="shared" si="21"/>
        <v>1.1219999999999999</v>
      </c>
      <c r="S151">
        <v>31.611000000000001</v>
      </c>
      <c r="U151">
        <f xml:space="preserve"> 0.765</f>
        <v>0.76500000000000001</v>
      </c>
      <c r="V151">
        <f t="shared" si="23"/>
        <v>0.56015037593985184</v>
      </c>
      <c r="W151">
        <v>-36.837000000000003</v>
      </c>
      <c r="Y151">
        <f t="shared" si="25"/>
        <v>1.1240506329113953</v>
      </c>
      <c r="Z151">
        <v>-22.600999999999999</v>
      </c>
      <c r="AB151">
        <f t="shared" si="20"/>
        <v>0.73869346733668417</v>
      </c>
      <c r="AC151">
        <v>-20.440999999999999</v>
      </c>
      <c r="AE151">
        <f t="shared" si="26"/>
        <v>1.1569148936170233</v>
      </c>
      <c r="AF151">
        <v>19.606999999999999</v>
      </c>
      <c r="AH151">
        <f t="shared" si="27"/>
        <v>0.55484693877551139</v>
      </c>
      <c r="AI151">
        <v>-18.920000000000002</v>
      </c>
    </row>
    <row r="152" spans="1:35" x14ac:dyDescent="0.3">
      <c r="A152">
        <v>37.200000000000003</v>
      </c>
      <c r="B152">
        <f t="shared" si="22"/>
        <v>0.55800000000000005</v>
      </c>
      <c r="C152">
        <v>36.853000000000002</v>
      </c>
      <c r="E152">
        <v>37.200000000000003</v>
      </c>
      <c r="F152">
        <f t="shared" si="24"/>
        <v>0.55800000000000005</v>
      </c>
      <c r="G152">
        <v>18.946999999999999</v>
      </c>
      <c r="Q152">
        <v>37.700000000000003</v>
      </c>
      <c r="R152">
        <f t="shared" si="21"/>
        <v>1.131</v>
      </c>
      <c r="S152">
        <v>31.62</v>
      </c>
      <c r="U152">
        <f xml:space="preserve"> 0.75</f>
        <v>0.75</v>
      </c>
      <c r="V152">
        <f t="shared" si="23"/>
        <v>0.56390977443609247</v>
      </c>
      <c r="W152">
        <v>-36.920999999999999</v>
      </c>
      <c r="Y152">
        <f t="shared" si="25"/>
        <v>1.1316455696202561</v>
      </c>
      <c r="Z152">
        <v>-22.643000000000001</v>
      </c>
      <c r="AB152">
        <f t="shared" si="20"/>
        <v>0.75376884422110624</v>
      </c>
      <c r="AC152">
        <v>-20.57</v>
      </c>
      <c r="AE152">
        <f t="shared" si="26"/>
        <v>1.1648936170212787</v>
      </c>
      <c r="AF152">
        <v>19.623000000000001</v>
      </c>
      <c r="AH152">
        <f t="shared" si="27"/>
        <v>0.55867346938775631</v>
      </c>
      <c r="AI152">
        <v>-18.940999999999999</v>
      </c>
    </row>
    <row r="153" spans="1:35" x14ac:dyDescent="0.3">
      <c r="A153">
        <v>37.4</v>
      </c>
      <c r="B153">
        <f t="shared" si="22"/>
        <v>0.56099999999999994</v>
      </c>
      <c r="C153">
        <v>36.908000000000001</v>
      </c>
      <c r="E153">
        <v>37.4</v>
      </c>
      <c r="F153">
        <f t="shared" si="24"/>
        <v>0.56099999999999994</v>
      </c>
      <c r="G153">
        <v>18.966999999999999</v>
      </c>
      <c r="Q153">
        <v>38</v>
      </c>
      <c r="R153">
        <f t="shared" si="21"/>
        <v>1.1399999999999999</v>
      </c>
      <c r="S153">
        <v>31.629000000000001</v>
      </c>
      <c r="U153">
        <f xml:space="preserve"> 0.735</f>
        <v>0.73499999999999999</v>
      </c>
      <c r="V153">
        <f t="shared" si="23"/>
        <v>0.5676691729323331</v>
      </c>
      <c r="W153">
        <v>-37.005000000000003</v>
      </c>
      <c r="Y153">
        <f t="shared" si="25"/>
        <v>1.1392405063291169</v>
      </c>
      <c r="Z153">
        <v>-22.707000000000001</v>
      </c>
      <c r="AB153">
        <f t="shared" si="20"/>
        <v>0.7688442211055283</v>
      </c>
      <c r="AC153">
        <v>-20.748999999999999</v>
      </c>
      <c r="AE153">
        <f t="shared" si="26"/>
        <v>1.1728723404255341</v>
      </c>
      <c r="AF153">
        <v>19.646000000000001</v>
      </c>
      <c r="AH153">
        <f t="shared" si="27"/>
        <v>0.56250000000000122</v>
      </c>
      <c r="AI153">
        <v>-18.972000000000001</v>
      </c>
    </row>
    <row r="154" spans="1:35" x14ac:dyDescent="0.3">
      <c r="A154">
        <v>37.700000000000003</v>
      </c>
      <c r="B154">
        <f t="shared" si="22"/>
        <v>0.5655</v>
      </c>
      <c r="C154">
        <v>36.99</v>
      </c>
      <c r="E154">
        <v>37.700000000000003</v>
      </c>
      <c r="F154">
        <f t="shared" si="24"/>
        <v>0.5655</v>
      </c>
      <c r="G154">
        <v>18.998000000000001</v>
      </c>
      <c r="Q154">
        <v>38.200000000000003</v>
      </c>
      <c r="R154">
        <f t="shared" si="21"/>
        <v>1.1460000000000001</v>
      </c>
      <c r="S154">
        <v>31.635999999999999</v>
      </c>
      <c r="U154">
        <f xml:space="preserve"> 0.72</f>
        <v>0.72</v>
      </c>
      <c r="V154">
        <f t="shared" si="23"/>
        <v>0.57142857142857373</v>
      </c>
      <c r="W154">
        <v>-37.06</v>
      </c>
      <c r="Y154">
        <f t="shared" si="25"/>
        <v>1.1468354430379777</v>
      </c>
      <c r="Z154">
        <v>-22.771999999999998</v>
      </c>
      <c r="AB154">
        <f t="shared" si="20"/>
        <v>0.78391959798995037</v>
      </c>
      <c r="AC154">
        <v>-20.917000000000002</v>
      </c>
      <c r="AE154">
        <f t="shared" si="26"/>
        <v>1.1808510638297895</v>
      </c>
      <c r="AF154">
        <v>19.667999999999999</v>
      </c>
      <c r="AH154">
        <f t="shared" si="27"/>
        <v>0.56632653061224614</v>
      </c>
      <c r="AI154">
        <v>-19.004000000000001</v>
      </c>
    </row>
    <row r="155" spans="1:35" x14ac:dyDescent="0.3">
      <c r="A155">
        <v>38</v>
      </c>
      <c r="B155">
        <f t="shared" si="22"/>
        <v>0.56999999999999995</v>
      </c>
      <c r="C155">
        <v>37.072000000000003</v>
      </c>
      <c r="E155">
        <v>38</v>
      </c>
      <c r="F155">
        <f t="shared" si="24"/>
        <v>0.56999999999999995</v>
      </c>
      <c r="G155">
        <v>19.029</v>
      </c>
      <c r="Q155">
        <v>38.4</v>
      </c>
      <c r="R155">
        <f t="shared" si="21"/>
        <v>1.1519999999999999</v>
      </c>
      <c r="S155">
        <v>31.641999999999999</v>
      </c>
      <c r="U155">
        <f xml:space="preserve"> 0.705</f>
        <v>0.70499999999999996</v>
      </c>
      <c r="V155">
        <f t="shared" si="23"/>
        <v>0.57518796992481436</v>
      </c>
      <c r="W155">
        <v>-37.116</v>
      </c>
      <c r="Y155">
        <f t="shared" si="25"/>
        <v>1.1544303797468385</v>
      </c>
      <c r="Z155">
        <v>-22.814</v>
      </c>
      <c r="AB155">
        <f t="shared" si="20"/>
        <v>0.79899497487437243</v>
      </c>
      <c r="AC155">
        <v>-21.027000000000001</v>
      </c>
      <c r="AE155">
        <f t="shared" si="26"/>
        <v>1.188829787234045</v>
      </c>
      <c r="AF155">
        <v>19.683</v>
      </c>
      <c r="AH155">
        <f t="shared" si="27"/>
        <v>0.57015306122449105</v>
      </c>
      <c r="AI155">
        <v>-19.024999999999999</v>
      </c>
    </row>
    <row r="156" spans="1:35" x14ac:dyDescent="0.3">
      <c r="A156">
        <v>38.200000000000003</v>
      </c>
      <c r="B156">
        <f t="shared" si="22"/>
        <v>0.57300000000000006</v>
      </c>
      <c r="C156">
        <v>37.125999999999998</v>
      </c>
      <c r="E156">
        <v>38.200000000000003</v>
      </c>
      <c r="F156">
        <f t="shared" si="24"/>
        <v>0.57300000000000006</v>
      </c>
      <c r="G156">
        <v>19.048999999999999</v>
      </c>
      <c r="Q156">
        <v>38.700000000000003</v>
      </c>
      <c r="R156">
        <f t="shared" si="21"/>
        <v>1.161</v>
      </c>
      <c r="S156">
        <v>31.65</v>
      </c>
      <c r="U156">
        <f xml:space="preserve"> 0.69</f>
        <v>0.69</v>
      </c>
      <c r="V156">
        <f t="shared" si="23"/>
        <v>0.57894736842105499</v>
      </c>
      <c r="W156">
        <v>-37.200000000000003</v>
      </c>
      <c r="Y156">
        <f t="shared" si="25"/>
        <v>1.1620253164556993</v>
      </c>
      <c r="Z156">
        <v>-22.858000000000001</v>
      </c>
      <c r="AB156">
        <f t="shared" si="20"/>
        <v>0.8140703517587945</v>
      </c>
      <c r="AC156">
        <v>-21.135000000000002</v>
      </c>
      <c r="AE156">
        <f t="shared" si="26"/>
        <v>1.1968085106383004</v>
      </c>
      <c r="AF156">
        <v>19.698</v>
      </c>
      <c r="AH156">
        <f t="shared" si="27"/>
        <v>0.57397959183673597</v>
      </c>
      <c r="AI156">
        <v>-19.045999999999999</v>
      </c>
    </row>
    <row r="157" spans="1:35" x14ac:dyDescent="0.3">
      <c r="A157">
        <v>38.4</v>
      </c>
      <c r="B157">
        <f t="shared" si="22"/>
        <v>0.57599999999999996</v>
      </c>
      <c r="C157">
        <v>37.180999999999997</v>
      </c>
      <c r="E157">
        <v>38.4</v>
      </c>
      <c r="F157">
        <f t="shared" si="24"/>
        <v>0.57599999999999996</v>
      </c>
      <c r="G157">
        <v>19.07</v>
      </c>
      <c r="Q157">
        <v>39</v>
      </c>
      <c r="R157">
        <f t="shared" si="21"/>
        <v>1.17</v>
      </c>
      <c r="S157">
        <v>31.66</v>
      </c>
      <c r="U157">
        <f xml:space="preserve"> 0.675</f>
        <v>0.67500000000000004</v>
      </c>
      <c r="V157">
        <f t="shared" si="23"/>
        <v>0.58270676691729562</v>
      </c>
      <c r="W157">
        <v>-37.283999999999999</v>
      </c>
      <c r="Y157">
        <f t="shared" si="25"/>
        <v>1.1696202531645601</v>
      </c>
      <c r="Z157">
        <v>-22.922999999999998</v>
      </c>
      <c r="AB157">
        <f t="shared" si="20"/>
        <v>0.82914572864321656</v>
      </c>
      <c r="AC157">
        <v>-21.291</v>
      </c>
      <c r="AE157">
        <f t="shared" si="26"/>
        <v>1.2047872340425558</v>
      </c>
      <c r="AF157">
        <v>19.72</v>
      </c>
      <c r="AH157">
        <f t="shared" si="27"/>
        <v>0.57780612244898089</v>
      </c>
      <c r="AI157">
        <v>-19.077000000000002</v>
      </c>
    </row>
    <row r="158" spans="1:35" x14ac:dyDescent="0.3">
      <c r="A158">
        <v>38.700000000000003</v>
      </c>
      <c r="B158">
        <f t="shared" si="22"/>
        <v>0.58050000000000002</v>
      </c>
      <c r="C158">
        <v>37.264000000000003</v>
      </c>
      <c r="E158">
        <v>38.700000000000003</v>
      </c>
      <c r="F158">
        <f t="shared" si="24"/>
        <v>0.58050000000000002</v>
      </c>
      <c r="G158">
        <v>19.100000000000001</v>
      </c>
      <c r="Q158">
        <v>39.200000000000003</v>
      </c>
      <c r="R158">
        <f t="shared" si="21"/>
        <v>1.1760000000000002</v>
      </c>
      <c r="S158">
        <v>31.667999999999999</v>
      </c>
      <c r="U158">
        <f xml:space="preserve"> 0.66</f>
        <v>0.66</v>
      </c>
      <c r="V158">
        <f t="shared" si="23"/>
        <v>0.58646616541353624</v>
      </c>
      <c r="W158">
        <v>-37.341000000000001</v>
      </c>
      <c r="Y158">
        <f t="shared" si="25"/>
        <v>1.1772151898734209</v>
      </c>
      <c r="Z158">
        <v>-22.988</v>
      </c>
      <c r="AB158">
        <f t="shared" si="20"/>
        <v>0.84422110552763863</v>
      </c>
      <c r="AC158">
        <v>-21.443000000000001</v>
      </c>
      <c r="AE158">
        <f t="shared" si="26"/>
        <v>1.2127659574468113</v>
      </c>
      <c r="AF158">
        <v>19.742000000000001</v>
      </c>
      <c r="AH158">
        <f t="shared" si="27"/>
        <v>0.5816326530612258</v>
      </c>
      <c r="AI158">
        <v>-19.108000000000001</v>
      </c>
    </row>
    <row r="159" spans="1:35" x14ac:dyDescent="0.3">
      <c r="A159">
        <v>39</v>
      </c>
      <c r="B159">
        <f t="shared" si="22"/>
        <v>0.58499999999999996</v>
      </c>
      <c r="C159">
        <v>37.345999999999997</v>
      </c>
      <c r="E159">
        <v>39</v>
      </c>
      <c r="F159">
        <f t="shared" si="24"/>
        <v>0.58499999999999996</v>
      </c>
      <c r="G159">
        <v>19.131</v>
      </c>
      <c r="Q159">
        <v>39.4</v>
      </c>
      <c r="R159">
        <f t="shared" si="21"/>
        <v>1.1819999999999999</v>
      </c>
      <c r="S159">
        <v>31.672999999999998</v>
      </c>
      <c r="U159">
        <f xml:space="preserve"> 0.645</f>
        <v>0.64500000000000002</v>
      </c>
      <c r="V159">
        <f t="shared" si="23"/>
        <v>0.59022556390977687</v>
      </c>
      <c r="W159">
        <v>-37.396999999999998</v>
      </c>
      <c r="Y159">
        <f t="shared" si="25"/>
        <v>1.1848101265822817</v>
      </c>
      <c r="Z159">
        <v>-23.030999999999999</v>
      </c>
      <c r="AB159">
        <f t="shared" si="20"/>
        <v>0.85929648241206069</v>
      </c>
      <c r="AC159">
        <v>-21.541</v>
      </c>
      <c r="AE159">
        <f t="shared" si="26"/>
        <v>1.2207446808510667</v>
      </c>
      <c r="AF159">
        <v>19.757999999999999</v>
      </c>
      <c r="AH159">
        <f t="shared" si="27"/>
        <v>0.58545918367347072</v>
      </c>
      <c r="AI159">
        <v>-19.129000000000001</v>
      </c>
    </row>
    <row r="160" spans="1:35" x14ac:dyDescent="0.3">
      <c r="A160">
        <v>39.200000000000003</v>
      </c>
      <c r="B160">
        <f t="shared" si="22"/>
        <v>0.58800000000000008</v>
      </c>
      <c r="C160">
        <v>37.401000000000003</v>
      </c>
      <c r="E160">
        <v>39.200000000000003</v>
      </c>
      <c r="F160">
        <f t="shared" si="24"/>
        <v>0.58800000000000008</v>
      </c>
      <c r="G160">
        <v>19.151</v>
      </c>
      <c r="Q160">
        <v>39.700000000000003</v>
      </c>
      <c r="R160">
        <f t="shared" si="21"/>
        <v>1.1910000000000001</v>
      </c>
      <c r="S160">
        <v>31.683</v>
      </c>
      <c r="U160">
        <f xml:space="preserve"> 0.63</f>
        <v>0.63</v>
      </c>
      <c r="V160">
        <f t="shared" si="23"/>
        <v>0.5939849624060175</v>
      </c>
      <c r="W160">
        <v>-37.481000000000002</v>
      </c>
      <c r="Y160">
        <f t="shared" si="25"/>
        <v>1.1924050632911425</v>
      </c>
      <c r="Z160">
        <v>-23.074999999999999</v>
      </c>
      <c r="AB160">
        <f t="shared" si="20"/>
        <v>0.87437185929648276</v>
      </c>
      <c r="AC160">
        <v>-21.64</v>
      </c>
      <c r="AE160">
        <f t="shared" si="26"/>
        <v>1.2287234042553221</v>
      </c>
      <c r="AF160">
        <v>19.771999999999998</v>
      </c>
      <c r="AH160">
        <f t="shared" si="27"/>
        <v>0.58928571428571563</v>
      </c>
      <c r="AI160">
        <v>-19.149999999999999</v>
      </c>
    </row>
    <row r="161" spans="1:35" x14ac:dyDescent="0.3">
      <c r="A161">
        <v>39.4</v>
      </c>
      <c r="B161">
        <f t="shared" si="22"/>
        <v>0.59099999999999997</v>
      </c>
      <c r="C161">
        <v>37.457000000000001</v>
      </c>
      <c r="E161">
        <v>39.4</v>
      </c>
      <c r="F161">
        <f t="shared" si="24"/>
        <v>0.59099999999999997</v>
      </c>
      <c r="G161">
        <v>19.172000000000001</v>
      </c>
      <c r="Q161">
        <v>40</v>
      </c>
      <c r="R161">
        <f t="shared" si="21"/>
        <v>1.2</v>
      </c>
      <c r="S161">
        <v>31.693000000000001</v>
      </c>
      <c r="U161">
        <f xml:space="preserve"> 0.615</f>
        <v>0.61499999999999999</v>
      </c>
      <c r="V161">
        <f t="shared" si="23"/>
        <v>0.59774436090225813</v>
      </c>
      <c r="W161">
        <v>-37.566000000000003</v>
      </c>
      <c r="Y161">
        <f t="shared" si="25"/>
        <v>1.2000000000000033</v>
      </c>
      <c r="Z161">
        <v>-23.140999999999998</v>
      </c>
      <c r="AB161">
        <f t="shared" si="20"/>
        <v>0.88944723618090482</v>
      </c>
      <c r="AC161">
        <v>-21.78</v>
      </c>
      <c r="AE161">
        <f t="shared" si="26"/>
        <v>1.2367021276595775</v>
      </c>
      <c r="AF161">
        <v>19.795000000000002</v>
      </c>
      <c r="AH161">
        <f t="shared" si="27"/>
        <v>0.59311224489796055</v>
      </c>
      <c r="AI161">
        <v>-19.181000000000001</v>
      </c>
    </row>
    <row r="162" spans="1:35" x14ac:dyDescent="0.3">
      <c r="A162">
        <v>39.700000000000003</v>
      </c>
      <c r="B162">
        <f t="shared" si="22"/>
        <v>0.59550000000000003</v>
      </c>
      <c r="C162">
        <v>37.54</v>
      </c>
      <c r="E162">
        <v>39.700000000000003</v>
      </c>
      <c r="F162">
        <f t="shared" si="24"/>
        <v>0.59550000000000003</v>
      </c>
      <c r="G162">
        <v>19.202000000000002</v>
      </c>
      <c r="Q162">
        <v>40.200000000000003</v>
      </c>
      <c r="R162">
        <f t="shared" si="21"/>
        <v>1.2060000000000002</v>
      </c>
      <c r="S162">
        <v>31.702999999999999</v>
      </c>
      <c r="U162">
        <f xml:space="preserve"> 0.6</f>
        <v>0.6</v>
      </c>
      <c r="V162">
        <f t="shared" si="23"/>
        <v>0.60150375939849876</v>
      </c>
      <c r="W162">
        <v>-37.622999999999998</v>
      </c>
      <c r="Y162">
        <f t="shared" si="25"/>
        <v>1.2075949367088641</v>
      </c>
      <c r="Z162">
        <v>-23.207999999999998</v>
      </c>
      <c r="AB162">
        <f t="shared" si="20"/>
        <v>0.90452261306532689</v>
      </c>
      <c r="AC162">
        <v>-21.916</v>
      </c>
      <c r="AE162">
        <f t="shared" si="26"/>
        <v>1.244680851063833</v>
      </c>
      <c r="AF162">
        <v>19.82</v>
      </c>
      <c r="AH162">
        <f t="shared" si="27"/>
        <v>0.59693877551020547</v>
      </c>
      <c r="AI162">
        <v>-19.212</v>
      </c>
    </row>
    <row r="163" spans="1:35" x14ac:dyDescent="0.3">
      <c r="A163">
        <v>40</v>
      </c>
      <c r="B163">
        <f t="shared" si="22"/>
        <v>0.6</v>
      </c>
      <c r="C163">
        <v>37.622999999999998</v>
      </c>
      <c r="E163">
        <v>40</v>
      </c>
      <c r="F163">
        <f t="shared" si="24"/>
        <v>0.6</v>
      </c>
      <c r="G163">
        <v>19.233000000000001</v>
      </c>
      <c r="Q163">
        <v>40.4</v>
      </c>
      <c r="R163">
        <f t="shared" si="21"/>
        <v>1.212</v>
      </c>
      <c r="S163">
        <v>31.709</v>
      </c>
      <c r="U163">
        <f xml:space="preserve"> 0.585</f>
        <v>0.58499999999999996</v>
      </c>
      <c r="V163">
        <f t="shared" si="23"/>
        <v>0.60526315789473939</v>
      </c>
      <c r="W163">
        <v>-37.68</v>
      </c>
      <c r="Y163">
        <f t="shared" si="25"/>
        <v>1.2151898734177249</v>
      </c>
      <c r="Z163">
        <v>-23.251999999999999</v>
      </c>
      <c r="AB163">
        <f t="shared" si="20"/>
        <v>0.91959798994974895</v>
      </c>
      <c r="AC163">
        <v>-22.006</v>
      </c>
      <c r="AE163">
        <f t="shared" si="26"/>
        <v>1.2526595744680884</v>
      </c>
      <c r="AF163">
        <v>19.829999999999998</v>
      </c>
      <c r="AH163">
        <f t="shared" si="27"/>
        <v>0.60076530612245038</v>
      </c>
      <c r="AI163">
        <v>-19.233000000000001</v>
      </c>
    </row>
    <row r="164" spans="1:35" x14ac:dyDescent="0.3">
      <c r="A164">
        <v>40.200000000000003</v>
      </c>
      <c r="B164">
        <f t="shared" si="22"/>
        <v>0.60300000000000009</v>
      </c>
      <c r="C164">
        <v>37.679000000000002</v>
      </c>
      <c r="E164">
        <v>40.200000000000003</v>
      </c>
      <c r="F164">
        <f t="shared" si="24"/>
        <v>0.60300000000000009</v>
      </c>
      <c r="G164">
        <v>19.253</v>
      </c>
      <c r="Q164">
        <v>40.700000000000003</v>
      </c>
      <c r="R164">
        <f t="shared" si="21"/>
        <v>1.2210000000000001</v>
      </c>
      <c r="S164">
        <v>31.716999999999999</v>
      </c>
      <c r="U164">
        <f xml:space="preserve"> 0.57</f>
        <v>0.56999999999999995</v>
      </c>
      <c r="V164">
        <f t="shared" si="23"/>
        <v>0.60902255639098002</v>
      </c>
      <c r="W164">
        <v>-37.765000000000001</v>
      </c>
      <c r="Y164">
        <f t="shared" si="25"/>
        <v>1.2227848101265857</v>
      </c>
      <c r="Z164">
        <v>-23.297000000000001</v>
      </c>
      <c r="AB164">
        <f t="shared" si="20"/>
        <v>0.93467336683417102</v>
      </c>
      <c r="AC164">
        <v>-22.099</v>
      </c>
      <c r="AE164">
        <f t="shared" si="26"/>
        <v>1.2606382978723438</v>
      </c>
      <c r="AF164">
        <v>19.844000000000001</v>
      </c>
      <c r="AH164">
        <f t="shared" si="27"/>
        <v>0.6045918367346953</v>
      </c>
      <c r="AI164">
        <v>-19.254000000000001</v>
      </c>
    </row>
    <row r="165" spans="1:35" x14ac:dyDescent="0.3">
      <c r="A165">
        <v>40.4</v>
      </c>
      <c r="B165">
        <f t="shared" si="22"/>
        <v>0.60599999999999998</v>
      </c>
      <c r="C165">
        <v>37.734000000000002</v>
      </c>
      <c r="E165">
        <v>40.4</v>
      </c>
      <c r="F165">
        <f t="shared" si="24"/>
        <v>0.60599999999999998</v>
      </c>
      <c r="G165">
        <v>19.274000000000001</v>
      </c>
      <c r="Q165">
        <v>41</v>
      </c>
      <c r="R165">
        <f t="shared" si="21"/>
        <v>1.23</v>
      </c>
      <c r="S165">
        <v>31.728999999999999</v>
      </c>
      <c r="U165">
        <f xml:space="preserve"> 0.555</f>
        <v>0.55500000000000005</v>
      </c>
      <c r="V165">
        <f t="shared" si="23"/>
        <v>0.61278195488722065</v>
      </c>
      <c r="W165">
        <v>-37.85</v>
      </c>
      <c r="Y165">
        <f t="shared" si="25"/>
        <v>1.2303797468354465</v>
      </c>
      <c r="Z165">
        <v>-23.364000000000001</v>
      </c>
      <c r="AB165">
        <f t="shared" si="20"/>
        <v>0.94974874371859308</v>
      </c>
      <c r="AC165">
        <v>-22.234999999999999</v>
      </c>
      <c r="AE165">
        <f t="shared" si="26"/>
        <v>1.2686170212765993</v>
      </c>
      <c r="AF165">
        <v>19.866</v>
      </c>
      <c r="AH165">
        <f t="shared" si="27"/>
        <v>0.60841836734694021</v>
      </c>
      <c r="AI165">
        <v>-19.285</v>
      </c>
    </row>
    <row r="166" spans="1:35" x14ac:dyDescent="0.3">
      <c r="A166">
        <v>40.700000000000003</v>
      </c>
      <c r="B166">
        <f t="shared" si="22"/>
        <v>0.61050000000000004</v>
      </c>
      <c r="C166">
        <v>37.817999999999998</v>
      </c>
      <c r="E166">
        <v>40.700000000000003</v>
      </c>
      <c r="F166">
        <f t="shared" si="24"/>
        <v>0.61050000000000004</v>
      </c>
      <c r="G166">
        <v>19.303999999999998</v>
      </c>
      <c r="Q166">
        <v>41.2</v>
      </c>
      <c r="R166">
        <f t="shared" si="21"/>
        <v>1.236</v>
      </c>
      <c r="S166">
        <v>31.736000000000001</v>
      </c>
      <c r="U166">
        <f xml:space="preserve"> 0.54</f>
        <v>0.54</v>
      </c>
      <c r="V166">
        <f t="shared" si="23"/>
        <v>0.61654135338346128</v>
      </c>
      <c r="W166">
        <v>-37.908000000000001</v>
      </c>
      <c r="Y166">
        <f t="shared" si="25"/>
        <v>1.2379746835443073</v>
      </c>
      <c r="Z166">
        <v>-23.431000000000001</v>
      </c>
      <c r="AB166">
        <f t="shared" si="20"/>
        <v>0.96482412060301515</v>
      </c>
      <c r="AC166">
        <v>-22.367999999999999</v>
      </c>
      <c r="AE166">
        <f t="shared" si="26"/>
        <v>1.2765957446808547</v>
      </c>
      <c r="AF166">
        <v>19.888000000000002</v>
      </c>
      <c r="AH166">
        <f t="shared" si="27"/>
        <v>0.61224489795918513</v>
      </c>
      <c r="AI166">
        <v>-19.315999999999999</v>
      </c>
    </row>
    <row r="167" spans="1:35" x14ac:dyDescent="0.3">
      <c r="A167">
        <v>41</v>
      </c>
      <c r="B167">
        <f t="shared" si="22"/>
        <v>0.61499999999999999</v>
      </c>
      <c r="C167">
        <v>37.902000000000001</v>
      </c>
      <c r="E167">
        <v>41</v>
      </c>
      <c r="F167">
        <f t="shared" si="24"/>
        <v>0.61499999999999999</v>
      </c>
      <c r="G167">
        <v>19.334</v>
      </c>
      <c r="Q167">
        <v>41.4</v>
      </c>
      <c r="R167">
        <f t="shared" si="21"/>
        <v>1.242</v>
      </c>
      <c r="S167">
        <v>31.742999999999999</v>
      </c>
      <c r="U167">
        <f xml:space="preserve"> 0.525</f>
        <v>0.52500000000000002</v>
      </c>
      <c r="V167">
        <f t="shared" si="23"/>
        <v>0.62030075187970191</v>
      </c>
      <c r="W167">
        <v>-37.963999999999999</v>
      </c>
      <c r="Y167">
        <f t="shared" si="25"/>
        <v>1.2455696202531681</v>
      </c>
      <c r="Z167">
        <v>-23.475999999999999</v>
      </c>
      <c r="AB167">
        <f t="shared" si="20"/>
        <v>0.97989949748743721</v>
      </c>
      <c r="AC167">
        <v>-22.457000000000001</v>
      </c>
      <c r="AE167">
        <f t="shared" si="26"/>
        <v>1.2845744680851101</v>
      </c>
      <c r="AF167">
        <v>19.902000000000001</v>
      </c>
      <c r="AH167">
        <f t="shared" si="27"/>
        <v>0.61607142857143005</v>
      </c>
      <c r="AI167">
        <v>-19.335999999999999</v>
      </c>
    </row>
    <row r="168" spans="1:35" x14ac:dyDescent="0.3">
      <c r="A168">
        <v>41.2</v>
      </c>
      <c r="B168">
        <f t="shared" si="22"/>
        <v>0.61799999999999999</v>
      </c>
      <c r="C168">
        <v>37.957999999999998</v>
      </c>
      <c r="E168">
        <v>41.2</v>
      </c>
      <c r="F168">
        <f t="shared" si="24"/>
        <v>0.61799999999999999</v>
      </c>
      <c r="G168">
        <v>19.353999999999999</v>
      </c>
      <c r="Q168">
        <v>41.7</v>
      </c>
      <c r="R168">
        <f t="shared" si="21"/>
        <v>1.2510000000000001</v>
      </c>
      <c r="S168">
        <v>31.754000000000001</v>
      </c>
      <c r="U168">
        <f xml:space="preserve"> 0.51</f>
        <v>0.51</v>
      </c>
      <c r="V168">
        <f t="shared" si="23"/>
        <v>0.62406015037594254</v>
      </c>
      <c r="W168">
        <v>-38.051000000000002</v>
      </c>
      <c r="Y168">
        <f t="shared" si="25"/>
        <v>1.2531645569620289</v>
      </c>
      <c r="Z168">
        <v>-23.521000000000001</v>
      </c>
      <c r="AB168">
        <f t="shared" ref="AB168:AB231" si="28">AB167+3/199</f>
        <v>0.99497487437185927</v>
      </c>
      <c r="AC168">
        <v>-22.545000000000002</v>
      </c>
      <c r="AE168">
        <f t="shared" si="26"/>
        <v>1.2925531914893655</v>
      </c>
      <c r="AF168">
        <v>19.916</v>
      </c>
      <c r="AH168">
        <f t="shared" si="27"/>
        <v>0.61989795918367496</v>
      </c>
      <c r="AI168">
        <v>-19.356999999999999</v>
      </c>
    </row>
    <row r="169" spans="1:35" x14ac:dyDescent="0.3">
      <c r="A169">
        <v>41.4</v>
      </c>
      <c r="B169">
        <f t="shared" si="22"/>
        <v>0.621</v>
      </c>
      <c r="C169">
        <v>38.014000000000003</v>
      </c>
      <c r="E169">
        <v>41.4</v>
      </c>
      <c r="F169">
        <f t="shared" si="24"/>
        <v>0.621</v>
      </c>
      <c r="G169">
        <v>19.373999999999999</v>
      </c>
      <c r="Q169">
        <v>42</v>
      </c>
      <c r="R169">
        <f t="shared" si="21"/>
        <v>1.26</v>
      </c>
      <c r="S169">
        <v>31.765999999999998</v>
      </c>
      <c r="U169">
        <f xml:space="preserve"> 0.495</f>
        <v>0.495</v>
      </c>
      <c r="V169">
        <f t="shared" si="23"/>
        <v>0.62781954887218316</v>
      </c>
      <c r="W169">
        <v>-38.137</v>
      </c>
      <c r="Y169">
        <f t="shared" si="25"/>
        <v>1.2607594936708897</v>
      </c>
      <c r="Z169">
        <v>-23.588999999999999</v>
      </c>
      <c r="AB169">
        <f t="shared" si="28"/>
        <v>1.0100502512562815</v>
      </c>
      <c r="AC169">
        <v>-22.675000000000001</v>
      </c>
      <c r="AE169">
        <f t="shared" si="26"/>
        <v>1.300531914893621</v>
      </c>
      <c r="AF169">
        <v>19.937999999999999</v>
      </c>
      <c r="AH169">
        <f t="shared" si="27"/>
        <v>0.62372448979591988</v>
      </c>
      <c r="AI169">
        <v>-19.387</v>
      </c>
    </row>
    <row r="170" spans="1:35" x14ac:dyDescent="0.3">
      <c r="A170">
        <v>41.7</v>
      </c>
      <c r="B170">
        <f t="shared" si="22"/>
        <v>0.62550000000000006</v>
      </c>
      <c r="C170">
        <v>38.097999999999999</v>
      </c>
      <c r="E170">
        <v>41.7</v>
      </c>
      <c r="F170">
        <f t="shared" si="24"/>
        <v>0.62550000000000006</v>
      </c>
      <c r="G170">
        <v>19.404</v>
      </c>
      <c r="Q170">
        <v>42.2</v>
      </c>
      <c r="R170">
        <f t="shared" si="21"/>
        <v>1.266</v>
      </c>
      <c r="S170">
        <v>31.774000000000001</v>
      </c>
      <c r="U170">
        <f xml:space="preserve"> 0.48</f>
        <v>0.48</v>
      </c>
      <c r="V170">
        <f t="shared" si="23"/>
        <v>0.63157894736842379</v>
      </c>
      <c r="W170">
        <v>-38.195</v>
      </c>
      <c r="Y170">
        <f t="shared" si="25"/>
        <v>1.2683544303797505</v>
      </c>
      <c r="Z170">
        <v>-23.657</v>
      </c>
      <c r="AB170">
        <f t="shared" si="28"/>
        <v>1.0251256281407035</v>
      </c>
      <c r="AC170">
        <v>-22.803999999999998</v>
      </c>
      <c r="AE170">
        <f t="shared" si="26"/>
        <v>1.3085106382978764</v>
      </c>
      <c r="AF170">
        <v>19.96</v>
      </c>
      <c r="AH170">
        <f t="shared" si="27"/>
        <v>0.62755102040816479</v>
      </c>
      <c r="AI170">
        <v>-19.417999999999999</v>
      </c>
    </row>
    <row r="171" spans="1:35" x14ac:dyDescent="0.3">
      <c r="A171">
        <v>42</v>
      </c>
      <c r="B171">
        <f t="shared" si="22"/>
        <v>0.63</v>
      </c>
      <c r="C171">
        <v>38.183</v>
      </c>
      <c r="E171">
        <v>42</v>
      </c>
      <c r="F171">
        <f t="shared" si="24"/>
        <v>0.63</v>
      </c>
      <c r="G171">
        <v>19.434000000000001</v>
      </c>
      <c r="Q171">
        <v>42.4</v>
      </c>
      <c r="R171">
        <f t="shared" si="21"/>
        <v>1.2719999999999998</v>
      </c>
      <c r="S171">
        <v>31.782</v>
      </c>
      <c r="U171">
        <f xml:space="preserve"> 0.465</f>
        <v>0.46500000000000002</v>
      </c>
      <c r="V171">
        <f t="shared" si="23"/>
        <v>0.63533834586466442</v>
      </c>
      <c r="W171">
        <v>-38.252000000000002</v>
      </c>
      <c r="Y171">
        <f t="shared" si="25"/>
        <v>1.2759493670886113</v>
      </c>
      <c r="Z171">
        <v>-23.702000000000002</v>
      </c>
      <c r="AB171">
        <f t="shared" si="28"/>
        <v>1.0402010050251256</v>
      </c>
      <c r="AC171">
        <v>-22.888000000000002</v>
      </c>
      <c r="AE171">
        <f t="shared" si="26"/>
        <v>1.3164893617021318</v>
      </c>
      <c r="AF171">
        <v>19.974</v>
      </c>
      <c r="AH171">
        <f t="shared" si="27"/>
        <v>0.63137755102040971</v>
      </c>
      <c r="AI171">
        <v>-19.437999999999999</v>
      </c>
    </row>
    <row r="172" spans="1:35" x14ac:dyDescent="0.3">
      <c r="A172">
        <v>42.2</v>
      </c>
      <c r="B172">
        <f t="shared" si="22"/>
        <v>0.63300000000000001</v>
      </c>
      <c r="C172">
        <v>38.24</v>
      </c>
      <c r="E172">
        <v>42.2</v>
      </c>
      <c r="F172">
        <f t="shared" si="24"/>
        <v>0.63300000000000001</v>
      </c>
      <c r="G172">
        <v>19.454000000000001</v>
      </c>
      <c r="Q172">
        <v>42.7</v>
      </c>
      <c r="R172">
        <f t="shared" si="21"/>
        <v>1.2810000000000001</v>
      </c>
      <c r="S172">
        <v>31.794</v>
      </c>
      <c r="U172">
        <f xml:space="preserve"> 0.45</f>
        <v>0.45</v>
      </c>
      <c r="V172">
        <f t="shared" si="23"/>
        <v>0.63909774436090505</v>
      </c>
      <c r="W172">
        <v>-38.338999999999999</v>
      </c>
      <c r="Y172">
        <f t="shared" si="25"/>
        <v>1.2835443037974721</v>
      </c>
      <c r="Z172">
        <v>-23.748000000000001</v>
      </c>
      <c r="AB172">
        <f t="shared" si="28"/>
        <v>1.0552763819095476</v>
      </c>
      <c r="AC172">
        <v>-22.974</v>
      </c>
      <c r="AE172">
        <f t="shared" si="26"/>
        <v>1.3244680851063872</v>
      </c>
      <c r="AF172">
        <v>19.988</v>
      </c>
      <c r="AH172">
        <f t="shared" si="27"/>
        <v>0.63520408163265463</v>
      </c>
      <c r="AI172">
        <v>-19.459</v>
      </c>
    </row>
    <row r="173" spans="1:35" x14ac:dyDescent="0.3">
      <c r="A173">
        <v>42.4</v>
      </c>
      <c r="B173">
        <f t="shared" si="22"/>
        <v>0.6359999999999999</v>
      </c>
      <c r="C173">
        <v>38.295999999999999</v>
      </c>
      <c r="E173">
        <v>42.4</v>
      </c>
      <c r="F173">
        <f t="shared" si="24"/>
        <v>0.6359999999999999</v>
      </c>
      <c r="G173">
        <v>19.474</v>
      </c>
      <c r="Q173">
        <v>43</v>
      </c>
      <c r="R173">
        <f t="shared" si="21"/>
        <v>1.29</v>
      </c>
      <c r="S173">
        <v>31.806000000000001</v>
      </c>
      <c r="U173">
        <f xml:space="preserve"> 0.435</f>
        <v>0.435</v>
      </c>
      <c r="V173">
        <f t="shared" si="23"/>
        <v>0.64285714285714568</v>
      </c>
      <c r="W173">
        <v>-38.426000000000002</v>
      </c>
      <c r="Y173">
        <f t="shared" si="25"/>
        <v>1.2911392405063329</v>
      </c>
      <c r="Z173">
        <v>-23.817</v>
      </c>
      <c r="AB173">
        <f t="shared" si="28"/>
        <v>1.0703517587939697</v>
      </c>
      <c r="AC173">
        <v>-23.099</v>
      </c>
      <c r="AE173">
        <f t="shared" si="26"/>
        <v>1.3324468085106427</v>
      </c>
      <c r="AF173">
        <v>20.009</v>
      </c>
      <c r="AH173">
        <f t="shared" si="27"/>
        <v>0.63903061224489954</v>
      </c>
      <c r="AI173">
        <v>-19.489000000000001</v>
      </c>
    </row>
    <row r="174" spans="1:35" x14ac:dyDescent="0.3">
      <c r="A174">
        <v>42.7</v>
      </c>
      <c r="B174">
        <f t="shared" si="22"/>
        <v>0.64050000000000007</v>
      </c>
      <c r="C174">
        <v>38.381999999999998</v>
      </c>
      <c r="E174">
        <v>42.7</v>
      </c>
      <c r="F174">
        <f t="shared" si="24"/>
        <v>0.64050000000000007</v>
      </c>
      <c r="G174">
        <v>19.504000000000001</v>
      </c>
      <c r="Q174">
        <v>43.2</v>
      </c>
      <c r="R174">
        <f t="shared" si="21"/>
        <v>1.2960000000000003</v>
      </c>
      <c r="S174">
        <v>31.814</v>
      </c>
      <c r="U174">
        <f xml:space="preserve"> 0.42</f>
        <v>0.42</v>
      </c>
      <c r="V174">
        <f t="shared" si="23"/>
        <v>0.64661654135338631</v>
      </c>
      <c r="W174">
        <v>-38.484999999999999</v>
      </c>
      <c r="Y174">
        <f t="shared" si="25"/>
        <v>1.2987341772151937</v>
      </c>
      <c r="Z174">
        <v>-23.885999999999999</v>
      </c>
      <c r="AB174">
        <f t="shared" si="28"/>
        <v>1.0854271356783918</v>
      </c>
      <c r="AC174">
        <v>-23.215</v>
      </c>
      <c r="AE174">
        <f t="shared" si="26"/>
        <v>1.3404255319148981</v>
      </c>
      <c r="AF174">
        <v>20.03</v>
      </c>
      <c r="AH174">
        <f t="shared" si="27"/>
        <v>0.64285714285714446</v>
      </c>
      <c r="AI174">
        <v>-19.52</v>
      </c>
    </row>
    <row r="175" spans="1:35" x14ac:dyDescent="0.3">
      <c r="A175">
        <v>43</v>
      </c>
      <c r="B175">
        <f t="shared" si="22"/>
        <v>0.64500000000000002</v>
      </c>
      <c r="C175">
        <v>38.466999999999999</v>
      </c>
      <c r="E175">
        <v>43</v>
      </c>
      <c r="F175">
        <f t="shared" si="24"/>
        <v>0.64500000000000002</v>
      </c>
      <c r="G175">
        <v>19.533999999999999</v>
      </c>
      <c r="Q175">
        <v>43.4</v>
      </c>
      <c r="R175">
        <f t="shared" si="21"/>
        <v>1.3019999999999998</v>
      </c>
      <c r="S175">
        <v>31.823</v>
      </c>
      <c r="U175">
        <f xml:space="preserve"> 0.405</f>
        <v>0.40500000000000003</v>
      </c>
      <c r="V175">
        <f t="shared" si="23"/>
        <v>0.65037593984962694</v>
      </c>
      <c r="W175">
        <v>-38.542999999999999</v>
      </c>
      <c r="Y175">
        <f t="shared" si="25"/>
        <v>1.3063291139240545</v>
      </c>
      <c r="Z175">
        <v>-23.933</v>
      </c>
      <c r="AB175">
        <f t="shared" si="28"/>
        <v>1.1005025125628138</v>
      </c>
      <c r="AC175">
        <v>-23.295999999999999</v>
      </c>
      <c r="AE175">
        <f t="shared" si="26"/>
        <v>1.3484042553191535</v>
      </c>
      <c r="AF175">
        <v>20.042999999999999</v>
      </c>
      <c r="AH175">
        <f t="shared" si="27"/>
        <v>0.64668367346938938</v>
      </c>
      <c r="AI175">
        <v>-19.54</v>
      </c>
    </row>
    <row r="176" spans="1:35" x14ac:dyDescent="0.3">
      <c r="A176">
        <v>43.2</v>
      </c>
      <c r="B176">
        <f t="shared" si="22"/>
        <v>0.64800000000000013</v>
      </c>
      <c r="C176">
        <v>38.524000000000001</v>
      </c>
      <c r="E176">
        <v>43.2</v>
      </c>
      <c r="F176">
        <f t="shared" si="24"/>
        <v>0.64800000000000013</v>
      </c>
      <c r="G176">
        <v>19.553999999999998</v>
      </c>
      <c r="Q176">
        <v>43.7</v>
      </c>
      <c r="R176">
        <f t="shared" si="21"/>
        <v>1.3110000000000002</v>
      </c>
      <c r="S176">
        <v>31.835000000000001</v>
      </c>
      <c r="U176">
        <f xml:space="preserve"> 0.39</f>
        <v>0.39</v>
      </c>
      <c r="V176">
        <f t="shared" si="23"/>
        <v>0.65413533834586757</v>
      </c>
      <c r="W176">
        <v>-38.631</v>
      </c>
      <c r="Y176">
        <f t="shared" si="25"/>
        <v>1.3139240506329153</v>
      </c>
      <c r="Z176">
        <v>-23.978999999999999</v>
      </c>
      <c r="AB176">
        <f t="shared" si="28"/>
        <v>1.1155778894472359</v>
      </c>
      <c r="AC176">
        <v>-23.375</v>
      </c>
      <c r="AE176">
        <f t="shared" si="26"/>
        <v>1.356382978723409</v>
      </c>
      <c r="AF176">
        <v>20.056999999999999</v>
      </c>
      <c r="AH176">
        <f t="shared" si="27"/>
        <v>0.65051020408163429</v>
      </c>
      <c r="AI176">
        <v>-19.561</v>
      </c>
    </row>
    <row r="177" spans="1:35" x14ac:dyDescent="0.3">
      <c r="A177">
        <v>43.4</v>
      </c>
      <c r="B177">
        <f t="shared" si="22"/>
        <v>0.65099999999999991</v>
      </c>
      <c r="C177">
        <v>38.582000000000001</v>
      </c>
      <c r="E177">
        <v>43.4</v>
      </c>
      <c r="F177">
        <f t="shared" si="24"/>
        <v>0.65099999999999991</v>
      </c>
      <c r="G177">
        <v>19.574000000000002</v>
      </c>
      <c r="Q177">
        <v>44</v>
      </c>
      <c r="R177">
        <f t="shared" si="21"/>
        <v>1.32</v>
      </c>
      <c r="S177">
        <v>31.849</v>
      </c>
      <c r="U177">
        <f xml:space="preserve"> 0.375</f>
        <v>0.375</v>
      </c>
      <c r="V177">
        <f t="shared" si="23"/>
        <v>0.6578947368421082</v>
      </c>
      <c r="W177">
        <v>-38.718000000000004</v>
      </c>
      <c r="Y177">
        <f t="shared" si="25"/>
        <v>1.3215189873417761</v>
      </c>
      <c r="Z177">
        <v>-24.05</v>
      </c>
      <c r="AB177">
        <f t="shared" si="28"/>
        <v>1.130653266331658</v>
      </c>
      <c r="AC177">
        <v>-23.481999999999999</v>
      </c>
      <c r="AE177">
        <f t="shared" si="26"/>
        <v>1.3643617021276644</v>
      </c>
      <c r="AF177">
        <v>20.077000000000002</v>
      </c>
      <c r="AH177">
        <f t="shared" si="27"/>
        <v>0.65433673469387921</v>
      </c>
      <c r="AI177">
        <v>-19.591000000000001</v>
      </c>
    </row>
    <row r="178" spans="1:35" x14ac:dyDescent="0.3">
      <c r="A178">
        <v>43.7</v>
      </c>
      <c r="B178">
        <f t="shared" si="22"/>
        <v>0.65550000000000008</v>
      </c>
      <c r="C178">
        <v>38.667999999999999</v>
      </c>
      <c r="E178">
        <v>43.7</v>
      </c>
      <c r="F178">
        <f t="shared" si="24"/>
        <v>0.65550000000000008</v>
      </c>
      <c r="G178">
        <v>19.603999999999999</v>
      </c>
      <c r="Q178">
        <v>44.2</v>
      </c>
      <c r="R178">
        <f t="shared" si="21"/>
        <v>1.3260000000000003</v>
      </c>
      <c r="S178">
        <v>31.858000000000001</v>
      </c>
      <c r="U178">
        <f xml:space="preserve"> 0.36</f>
        <v>0.36</v>
      </c>
      <c r="V178">
        <f t="shared" si="23"/>
        <v>0.66165413533834883</v>
      </c>
      <c r="W178">
        <v>-38.777000000000001</v>
      </c>
      <c r="Y178">
        <f t="shared" si="25"/>
        <v>1.3291139240506369</v>
      </c>
      <c r="Z178">
        <v>-24.120999999999999</v>
      </c>
      <c r="AB178">
        <f t="shared" si="28"/>
        <v>1.14572864321608</v>
      </c>
      <c r="AC178">
        <v>-23.602</v>
      </c>
      <c r="AE178">
        <f t="shared" si="26"/>
        <v>1.3723404255319198</v>
      </c>
      <c r="AF178">
        <v>20.097000000000001</v>
      </c>
      <c r="AH178">
        <f t="shared" si="27"/>
        <v>0.65816326530612412</v>
      </c>
      <c r="AI178">
        <v>-19.622</v>
      </c>
    </row>
    <row r="179" spans="1:35" x14ac:dyDescent="0.3">
      <c r="A179">
        <v>44</v>
      </c>
      <c r="B179">
        <f t="shared" si="22"/>
        <v>0.66</v>
      </c>
      <c r="C179">
        <v>38.753</v>
      </c>
      <c r="E179">
        <v>44</v>
      </c>
      <c r="F179">
        <f t="shared" si="24"/>
        <v>0.66</v>
      </c>
      <c r="G179">
        <v>19.634</v>
      </c>
      <c r="Q179">
        <v>44.4</v>
      </c>
      <c r="R179">
        <f t="shared" si="21"/>
        <v>1.3319999999999999</v>
      </c>
      <c r="S179">
        <v>31.866</v>
      </c>
      <c r="U179">
        <f xml:space="preserve"> 0.345</f>
        <v>0.34499999999999997</v>
      </c>
      <c r="V179">
        <f t="shared" si="23"/>
        <v>0.66541353383458945</v>
      </c>
      <c r="W179">
        <v>-38.835000000000001</v>
      </c>
      <c r="Y179">
        <f t="shared" si="25"/>
        <v>1.3367088607594977</v>
      </c>
      <c r="Z179">
        <v>-24.167999999999999</v>
      </c>
      <c r="AB179">
        <f t="shared" si="28"/>
        <v>1.1608040201005021</v>
      </c>
      <c r="AC179">
        <v>-23.675999999999998</v>
      </c>
      <c r="AE179">
        <f t="shared" si="26"/>
        <v>1.3803191489361752</v>
      </c>
      <c r="AF179">
        <v>20.111000000000001</v>
      </c>
      <c r="AH179">
        <f t="shared" si="27"/>
        <v>0.66198979591836904</v>
      </c>
      <c r="AI179">
        <v>-19.641999999999999</v>
      </c>
    </row>
    <row r="180" spans="1:35" x14ac:dyDescent="0.3">
      <c r="A180">
        <v>44.2</v>
      </c>
      <c r="B180">
        <f t="shared" si="22"/>
        <v>0.66300000000000014</v>
      </c>
      <c r="C180">
        <v>38.811</v>
      </c>
      <c r="E180">
        <v>44.2</v>
      </c>
      <c r="F180">
        <f t="shared" si="24"/>
        <v>0.66300000000000014</v>
      </c>
      <c r="G180">
        <v>19.654</v>
      </c>
      <c r="Q180">
        <v>44.7</v>
      </c>
      <c r="R180">
        <f t="shared" si="21"/>
        <v>1.3410000000000002</v>
      </c>
      <c r="S180">
        <v>31.879000000000001</v>
      </c>
      <c r="U180">
        <f xml:space="preserve"> 0.33</f>
        <v>0.33</v>
      </c>
      <c r="V180">
        <f t="shared" si="23"/>
        <v>0.66917293233083008</v>
      </c>
      <c r="W180">
        <v>-38.923000000000002</v>
      </c>
      <c r="Y180">
        <f t="shared" si="25"/>
        <v>1.3443037974683585</v>
      </c>
      <c r="Z180">
        <v>-24.215</v>
      </c>
      <c r="AB180">
        <f t="shared" si="28"/>
        <v>1.1758793969849242</v>
      </c>
      <c r="AC180">
        <v>-23.751999999999999</v>
      </c>
      <c r="AE180">
        <f t="shared" si="26"/>
        <v>1.3882978723404307</v>
      </c>
      <c r="AF180">
        <v>20.123999999999999</v>
      </c>
      <c r="AH180">
        <f t="shared" si="27"/>
        <v>0.66581632653061396</v>
      </c>
      <c r="AI180">
        <v>-19.661999999999999</v>
      </c>
    </row>
    <row r="181" spans="1:35" x14ac:dyDescent="0.3">
      <c r="A181">
        <v>44.4</v>
      </c>
      <c r="B181">
        <f t="shared" si="22"/>
        <v>0.66599999999999993</v>
      </c>
      <c r="C181">
        <v>38.868000000000002</v>
      </c>
      <c r="E181">
        <v>44.4</v>
      </c>
      <c r="F181">
        <f t="shared" si="24"/>
        <v>0.66599999999999993</v>
      </c>
      <c r="G181">
        <v>19.672999999999998</v>
      </c>
      <c r="Q181">
        <v>45</v>
      </c>
      <c r="R181">
        <f t="shared" si="21"/>
        <v>1.35</v>
      </c>
      <c r="S181">
        <v>31.893000000000001</v>
      </c>
      <c r="U181">
        <f xml:space="preserve"> 0.315</f>
        <v>0.315</v>
      </c>
      <c r="V181">
        <f t="shared" si="23"/>
        <v>0.67293233082707071</v>
      </c>
      <c r="W181">
        <v>-39.011000000000003</v>
      </c>
      <c r="Y181">
        <f t="shared" si="25"/>
        <v>1.3518987341772193</v>
      </c>
      <c r="Z181">
        <v>-24.286999999999999</v>
      </c>
      <c r="AB181">
        <f t="shared" si="28"/>
        <v>1.1909547738693462</v>
      </c>
      <c r="AC181">
        <v>-23.866</v>
      </c>
      <c r="AE181">
        <f t="shared" si="26"/>
        <v>1.3962765957446861</v>
      </c>
      <c r="AF181">
        <v>20.143999999999998</v>
      </c>
      <c r="AH181">
        <f t="shared" si="27"/>
        <v>0.66964285714285887</v>
      </c>
      <c r="AI181">
        <v>-19.692</v>
      </c>
    </row>
    <row r="182" spans="1:35" x14ac:dyDescent="0.3">
      <c r="A182">
        <v>44.7</v>
      </c>
      <c r="B182">
        <f t="shared" si="22"/>
        <v>0.6705000000000001</v>
      </c>
      <c r="C182">
        <v>38.954000000000001</v>
      </c>
      <c r="E182">
        <v>44.7</v>
      </c>
      <c r="F182">
        <f t="shared" si="24"/>
        <v>0.6705000000000001</v>
      </c>
      <c r="G182">
        <v>19.702999999999999</v>
      </c>
      <c r="Q182">
        <v>45.2</v>
      </c>
      <c r="R182">
        <f t="shared" si="21"/>
        <v>1.3560000000000003</v>
      </c>
      <c r="S182">
        <v>31.902000000000001</v>
      </c>
      <c r="U182">
        <f xml:space="preserve"> 0.3</f>
        <v>0.3</v>
      </c>
      <c r="V182">
        <f t="shared" si="23"/>
        <v>0.67669172932331134</v>
      </c>
      <c r="W182">
        <v>-39.070999999999998</v>
      </c>
      <c r="Y182">
        <f t="shared" si="25"/>
        <v>1.3594936708860801</v>
      </c>
      <c r="Z182">
        <v>-24.358000000000001</v>
      </c>
      <c r="AB182">
        <f t="shared" si="28"/>
        <v>1.2060301507537683</v>
      </c>
      <c r="AC182">
        <v>-23.978999999999999</v>
      </c>
      <c r="AE182">
        <f t="shared" si="26"/>
        <v>1.4042553191489415</v>
      </c>
      <c r="AF182">
        <v>20.164999999999999</v>
      </c>
      <c r="AH182">
        <f t="shared" si="27"/>
        <v>0.67346938775510379</v>
      </c>
      <c r="AI182">
        <v>-19.722999999999999</v>
      </c>
    </row>
    <row r="183" spans="1:35" x14ac:dyDescent="0.3">
      <c r="A183">
        <v>45</v>
      </c>
      <c r="B183">
        <f t="shared" si="22"/>
        <v>0.67500000000000004</v>
      </c>
      <c r="C183">
        <v>39.040999999999997</v>
      </c>
      <c r="E183">
        <v>45</v>
      </c>
      <c r="F183">
        <f t="shared" si="24"/>
        <v>0.67500000000000004</v>
      </c>
      <c r="G183">
        <v>19.733000000000001</v>
      </c>
      <c r="Q183">
        <v>45.4</v>
      </c>
      <c r="R183">
        <f t="shared" si="21"/>
        <v>1.3619999999999999</v>
      </c>
      <c r="S183">
        <v>31.91</v>
      </c>
      <c r="U183">
        <f xml:space="preserve"> 0.285</f>
        <v>0.28499999999999998</v>
      </c>
      <c r="V183">
        <f t="shared" si="23"/>
        <v>0.68045112781955197</v>
      </c>
      <c r="W183">
        <v>-39.130000000000003</v>
      </c>
      <c r="Y183">
        <f t="shared" si="25"/>
        <v>1.3670886075949409</v>
      </c>
      <c r="Z183">
        <v>-24.405999999999999</v>
      </c>
      <c r="AB183">
        <f t="shared" si="28"/>
        <v>1.2211055276381904</v>
      </c>
      <c r="AC183">
        <v>-24.052</v>
      </c>
      <c r="AE183">
        <f t="shared" si="26"/>
        <v>1.412234042553197</v>
      </c>
      <c r="AF183">
        <v>20.178000000000001</v>
      </c>
      <c r="AH183">
        <f t="shared" si="27"/>
        <v>0.6772959183673487</v>
      </c>
      <c r="AI183">
        <v>-19.742999999999999</v>
      </c>
    </row>
    <row r="184" spans="1:35" x14ac:dyDescent="0.3">
      <c r="A184">
        <v>45.2</v>
      </c>
      <c r="B184">
        <f t="shared" si="22"/>
        <v>0.67800000000000016</v>
      </c>
      <c r="C184">
        <v>39.098999999999997</v>
      </c>
      <c r="E184">
        <v>45.2</v>
      </c>
      <c r="F184">
        <f t="shared" si="24"/>
        <v>0.67800000000000016</v>
      </c>
      <c r="G184">
        <v>19.753</v>
      </c>
      <c r="Q184">
        <v>45.7</v>
      </c>
      <c r="R184">
        <f t="shared" si="21"/>
        <v>1.3710000000000002</v>
      </c>
      <c r="S184">
        <v>31.923999999999999</v>
      </c>
      <c r="U184">
        <f xml:space="preserve"> 0.27</f>
        <v>0.27</v>
      </c>
      <c r="V184">
        <f t="shared" si="23"/>
        <v>0.6842105263157926</v>
      </c>
      <c r="W184">
        <v>-39.219000000000001</v>
      </c>
      <c r="Y184">
        <f t="shared" si="25"/>
        <v>1.3746835443038017</v>
      </c>
      <c r="Z184">
        <v>-24.454999999999998</v>
      </c>
      <c r="AB184">
        <f t="shared" si="28"/>
        <v>1.2361809045226124</v>
      </c>
      <c r="AC184">
        <v>-24.126999999999999</v>
      </c>
      <c r="AE184">
        <f t="shared" si="26"/>
        <v>1.4202127659574524</v>
      </c>
      <c r="AF184">
        <v>20.192</v>
      </c>
      <c r="AH184">
        <f t="shared" si="27"/>
        <v>0.68112244897959362</v>
      </c>
      <c r="AI184">
        <v>-19.763000000000002</v>
      </c>
    </row>
    <row r="185" spans="1:35" x14ac:dyDescent="0.3">
      <c r="A185">
        <v>45.4</v>
      </c>
      <c r="B185">
        <f t="shared" si="22"/>
        <v>0.68099999999999994</v>
      </c>
      <c r="C185">
        <v>39.156999999999996</v>
      </c>
      <c r="E185">
        <v>45.4</v>
      </c>
      <c r="F185">
        <f t="shared" si="24"/>
        <v>0.68099999999999994</v>
      </c>
      <c r="G185">
        <v>19.771999999999998</v>
      </c>
      <c r="Q185">
        <v>46</v>
      </c>
      <c r="R185">
        <f t="shared" si="21"/>
        <v>1.38</v>
      </c>
      <c r="S185">
        <v>31.937999999999999</v>
      </c>
      <c r="U185">
        <f xml:space="preserve"> 0.255</f>
        <v>0.255</v>
      </c>
      <c r="V185">
        <f t="shared" si="23"/>
        <v>0.68796992481203323</v>
      </c>
      <c r="W185">
        <v>-39.308</v>
      </c>
      <c r="Y185">
        <f t="shared" si="25"/>
        <v>1.3822784810126625</v>
      </c>
      <c r="Z185">
        <v>-24.527999999999999</v>
      </c>
      <c r="AB185">
        <f t="shared" si="28"/>
        <v>1.2512562814070345</v>
      </c>
      <c r="AC185">
        <v>-24.236999999999998</v>
      </c>
      <c r="AE185">
        <f t="shared" si="26"/>
        <v>1.4281914893617078</v>
      </c>
      <c r="AF185">
        <v>20.212</v>
      </c>
      <c r="AH185">
        <f t="shared" si="27"/>
        <v>0.68494897959183854</v>
      </c>
      <c r="AI185">
        <v>-19.792999999999999</v>
      </c>
    </row>
    <row r="186" spans="1:35" x14ac:dyDescent="0.3">
      <c r="A186">
        <v>45.7</v>
      </c>
      <c r="B186">
        <f t="shared" si="22"/>
        <v>0.68550000000000011</v>
      </c>
      <c r="C186">
        <v>39.244</v>
      </c>
      <c r="E186">
        <v>45.7</v>
      </c>
      <c r="F186">
        <f t="shared" si="24"/>
        <v>0.68550000000000011</v>
      </c>
      <c r="G186">
        <v>19.802</v>
      </c>
      <c r="Q186">
        <v>46.2</v>
      </c>
      <c r="R186">
        <f t="shared" si="21"/>
        <v>1.3860000000000001</v>
      </c>
      <c r="S186">
        <v>31.948</v>
      </c>
      <c r="U186">
        <f xml:space="preserve"> 0.24</f>
        <v>0.24</v>
      </c>
      <c r="V186">
        <f t="shared" si="23"/>
        <v>0.69172932330827386</v>
      </c>
      <c r="W186">
        <v>-39.368000000000002</v>
      </c>
      <c r="Y186">
        <f t="shared" si="25"/>
        <v>1.3898734177215233</v>
      </c>
      <c r="Z186">
        <v>-24.600999999999999</v>
      </c>
      <c r="AB186">
        <f t="shared" si="28"/>
        <v>1.2663316582914566</v>
      </c>
      <c r="AC186">
        <v>-24.347999999999999</v>
      </c>
      <c r="AE186">
        <f t="shared" si="26"/>
        <v>1.4361702127659632</v>
      </c>
      <c r="AF186">
        <v>20.231999999999999</v>
      </c>
      <c r="AH186">
        <f t="shared" si="27"/>
        <v>0.68877551020408345</v>
      </c>
      <c r="AI186">
        <v>-19.824000000000002</v>
      </c>
    </row>
    <row r="187" spans="1:35" x14ac:dyDescent="0.3">
      <c r="A187">
        <v>46</v>
      </c>
      <c r="B187">
        <f t="shared" si="22"/>
        <v>0.69</v>
      </c>
      <c r="C187">
        <v>39.332000000000001</v>
      </c>
      <c r="E187">
        <v>46</v>
      </c>
      <c r="F187">
        <f t="shared" si="24"/>
        <v>0.69</v>
      </c>
      <c r="G187">
        <v>19.832000000000001</v>
      </c>
      <c r="Q187">
        <v>46.4</v>
      </c>
      <c r="R187">
        <f t="shared" si="21"/>
        <v>1.3919999999999999</v>
      </c>
      <c r="S187">
        <v>31.956</v>
      </c>
      <c r="U187">
        <f xml:space="preserve"> 0.225</f>
        <v>0.22500000000000001</v>
      </c>
      <c r="V187">
        <f t="shared" si="23"/>
        <v>0.69548872180451449</v>
      </c>
      <c r="W187">
        <v>-39.427999999999997</v>
      </c>
      <c r="Y187">
        <f t="shared" si="25"/>
        <v>1.3974683544303841</v>
      </c>
      <c r="Z187">
        <v>-24.651</v>
      </c>
      <c r="AB187">
        <f t="shared" si="28"/>
        <v>1.2814070351758786</v>
      </c>
      <c r="AC187">
        <v>-24.420999999999999</v>
      </c>
      <c r="AE187">
        <f t="shared" si="26"/>
        <v>1.4441489361702187</v>
      </c>
      <c r="AF187">
        <v>20.245000000000001</v>
      </c>
      <c r="AH187">
        <f t="shared" si="27"/>
        <v>0.69260204081632837</v>
      </c>
      <c r="AI187">
        <v>-19.844000000000001</v>
      </c>
    </row>
    <row r="188" spans="1:35" x14ac:dyDescent="0.3">
      <c r="A188">
        <v>46.2</v>
      </c>
      <c r="B188">
        <f t="shared" si="22"/>
        <v>0.69300000000000006</v>
      </c>
      <c r="C188">
        <v>39.39</v>
      </c>
      <c r="E188">
        <v>46.2</v>
      </c>
      <c r="F188">
        <f t="shared" si="24"/>
        <v>0.69300000000000006</v>
      </c>
      <c r="G188">
        <v>19.850999999999999</v>
      </c>
      <c r="Q188">
        <v>46.7</v>
      </c>
      <c r="R188">
        <f t="shared" si="21"/>
        <v>1.4010000000000002</v>
      </c>
      <c r="S188">
        <v>31.97</v>
      </c>
      <c r="U188">
        <f xml:space="preserve"> 0.21</f>
        <v>0.21</v>
      </c>
      <c r="V188">
        <f t="shared" si="23"/>
        <v>0.69924812030075512</v>
      </c>
      <c r="W188">
        <v>-39.518000000000001</v>
      </c>
      <c r="Y188">
        <f t="shared" si="25"/>
        <v>1.4050632911392449</v>
      </c>
      <c r="Z188">
        <v>-24.7</v>
      </c>
      <c r="AB188">
        <f t="shared" si="28"/>
        <v>1.2964824120603007</v>
      </c>
      <c r="AC188">
        <v>-24.497</v>
      </c>
      <c r="AE188">
        <f t="shared" si="26"/>
        <v>1.4521276595744741</v>
      </c>
      <c r="AF188">
        <v>20.259</v>
      </c>
      <c r="AH188">
        <f t="shared" si="27"/>
        <v>0.69642857142857328</v>
      </c>
      <c r="AI188">
        <v>-19.864000000000001</v>
      </c>
    </row>
    <row r="189" spans="1:35" x14ac:dyDescent="0.3">
      <c r="A189">
        <v>46.4</v>
      </c>
      <c r="B189">
        <f t="shared" si="22"/>
        <v>0.69599999999999995</v>
      </c>
      <c r="C189">
        <v>39.448999999999998</v>
      </c>
      <c r="E189">
        <v>46.4</v>
      </c>
      <c r="F189">
        <f t="shared" si="24"/>
        <v>0.69599999999999995</v>
      </c>
      <c r="G189">
        <v>19.870999999999999</v>
      </c>
      <c r="Q189">
        <v>47</v>
      </c>
      <c r="R189">
        <f t="shared" si="21"/>
        <v>1.41</v>
      </c>
      <c r="S189">
        <v>31.984999999999999</v>
      </c>
      <c r="U189">
        <f xml:space="preserve"> 0.195</f>
        <v>0.19500000000000001</v>
      </c>
      <c r="V189">
        <f t="shared" si="23"/>
        <v>0.70300751879699575</v>
      </c>
      <c r="W189">
        <v>-39.607999999999997</v>
      </c>
      <c r="Y189">
        <f t="shared" si="25"/>
        <v>1.4126582278481057</v>
      </c>
      <c r="Z189">
        <v>-24.774999999999999</v>
      </c>
      <c r="AB189">
        <f t="shared" si="28"/>
        <v>1.3115577889447227</v>
      </c>
      <c r="AC189">
        <v>-24.608000000000001</v>
      </c>
      <c r="AE189">
        <f t="shared" si="26"/>
        <v>1.4601063829787295</v>
      </c>
      <c r="AF189">
        <v>20.279</v>
      </c>
      <c r="AH189">
        <f t="shared" si="27"/>
        <v>0.7002551020408182</v>
      </c>
      <c r="AI189">
        <v>-19.893999999999998</v>
      </c>
    </row>
    <row r="190" spans="1:35" x14ac:dyDescent="0.3">
      <c r="A190">
        <v>46.7</v>
      </c>
      <c r="B190">
        <f t="shared" si="22"/>
        <v>0.70050000000000012</v>
      </c>
      <c r="C190">
        <v>39.537999999999997</v>
      </c>
      <c r="E190">
        <v>46.7</v>
      </c>
      <c r="F190">
        <f t="shared" si="24"/>
        <v>0.70050000000000012</v>
      </c>
      <c r="G190">
        <v>19.901</v>
      </c>
      <c r="Q190">
        <v>47.2</v>
      </c>
      <c r="R190">
        <f t="shared" si="21"/>
        <v>1.4160000000000001</v>
      </c>
      <c r="S190">
        <v>31.994</v>
      </c>
      <c r="U190">
        <f xml:space="preserve"> 0.18</f>
        <v>0.18</v>
      </c>
      <c r="V190">
        <f t="shared" si="23"/>
        <v>0.70676691729323637</v>
      </c>
      <c r="W190">
        <v>-39.668999999999997</v>
      </c>
      <c r="Y190">
        <f t="shared" si="25"/>
        <v>1.4202531645569665</v>
      </c>
      <c r="Z190">
        <v>-24.85</v>
      </c>
      <c r="AB190">
        <f t="shared" si="28"/>
        <v>1.3266331658291448</v>
      </c>
      <c r="AC190">
        <v>-24.718</v>
      </c>
      <c r="AE190">
        <f t="shared" si="26"/>
        <v>1.468085106382985</v>
      </c>
      <c r="AF190">
        <v>20.298999999999999</v>
      </c>
      <c r="AH190">
        <f t="shared" si="27"/>
        <v>0.70408163265306312</v>
      </c>
      <c r="AI190">
        <v>-19.923999999999999</v>
      </c>
    </row>
    <row r="191" spans="1:35" x14ac:dyDescent="0.3">
      <c r="A191">
        <v>47</v>
      </c>
      <c r="B191">
        <f t="shared" si="22"/>
        <v>0.70499999999999996</v>
      </c>
      <c r="C191">
        <v>39.627000000000002</v>
      </c>
      <c r="E191">
        <v>47</v>
      </c>
      <c r="F191">
        <f t="shared" si="24"/>
        <v>0.70499999999999996</v>
      </c>
      <c r="G191">
        <v>19.93</v>
      </c>
      <c r="Q191">
        <v>47.4</v>
      </c>
      <c r="R191">
        <f t="shared" si="21"/>
        <v>1.4219999999999999</v>
      </c>
      <c r="S191">
        <v>32.003999999999998</v>
      </c>
      <c r="U191">
        <f xml:space="preserve"> 0.165</f>
        <v>0.16500000000000001</v>
      </c>
      <c r="V191">
        <f t="shared" si="23"/>
        <v>0.710526315789477</v>
      </c>
      <c r="W191">
        <v>-39.728999999999999</v>
      </c>
      <c r="Y191">
        <f t="shared" si="25"/>
        <v>1.4278481012658273</v>
      </c>
      <c r="Z191">
        <v>-24.9</v>
      </c>
      <c r="AB191">
        <f t="shared" si="28"/>
        <v>1.3417085427135669</v>
      </c>
      <c r="AC191">
        <v>-24.791</v>
      </c>
      <c r="AE191">
        <f t="shared" si="26"/>
        <v>1.4760638297872404</v>
      </c>
      <c r="AF191">
        <v>20.312999999999999</v>
      </c>
      <c r="AH191">
        <f t="shared" si="27"/>
        <v>0.70790816326530803</v>
      </c>
      <c r="AI191">
        <v>-19.943999999999999</v>
      </c>
    </row>
    <row r="192" spans="1:35" x14ac:dyDescent="0.3">
      <c r="A192">
        <v>47.2</v>
      </c>
      <c r="B192">
        <f t="shared" si="22"/>
        <v>0.70800000000000007</v>
      </c>
      <c r="C192">
        <v>39.686</v>
      </c>
      <c r="E192">
        <v>47.2</v>
      </c>
      <c r="F192">
        <f t="shared" si="24"/>
        <v>0.70800000000000007</v>
      </c>
      <c r="G192">
        <v>19.95</v>
      </c>
      <c r="Q192">
        <v>47.7</v>
      </c>
      <c r="R192">
        <f t="shared" si="21"/>
        <v>1.4310000000000003</v>
      </c>
      <c r="S192">
        <v>32.021000000000001</v>
      </c>
      <c r="U192">
        <f xml:space="preserve"> 0.15</f>
        <v>0.15</v>
      </c>
      <c r="V192">
        <f t="shared" si="23"/>
        <v>0.71428571428571763</v>
      </c>
      <c r="W192">
        <v>-39.820999999999998</v>
      </c>
      <c r="Y192">
        <f t="shared" si="25"/>
        <v>1.4354430379746881</v>
      </c>
      <c r="Z192">
        <v>-24.951000000000001</v>
      </c>
      <c r="AB192">
        <f t="shared" si="28"/>
        <v>1.3567839195979889</v>
      </c>
      <c r="AC192">
        <v>-24.867000000000001</v>
      </c>
      <c r="AE192">
        <f t="shared" si="26"/>
        <v>1.4840425531914958</v>
      </c>
      <c r="AF192">
        <v>20.327000000000002</v>
      </c>
      <c r="AH192">
        <f t="shared" si="27"/>
        <v>0.71173469387755295</v>
      </c>
      <c r="AI192">
        <v>-19.963999999999999</v>
      </c>
    </row>
    <row r="193" spans="1:35" x14ac:dyDescent="0.3">
      <c r="A193">
        <v>47.4</v>
      </c>
      <c r="B193">
        <f t="shared" si="22"/>
        <v>0.71099999999999997</v>
      </c>
      <c r="C193">
        <v>39.744999999999997</v>
      </c>
      <c r="E193">
        <v>47.4</v>
      </c>
      <c r="F193">
        <f t="shared" si="24"/>
        <v>0.71099999999999997</v>
      </c>
      <c r="G193">
        <v>19.97</v>
      </c>
      <c r="Q193">
        <v>48</v>
      </c>
      <c r="R193">
        <f t="shared" si="21"/>
        <v>1.44</v>
      </c>
      <c r="S193">
        <v>32.002000000000002</v>
      </c>
      <c r="U193">
        <f xml:space="preserve"> 0.135</f>
        <v>0.13500000000000001</v>
      </c>
      <c r="V193">
        <f t="shared" si="23"/>
        <v>0.71804511278195826</v>
      </c>
      <c r="W193">
        <v>-39.886000000000003</v>
      </c>
      <c r="Y193">
        <f t="shared" si="25"/>
        <v>1.4430379746835489</v>
      </c>
      <c r="Z193">
        <v>-25.027000000000001</v>
      </c>
      <c r="AB193">
        <f t="shared" si="28"/>
        <v>1.371859296482411</v>
      </c>
      <c r="AC193">
        <v>-24.978999999999999</v>
      </c>
      <c r="AE193">
        <f t="shared" si="26"/>
        <v>1.4920212765957512</v>
      </c>
      <c r="AF193">
        <v>20.347000000000001</v>
      </c>
      <c r="AH193">
        <f t="shared" si="27"/>
        <v>0.71556122448979786</v>
      </c>
      <c r="AI193">
        <v>-19.995000000000001</v>
      </c>
    </row>
    <row r="194" spans="1:35" x14ac:dyDescent="0.3">
      <c r="A194">
        <v>47.7</v>
      </c>
      <c r="B194">
        <f t="shared" si="22"/>
        <v>0.71550000000000014</v>
      </c>
      <c r="C194">
        <v>39.835000000000001</v>
      </c>
      <c r="E194">
        <v>47.7</v>
      </c>
      <c r="F194">
        <f t="shared" si="24"/>
        <v>0.71550000000000014</v>
      </c>
      <c r="G194">
        <v>19.998999999999999</v>
      </c>
      <c r="Q194">
        <v>48.2</v>
      </c>
      <c r="R194">
        <f t="shared" si="21"/>
        <v>1.4460000000000002</v>
      </c>
      <c r="S194">
        <v>32.039000000000001</v>
      </c>
      <c r="U194">
        <f xml:space="preserve"> 0.12</f>
        <v>0.12</v>
      </c>
      <c r="V194">
        <f t="shared" si="23"/>
        <v>0.72180451127819889</v>
      </c>
      <c r="W194">
        <v>-39.972000000000001</v>
      </c>
      <c r="Y194">
        <f t="shared" si="25"/>
        <v>1.4506329113924097</v>
      </c>
      <c r="Z194">
        <v>-25.103999999999999</v>
      </c>
      <c r="AB194">
        <f t="shared" si="28"/>
        <v>1.3869346733668331</v>
      </c>
      <c r="AC194">
        <v>-25.096</v>
      </c>
      <c r="AE194">
        <f t="shared" si="26"/>
        <v>1.5000000000000067</v>
      </c>
      <c r="AF194">
        <v>20.367999999999999</v>
      </c>
      <c r="AH194">
        <f t="shared" si="27"/>
        <v>0.71938775510204278</v>
      </c>
      <c r="AI194">
        <v>-20.024999999999999</v>
      </c>
    </row>
    <row r="195" spans="1:35" x14ac:dyDescent="0.3">
      <c r="A195">
        <v>48</v>
      </c>
      <c r="B195">
        <f t="shared" si="22"/>
        <v>0.72</v>
      </c>
      <c r="C195">
        <v>39.923000000000002</v>
      </c>
      <c r="E195">
        <v>48</v>
      </c>
      <c r="F195">
        <f t="shared" si="24"/>
        <v>0.72</v>
      </c>
      <c r="G195">
        <v>20.029</v>
      </c>
      <c r="Q195">
        <v>48.4</v>
      </c>
      <c r="R195">
        <f t="shared" ref="R195:R201" si="29">Q195*1.5/50</f>
        <v>1.452</v>
      </c>
      <c r="S195">
        <v>32.048000000000002</v>
      </c>
      <c r="U195">
        <f xml:space="preserve"> 0.105</f>
        <v>0.105</v>
      </c>
      <c r="V195">
        <f t="shared" si="23"/>
        <v>0.72556390977443952</v>
      </c>
      <c r="W195">
        <v>-40.031999999999996</v>
      </c>
      <c r="Y195">
        <f t="shared" si="25"/>
        <v>1.4582278481012705</v>
      </c>
      <c r="Z195">
        <v>-25.155999999999999</v>
      </c>
      <c r="AB195">
        <f t="shared" si="28"/>
        <v>1.4020100502512551</v>
      </c>
      <c r="AC195">
        <v>-25.167999999999999</v>
      </c>
      <c r="AE195">
        <f>AE194-1.5/208</f>
        <v>1.4927884615384681</v>
      </c>
      <c r="AF195">
        <v>20.015000000000001</v>
      </c>
      <c r="AH195">
        <f t="shared" si="27"/>
        <v>0.7232142857142877</v>
      </c>
      <c r="AI195">
        <v>-20.045000000000002</v>
      </c>
    </row>
    <row r="196" spans="1:35" x14ac:dyDescent="0.3">
      <c r="A196">
        <v>48.2</v>
      </c>
      <c r="B196">
        <f t="shared" ref="B196:B259" si="30">A196*$B$2/100</f>
        <v>0.72300000000000009</v>
      </c>
      <c r="C196">
        <v>39.982999999999997</v>
      </c>
      <c r="E196">
        <v>48.2</v>
      </c>
      <c r="F196">
        <f t="shared" si="24"/>
        <v>0.72300000000000009</v>
      </c>
      <c r="G196">
        <v>20.047999999999998</v>
      </c>
      <c r="Q196">
        <v>48.7</v>
      </c>
      <c r="R196">
        <f t="shared" si="29"/>
        <v>1.4610000000000003</v>
      </c>
      <c r="S196">
        <v>32.064</v>
      </c>
      <c r="U196">
        <f xml:space="preserve"> 0.09</f>
        <v>0.09</v>
      </c>
      <c r="V196">
        <f t="shared" ref="V196:V259" si="31">V195+1.5/399</f>
        <v>0.72932330827068015</v>
      </c>
      <c r="W196">
        <v>-40.122999999999998</v>
      </c>
      <c r="Y196">
        <f t="shared" si="25"/>
        <v>1.4658227848101313</v>
      </c>
      <c r="Z196">
        <v>-25.207999999999998</v>
      </c>
      <c r="AB196">
        <f t="shared" si="28"/>
        <v>1.4170854271356772</v>
      </c>
      <c r="AC196">
        <v>-25.247</v>
      </c>
      <c r="AE196">
        <f t="shared" ref="AE196:AE259" si="32">AE195-1.5/208</f>
        <v>1.4855769230769296</v>
      </c>
      <c r="AF196">
        <v>19.577999999999999</v>
      </c>
      <c r="AH196">
        <f t="shared" si="27"/>
        <v>0.72704081632653261</v>
      </c>
      <c r="AI196">
        <v>-20.065000000000001</v>
      </c>
    </row>
    <row r="197" spans="1:35" x14ac:dyDescent="0.3">
      <c r="A197">
        <v>48.4</v>
      </c>
      <c r="B197">
        <f t="shared" si="30"/>
        <v>0.72599999999999998</v>
      </c>
      <c r="C197">
        <v>40.042000000000002</v>
      </c>
      <c r="E197">
        <v>48.4</v>
      </c>
      <c r="F197">
        <f t="shared" ref="F197:F260" si="33">E197*$B$2/100</f>
        <v>0.72599999999999998</v>
      </c>
      <c r="G197">
        <v>20.068000000000001</v>
      </c>
      <c r="Q197">
        <v>49</v>
      </c>
      <c r="R197">
        <f t="shared" si="29"/>
        <v>1.47</v>
      </c>
      <c r="S197">
        <v>32.076999999999998</v>
      </c>
      <c r="U197">
        <f xml:space="preserve"> 0.075</f>
        <v>7.4999999999999997E-2</v>
      </c>
      <c r="V197">
        <f t="shared" si="31"/>
        <v>0.73308270676692078</v>
      </c>
      <c r="W197">
        <v>-40.213999999999999</v>
      </c>
      <c r="Y197">
        <f t="shared" ref="Y197:Y260" si="34">Y196+3/395</f>
        <v>1.4734177215189921</v>
      </c>
      <c r="Z197">
        <v>-25.286000000000001</v>
      </c>
      <c r="AB197">
        <f t="shared" si="28"/>
        <v>1.4321608040200993</v>
      </c>
      <c r="AC197">
        <v>-25.364000000000001</v>
      </c>
      <c r="AE197">
        <f t="shared" si="32"/>
        <v>1.478365384615391</v>
      </c>
      <c r="AF197">
        <v>18.984999999999999</v>
      </c>
      <c r="AH197">
        <f t="shared" si="27"/>
        <v>0.73086734693877753</v>
      </c>
      <c r="AI197">
        <v>-20.094999999999999</v>
      </c>
    </row>
    <row r="198" spans="1:35" x14ac:dyDescent="0.3">
      <c r="A198">
        <v>48.7</v>
      </c>
      <c r="B198">
        <f t="shared" si="30"/>
        <v>0.73050000000000015</v>
      </c>
      <c r="C198">
        <v>40.131</v>
      </c>
      <c r="E198">
        <v>48.7</v>
      </c>
      <c r="F198">
        <f t="shared" si="33"/>
        <v>0.73050000000000015</v>
      </c>
      <c r="G198">
        <v>20.097999999999999</v>
      </c>
      <c r="Q198">
        <v>49.2</v>
      </c>
      <c r="R198">
        <f t="shared" si="29"/>
        <v>1.4760000000000002</v>
      </c>
      <c r="S198">
        <v>32.085000000000001</v>
      </c>
      <c r="U198">
        <f xml:space="preserve"> 0.06</f>
        <v>0.06</v>
      </c>
      <c r="V198">
        <f t="shared" si="31"/>
        <v>0.73684210526316141</v>
      </c>
      <c r="W198">
        <v>-40.274999999999999</v>
      </c>
      <c r="Y198">
        <f t="shared" si="34"/>
        <v>1.4810126582278529</v>
      </c>
      <c r="Z198">
        <v>-25.364000000000001</v>
      </c>
      <c r="AB198">
        <f t="shared" si="28"/>
        <v>1.4472361809045213</v>
      </c>
      <c r="AC198">
        <v>-25.483000000000001</v>
      </c>
      <c r="AE198">
        <f t="shared" si="32"/>
        <v>1.4711538461538525</v>
      </c>
      <c r="AF198">
        <v>18.391999999999999</v>
      </c>
      <c r="AH198">
        <f t="shared" si="27"/>
        <v>0.73469387755102245</v>
      </c>
      <c r="AI198">
        <v>-20.125</v>
      </c>
    </row>
    <row r="199" spans="1:35" x14ac:dyDescent="0.3">
      <c r="A199">
        <v>49</v>
      </c>
      <c r="B199">
        <f t="shared" si="30"/>
        <v>0.73499999999999999</v>
      </c>
      <c r="C199">
        <v>40.22</v>
      </c>
      <c r="E199">
        <v>49</v>
      </c>
      <c r="F199">
        <f t="shared" si="33"/>
        <v>0.73499999999999999</v>
      </c>
      <c r="G199">
        <v>20.126999999999999</v>
      </c>
      <c r="Q199">
        <v>49.4</v>
      </c>
      <c r="R199">
        <f t="shared" si="29"/>
        <v>1.482</v>
      </c>
      <c r="S199">
        <v>32.094999999999999</v>
      </c>
      <c r="U199">
        <f xml:space="preserve"> 0.045</f>
        <v>4.4999999999999998E-2</v>
      </c>
      <c r="V199">
        <f t="shared" si="31"/>
        <v>0.74060150375940204</v>
      </c>
      <c r="W199">
        <v>-40.335999999999999</v>
      </c>
      <c r="Y199">
        <f t="shared" si="34"/>
        <v>1.4886075949367137</v>
      </c>
      <c r="Z199">
        <v>-25.417000000000002</v>
      </c>
      <c r="AB199">
        <f t="shared" si="28"/>
        <v>1.4623115577889434</v>
      </c>
      <c r="AC199">
        <v>-25.56</v>
      </c>
      <c r="AE199">
        <f t="shared" si="32"/>
        <v>1.4639423076923139</v>
      </c>
      <c r="AF199">
        <v>18.035</v>
      </c>
      <c r="AH199">
        <f t="shared" si="27"/>
        <v>0.73852040816326736</v>
      </c>
      <c r="AI199">
        <v>-20.145</v>
      </c>
    </row>
    <row r="200" spans="1:35" x14ac:dyDescent="0.3">
      <c r="A200">
        <v>49.2</v>
      </c>
      <c r="B200">
        <f t="shared" si="30"/>
        <v>0.7380000000000001</v>
      </c>
      <c r="C200">
        <v>40.28</v>
      </c>
      <c r="E200">
        <v>49.2</v>
      </c>
      <c r="F200">
        <f t="shared" si="33"/>
        <v>0.7380000000000001</v>
      </c>
      <c r="G200">
        <v>20.146999999999998</v>
      </c>
      <c r="Q200">
        <v>49.7</v>
      </c>
      <c r="R200">
        <f t="shared" si="29"/>
        <v>1.4910000000000003</v>
      </c>
      <c r="S200">
        <v>32.109000000000002</v>
      </c>
      <c r="U200">
        <f xml:space="preserve"> 0.03</f>
        <v>0.03</v>
      </c>
      <c r="V200">
        <f t="shared" si="31"/>
        <v>0.74436090225564266</v>
      </c>
      <c r="W200">
        <v>-40.427999999999997</v>
      </c>
      <c r="Y200">
        <f t="shared" si="34"/>
        <v>1.4962025316455745</v>
      </c>
      <c r="Z200">
        <v>-25.47</v>
      </c>
      <c r="AB200">
        <f t="shared" si="28"/>
        <v>1.4773869346733655</v>
      </c>
      <c r="AC200">
        <v>-25.641999999999999</v>
      </c>
      <c r="AE200">
        <f t="shared" si="32"/>
        <v>1.4567307692307754</v>
      </c>
      <c r="AF200">
        <v>17.602</v>
      </c>
      <c r="AH200">
        <f t="shared" ref="AH200:AH263" si="35">AH199+1.5/392</f>
        <v>0.74234693877551228</v>
      </c>
      <c r="AI200">
        <v>-20.164999999999999</v>
      </c>
    </row>
    <row r="201" spans="1:35" x14ac:dyDescent="0.3">
      <c r="A201">
        <v>49.4</v>
      </c>
      <c r="B201">
        <f t="shared" si="30"/>
        <v>0.74099999999999999</v>
      </c>
      <c r="C201">
        <v>40.340000000000003</v>
      </c>
      <c r="E201">
        <v>49.4</v>
      </c>
      <c r="F201">
        <f t="shared" si="33"/>
        <v>0.74099999999999999</v>
      </c>
      <c r="G201">
        <v>20.167000000000002</v>
      </c>
      <c r="Q201">
        <v>50</v>
      </c>
      <c r="R201">
        <f t="shared" si="29"/>
        <v>1.5</v>
      </c>
      <c r="S201">
        <v>32.124000000000002</v>
      </c>
      <c r="U201">
        <f xml:space="preserve"> 0.015</f>
        <v>1.4999999999999999E-2</v>
      </c>
      <c r="V201">
        <f t="shared" si="31"/>
        <v>0.74812030075188329</v>
      </c>
      <c r="W201">
        <v>-40.520000000000003</v>
      </c>
      <c r="Y201">
        <f t="shared" si="34"/>
        <v>1.5037974683544353</v>
      </c>
      <c r="Z201">
        <v>-25.548999999999999</v>
      </c>
      <c r="AB201">
        <f t="shared" si="28"/>
        <v>1.4924623115577875</v>
      </c>
      <c r="AC201">
        <v>-25.765000000000001</v>
      </c>
      <c r="AE201">
        <f t="shared" si="32"/>
        <v>1.4495192307692368</v>
      </c>
      <c r="AF201">
        <v>17.007999999999999</v>
      </c>
      <c r="AH201">
        <f t="shared" si="35"/>
        <v>0.74617346938775719</v>
      </c>
      <c r="AI201">
        <v>-20.196000000000002</v>
      </c>
    </row>
    <row r="202" spans="1:35" x14ac:dyDescent="0.3">
      <c r="A202">
        <v>49.7</v>
      </c>
      <c r="B202">
        <f t="shared" si="30"/>
        <v>0.74550000000000016</v>
      </c>
      <c r="C202">
        <v>40.43</v>
      </c>
      <c r="E202">
        <v>49.7</v>
      </c>
      <c r="F202">
        <f t="shared" si="33"/>
        <v>0.74550000000000016</v>
      </c>
      <c r="G202">
        <v>20.196000000000002</v>
      </c>
      <c r="Q202">
        <v>50.2</v>
      </c>
      <c r="R202">
        <f>(100-Q202)*1.5/50</f>
        <v>1.4939999999999998</v>
      </c>
      <c r="S202">
        <v>31.277999999999999</v>
      </c>
      <c r="U202">
        <v>0</v>
      </c>
      <c r="V202">
        <f t="shared" si="31"/>
        <v>0.75187969924812392</v>
      </c>
      <c r="W202">
        <v>-40.582000000000001</v>
      </c>
      <c r="Y202">
        <f t="shared" si="34"/>
        <v>1.5113924050632961</v>
      </c>
      <c r="Z202">
        <v>-25.63</v>
      </c>
      <c r="AB202">
        <f t="shared" si="28"/>
        <v>1.5075376884422096</v>
      </c>
      <c r="AC202">
        <v>-25.887</v>
      </c>
      <c r="AE202">
        <f t="shared" si="32"/>
        <v>1.4423076923076983</v>
      </c>
      <c r="AF202">
        <v>16.414999999999999</v>
      </c>
      <c r="AH202">
        <f t="shared" si="35"/>
        <v>0.75000000000000211</v>
      </c>
      <c r="AI202">
        <v>-20.225999999999999</v>
      </c>
    </row>
    <row r="203" spans="1:35" x14ac:dyDescent="0.3">
      <c r="A203">
        <v>50</v>
      </c>
      <c r="B203">
        <f t="shared" si="30"/>
        <v>0.75</v>
      </c>
      <c r="C203">
        <v>40.520000000000003</v>
      </c>
      <c r="E203">
        <v>50</v>
      </c>
      <c r="F203">
        <f t="shared" si="33"/>
        <v>0.75</v>
      </c>
      <c r="G203">
        <v>20.225999999999999</v>
      </c>
      <c r="Q203">
        <v>50.4</v>
      </c>
      <c r="R203">
        <f>(100-Q203)*1.5/50</f>
        <v>1.4880000000000002</v>
      </c>
      <c r="S203">
        <v>30.201000000000001</v>
      </c>
      <c r="U203" t="s">
        <v>7</v>
      </c>
      <c r="V203">
        <f t="shared" si="31"/>
        <v>0.75563909774436455</v>
      </c>
      <c r="W203">
        <v>-40.643999999999998</v>
      </c>
      <c r="Y203">
        <f t="shared" si="34"/>
        <v>1.5189873417721569</v>
      </c>
      <c r="Z203">
        <v>-25.683</v>
      </c>
      <c r="AB203">
        <f t="shared" si="28"/>
        <v>1.5226130653266317</v>
      </c>
      <c r="AC203">
        <v>-25.966999999999999</v>
      </c>
      <c r="AE203">
        <f t="shared" si="32"/>
        <v>1.4350961538461597</v>
      </c>
      <c r="AF203">
        <v>16.053000000000001</v>
      </c>
      <c r="AH203">
        <f t="shared" si="35"/>
        <v>0.75382653061224703</v>
      </c>
      <c r="AI203">
        <v>-20.245999999999999</v>
      </c>
    </row>
    <row r="204" spans="1:35" x14ac:dyDescent="0.3">
      <c r="A204">
        <v>50.2</v>
      </c>
      <c r="B204">
        <f t="shared" si="30"/>
        <v>0.75300000000000011</v>
      </c>
      <c r="C204">
        <v>40.581000000000003</v>
      </c>
      <c r="E204">
        <v>50.2</v>
      </c>
      <c r="F204">
        <f t="shared" si="33"/>
        <v>0.75300000000000011</v>
      </c>
      <c r="G204">
        <v>20.245000000000001</v>
      </c>
      <c r="Q204">
        <v>50.7</v>
      </c>
      <c r="R204">
        <f>(100-Q204)*1.5/50</f>
        <v>1.4789999999999999</v>
      </c>
      <c r="S204">
        <v>28.753</v>
      </c>
      <c r="V204">
        <f t="shared" si="31"/>
        <v>0.75939849624060518</v>
      </c>
      <c r="W204">
        <v>-40.737000000000002</v>
      </c>
      <c r="Y204">
        <f t="shared" si="34"/>
        <v>1.5265822784810177</v>
      </c>
      <c r="Z204">
        <v>-25.736999999999998</v>
      </c>
      <c r="AB204">
        <f t="shared" si="28"/>
        <v>1.5376884422110537</v>
      </c>
      <c r="AC204">
        <v>-26.050999999999998</v>
      </c>
      <c r="AE204">
        <f t="shared" si="32"/>
        <v>1.4278846153846212</v>
      </c>
      <c r="AF204">
        <v>15.624000000000001</v>
      </c>
      <c r="AH204">
        <f t="shared" si="35"/>
        <v>0.75765306122449194</v>
      </c>
      <c r="AI204">
        <v>-20.265999999999998</v>
      </c>
    </row>
    <row r="205" spans="1:35" x14ac:dyDescent="0.3">
      <c r="A205">
        <v>50.4</v>
      </c>
      <c r="B205">
        <f t="shared" si="30"/>
        <v>0.75599999999999989</v>
      </c>
      <c r="C205">
        <v>40.640999999999998</v>
      </c>
      <c r="E205">
        <v>50.4</v>
      </c>
      <c r="F205">
        <f t="shared" si="33"/>
        <v>0.75599999999999989</v>
      </c>
      <c r="G205">
        <v>20.265000000000001</v>
      </c>
      <c r="Q205">
        <v>51</v>
      </c>
      <c r="R205">
        <f t="shared" ref="R205:R268" si="36">(100-Q205)*1.5/50</f>
        <v>1.47</v>
      </c>
      <c r="S205">
        <v>27.306000000000001</v>
      </c>
      <c r="V205">
        <f t="shared" si="31"/>
        <v>0.76315789473684581</v>
      </c>
      <c r="W205">
        <v>-40.831000000000003</v>
      </c>
      <c r="Y205">
        <f t="shared" si="34"/>
        <v>1.5341772151898785</v>
      </c>
      <c r="Z205">
        <v>-25.818999999999999</v>
      </c>
      <c r="AB205">
        <f t="shared" si="28"/>
        <v>1.5527638190954758</v>
      </c>
      <c r="AC205">
        <v>-26.173999999999999</v>
      </c>
      <c r="AE205">
        <f t="shared" si="32"/>
        <v>1.4206730769230826</v>
      </c>
      <c r="AF205">
        <v>15.031000000000001</v>
      </c>
      <c r="AH205">
        <f t="shared" si="35"/>
        <v>0.76147959183673686</v>
      </c>
      <c r="AI205">
        <v>-20.295999999999999</v>
      </c>
    </row>
    <row r="206" spans="1:35" x14ac:dyDescent="0.3">
      <c r="A206">
        <v>50.7</v>
      </c>
      <c r="B206">
        <f t="shared" si="30"/>
        <v>0.76050000000000006</v>
      </c>
      <c r="C206">
        <v>40.732999999999997</v>
      </c>
      <c r="E206">
        <v>50.7</v>
      </c>
      <c r="F206">
        <f t="shared" si="33"/>
        <v>0.76050000000000006</v>
      </c>
      <c r="G206">
        <v>20.294</v>
      </c>
      <c r="Q206">
        <v>51.2</v>
      </c>
      <c r="R206">
        <f t="shared" si="36"/>
        <v>1.4639999999999997</v>
      </c>
      <c r="S206">
        <v>26.434000000000001</v>
      </c>
      <c r="V206">
        <f t="shared" si="31"/>
        <v>0.76691729323308644</v>
      </c>
      <c r="W206">
        <v>-40.893000000000001</v>
      </c>
      <c r="Y206">
        <f t="shared" si="34"/>
        <v>1.5417721518987393</v>
      </c>
      <c r="Z206">
        <v>-25.901</v>
      </c>
      <c r="AB206">
        <f t="shared" si="28"/>
        <v>1.5678391959798978</v>
      </c>
      <c r="AC206">
        <v>-26.306000000000001</v>
      </c>
      <c r="AE206">
        <f t="shared" si="32"/>
        <v>1.4134615384615441</v>
      </c>
      <c r="AF206">
        <v>14.436999999999999</v>
      </c>
      <c r="AH206">
        <f t="shared" si="35"/>
        <v>0.76530612244898177</v>
      </c>
      <c r="AI206">
        <v>-20.326000000000001</v>
      </c>
    </row>
    <row r="207" spans="1:35" x14ac:dyDescent="0.3">
      <c r="A207">
        <v>51</v>
      </c>
      <c r="B207">
        <f t="shared" si="30"/>
        <v>0.76500000000000001</v>
      </c>
      <c r="C207">
        <v>40.825000000000003</v>
      </c>
      <c r="E207">
        <v>51</v>
      </c>
      <c r="F207">
        <f t="shared" si="33"/>
        <v>0.76500000000000001</v>
      </c>
      <c r="G207">
        <v>20.324000000000002</v>
      </c>
      <c r="Q207">
        <v>51.4</v>
      </c>
      <c r="R207">
        <f t="shared" si="36"/>
        <v>1.4580000000000002</v>
      </c>
      <c r="S207">
        <v>25.372</v>
      </c>
      <c r="V207">
        <f t="shared" si="31"/>
        <v>0.77067669172932707</v>
      </c>
      <c r="W207">
        <v>-40.956000000000003</v>
      </c>
      <c r="Y207">
        <f t="shared" si="34"/>
        <v>1.5493670886076001</v>
      </c>
      <c r="Z207">
        <v>-25.954999999999998</v>
      </c>
      <c r="AB207">
        <f t="shared" si="28"/>
        <v>1.5829145728643199</v>
      </c>
      <c r="AC207">
        <v>-26.388000000000002</v>
      </c>
      <c r="AE207">
        <f t="shared" si="32"/>
        <v>1.4062500000000056</v>
      </c>
      <c r="AF207">
        <v>14.069000000000001</v>
      </c>
      <c r="AH207">
        <f t="shared" si="35"/>
        <v>0.76913265306122669</v>
      </c>
      <c r="AI207">
        <v>-20.346</v>
      </c>
    </row>
    <row r="208" spans="1:35" x14ac:dyDescent="0.3">
      <c r="A208">
        <v>51.2</v>
      </c>
      <c r="B208">
        <f t="shared" si="30"/>
        <v>0.76800000000000013</v>
      </c>
      <c r="C208">
        <v>40.886000000000003</v>
      </c>
      <c r="E208">
        <v>51.2</v>
      </c>
      <c r="F208">
        <f t="shared" si="33"/>
        <v>0.76800000000000013</v>
      </c>
      <c r="G208">
        <v>20.343</v>
      </c>
      <c r="Q208">
        <v>51.7</v>
      </c>
      <c r="R208">
        <f t="shared" si="36"/>
        <v>1.4489999999999998</v>
      </c>
      <c r="S208">
        <v>23.916</v>
      </c>
      <c r="V208">
        <f t="shared" si="31"/>
        <v>0.7744360902255677</v>
      </c>
      <c r="W208">
        <v>-41.051000000000002</v>
      </c>
      <c r="Y208">
        <f t="shared" si="34"/>
        <v>1.5569620253164609</v>
      </c>
      <c r="Z208">
        <v>-26.010999999999999</v>
      </c>
      <c r="AB208">
        <f t="shared" si="28"/>
        <v>1.597989949748742</v>
      </c>
      <c r="AC208">
        <v>-26.475000000000001</v>
      </c>
      <c r="AE208">
        <f t="shared" si="32"/>
        <v>1.399038461538467</v>
      </c>
      <c r="AF208">
        <v>13.645</v>
      </c>
      <c r="AH208">
        <f t="shared" si="35"/>
        <v>0.77295918367347161</v>
      </c>
      <c r="AI208">
        <v>-20.366</v>
      </c>
    </row>
    <row r="209" spans="1:35" x14ac:dyDescent="0.3">
      <c r="A209">
        <v>51.4</v>
      </c>
      <c r="B209">
        <f t="shared" si="30"/>
        <v>0.77099999999999991</v>
      </c>
      <c r="C209">
        <v>40.948</v>
      </c>
      <c r="E209">
        <v>51.4</v>
      </c>
      <c r="F209">
        <f t="shared" si="33"/>
        <v>0.77099999999999991</v>
      </c>
      <c r="G209">
        <v>20.363</v>
      </c>
      <c r="Q209">
        <v>52</v>
      </c>
      <c r="R209">
        <f t="shared" si="36"/>
        <v>1.44</v>
      </c>
      <c r="S209">
        <v>22.459</v>
      </c>
      <c r="V209">
        <f t="shared" si="31"/>
        <v>0.77819548872180833</v>
      </c>
      <c r="W209">
        <v>-41.146000000000001</v>
      </c>
      <c r="Y209">
        <f t="shared" si="34"/>
        <v>1.5645569620253217</v>
      </c>
      <c r="Z209">
        <v>-26.093</v>
      </c>
      <c r="AB209">
        <f t="shared" si="28"/>
        <v>1.613065326633164</v>
      </c>
      <c r="AC209">
        <v>-26.605</v>
      </c>
      <c r="AE209">
        <f t="shared" si="32"/>
        <v>1.3918269230769285</v>
      </c>
      <c r="AF209">
        <v>13.05</v>
      </c>
      <c r="AH209">
        <f t="shared" si="35"/>
        <v>0.77678571428571652</v>
      </c>
      <c r="AI209">
        <v>-20.396000000000001</v>
      </c>
    </row>
    <row r="210" spans="1:35" x14ac:dyDescent="0.3">
      <c r="A210">
        <v>51.7</v>
      </c>
      <c r="B210">
        <f t="shared" si="30"/>
        <v>0.77550000000000008</v>
      </c>
      <c r="C210">
        <v>41.04</v>
      </c>
      <c r="E210">
        <v>51.7</v>
      </c>
      <c r="F210">
        <f t="shared" si="33"/>
        <v>0.77550000000000008</v>
      </c>
      <c r="G210">
        <v>20.391999999999999</v>
      </c>
      <c r="Q210">
        <v>52.2</v>
      </c>
      <c r="R210">
        <f t="shared" si="36"/>
        <v>1.4339999999999997</v>
      </c>
      <c r="S210">
        <v>21.561</v>
      </c>
      <c r="V210">
        <f t="shared" si="31"/>
        <v>0.78195488721804896</v>
      </c>
      <c r="W210">
        <v>-41.21</v>
      </c>
      <c r="Y210">
        <f t="shared" si="34"/>
        <v>1.5721518987341825</v>
      </c>
      <c r="Z210">
        <v>-26.175999999999998</v>
      </c>
      <c r="AB210">
        <f t="shared" si="28"/>
        <v>1.6281407035175861</v>
      </c>
      <c r="AC210">
        <v>-26.736000000000001</v>
      </c>
      <c r="AE210">
        <f t="shared" si="32"/>
        <v>1.3846153846153899</v>
      </c>
      <c r="AF210">
        <v>12.456</v>
      </c>
      <c r="AH210">
        <f t="shared" si="35"/>
        <v>0.78061224489796144</v>
      </c>
      <c r="AI210">
        <v>-20.425999999999998</v>
      </c>
    </row>
    <row r="211" spans="1:35" x14ac:dyDescent="0.3">
      <c r="A211">
        <v>52</v>
      </c>
      <c r="B211">
        <f t="shared" si="30"/>
        <v>0.78</v>
      </c>
      <c r="C211">
        <v>41.134</v>
      </c>
      <c r="E211">
        <v>52</v>
      </c>
      <c r="F211">
        <f t="shared" si="33"/>
        <v>0.78</v>
      </c>
      <c r="G211">
        <v>20.422000000000001</v>
      </c>
      <c r="Q211">
        <v>52.4</v>
      </c>
      <c r="R211">
        <f t="shared" si="36"/>
        <v>1.4280000000000002</v>
      </c>
      <c r="S211">
        <v>20.512</v>
      </c>
      <c r="V211">
        <f t="shared" si="31"/>
        <v>0.78571428571428958</v>
      </c>
      <c r="W211">
        <v>-41.274000000000001</v>
      </c>
      <c r="Y211">
        <f t="shared" si="34"/>
        <v>1.5797468354430433</v>
      </c>
      <c r="Z211">
        <v>-26.231000000000002</v>
      </c>
      <c r="AB211">
        <f t="shared" si="28"/>
        <v>1.6432160804020082</v>
      </c>
      <c r="AC211">
        <v>-26.824000000000002</v>
      </c>
      <c r="AE211">
        <f t="shared" si="32"/>
        <v>1.3774038461538514</v>
      </c>
      <c r="AF211">
        <v>12.083</v>
      </c>
      <c r="AH211">
        <f t="shared" si="35"/>
        <v>0.78443877551020635</v>
      </c>
      <c r="AI211">
        <v>-20.446000000000002</v>
      </c>
    </row>
    <row r="212" spans="1:35" x14ac:dyDescent="0.3">
      <c r="A212">
        <v>52.2</v>
      </c>
      <c r="B212">
        <f t="shared" si="30"/>
        <v>0.78300000000000014</v>
      </c>
      <c r="C212">
        <v>41.195999999999998</v>
      </c>
      <c r="E212">
        <v>52.2</v>
      </c>
      <c r="F212">
        <f t="shared" si="33"/>
        <v>0.78300000000000014</v>
      </c>
      <c r="G212">
        <v>20.442</v>
      </c>
      <c r="Q212">
        <v>52.7</v>
      </c>
      <c r="R212">
        <f t="shared" si="36"/>
        <v>1.4189999999999998</v>
      </c>
      <c r="S212">
        <v>19.047999999999998</v>
      </c>
      <c r="V212">
        <f t="shared" si="31"/>
        <v>0.78947368421053021</v>
      </c>
      <c r="W212">
        <v>-41.37</v>
      </c>
      <c r="Y212">
        <f t="shared" si="34"/>
        <v>1.5873417721519041</v>
      </c>
      <c r="Z212">
        <v>-26.288</v>
      </c>
      <c r="AB212">
        <f t="shared" si="28"/>
        <v>1.6582914572864302</v>
      </c>
      <c r="AC212">
        <v>-26.916</v>
      </c>
      <c r="AE212">
        <f t="shared" si="32"/>
        <v>1.3701923076923128</v>
      </c>
      <c r="AF212">
        <v>11.663</v>
      </c>
      <c r="AH212">
        <f t="shared" si="35"/>
        <v>0.78826530612245127</v>
      </c>
      <c r="AI212">
        <v>-20.466000000000001</v>
      </c>
    </row>
    <row r="213" spans="1:35" x14ac:dyDescent="0.3">
      <c r="A213">
        <v>52.4</v>
      </c>
      <c r="B213">
        <f t="shared" si="30"/>
        <v>0.78599999999999992</v>
      </c>
      <c r="C213">
        <v>41.258000000000003</v>
      </c>
      <c r="E213">
        <v>52.4</v>
      </c>
      <c r="F213">
        <f t="shared" si="33"/>
        <v>0.78599999999999992</v>
      </c>
      <c r="G213">
        <v>20.460999999999999</v>
      </c>
      <c r="Q213">
        <v>53</v>
      </c>
      <c r="R213">
        <f t="shared" si="36"/>
        <v>1.41</v>
      </c>
      <c r="S213">
        <v>17.581</v>
      </c>
      <c r="V213">
        <f t="shared" si="31"/>
        <v>0.79323308270677084</v>
      </c>
      <c r="W213">
        <v>-41.466000000000001</v>
      </c>
      <c r="Y213">
        <f t="shared" si="34"/>
        <v>1.5949367088607649</v>
      </c>
      <c r="Z213">
        <v>-26.372</v>
      </c>
      <c r="AB213">
        <f t="shared" si="28"/>
        <v>1.6733668341708523</v>
      </c>
      <c r="AC213">
        <v>-27.05</v>
      </c>
      <c r="AE213">
        <f t="shared" si="32"/>
        <v>1.3629807692307743</v>
      </c>
      <c r="AF213">
        <v>11.068</v>
      </c>
      <c r="AH213">
        <f t="shared" si="35"/>
        <v>0.79209183673469619</v>
      </c>
      <c r="AI213">
        <v>-20.495999999999999</v>
      </c>
    </row>
    <row r="214" spans="1:35" x14ac:dyDescent="0.3">
      <c r="A214">
        <v>52.7</v>
      </c>
      <c r="B214">
        <f t="shared" si="30"/>
        <v>0.79050000000000009</v>
      </c>
      <c r="C214">
        <v>41.353000000000002</v>
      </c>
      <c r="E214">
        <v>52.7</v>
      </c>
      <c r="F214">
        <f t="shared" si="33"/>
        <v>0.79050000000000009</v>
      </c>
      <c r="G214">
        <v>20.491</v>
      </c>
      <c r="Q214">
        <v>53.2</v>
      </c>
      <c r="R214">
        <f t="shared" si="36"/>
        <v>1.4039999999999997</v>
      </c>
      <c r="S214">
        <v>16.655999999999999</v>
      </c>
      <c r="V214">
        <f t="shared" si="31"/>
        <v>0.79699248120301147</v>
      </c>
      <c r="W214">
        <v>-41.530999999999999</v>
      </c>
      <c r="Y214">
        <f t="shared" si="34"/>
        <v>1.6025316455696257</v>
      </c>
      <c r="Z214">
        <v>-26.457000000000001</v>
      </c>
      <c r="AB214">
        <f t="shared" si="28"/>
        <v>1.6884422110552744</v>
      </c>
      <c r="AC214">
        <v>-27.190999999999999</v>
      </c>
      <c r="AE214">
        <f t="shared" si="32"/>
        <v>1.3557692307692357</v>
      </c>
      <c r="AF214">
        <v>10.472</v>
      </c>
      <c r="AH214">
        <f t="shared" si="35"/>
        <v>0.7959183673469411</v>
      </c>
      <c r="AI214">
        <v>-20.526</v>
      </c>
    </row>
    <row r="215" spans="1:35" x14ac:dyDescent="0.3">
      <c r="A215">
        <v>53</v>
      </c>
      <c r="B215">
        <f t="shared" si="30"/>
        <v>0.79500000000000004</v>
      </c>
      <c r="C215">
        <v>41.447000000000003</v>
      </c>
      <c r="E215">
        <v>53</v>
      </c>
      <c r="F215">
        <f t="shared" si="33"/>
        <v>0.79500000000000004</v>
      </c>
      <c r="G215">
        <v>20.52</v>
      </c>
      <c r="Q215">
        <v>53.4</v>
      </c>
      <c r="R215">
        <f t="shared" si="36"/>
        <v>1.3980000000000001</v>
      </c>
      <c r="S215">
        <v>15.62</v>
      </c>
      <c r="V215">
        <f t="shared" si="31"/>
        <v>0.8007518796992521</v>
      </c>
      <c r="W215">
        <v>-41.595999999999997</v>
      </c>
      <c r="Y215">
        <f t="shared" si="34"/>
        <v>1.6101265822784865</v>
      </c>
      <c r="Z215">
        <v>-26.513000000000002</v>
      </c>
      <c r="AB215">
        <f t="shared" si="28"/>
        <v>1.7035175879396964</v>
      </c>
      <c r="AC215">
        <v>-27.28</v>
      </c>
      <c r="AE215">
        <f t="shared" si="32"/>
        <v>1.3485576923076972</v>
      </c>
      <c r="AF215">
        <v>10.093999999999999</v>
      </c>
      <c r="AH215">
        <f t="shared" si="35"/>
        <v>0.79974489795918602</v>
      </c>
      <c r="AI215">
        <v>-20.545999999999999</v>
      </c>
    </row>
    <row r="216" spans="1:35" x14ac:dyDescent="0.3">
      <c r="A216">
        <v>53.2</v>
      </c>
      <c r="B216">
        <f t="shared" si="30"/>
        <v>0.79800000000000015</v>
      </c>
      <c r="C216">
        <v>41.51</v>
      </c>
      <c r="E216">
        <v>53.2</v>
      </c>
      <c r="F216">
        <f t="shared" si="33"/>
        <v>0.79800000000000015</v>
      </c>
      <c r="G216">
        <v>20.54</v>
      </c>
      <c r="Q216">
        <v>53.7</v>
      </c>
      <c r="R216">
        <f t="shared" si="36"/>
        <v>1.3889999999999998</v>
      </c>
      <c r="S216">
        <v>14.145</v>
      </c>
      <c r="V216">
        <f t="shared" si="31"/>
        <v>0.80451127819549273</v>
      </c>
      <c r="W216">
        <v>-41.694000000000003</v>
      </c>
      <c r="Y216">
        <f t="shared" si="34"/>
        <v>1.6177215189873473</v>
      </c>
      <c r="Z216">
        <v>-26.571000000000002</v>
      </c>
      <c r="AB216">
        <f t="shared" si="28"/>
        <v>1.7185929648241185</v>
      </c>
      <c r="AC216">
        <v>-27.378</v>
      </c>
      <c r="AE216">
        <f t="shared" si="32"/>
        <v>1.3413461538461586</v>
      </c>
      <c r="AF216">
        <v>9.6777999999999995</v>
      </c>
      <c r="AH216">
        <f t="shared" si="35"/>
        <v>0.80357142857143093</v>
      </c>
      <c r="AI216">
        <v>-20.567</v>
      </c>
    </row>
    <row r="217" spans="1:35" x14ac:dyDescent="0.3">
      <c r="A217">
        <v>53.4</v>
      </c>
      <c r="B217">
        <f t="shared" si="30"/>
        <v>0.80099999999999993</v>
      </c>
      <c r="C217">
        <v>41.573999999999998</v>
      </c>
      <c r="E217">
        <v>53.4</v>
      </c>
      <c r="F217">
        <f t="shared" si="33"/>
        <v>0.80099999999999993</v>
      </c>
      <c r="G217">
        <v>20.56</v>
      </c>
      <c r="Q217">
        <v>54</v>
      </c>
      <c r="R217">
        <f t="shared" si="36"/>
        <v>1.38</v>
      </c>
      <c r="S217">
        <v>12.667999999999999</v>
      </c>
      <c r="V217">
        <f t="shared" si="31"/>
        <v>0.80827067669173336</v>
      </c>
      <c r="W217">
        <v>-41.792000000000002</v>
      </c>
      <c r="Y217">
        <f t="shared" si="34"/>
        <v>1.6253164556962081</v>
      </c>
      <c r="Z217">
        <v>-26.657</v>
      </c>
      <c r="AB217">
        <f t="shared" si="28"/>
        <v>1.7336683417085406</v>
      </c>
      <c r="AC217">
        <v>-27.521000000000001</v>
      </c>
      <c r="AE217">
        <f t="shared" si="32"/>
        <v>1.3341346153846201</v>
      </c>
      <c r="AF217">
        <v>9.0815000000000001</v>
      </c>
      <c r="AH217">
        <f t="shared" si="35"/>
        <v>0.80739795918367585</v>
      </c>
      <c r="AI217">
        <v>-20.597000000000001</v>
      </c>
    </row>
    <row r="218" spans="1:35" x14ac:dyDescent="0.3">
      <c r="A218">
        <v>53.7</v>
      </c>
      <c r="B218">
        <f t="shared" si="30"/>
        <v>0.8055000000000001</v>
      </c>
      <c r="C218">
        <v>41.67</v>
      </c>
      <c r="E218">
        <v>53.7</v>
      </c>
      <c r="F218">
        <f t="shared" si="33"/>
        <v>0.8055000000000001</v>
      </c>
      <c r="G218">
        <v>20.588999999999999</v>
      </c>
      <c r="Q218">
        <v>54.2</v>
      </c>
      <c r="R218">
        <f t="shared" si="36"/>
        <v>1.3739999999999997</v>
      </c>
      <c r="S218">
        <v>11.715999999999999</v>
      </c>
      <c r="V218">
        <f t="shared" si="31"/>
        <v>0.81203007518797399</v>
      </c>
      <c r="W218">
        <v>-41.856999999999999</v>
      </c>
      <c r="Y218">
        <f t="shared" si="34"/>
        <v>1.6329113924050689</v>
      </c>
      <c r="Z218">
        <v>-26.742999999999999</v>
      </c>
      <c r="AB218">
        <f t="shared" si="28"/>
        <v>1.7487437185929626</v>
      </c>
      <c r="AC218">
        <v>-27.664000000000001</v>
      </c>
      <c r="AE218">
        <f t="shared" si="32"/>
        <v>1.3269230769230815</v>
      </c>
      <c r="AF218">
        <v>8.4849999999999994</v>
      </c>
      <c r="AH218">
        <f t="shared" si="35"/>
        <v>0.81122448979592077</v>
      </c>
      <c r="AI218">
        <v>-20.626999999999999</v>
      </c>
    </row>
    <row r="219" spans="1:35" x14ac:dyDescent="0.3">
      <c r="A219">
        <v>54</v>
      </c>
      <c r="B219">
        <f t="shared" si="30"/>
        <v>0.81</v>
      </c>
      <c r="C219">
        <v>41.765999999999998</v>
      </c>
      <c r="E219">
        <v>54</v>
      </c>
      <c r="F219">
        <f t="shared" si="33"/>
        <v>0.81</v>
      </c>
      <c r="G219">
        <v>20.619</v>
      </c>
      <c r="Q219">
        <v>54.4</v>
      </c>
      <c r="R219">
        <f t="shared" si="36"/>
        <v>1.3680000000000001</v>
      </c>
      <c r="S219">
        <v>10.692</v>
      </c>
      <c r="V219">
        <f t="shared" si="31"/>
        <v>0.81578947368421462</v>
      </c>
      <c r="W219">
        <v>-41.923000000000002</v>
      </c>
      <c r="Y219">
        <f t="shared" si="34"/>
        <v>1.6405063291139297</v>
      </c>
      <c r="Z219">
        <v>-26.8</v>
      </c>
      <c r="AB219">
        <f t="shared" si="28"/>
        <v>1.7638190954773847</v>
      </c>
      <c r="AC219">
        <v>-27.757000000000001</v>
      </c>
      <c r="AE219">
        <f t="shared" si="32"/>
        <v>1.319711538461543</v>
      </c>
      <c r="AF219">
        <v>8.1014999999999997</v>
      </c>
      <c r="AH219">
        <f t="shared" si="35"/>
        <v>0.81505102040816568</v>
      </c>
      <c r="AI219">
        <v>-20.646999999999998</v>
      </c>
    </row>
    <row r="220" spans="1:35" x14ac:dyDescent="0.3">
      <c r="A220">
        <v>54.2</v>
      </c>
      <c r="B220">
        <f t="shared" si="30"/>
        <v>0.81300000000000017</v>
      </c>
      <c r="C220">
        <v>41.83</v>
      </c>
      <c r="E220">
        <v>54.2</v>
      </c>
      <c r="F220">
        <f t="shared" si="33"/>
        <v>0.81300000000000017</v>
      </c>
      <c r="G220">
        <v>20.638999999999999</v>
      </c>
      <c r="Q220">
        <v>54.7</v>
      </c>
      <c r="R220">
        <f t="shared" si="36"/>
        <v>1.3589999999999998</v>
      </c>
      <c r="S220">
        <v>9.2063000000000006</v>
      </c>
      <c r="V220">
        <f t="shared" si="31"/>
        <v>0.81954887218045525</v>
      </c>
      <c r="W220">
        <v>-42.021999999999998</v>
      </c>
      <c r="Y220">
        <f t="shared" si="34"/>
        <v>1.6481012658227905</v>
      </c>
      <c r="Z220">
        <v>-26.86</v>
      </c>
      <c r="AB220">
        <f t="shared" si="28"/>
        <v>1.7788944723618068</v>
      </c>
      <c r="AC220">
        <v>-27.86</v>
      </c>
      <c r="AE220">
        <f t="shared" si="32"/>
        <v>1.3125000000000044</v>
      </c>
      <c r="AF220">
        <v>7.6890000000000001</v>
      </c>
      <c r="AH220">
        <f t="shared" si="35"/>
        <v>0.8188775510204106</v>
      </c>
      <c r="AI220">
        <v>-20.667000000000002</v>
      </c>
    </row>
    <row r="221" spans="1:35" x14ac:dyDescent="0.3">
      <c r="A221">
        <v>54.4</v>
      </c>
      <c r="B221">
        <f t="shared" si="30"/>
        <v>0.81599999999999995</v>
      </c>
      <c r="C221">
        <v>41.893999999999998</v>
      </c>
      <c r="E221">
        <v>54.4</v>
      </c>
      <c r="F221">
        <f t="shared" si="33"/>
        <v>0.81599999999999995</v>
      </c>
      <c r="G221">
        <v>20.658000000000001</v>
      </c>
      <c r="Q221">
        <v>55</v>
      </c>
      <c r="R221">
        <f t="shared" si="36"/>
        <v>1.35</v>
      </c>
      <c r="S221">
        <v>7.7169999999999996</v>
      </c>
      <c r="V221">
        <f t="shared" si="31"/>
        <v>0.82330827067669587</v>
      </c>
      <c r="W221">
        <v>-42.122</v>
      </c>
      <c r="Y221">
        <f t="shared" si="34"/>
        <v>1.6556962025316513</v>
      </c>
      <c r="Z221">
        <v>-26.948</v>
      </c>
      <c r="AB221">
        <f t="shared" si="28"/>
        <v>1.7939698492462288</v>
      </c>
      <c r="AC221">
        <v>-28.01</v>
      </c>
      <c r="AE221">
        <f t="shared" si="32"/>
        <v>1.3052884615384659</v>
      </c>
      <c r="AF221">
        <v>7.0915999999999997</v>
      </c>
      <c r="AH221">
        <f t="shared" si="35"/>
        <v>0.82270408163265552</v>
      </c>
      <c r="AI221">
        <v>-20.698</v>
      </c>
    </row>
    <row r="222" spans="1:35" x14ac:dyDescent="0.3">
      <c r="A222">
        <v>54.7</v>
      </c>
      <c r="B222">
        <f t="shared" si="30"/>
        <v>0.82050000000000012</v>
      </c>
      <c r="C222">
        <v>41.991</v>
      </c>
      <c r="E222">
        <v>54.7</v>
      </c>
      <c r="F222">
        <f t="shared" si="33"/>
        <v>0.82050000000000012</v>
      </c>
      <c r="G222">
        <v>20.687999999999999</v>
      </c>
      <c r="Q222">
        <v>55.2</v>
      </c>
      <c r="R222">
        <f t="shared" si="36"/>
        <v>1.3439999999999999</v>
      </c>
      <c r="S222">
        <v>6.7378</v>
      </c>
      <c r="V222">
        <f t="shared" si="31"/>
        <v>0.8270676691729365</v>
      </c>
      <c r="W222">
        <v>-42.188000000000002</v>
      </c>
      <c r="Y222">
        <f t="shared" si="34"/>
        <v>1.6632911392405121</v>
      </c>
      <c r="Z222">
        <v>-27.035</v>
      </c>
      <c r="AB222">
        <f t="shared" si="28"/>
        <v>1.8090452261306509</v>
      </c>
      <c r="AC222">
        <v>-28.161000000000001</v>
      </c>
      <c r="AE222">
        <f t="shared" si="32"/>
        <v>1.2980769230769273</v>
      </c>
      <c r="AF222">
        <v>6.4938000000000002</v>
      </c>
      <c r="AH222">
        <f t="shared" si="35"/>
        <v>0.82653061224490043</v>
      </c>
      <c r="AI222">
        <v>-20.728000000000002</v>
      </c>
    </row>
    <row r="223" spans="1:35" x14ac:dyDescent="0.3">
      <c r="A223">
        <v>55</v>
      </c>
      <c r="B223">
        <f t="shared" si="30"/>
        <v>0.82499999999999996</v>
      </c>
      <c r="C223">
        <v>42.088999999999999</v>
      </c>
      <c r="E223">
        <v>55</v>
      </c>
      <c r="F223">
        <f t="shared" si="33"/>
        <v>0.82499999999999996</v>
      </c>
      <c r="G223">
        <v>20.718</v>
      </c>
      <c r="Q223">
        <v>55.4</v>
      </c>
      <c r="R223">
        <f t="shared" si="36"/>
        <v>1.3380000000000001</v>
      </c>
      <c r="S223">
        <v>5.7252999999999998</v>
      </c>
      <c r="V223">
        <f t="shared" si="31"/>
        <v>0.83082706766917713</v>
      </c>
      <c r="W223">
        <v>-42.255000000000003</v>
      </c>
      <c r="Y223">
        <f t="shared" si="34"/>
        <v>1.6708860759493729</v>
      </c>
      <c r="Z223">
        <v>-27.093</v>
      </c>
      <c r="AB223">
        <f t="shared" si="28"/>
        <v>1.824120603015073</v>
      </c>
      <c r="AC223">
        <v>-28.257000000000001</v>
      </c>
      <c r="AE223">
        <f t="shared" si="32"/>
        <v>1.2908653846153888</v>
      </c>
      <c r="AF223">
        <v>6.1048999999999998</v>
      </c>
      <c r="AH223">
        <f t="shared" si="35"/>
        <v>0.83035714285714535</v>
      </c>
      <c r="AI223">
        <v>-20.747</v>
      </c>
    </row>
    <row r="224" spans="1:35" x14ac:dyDescent="0.3">
      <c r="A224">
        <v>55.2</v>
      </c>
      <c r="B224">
        <f t="shared" si="30"/>
        <v>0.82800000000000007</v>
      </c>
      <c r="C224">
        <v>42.154000000000003</v>
      </c>
      <c r="E224">
        <v>55.2</v>
      </c>
      <c r="F224">
        <f t="shared" si="33"/>
        <v>0.82800000000000007</v>
      </c>
      <c r="G224">
        <v>20.736999999999998</v>
      </c>
      <c r="Q224">
        <v>55.7</v>
      </c>
      <c r="R224">
        <f t="shared" si="36"/>
        <v>1.3289999999999997</v>
      </c>
      <c r="S224">
        <v>4.2271999999999998</v>
      </c>
      <c r="V224">
        <f t="shared" si="31"/>
        <v>0.83458646616541776</v>
      </c>
      <c r="W224">
        <v>-42.356000000000002</v>
      </c>
      <c r="Y224">
        <f t="shared" si="34"/>
        <v>1.6784810126582337</v>
      </c>
      <c r="Z224">
        <v>-27.152000000000001</v>
      </c>
      <c r="AB224">
        <f t="shared" si="28"/>
        <v>1.839195979899495</v>
      </c>
      <c r="AC224">
        <v>-28.364999999999998</v>
      </c>
      <c r="AE224">
        <f t="shared" si="32"/>
        <v>1.2836538461538503</v>
      </c>
      <c r="AF224">
        <v>5.6961000000000004</v>
      </c>
      <c r="AH224">
        <f t="shared" si="35"/>
        <v>0.83418367346939026</v>
      </c>
      <c r="AI224">
        <v>-20.768000000000001</v>
      </c>
    </row>
    <row r="225" spans="1:35" x14ac:dyDescent="0.3">
      <c r="A225">
        <v>55.4</v>
      </c>
      <c r="B225">
        <f t="shared" si="30"/>
        <v>0.83099999999999996</v>
      </c>
      <c r="C225">
        <v>42.219000000000001</v>
      </c>
      <c r="E225">
        <v>55.4</v>
      </c>
      <c r="F225">
        <f t="shared" si="33"/>
        <v>0.83099999999999996</v>
      </c>
      <c r="G225">
        <v>20.757000000000001</v>
      </c>
      <c r="Q225">
        <v>56</v>
      </c>
      <c r="R225">
        <f t="shared" si="36"/>
        <v>1.32</v>
      </c>
      <c r="S225">
        <v>2.7252000000000001</v>
      </c>
      <c r="V225">
        <f t="shared" si="31"/>
        <v>0.83834586466165839</v>
      </c>
      <c r="W225">
        <v>-42.457000000000001</v>
      </c>
      <c r="Y225">
        <f t="shared" si="34"/>
        <v>1.6860759493670945</v>
      </c>
      <c r="Z225">
        <v>-27.24</v>
      </c>
      <c r="AB225">
        <f t="shared" si="28"/>
        <v>1.8542713567839171</v>
      </c>
      <c r="AC225">
        <v>-28.521999999999998</v>
      </c>
      <c r="AE225">
        <f t="shared" si="32"/>
        <v>1.2764423076923117</v>
      </c>
      <c r="AF225">
        <v>5.0972999999999997</v>
      </c>
      <c r="AH225">
        <f t="shared" si="35"/>
        <v>0.83801020408163518</v>
      </c>
      <c r="AI225">
        <v>-20.797999999999998</v>
      </c>
    </row>
    <row r="226" spans="1:35" x14ac:dyDescent="0.3">
      <c r="A226">
        <v>55.7</v>
      </c>
      <c r="B226">
        <f t="shared" si="30"/>
        <v>0.83550000000000013</v>
      </c>
      <c r="C226">
        <v>42.317999999999998</v>
      </c>
      <c r="E226">
        <v>55.7</v>
      </c>
      <c r="F226">
        <f t="shared" si="33"/>
        <v>0.83550000000000013</v>
      </c>
      <c r="G226">
        <v>20.786000000000001</v>
      </c>
      <c r="Q226">
        <v>56.2</v>
      </c>
      <c r="R226">
        <f t="shared" si="36"/>
        <v>1.3139999999999998</v>
      </c>
      <c r="S226">
        <v>1.7181999999999999</v>
      </c>
      <c r="V226">
        <f t="shared" si="31"/>
        <v>0.84210526315789902</v>
      </c>
      <c r="W226">
        <v>-42.524999999999999</v>
      </c>
      <c r="Y226">
        <f t="shared" si="34"/>
        <v>1.6936708860759553</v>
      </c>
      <c r="Z226">
        <v>-27.329000000000001</v>
      </c>
      <c r="AB226">
        <f t="shared" si="28"/>
        <v>1.8693467336683391</v>
      </c>
      <c r="AC226">
        <v>-28.681999999999999</v>
      </c>
      <c r="AE226">
        <f t="shared" si="32"/>
        <v>1.2692307692307732</v>
      </c>
      <c r="AF226">
        <v>4.4981</v>
      </c>
      <c r="AH226">
        <f t="shared" si="35"/>
        <v>0.8418367346938801</v>
      </c>
      <c r="AI226">
        <v>-20.827999999999999</v>
      </c>
    </row>
    <row r="227" spans="1:35" x14ac:dyDescent="0.3">
      <c r="A227">
        <v>56</v>
      </c>
      <c r="B227">
        <f t="shared" si="30"/>
        <v>0.84</v>
      </c>
      <c r="C227">
        <v>42.417000000000002</v>
      </c>
      <c r="E227">
        <v>56</v>
      </c>
      <c r="F227">
        <f t="shared" si="33"/>
        <v>0.84</v>
      </c>
      <c r="G227">
        <v>20.815999999999999</v>
      </c>
      <c r="Q227">
        <v>56.4</v>
      </c>
      <c r="R227">
        <f t="shared" si="36"/>
        <v>1.3080000000000001</v>
      </c>
      <c r="S227">
        <v>0.71631</v>
      </c>
      <c r="V227">
        <f t="shared" si="31"/>
        <v>0.84586466165413965</v>
      </c>
      <c r="W227">
        <v>-42.594000000000001</v>
      </c>
      <c r="Y227">
        <f t="shared" si="34"/>
        <v>1.7012658227848161</v>
      </c>
      <c r="Z227">
        <v>-27.388000000000002</v>
      </c>
      <c r="AB227">
        <f t="shared" si="28"/>
        <v>1.8844221105527612</v>
      </c>
      <c r="AC227">
        <v>-28.812000000000001</v>
      </c>
      <c r="AE227">
        <f t="shared" si="32"/>
        <v>1.2620192307692346</v>
      </c>
      <c r="AF227">
        <v>4.1036999999999999</v>
      </c>
      <c r="AH227">
        <f t="shared" si="35"/>
        <v>0.84566326530612501</v>
      </c>
      <c r="AI227">
        <v>-20.847999999999999</v>
      </c>
    </row>
    <row r="228" spans="1:35" x14ac:dyDescent="0.3">
      <c r="A228">
        <v>56.2</v>
      </c>
      <c r="B228">
        <f t="shared" si="30"/>
        <v>0.84300000000000008</v>
      </c>
      <c r="C228">
        <v>42.482999999999997</v>
      </c>
      <c r="E228">
        <v>56.2</v>
      </c>
      <c r="F228">
        <f t="shared" si="33"/>
        <v>0.84300000000000008</v>
      </c>
      <c r="G228">
        <v>20.835000000000001</v>
      </c>
      <c r="Q228">
        <v>56.7</v>
      </c>
      <c r="R228">
        <f t="shared" si="36"/>
        <v>1.2989999999999997</v>
      </c>
      <c r="S228">
        <v>-0.79520999999999997</v>
      </c>
      <c r="V228">
        <f t="shared" si="31"/>
        <v>0.84962406015038028</v>
      </c>
      <c r="W228">
        <v>-42.695999999999998</v>
      </c>
      <c r="Y228">
        <f t="shared" si="34"/>
        <v>1.7088607594936769</v>
      </c>
      <c r="Z228">
        <v>-27.446000000000002</v>
      </c>
      <c r="AB228">
        <f t="shared" si="28"/>
        <v>1.8994974874371833</v>
      </c>
      <c r="AC228">
        <v>-28.876000000000001</v>
      </c>
      <c r="AE228">
        <f t="shared" si="32"/>
        <v>1.2548076923076961</v>
      </c>
      <c r="AF228">
        <v>3.6983999999999999</v>
      </c>
      <c r="AH228">
        <f t="shared" si="35"/>
        <v>0.84948979591836993</v>
      </c>
      <c r="AI228">
        <v>-20.867999999999999</v>
      </c>
    </row>
    <row r="229" spans="1:35" x14ac:dyDescent="0.3">
      <c r="A229">
        <v>56.4</v>
      </c>
      <c r="B229">
        <f t="shared" si="30"/>
        <v>0.84599999999999997</v>
      </c>
      <c r="C229">
        <v>42.55</v>
      </c>
      <c r="E229">
        <v>56.4</v>
      </c>
      <c r="F229">
        <f t="shared" si="33"/>
        <v>0.84599999999999997</v>
      </c>
      <c r="G229">
        <v>20.855</v>
      </c>
      <c r="Q229">
        <v>57</v>
      </c>
      <c r="R229">
        <f t="shared" si="36"/>
        <v>1.29</v>
      </c>
      <c r="S229">
        <v>-2.3108</v>
      </c>
      <c r="V229">
        <f t="shared" si="31"/>
        <v>0.85338345864662091</v>
      </c>
      <c r="W229">
        <v>-42.798999999999999</v>
      </c>
      <c r="Y229">
        <f t="shared" si="34"/>
        <v>1.7164556962025377</v>
      </c>
      <c r="Z229">
        <v>-27.535</v>
      </c>
      <c r="AB229">
        <f t="shared" si="28"/>
        <v>1.9145728643216053</v>
      </c>
      <c r="AC229">
        <v>-29.062999999999999</v>
      </c>
      <c r="AE229">
        <f t="shared" si="32"/>
        <v>1.2475961538461575</v>
      </c>
      <c r="AF229">
        <v>3.0990000000000002</v>
      </c>
      <c r="AH229">
        <f t="shared" si="35"/>
        <v>0.85331632653061484</v>
      </c>
      <c r="AI229">
        <v>-20.898</v>
      </c>
    </row>
    <row r="230" spans="1:35" x14ac:dyDescent="0.3">
      <c r="A230">
        <v>56.7</v>
      </c>
      <c r="B230">
        <f t="shared" si="30"/>
        <v>0.85050000000000014</v>
      </c>
      <c r="C230">
        <v>42.65</v>
      </c>
      <c r="E230">
        <v>56.7</v>
      </c>
      <c r="F230">
        <f t="shared" si="33"/>
        <v>0.85050000000000014</v>
      </c>
      <c r="G230">
        <v>20.884</v>
      </c>
      <c r="Q230">
        <v>57.2</v>
      </c>
      <c r="R230">
        <f t="shared" si="36"/>
        <v>1.2839999999999998</v>
      </c>
      <c r="S230">
        <v>-3.3460999999999999</v>
      </c>
      <c r="V230">
        <f t="shared" si="31"/>
        <v>0.85714285714286154</v>
      </c>
      <c r="W230">
        <v>-42.868000000000002</v>
      </c>
      <c r="Y230">
        <f t="shared" si="34"/>
        <v>1.7240506329113985</v>
      </c>
      <c r="Z230">
        <v>-27.623999999999999</v>
      </c>
      <c r="AB230">
        <f t="shared" si="28"/>
        <v>1.9296482412060274</v>
      </c>
      <c r="AC230">
        <v>-29.231000000000002</v>
      </c>
      <c r="AE230">
        <f t="shared" si="32"/>
        <v>1.240384615384619</v>
      </c>
      <c r="AF230">
        <v>2.4998999999999998</v>
      </c>
      <c r="AH230">
        <f t="shared" si="35"/>
        <v>0.85714285714285976</v>
      </c>
      <c r="AI230">
        <v>-20.928000000000001</v>
      </c>
    </row>
    <row r="231" spans="1:35" x14ac:dyDescent="0.3">
      <c r="A231">
        <v>57</v>
      </c>
      <c r="B231">
        <f t="shared" si="30"/>
        <v>0.85499999999999998</v>
      </c>
      <c r="C231">
        <v>42.750999999999998</v>
      </c>
      <c r="E231">
        <v>57</v>
      </c>
      <c r="F231">
        <f t="shared" si="33"/>
        <v>0.85499999999999998</v>
      </c>
      <c r="G231">
        <v>20.914000000000001</v>
      </c>
      <c r="Q231">
        <v>57.4</v>
      </c>
      <c r="R231">
        <f t="shared" si="36"/>
        <v>1.278</v>
      </c>
      <c r="S231">
        <v>-4.3380999999999998</v>
      </c>
      <c r="V231">
        <f t="shared" si="31"/>
        <v>0.86090225563910217</v>
      </c>
      <c r="W231">
        <v>-42.938000000000002</v>
      </c>
      <c r="Y231">
        <f t="shared" si="34"/>
        <v>1.7316455696202593</v>
      </c>
      <c r="Z231">
        <v>-27.683</v>
      </c>
      <c r="AB231">
        <f t="shared" si="28"/>
        <v>1.9447236180904495</v>
      </c>
      <c r="AC231">
        <v>-29.341000000000001</v>
      </c>
      <c r="AE231">
        <f t="shared" si="32"/>
        <v>1.2331730769230804</v>
      </c>
      <c r="AF231">
        <v>2.1002000000000001</v>
      </c>
      <c r="AH231">
        <f t="shared" si="35"/>
        <v>0.86096938775510468</v>
      </c>
      <c r="AI231">
        <v>-20.946999999999999</v>
      </c>
    </row>
    <row r="232" spans="1:35" x14ac:dyDescent="0.3">
      <c r="A232">
        <v>57.2</v>
      </c>
      <c r="B232">
        <f t="shared" si="30"/>
        <v>0.8580000000000001</v>
      </c>
      <c r="C232">
        <v>42.819000000000003</v>
      </c>
      <c r="E232">
        <v>57.2</v>
      </c>
      <c r="F232">
        <f t="shared" si="33"/>
        <v>0.8580000000000001</v>
      </c>
      <c r="G232">
        <v>20.933</v>
      </c>
      <c r="Q232">
        <v>57.7</v>
      </c>
      <c r="R232">
        <f t="shared" si="36"/>
        <v>1.2689999999999999</v>
      </c>
      <c r="S232">
        <v>-5.8642000000000003</v>
      </c>
      <c r="V232">
        <f t="shared" si="31"/>
        <v>0.86466165413534279</v>
      </c>
      <c r="W232">
        <v>-43.042000000000002</v>
      </c>
      <c r="Y232">
        <f t="shared" si="34"/>
        <v>1.7392405063291201</v>
      </c>
      <c r="Z232">
        <v>-27.744</v>
      </c>
      <c r="AB232">
        <f t="shared" ref="AB232:AB295" si="37">AB231+3/199</f>
        <v>1.9597989949748715</v>
      </c>
      <c r="AC232">
        <v>-29.460999999999999</v>
      </c>
      <c r="AE232">
        <f t="shared" si="32"/>
        <v>1.2259615384615419</v>
      </c>
      <c r="AF232">
        <v>1.7011000000000001</v>
      </c>
      <c r="AH232">
        <f t="shared" si="35"/>
        <v>0.86479591836734959</v>
      </c>
      <c r="AI232">
        <v>-20.968</v>
      </c>
    </row>
    <row r="233" spans="1:35" x14ac:dyDescent="0.3">
      <c r="A233">
        <v>57.4</v>
      </c>
      <c r="B233">
        <f t="shared" si="30"/>
        <v>0.86099999999999999</v>
      </c>
      <c r="C233">
        <v>42.887</v>
      </c>
      <c r="E233">
        <v>57.4</v>
      </c>
      <c r="F233">
        <f t="shared" si="33"/>
        <v>0.86099999999999999</v>
      </c>
      <c r="G233">
        <v>20.952999999999999</v>
      </c>
      <c r="Q233">
        <v>58</v>
      </c>
      <c r="R233">
        <f t="shared" si="36"/>
        <v>1.26</v>
      </c>
      <c r="S233">
        <v>-7.3933999999999997</v>
      </c>
      <c r="V233">
        <f t="shared" si="31"/>
        <v>0.86842105263158342</v>
      </c>
      <c r="W233">
        <v>-43.146999999999998</v>
      </c>
      <c r="Y233">
        <f t="shared" si="34"/>
        <v>1.7468354430379809</v>
      </c>
      <c r="Z233">
        <v>-27.834</v>
      </c>
      <c r="AB233">
        <f t="shared" si="37"/>
        <v>1.9748743718592936</v>
      </c>
      <c r="AC233">
        <v>-29.632999999999999</v>
      </c>
      <c r="AE233">
        <f t="shared" si="32"/>
        <v>1.2187500000000033</v>
      </c>
      <c r="AF233">
        <v>1.1039000000000001</v>
      </c>
      <c r="AH233">
        <f t="shared" si="35"/>
        <v>0.86862244897959451</v>
      </c>
      <c r="AI233">
        <v>-20.998000000000001</v>
      </c>
    </row>
    <row r="234" spans="1:35" x14ac:dyDescent="0.3">
      <c r="A234">
        <v>57.7</v>
      </c>
      <c r="B234">
        <f t="shared" si="30"/>
        <v>0.86550000000000016</v>
      </c>
      <c r="C234">
        <v>42.988999999999997</v>
      </c>
      <c r="E234">
        <v>57.7</v>
      </c>
      <c r="F234">
        <f t="shared" si="33"/>
        <v>0.86550000000000016</v>
      </c>
      <c r="G234">
        <v>20.981999999999999</v>
      </c>
      <c r="Q234">
        <v>58.2</v>
      </c>
      <c r="R234">
        <f t="shared" si="36"/>
        <v>1.254</v>
      </c>
      <c r="S234">
        <v>-8.3871000000000002</v>
      </c>
      <c r="V234">
        <f t="shared" si="31"/>
        <v>0.87218045112782405</v>
      </c>
      <c r="W234">
        <v>-43.216999999999999</v>
      </c>
      <c r="Y234">
        <f t="shared" si="34"/>
        <v>1.7544303797468417</v>
      </c>
      <c r="Z234">
        <v>-27.925000000000001</v>
      </c>
      <c r="AB234">
        <f t="shared" si="37"/>
        <v>1.9899497487437157</v>
      </c>
      <c r="AC234">
        <v>-29.81</v>
      </c>
      <c r="AE234">
        <f t="shared" si="32"/>
        <v>1.2115384615384648</v>
      </c>
      <c r="AF234">
        <v>0.50634999999999997</v>
      </c>
      <c r="AH234">
        <f t="shared" si="35"/>
        <v>0.87244897959183942</v>
      </c>
      <c r="AI234">
        <v>-21.027999999999999</v>
      </c>
    </row>
    <row r="235" spans="1:35" x14ac:dyDescent="0.3">
      <c r="A235">
        <v>58</v>
      </c>
      <c r="B235">
        <f t="shared" si="30"/>
        <v>0.87</v>
      </c>
      <c r="C235">
        <v>43.091000000000001</v>
      </c>
      <c r="E235">
        <v>58</v>
      </c>
      <c r="F235">
        <f t="shared" si="33"/>
        <v>0.87</v>
      </c>
      <c r="G235">
        <v>21.012</v>
      </c>
      <c r="Q235">
        <v>58.4</v>
      </c>
      <c r="R235">
        <f t="shared" si="36"/>
        <v>1.2480000000000002</v>
      </c>
      <c r="S235">
        <v>-9.3675999999999995</v>
      </c>
      <c r="V235">
        <f t="shared" si="31"/>
        <v>0.87593984962406468</v>
      </c>
      <c r="W235">
        <v>-43.287999999999997</v>
      </c>
      <c r="Y235">
        <f t="shared" si="34"/>
        <v>1.7620253164557025</v>
      </c>
      <c r="Z235">
        <v>-27.986000000000001</v>
      </c>
      <c r="AB235">
        <f t="shared" si="37"/>
        <v>2.0050251256281379</v>
      </c>
      <c r="AC235">
        <v>-29.92</v>
      </c>
      <c r="AE235">
        <f t="shared" si="32"/>
        <v>1.2043269230769262</v>
      </c>
      <c r="AF235">
        <v>0.10784000000000001</v>
      </c>
      <c r="AH235">
        <f t="shared" si="35"/>
        <v>0.87627551020408434</v>
      </c>
      <c r="AI235">
        <v>-21.047999999999998</v>
      </c>
    </row>
    <row r="236" spans="1:35" x14ac:dyDescent="0.3">
      <c r="A236">
        <v>58.2</v>
      </c>
      <c r="B236">
        <f t="shared" si="30"/>
        <v>0.87300000000000011</v>
      </c>
      <c r="C236">
        <v>43.16</v>
      </c>
      <c r="E236">
        <v>58.2</v>
      </c>
      <c r="F236">
        <f t="shared" si="33"/>
        <v>0.87300000000000011</v>
      </c>
      <c r="G236">
        <v>21.030999999999999</v>
      </c>
      <c r="Q236">
        <v>58.7</v>
      </c>
      <c r="R236">
        <f t="shared" si="36"/>
        <v>1.2389999999999999</v>
      </c>
      <c r="S236">
        <v>-10.832000000000001</v>
      </c>
      <c r="V236">
        <f t="shared" si="31"/>
        <v>0.87969924812030531</v>
      </c>
      <c r="W236">
        <v>-43.393999999999998</v>
      </c>
      <c r="Y236">
        <f t="shared" si="34"/>
        <v>1.7696202531645633</v>
      </c>
      <c r="Z236">
        <v>-28.047000000000001</v>
      </c>
      <c r="AB236">
        <f t="shared" si="37"/>
        <v>2.0201005025125602</v>
      </c>
      <c r="AC236">
        <v>-30.05</v>
      </c>
      <c r="AE236">
        <f t="shared" si="32"/>
        <v>1.1971153846153877</v>
      </c>
      <c r="AF236">
        <v>-0.29087000000000002</v>
      </c>
      <c r="AH236">
        <f t="shared" si="35"/>
        <v>0.88010204081632926</v>
      </c>
      <c r="AI236">
        <v>-21.068000000000001</v>
      </c>
    </row>
    <row r="237" spans="1:35" x14ac:dyDescent="0.3">
      <c r="A237">
        <v>58.4</v>
      </c>
      <c r="B237">
        <f t="shared" si="30"/>
        <v>0.87599999999999989</v>
      </c>
      <c r="C237">
        <v>43.228999999999999</v>
      </c>
      <c r="E237">
        <v>58.4</v>
      </c>
      <c r="F237">
        <f t="shared" si="33"/>
        <v>0.87599999999999989</v>
      </c>
      <c r="G237">
        <v>21.050999999999998</v>
      </c>
      <c r="Q237">
        <v>59</v>
      </c>
      <c r="R237">
        <f t="shared" si="36"/>
        <v>1.23</v>
      </c>
      <c r="S237">
        <v>-12.250999999999999</v>
      </c>
      <c r="V237">
        <f t="shared" si="31"/>
        <v>0.88345864661654594</v>
      </c>
      <c r="W237">
        <v>-43.5</v>
      </c>
      <c r="Y237">
        <f t="shared" si="34"/>
        <v>1.7772151898734241</v>
      </c>
      <c r="Z237">
        <v>-28.14</v>
      </c>
      <c r="AB237">
        <f t="shared" si="37"/>
        <v>2.0351758793969825</v>
      </c>
      <c r="AC237">
        <v>-30.231000000000002</v>
      </c>
      <c r="AE237">
        <f t="shared" si="32"/>
        <v>1.1899038461538491</v>
      </c>
      <c r="AF237">
        <v>-0.88919999999999999</v>
      </c>
      <c r="AH237">
        <f t="shared" si="35"/>
        <v>0.88392857142857417</v>
      </c>
      <c r="AI237">
        <v>-21.097999999999999</v>
      </c>
    </row>
    <row r="238" spans="1:35" x14ac:dyDescent="0.3">
      <c r="A238">
        <v>58.7</v>
      </c>
      <c r="B238">
        <f t="shared" si="30"/>
        <v>0.88050000000000006</v>
      </c>
      <c r="C238">
        <v>43.332999999999998</v>
      </c>
      <c r="E238">
        <v>58.7</v>
      </c>
      <c r="F238">
        <f t="shared" si="33"/>
        <v>0.88050000000000006</v>
      </c>
      <c r="G238">
        <v>21.08</v>
      </c>
      <c r="Q238">
        <v>59.2</v>
      </c>
      <c r="R238">
        <f t="shared" si="36"/>
        <v>1.224</v>
      </c>
      <c r="S238">
        <v>-13.154</v>
      </c>
      <c r="V238">
        <f t="shared" si="31"/>
        <v>0.88721804511278657</v>
      </c>
      <c r="W238">
        <v>-43.572000000000003</v>
      </c>
      <c r="Y238">
        <f t="shared" si="34"/>
        <v>1.7848101265822849</v>
      </c>
      <c r="Z238">
        <v>-28.233000000000001</v>
      </c>
      <c r="AB238">
        <f t="shared" si="37"/>
        <v>2.0502512562814048</v>
      </c>
      <c r="AC238">
        <v>-30.419</v>
      </c>
      <c r="AE238">
        <f t="shared" si="32"/>
        <v>1.1826923076923106</v>
      </c>
      <c r="AF238">
        <v>-1.4876</v>
      </c>
      <c r="AH238">
        <f t="shared" si="35"/>
        <v>0.88775510204081909</v>
      </c>
      <c r="AI238">
        <v>-21.128</v>
      </c>
    </row>
    <row r="239" spans="1:35" x14ac:dyDescent="0.3">
      <c r="A239">
        <v>59</v>
      </c>
      <c r="B239">
        <f t="shared" si="30"/>
        <v>0.88500000000000001</v>
      </c>
      <c r="C239">
        <v>43.436999999999998</v>
      </c>
      <c r="E239">
        <v>59</v>
      </c>
      <c r="F239">
        <f t="shared" si="33"/>
        <v>0.88500000000000001</v>
      </c>
      <c r="G239">
        <v>21.11</v>
      </c>
      <c r="Q239">
        <v>59.4</v>
      </c>
      <c r="R239">
        <f t="shared" si="36"/>
        <v>1.2180000000000002</v>
      </c>
      <c r="S239">
        <v>-14.074999999999999</v>
      </c>
      <c r="V239">
        <f t="shared" si="31"/>
        <v>0.8909774436090272</v>
      </c>
      <c r="W239">
        <v>-43.643000000000001</v>
      </c>
      <c r="Y239">
        <f t="shared" si="34"/>
        <v>1.7924050632911457</v>
      </c>
      <c r="Z239">
        <v>-28.295000000000002</v>
      </c>
      <c r="AB239">
        <f t="shared" si="37"/>
        <v>2.0653266331658271</v>
      </c>
      <c r="AC239">
        <v>-30.536000000000001</v>
      </c>
      <c r="AE239">
        <f t="shared" si="32"/>
        <v>1.175480769230772</v>
      </c>
      <c r="AF239">
        <v>-1.8865000000000001</v>
      </c>
      <c r="AH239">
        <f t="shared" si="35"/>
        <v>0.891581632653064</v>
      </c>
      <c r="AI239">
        <v>-21.148</v>
      </c>
    </row>
    <row r="240" spans="1:35" x14ac:dyDescent="0.3">
      <c r="A240">
        <v>59.2</v>
      </c>
      <c r="B240">
        <f t="shared" si="30"/>
        <v>0.88800000000000012</v>
      </c>
      <c r="C240">
        <v>43.506</v>
      </c>
      <c r="E240">
        <v>59.2</v>
      </c>
      <c r="F240">
        <f t="shared" si="33"/>
        <v>0.88800000000000012</v>
      </c>
      <c r="G240">
        <v>21.129000000000001</v>
      </c>
      <c r="Q240">
        <v>59.7</v>
      </c>
      <c r="R240">
        <f t="shared" si="36"/>
        <v>1.2089999999999999</v>
      </c>
      <c r="S240">
        <v>-15.555999999999999</v>
      </c>
      <c r="V240">
        <f t="shared" si="31"/>
        <v>0.89473684210526783</v>
      </c>
      <c r="W240">
        <v>-43.750999999999998</v>
      </c>
      <c r="Y240">
        <f t="shared" si="34"/>
        <v>1.8000000000000065</v>
      </c>
      <c r="Z240">
        <v>-28.358000000000001</v>
      </c>
      <c r="AB240">
        <f t="shared" si="37"/>
        <v>2.0804020100502494</v>
      </c>
      <c r="AC240">
        <v>-30.670999999999999</v>
      </c>
      <c r="AE240">
        <f t="shared" si="32"/>
        <v>1.1682692307692335</v>
      </c>
      <c r="AF240">
        <v>-2.2856999999999998</v>
      </c>
      <c r="AH240">
        <f t="shared" si="35"/>
        <v>0.89540816326530892</v>
      </c>
      <c r="AI240">
        <v>-21.167999999999999</v>
      </c>
    </row>
    <row r="241" spans="1:35" x14ac:dyDescent="0.3">
      <c r="A241">
        <v>59.4</v>
      </c>
      <c r="B241">
        <f t="shared" si="30"/>
        <v>0.8909999999999999</v>
      </c>
      <c r="C241">
        <v>43.576000000000001</v>
      </c>
      <c r="E241">
        <v>59.4</v>
      </c>
      <c r="F241">
        <f t="shared" si="33"/>
        <v>0.8909999999999999</v>
      </c>
      <c r="G241">
        <v>21.149000000000001</v>
      </c>
      <c r="Q241">
        <v>60</v>
      </c>
      <c r="R241">
        <f t="shared" si="36"/>
        <v>1.2</v>
      </c>
      <c r="S241">
        <v>-16.774000000000001</v>
      </c>
      <c r="V241">
        <f t="shared" si="31"/>
        <v>0.89849624060150846</v>
      </c>
      <c r="W241">
        <v>-43.86</v>
      </c>
      <c r="Y241">
        <f t="shared" si="34"/>
        <v>1.8075949367088673</v>
      </c>
      <c r="Z241">
        <v>-28.452000000000002</v>
      </c>
      <c r="AB241">
        <f t="shared" si="37"/>
        <v>2.0954773869346717</v>
      </c>
      <c r="AC241">
        <v>-30.863</v>
      </c>
      <c r="AE241">
        <f t="shared" si="32"/>
        <v>1.161057692307695</v>
      </c>
      <c r="AF241">
        <v>-2.8837000000000002</v>
      </c>
      <c r="AH241">
        <f t="shared" si="35"/>
        <v>0.89923469387755384</v>
      </c>
      <c r="AI241">
        <v>-21.198</v>
      </c>
    </row>
    <row r="242" spans="1:35" x14ac:dyDescent="0.3">
      <c r="A242">
        <v>59.7</v>
      </c>
      <c r="B242">
        <f t="shared" si="30"/>
        <v>0.89550000000000007</v>
      </c>
      <c r="C242">
        <v>43.682000000000002</v>
      </c>
      <c r="E242">
        <v>59.7</v>
      </c>
      <c r="F242">
        <f t="shared" si="33"/>
        <v>0.89550000000000007</v>
      </c>
      <c r="G242">
        <v>21.178000000000001</v>
      </c>
      <c r="Q242">
        <v>60.2</v>
      </c>
      <c r="R242">
        <f t="shared" si="36"/>
        <v>1.194</v>
      </c>
      <c r="S242">
        <v>-17.536999999999999</v>
      </c>
      <c r="V242">
        <f t="shared" si="31"/>
        <v>0.90225563909774908</v>
      </c>
      <c r="W242">
        <v>-43.933</v>
      </c>
      <c r="Y242">
        <f t="shared" si="34"/>
        <v>1.8151898734177281</v>
      </c>
      <c r="Z242">
        <v>-28.547999999999998</v>
      </c>
      <c r="AB242">
        <f t="shared" si="37"/>
        <v>2.110552763819094</v>
      </c>
      <c r="AC242">
        <v>-31.059000000000001</v>
      </c>
      <c r="AE242">
        <f t="shared" si="32"/>
        <v>1.1538461538461564</v>
      </c>
      <c r="AF242">
        <v>-3.4821</v>
      </c>
      <c r="AH242">
        <f t="shared" si="35"/>
        <v>0.90306122448979875</v>
      </c>
      <c r="AI242">
        <v>-21.228000000000002</v>
      </c>
    </row>
    <row r="243" spans="1:35" x14ac:dyDescent="0.3">
      <c r="A243">
        <v>60</v>
      </c>
      <c r="B243">
        <f t="shared" si="30"/>
        <v>0.9</v>
      </c>
      <c r="C243">
        <v>43.787999999999997</v>
      </c>
      <c r="E243">
        <v>60</v>
      </c>
      <c r="F243">
        <f t="shared" si="33"/>
        <v>0.9</v>
      </c>
      <c r="G243">
        <v>21.207999999999998</v>
      </c>
      <c r="Q243">
        <v>60.4</v>
      </c>
      <c r="R243">
        <f t="shared" si="36"/>
        <v>1.1880000000000002</v>
      </c>
      <c r="S243">
        <v>-18.366</v>
      </c>
      <c r="V243">
        <f t="shared" si="31"/>
        <v>0.90601503759398971</v>
      </c>
      <c r="W243">
        <v>-44.006</v>
      </c>
      <c r="Y243">
        <f t="shared" si="34"/>
        <v>1.8227848101265889</v>
      </c>
      <c r="Z243">
        <v>-28.611000000000001</v>
      </c>
      <c r="AB243">
        <f t="shared" si="37"/>
        <v>2.1256281407035162</v>
      </c>
      <c r="AC243">
        <v>-31.196999999999999</v>
      </c>
      <c r="AE243">
        <f t="shared" si="32"/>
        <v>1.1466346153846179</v>
      </c>
      <c r="AF243">
        <v>-3.8809999999999998</v>
      </c>
      <c r="AH243">
        <f t="shared" si="35"/>
        <v>0.90688775510204367</v>
      </c>
      <c r="AI243">
        <v>-21.248000000000001</v>
      </c>
    </row>
    <row r="244" spans="1:35" x14ac:dyDescent="0.3">
      <c r="A244">
        <v>60.2</v>
      </c>
      <c r="B244">
        <f t="shared" si="30"/>
        <v>0.90300000000000014</v>
      </c>
      <c r="C244">
        <v>43.857999999999997</v>
      </c>
      <c r="E244">
        <v>60.2</v>
      </c>
      <c r="F244">
        <f t="shared" si="33"/>
        <v>0.90300000000000014</v>
      </c>
      <c r="G244">
        <v>21.228000000000002</v>
      </c>
      <c r="Q244">
        <v>60.7</v>
      </c>
      <c r="R244">
        <f t="shared" si="36"/>
        <v>1.1789999999999998</v>
      </c>
      <c r="S244">
        <v>-19.548999999999999</v>
      </c>
      <c r="V244">
        <f t="shared" si="31"/>
        <v>0.90977443609023034</v>
      </c>
      <c r="W244">
        <v>-44.116</v>
      </c>
      <c r="Y244">
        <f t="shared" si="34"/>
        <v>1.8303797468354497</v>
      </c>
      <c r="Z244">
        <v>-28.675999999999998</v>
      </c>
      <c r="AB244">
        <f t="shared" si="37"/>
        <v>2.1407035175879385</v>
      </c>
      <c r="AC244">
        <v>-31.350999999999999</v>
      </c>
      <c r="AE244">
        <f t="shared" si="32"/>
        <v>1.1394230769230793</v>
      </c>
      <c r="AF244">
        <v>-4.2797999999999998</v>
      </c>
      <c r="AH244">
        <f t="shared" si="35"/>
        <v>0.91071428571428859</v>
      </c>
      <c r="AI244">
        <v>-21.268000000000001</v>
      </c>
    </row>
    <row r="245" spans="1:35" x14ac:dyDescent="0.3">
      <c r="A245">
        <v>60.4</v>
      </c>
      <c r="B245">
        <f t="shared" si="30"/>
        <v>0.90599999999999992</v>
      </c>
      <c r="C245">
        <v>43.93</v>
      </c>
      <c r="E245">
        <v>60.4</v>
      </c>
      <c r="F245">
        <f t="shared" si="33"/>
        <v>0.90599999999999992</v>
      </c>
      <c r="G245">
        <v>21.247</v>
      </c>
      <c r="Q245">
        <v>61</v>
      </c>
      <c r="R245">
        <f t="shared" si="36"/>
        <v>1.17</v>
      </c>
      <c r="S245">
        <v>-20.722999999999999</v>
      </c>
      <c r="V245">
        <f t="shared" si="31"/>
        <v>0.91353383458647097</v>
      </c>
      <c r="W245">
        <v>-44.226999999999997</v>
      </c>
      <c r="Y245">
        <f t="shared" si="34"/>
        <v>1.8379746835443105</v>
      </c>
      <c r="Z245">
        <v>-28.773</v>
      </c>
      <c r="AB245">
        <f t="shared" si="37"/>
        <v>2.1557788944723608</v>
      </c>
      <c r="AC245">
        <v>-31.533999999999999</v>
      </c>
      <c r="AE245">
        <f t="shared" si="32"/>
        <v>1.1322115384615408</v>
      </c>
      <c r="AF245">
        <v>-4.8704999999999998</v>
      </c>
      <c r="AH245">
        <f t="shared" si="35"/>
        <v>0.9145408163265335</v>
      </c>
      <c r="AI245">
        <v>-21.298999999999999</v>
      </c>
    </row>
    <row r="246" spans="1:35" x14ac:dyDescent="0.3">
      <c r="A246">
        <v>60.7</v>
      </c>
      <c r="B246">
        <f t="shared" si="30"/>
        <v>0.91050000000000009</v>
      </c>
      <c r="C246">
        <v>44.036999999999999</v>
      </c>
      <c r="E246">
        <v>60.7</v>
      </c>
      <c r="F246">
        <f t="shared" si="33"/>
        <v>0.91050000000000009</v>
      </c>
      <c r="G246">
        <v>21.277000000000001</v>
      </c>
      <c r="Q246">
        <v>61.2</v>
      </c>
      <c r="R246">
        <f t="shared" si="36"/>
        <v>1.1639999999999999</v>
      </c>
      <c r="S246">
        <v>-21.387</v>
      </c>
      <c r="V246">
        <f t="shared" si="31"/>
        <v>0.9172932330827116</v>
      </c>
      <c r="W246">
        <v>-44.301000000000002</v>
      </c>
      <c r="Y246">
        <f t="shared" si="34"/>
        <v>1.8455696202531713</v>
      </c>
      <c r="Z246">
        <v>-28.87</v>
      </c>
      <c r="AB246">
        <f t="shared" si="37"/>
        <v>2.1708542713567831</v>
      </c>
      <c r="AC246">
        <v>-31.742000000000001</v>
      </c>
      <c r="AE246">
        <f t="shared" si="32"/>
        <v>1.1250000000000022</v>
      </c>
      <c r="AF246">
        <v>-5.4085000000000001</v>
      </c>
      <c r="AH246">
        <f t="shared" si="35"/>
        <v>0.91836734693877842</v>
      </c>
      <c r="AI246">
        <v>-21.329000000000001</v>
      </c>
    </row>
    <row r="247" spans="1:35" x14ac:dyDescent="0.3">
      <c r="A247">
        <v>61</v>
      </c>
      <c r="B247">
        <f t="shared" si="30"/>
        <v>0.91500000000000004</v>
      </c>
      <c r="C247">
        <v>44.146000000000001</v>
      </c>
      <c r="E247">
        <v>61</v>
      </c>
      <c r="F247">
        <f t="shared" si="33"/>
        <v>0.91500000000000004</v>
      </c>
      <c r="G247">
        <v>21.306999999999999</v>
      </c>
      <c r="Q247">
        <v>61.4</v>
      </c>
      <c r="R247">
        <f t="shared" si="36"/>
        <v>1.1580000000000001</v>
      </c>
      <c r="S247">
        <v>-22.158000000000001</v>
      </c>
      <c r="V247">
        <f t="shared" si="31"/>
        <v>0.92105263157895223</v>
      </c>
      <c r="W247">
        <v>-44.375999999999998</v>
      </c>
      <c r="Y247">
        <f t="shared" si="34"/>
        <v>1.8531645569620321</v>
      </c>
      <c r="Z247">
        <v>-28.936</v>
      </c>
      <c r="AB247">
        <f t="shared" si="37"/>
        <v>2.1859296482412054</v>
      </c>
      <c r="AC247">
        <v>-31.882999999999999</v>
      </c>
      <c r="AE247">
        <f t="shared" si="32"/>
        <v>1.1177884615384637</v>
      </c>
      <c r="AF247">
        <v>-5.8285</v>
      </c>
      <c r="AH247">
        <f t="shared" si="35"/>
        <v>0.92219387755102333</v>
      </c>
      <c r="AI247">
        <v>-21.349</v>
      </c>
    </row>
    <row r="248" spans="1:35" x14ac:dyDescent="0.3">
      <c r="A248">
        <v>61.2</v>
      </c>
      <c r="B248">
        <f t="shared" si="30"/>
        <v>0.91800000000000015</v>
      </c>
      <c r="C248">
        <v>44.218000000000004</v>
      </c>
      <c r="E248">
        <v>61.2</v>
      </c>
      <c r="F248">
        <f t="shared" si="33"/>
        <v>0.91800000000000015</v>
      </c>
      <c r="G248">
        <v>21.327000000000002</v>
      </c>
      <c r="Q248">
        <v>61.7</v>
      </c>
      <c r="R248">
        <f t="shared" si="36"/>
        <v>1.149</v>
      </c>
      <c r="S248">
        <v>-23.193999999999999</v>
      </c>
      <c r="V248">
        <f t="shared" si="31"/>
        <v>0.92481203007519286</v>
      </c>
      <c r="W248">
        <v>-44.488</v>
      </c>
      <c r="Y248">
        <f t="shared" si="34"/>
        <v>1.8607594936708929</v>
      </c>
      <c r="Z248">
        <v>-29.001999999999999</v>
      </c>
      <c r="AB248">
        <f t="shared" si="37"/>
        <v>2.2010050251256277</v>
      </c>
      <c r="AC248">
        <v>-32.029000000000003</v>
      </c>
      <c r="AE248">
        <f t="shared" si="32"/>
        <v>1.1105769230769251</v>
      </c>
      <c r="AF248">
        <v>-6.2069000000000001</v>
      </c>
      <c r="AH248">
        <f t="shared" si="35"/>
        <v>0.92602040816326825</v>
      </c>
      <c r="AI248">
        <v>-21.369</v>
      </c>
    </row>
    <row r="249" spans="1:35" x14ac:dyDescent="0.3">
      <c r="A249">
        <v>61.4</v>
      </c>
      <c r="B249">
        <f t="shared" si="30"/>
        <v>0.92099999999999993</v>
      </c>
      <c r="C249">
        <v>44.290999999999997</v>
      </c>
      <c r="E249">
        <v>61.4</v>
      </c>
      <c r="F249">
        <f t="shared" si="33"/>
        <v>0.92099999999999993</v>
      </c>
      <c r="G249">
        <v>21.346</v>
      </c>
      <c r="Q249">
        <v>62</v>
      </c>
      <c r="R249">
        <f t="shared" si="36"/>
        <v>1.1399999999999999</v>
      </c>
      <c r="S249">
        <v>-24.117000000000001</v>
      </c>
      <c r="V249">
        <f t="shared" si="31"/>
        <v>0.92857142857143349</v>
      </c>
      <c r="W249">
        <v>-44.600999999999999</v>
      </c>
      <c r="Y249">
        <f t="shared" si="34"/>
        <v>1.8683544303797537</v>
      </c>
      <c r="Z249">
        <v>-29.102</v>
      </c>
      <c r="AB249">
        <f t="shared" si="37"/>
        <v>2.21608040201005</v>
      </c>
      <c r="AC249">
        <v>-32.249000000000002</v>
      </c>
      <c r="AE249">
        <f t="shared" si="32"/>
        <v>1.1033653846153866</v>
      </c>
      <c r="AF249">
        <v>-6.7671000000000001</v>
      </c>
      <c r="AH249">
        <f t="shared" si="35"/>
        <v>0.92984693877551317</v>
      </c>
      <c r="AI249">
        <v>-21.4</v>
      </c>
    </row>
    <row r="250" spans="1:35" x14ac:dyDescent="0.3">
      <c r="A250">
        <v>61.7</v>
      </c>
      <c r="B250">
        <f t="shared" si="30"/>
        <v>0.9255000000000001</v>
      </c>
      <c r="C250">
        <v>44.401000000000003</v>
      </c>
      <c r="E250">
        <v>61.7</v>
      </c>
      <c r="F250">
        <f t="shared" si="33"/>
        <v>0.9255000000000001</v>
      </c>
      <c r="G250">
        <v>21.376000000000001</v>
      </c>
      <c r="Q250">
        <v>62.2</v>
      </c>
      <c r="R250">
        <f t="shared" si="36"/>
        <v>1.1339999999999999</v>
      </c>
      <c r="S250">
        <v>-24.681999999999999</v>
      </c>
      <c r="V250">
        <f t="shared" si="31"/>
        <v>0.93233082706767412</v>
      </c>
      <c r="W250">
        <v>-44.676000000000002</v>
      </c>
      <c r="Y250">
        <f t="shared" si="34"/>
        <v>1.8759493670886145</v>
      </c>
      <c r="Z250">
        <v>-29.202000000000002</v>
      </c>
      <c r="AB250">
        <f t="shared" si="37"/>
        <v>2.2311557788944723</v>
      </c>
      <c r="AC250">
        <v>-32.472000000000001</v>
      </c>
      <c r="AE250">
        <f t="shared" si="32"/>
        <v>1.096153846153848</v>
      </c>
      <c r="AF250">
        <v>-7.3299000000000003</v>
      </c>
      <c r="AH250">
        <f t="shared" si="35"/>
        <v>0.93367346938775808</v>
      </c>
      <c r="AI250">
        <v>-21.43</v>
      </c>
    </row>
    <row r="251" spans="1:35" x14ac:dyDescent="0.3">
      <c r="A251">
        <v>62</v>
      </c>
      <c r="B251">
        <f t="shared" si="30"/>
        <v>0.93</v>
      </c>
      <c r="C251">
        <v>44.511000000000003</v>
      </c>
      <c r="E251">
        <v>62</v>
      </c>
      <c r="F251">
        <f t="shared" si="33"/>
        <v>0.93</v>
      </c>
      <c r="G251">
        <v>21.405999999999999</v>
      </c>
      <c r="Q251">
        <v>62.4</v>
      </c>
      <c r="R251">
        <f t="shared" si="36"/>
        <v>1.1280000000000001</v>
      </c>
      <c r="S251">
        <v>-25.260999999999999</v>
      </c>
      <c r="V251">
        <f t="shared" si="31"/>
        <v>0.93609022556391475</v>
      </c>
      <c r="W251">
        <v>-44.752000000000002</v>
      </c>
      <c r="Y251">
        <f t="shared" si="34"/>
        <v>1.8835443037974753</v>
      </c>
      <c r="Z251">
        <v>-29.27</v>
      </c>
      <c r="AB251">
        <f t="shared" si="37"/>
        <v>2.2462311557788945</v>
      </c>
      <c r="AC251">
        <v>-32.624000000000002</v>
      </c>
      <c r="AE251">
        <f t="shared" si="32"/>
        <v>1.0889423076923095</v>
      </c>
      <c r="AF251">
        <v>-7.7076000000000002</v>
      </c>
      <c r="AH251">
        <f t="shared" si="35"/>
        <v>0.937500000000003</v>
      </c>
      <c r="AI251">
        <v>-21.45</v>
      </c>
    </row>
    <row r="252" spans="1:35" x14ac:dyDescent="0.3">
      <c r="A252">
        <v>62.2</v>
      </c>
      <c r="B252">
        <f t="shared" si="30"/>
        <v>0.93300000000000016</v>
      </c>
      <c r="C252">
        <v>44.585000000000001</v>
      </c>
      <c r="E252">
        <v>62.2</v>
      </c>
      <c r="F252">
        <f t="shared" si="33"/>
        <v>0.93300000000000016</v>
      </c>
      <c r="G252">
        <v>21.425999999999998</v>
      </c>
      <c r="Q252">
        <v>62.7</v>
      </c>
      <c r="R252">
        <f t="shared" si="36"/>
        <v>1.119</v>
      </c>
      <c r="S252">
        <v>-26.074999999999999</v>
      </c>
      <c r="V252">
        <f t="shared" si="31"/>
        <v>0.93984962406015538</v>
      </c>
      <c r="W252">
        <v>-44.866</v>
      </c>
      <c r="Y252">
        <f t="shared" si="34"/>
        <v>1.8911392405063361</v>
      </c>
      <c r="Z252">
        <v>-29.337</v>
      </c>
      <c r="AB252">
        <f t="shared" si="37"/>
        <v>2.2613065326633168</v>
      </c>
      <c r="AC252">
        <v>-32.779000000000003</v>
      </c>
      <c r="AE252">
        <f t="shared" si="32"/>
        <v>1.0817307692307709</v>
      </c>
      <c r="AF252">
        <v>-8.0774000000000008</v>
      </c>
      <c r="AH252">
        <f t="shared" si="35"/>
        <v>0.94132653061224791</v>
      </c>
      <c r="AI252">
        <v>-21.47</v>
      </c>
    </row>
    <row r="253" spans="1:35" x14ac:dyDescent="0.3">
      <c r="A253">
        <v>62.4</v>
      </c>
      <c r="B253">
        <f t="shared" si="30"/>
        <v>0.93599999999999994</v>
      </c>
      <c r="C253">
        <v>44.658000000000001</v>
      </c>
      <c r="E253">
        <v>62.4</v>
      </c>
      <c r="F253">
        <f t="shared" si="33"/>
        <v>0.93599999999999994</v>
      </c>
      <c r="G253">
        <v>21.445</v>
      </c>
      <c r="Q253">
        <v>63</v>
      </c>
      <c r="R253">
        <f t="shared" si="36"/>
        <v>1.1100000000000001</v>
      </c>
      <c r="S253">
        <v>-26.706</v>
      </c>
      <c r="V253">
        <f t="shared" si="31"/>
        <v>0.943609022556396</v>
      </c>
      <c r="W253">
        <v>-44.981000000000002</v>
      </c>
      <c r="Y253">
        <f t="shared" si="34"/>
        <v>1.8987341772151969</v>
      </c>
      <c r="Z253">
        <v>-29.44</v>
      </c>
      <c r="AB253">
        <f t="shared" si="37"/>
        <v>2.2763819095477391</v>
      </c>
      <c r="AC253">
        <v>-33.014000000000003</v>
      </c>
      <c r="AE253">
        <f t="shared" si="32"/>
        <v>1.0745192307692324</v>
      </c>
      <c r="AF253">
        <v>-8.6257999999999999</v>
      </c>
      <c r="AH253">
        <f t="shared" si="35"/>
        <v>0.94515306122449283</v>
      </c>
      <c r="AI253">
        <v>-21.5</v>
      </c>
    </row>
    <row r="254" spans="1:35" x14ac:dyDescent="0.3">
      <c r="A254">
        <v>62.7</v>
      </c>
      <c r="B254">
        <f t="shared" si="30"/>
        <v>0.94050000000000011</v>
      </c>
      <c r="C254">
        <v>44.77</v>
      </c>
      <c r="E254">
        <v>62.7</v>
      </c>
      <c r="F254">
        <f t="shared" si="33"/>
        <v>0.94050000000000011</v>
      </c>
      <c r="G254">
        <v>21.475000000000001</v>
      </c>
      <c r="Q254">
        <v>63.2</v>
      </c>
      <c r="R254">
        <f t="shared" si="36"/>
        <v>1.1039999999999999</v>
      </c>
      <c r="S254">
        <v>-27.177</v>
      </c>
      <c r="V254">
        <f t="shared" si="31"/>
        <v>0.94736842105263663</v>
      </c>
      <c r="W254">
        <v>-45.058</v>
      </c>
      <c r="Y254">
        <f t="shared" si="34"/>
        <v>1.9063291139240577</v>
      </c>
      <c r="Z254">
        <v>-29.542999999999999</v>
      </c>
      <c r="AB254">
        <f t="shared" si="37"/>
        <v>2.2914572864321614</v>
      </c>
      <c r="AC254">
        <v>-33.252000000000002</v>
      </c>
      <c r="AE254">
        <f t="shared" si="32"/>
        <v>1.0673076923076938</v>
      </c>
      <c r="AF254">
        <v>-9.1697000000000006</v>
      </c>
      <c r="AH254">
        <f t="shared" si="35"/>
        <v>0.94897959183673775</v>
      </c>
      <c r="AI254">
        <v>-21.530999999999999</v>
      </c>
    </row>
    <row r="255" spans="1:35" x14ac:dyDescent="0.3">
      <c r="A255">
        <v>63</v>
      </c>
      <c r="B255">
        <f t="shared" si="30"/>
        <v>0.94499999999999995</v>
      </c>
      <c r="C255">
        <v>44.881999999999998</v>
      </c>
      <c r="E255">
        <v>63</v>
      </c>
      <c r="F255">
        <f t="shared" si="33"/>
        <v>0.94499999999999995</v>
      </c>
      <c r="G255">
        <v>21.504000000000001</v>
      </c>
      <c r="Q255">
        <v>63.4</v>
      </c>
      <c r="R255">
        <f t="shared" si="36"/>
        <v>1.0980000000000001</v>
      </c>
      <c r="S255">
        <v>-27.582000000000001</v>
      </c>
      <c r="V255">
        <f t="shared" si="31"/>
        <v>0.95112781954887726</v>
      </c>
      <c r="W255">
        <v>-45.134999999999998</v>
      </c>
      <c r="Y255">
        <f t="shared" si="34"/>
        <v>1.9139240506329185</v>
      </c>
      <c r="Z255">
        <v>-29.614000000000001</v>
      </c>
      <c r="AB255">
        <f t="shared" si="37"/>
        <v>2.3065326633165837</v>
      </c>
      <c r="AC255">
        <v>-33.414000000000001</v>
      </c>
      <c r="AE255">
        <f t="shared" si="32"/>
        <v>1.0600961538461553</v>
      </c>
      <c r="AF255">
        <v>-9.5302000000000007</v>
      </c>
      <c r="AH255">
        <f t="shared" si="35"/>
        <v>0.95280612244898266</v>
      </c>
      <c r="AI255">
        <v>-21.550999999999998</v>
      </c>
    </row>
    <row r="256" spans="1:35" x14ac:dyDescent="0.3">
      <c r="A256">
        <v>63.2</v>
      </c>
      <c r="B256">
        <f t="shared" si="30"/>
        <v>0.94800000000000006</v>
      </c>
      <c r="C256">
        <v>44.957000000000001</v>
      </c>
      <c r="E256">
        <v>63.2</v>
      </c>
      <c r="F256">
        <f t="shared" si="33"/>
        <v>0.94800000000000006</v>
      </c>
      <c r="G256">
        <v>21.524000000000001</v>
      </c>
      <c r="Q256">
        <v>63.7</v>
      </c>
      <c r="R256">
        <f t="shared" si="36"/>
        <v>1.089</v>
      </c>
      <c r="S256">
        <v>-28.198</v>
      </c>
      <c r="V256">
        <f t="shared" si="31"/>
        <v>0.95488721804511789</v>
      </c>
      <c r="W256">
        <v>-45.25</v>
      </c>
      <c r="Y256">
        <f t="shared" si="34"/>
        <v>1.9215189873417793</v>
      </c>
      <c r="Z256">
        <v>-29.683</v>
      </c>
      <c r="AB256">
        <f t="shared" si="37"/>
        <v>2.321608040201006</v>
      </c>
      <c r="AC256">
        <v>-33.576999999999998</v>
      </c>
      <c r="AE256">
        <f t="shared" si="32"/>
        <v>1.0528846153846168</v>
      </c>
      <c r="AF256">
        <v>-9.8876000000000008</v>
      </c>
      <c r="AH256">
        <f t="shared" si="35"/>
        <v>0.95663265306122758</v>
      </c>
      <c r="AI256">
        <v>-21.571000000000002</v>
      </c>
    </row>
    <row r="257" spans="1:35" x14ac:dyDescent="0.3">
      <c r="A257">
        <v>63.4</v>
      </c>
      <c r="B257">
        <f t="shared" si="30"/>
        <v>0.95099999999999996</v>
      </c>
      <c r="C257">
        <v>45.031999999999996</v>
      </c>
      <c r="E257">
        <v>63.4</v>
      </c>
      <c r="F257">
        <f t="shared" si="33"/>
        <v>0.95099999999999996</v>
      </c>
      <c r="G257">
        <v>21.544</v>
      </c>
      <c r="Q257">
        <v>64</v>
      </c>
      <c r="R257">
        <f t="shared" si="36"/>
        <v>1.08</v>
      </c>
      <c r="S257">
        <v>-28.759</v>
      </c>
      <c r="V257">
        <f t="shared" si="31"/>
        <v>0.95864661654135852</v>
      </c>
      <c r="W257">
        <v>-45.366</v>
      </c>
      <c r="Y257">
        <f t="shared" si="34"/>
        <v>1.9291139240506401</v>
      </c>
      <c r="Z257">
        <v>-29.788</v>
      </c>
      <c r="AB257">
        <f t="shared" si="37"/>
        <v>2.3366834170854283</v>
      </c>
      <c r="AC257">
        <v>-33.828000000000003</v>
      </c>
      <c r="AE257">
        <f t="shared" si="32"/>
        <v>1.0456730769230782</v>
      </c>
      <c r="AF257">
        <v>-10.406000000000001</v>
      </c>
      <c r="AH257">
        <f t="shared" si="35"/>
        <v>0.96045918367347249</v>
      </c>
      <c r="AI257">
        <v>-21.600999999999999</v>
      </c>
    </row>
    <row r="258" spans="1:35" x14ac:dyDescent="0.3">
      <c r="A258">
        <v>63.7</v>
      </c>
      <c r="B258">
        <f t="shared" si="30"/>
        <v>0.95550000000000013</v>
      </c>
      <c r="C258">
        <v>45.145000000000003</v>
      </c>
      <c r="E258">
        <v>63.7</v>
      </c>
      <c r="F258">
        <f t="shared" si="33"/>
        <v>0.95550000000000013</v>
      </c>
      <c r="G258">
        <v>21.573</v>
      </c>
      <c r="Q258">
        <v>64.069999999999993</v>
      </c>
      <c r="R258">
        <f t="shared" si="36"/>
        <v>1.0779000000000003</v>
      </c>
      <c r="S258">
        <v>-28.882999999999999</v>
      </c>
      <c r="V258">
        <f t="shared" si="31"/>
        <v>0.96240601503759915</v>
      </c>
      <c r="W258">
        <v>-45.442999999999998</v>
      </c>
      <c r="Y258">
        <f t="shared" si="34"/>
        <v>1.9367088607595009</v>
      </c>
      <c r="Z258">
        <v>-29.895</v>
      </c>
      <c r="AB258">
        <f t="shared" si="37"/>
        <v>2.3517587939698505</v>
      </c>
      <c r="AC258">
        <v>-34.082000000000001</v>
      </c>
      <c r="AE258">
        <f t="shared" si="32"/>
        <v>1.0384615384615397</v>
      </c>
      <c r="AF258">
        <v>-10.906000000000001</v>
      </c>
      <c r="AH258">
        <f t="shared" si="35"/>
        <v>0.96428571428571741</v>
      </c>
      <c r="AI258">
        <v>-21.631</v>
      </c>
    </row>
    <row r="259" spans="1:35" x14ac:dyDescent="0.3">
      <c r="A259">
        <v>64</v>
      </c>
      <c r="B259">
        <f t="shared" si="30"/>
        <v>0.96</v>
      </c>
      <c r="C259">
        <v>45.258000000000003</v>
      </c>
      <c r="E259">
        <v>64</v>
      </c>
      <c r="F259">
        <f t="shared" si="33"/>
        <v>0.96</v>
      </c>
      <c r="G259">
        <v>21.603000000000002</v>
      </c>
      <c r="Q259">
        <v>64.14</v>
      </c>
      <c r="R259">
        <f t="shared" si="36"/>
        <v>1.0758000000000001</v>
      </c>
      <c r="S259">
        <v>-28.997</v>
      </c>
      <c r="V259">
        <f t="shared" si="31"/>
        <v>0.96616541353383978</v>
      </c>
      <c r="W259">
        <v>-45.521000000000001</v>
      </c>
      <c r="Y259">
        <f t="shared" si="34"/>
        <v>1.9443037974683617</v>
      </c>
      <c r="Z259">
        <v>-29.968</v>
      </c>
      <c r="AB259">
        <f t="shared" si="37"/>
        <v>2.3668341708542728</v>
      </c>
      <c r="AC259">
        <v>-34.252000000000002</v>
      </c>
      <c r="AE259">
        <f t="shared" si="32"/>
        <v>1.0312500000000011</v>
      </c>
      <c r="AF259">
        <v>-11.224</v>
      </c>
      <c r="AH259">
        <f t="shared" si="35"/>
        <v>0.96811224489796233</v>
      </c>
      <c r="AI259">
        <v>-21.652000000000001</v>
      </c>
    </row>
    <row r="260" spans="1:35" x14ac:dyDescent="0.3">
      <c r="A260">
        <v>64.2</v>
      </c>
      <c r="B260">
        <f t="shared" ref="B260:B323" si="38">A260*$B$2/100</f>
        <v>0.96300000000000008</v>
      </c>
      <c r="C260">
        <v>45.332999999999998</v>
      </c>
      <c r="E260">
        <v>64.2</v>
      </c>
      <c r="F260">
        <f t="shared" si="33"/>
        <v>0.96300000000000008</v>
      </c>
      <c r="G260">
        <v>21.623000000000001</v>
      </c>
      <c r="Q260">
        <v>64.245000000000005</v>
      </c>
      <c r="R260">
        <f t="shared" si="36"/>
        <v>1.0726499999999999</v>
      </c>
      <c r="S260">
        <v>-29.164999999999999</v>
      </c>
      <c r="V260">
        <f t="shared" ref="V260:V323" si="39">V259+1.5/399</f>
        <v>0.96992481203008041</v>
      </c>
      <c r="W260">
        <v>-45.637999999999998</v>
      </c>
      <c r="Y260">
        <f t="shared" si="34"/>
        <v>1.9518987341772225</v>
      </c>
      <c r="Z260">
        <v>-30.039000000000001</v>
      </c>
      <c r="AB260">
        <f t="shared" si="37"/>
        <v>2.3819095477386951</v>
      </c>
      <c r="AC260">
        <v>-34.43</v>
      </c>
      <c r="AE260">
        <f t="shared" ref="AE260:AE323" si="40">AE259-1.5/208</f>
        <v>1.0240384615384626</v>
      </c>
      <c r="AF260">
        <v>-11.535</v>
      </c>
      <c r="AH260">
        <f t="shared" si="35"/>
        <v>0.97193877551020724</v>
      </c>
      <c r="AI260">
        <v>-21.672000000000001</v>
      </c>
    </row>
    <row r="261" spans="1:35" x14ac:dyDescent="0.3">
      <c r="A261">
        <v>64.400000000000006</v>
      </c>
      <c r="B261">
        <f t="shared" si="38"/>
        <v>0.96600000000000008</v>
      </c>
      <c r="C261">
        <v>45.408999999999999</v>
      </c>
      <c r="E261">
        <v>64.400000000000006</v>
      </c>
      <c r="F261">
        <f t="shared" ref="F261:F324" si="41">E261*$B$2/100</f>
        <v>0.96600000000000008</v>
      </c>
      <c r="G261">
        <v>21.643000000000001</v>
      </c>
      <c r="Q261">
        <v>64.402000000000001</v>
      </c>
      <c r="R261">
        <f t="shared" si="36"/>
        <v>1.0679399999999999</v>
      </c>
      <c r="S261">
        <v>-29.405000000000001</v>
      </c>
      <c r="V261">
        <f t="shared" si="39"/>
        <v>0.97368421052632104</v>
      </c>
      <c r="W261">
        <v>-45.756</v>
      </c>
      <c r="Y261">
        <f t="shared" ref="Y261:Y324" si="42">Y260+3/395</f>
        <v>1.9594936708860833</v>
      </c>
      <c r="Z261">
        <v>-30.148</v>
      </c>
      <c r="AB261">
        <f t="shared" si="37"/>
        <v>2.3969849246231174</v>
      </c>
      <c r="AC261">
        <v>-34.698999999999998</v>
      </c>
      <c r="AE261">
        <f t="shared" si="40"/>
        <v>1.016826923076924</v>
      </c>
      <c r="AF261">
        <v>-11.994999999999999</v>
      </c>
      <c r="AH261">
        <f t="shared" si="35"/>
        <v>0.97576530612245216</v>
      </c>
      <c r="AI261">
        <v>-21.702000000000002</v>
      </c>
    </row>
    <row r="262" spans="1:35" x14ac:dyDescent="0.3">
      <c r="A262">
        <v>64.7</v>
      </c>
      <c r="B262">
        <f t="shared" si="38"/>
        <v>0.97050000000000014</v>
      </c>
      <c r="C262">
        <v>45.523000000000003</v>
      </c>
      <c r="E262">
        <v>64.7</v>
      </c>
      <c r="F262">
        <f t="shared" si="41"/>
        <v>0.97050000000000014</v>
      </c>
      <c r="G262">
        <v>21.672000000000001</v>
      </c>
      <c r="Q262">
        <v>64.638999999999996</v>
      </c>
      <c r="R262">
        <f t="shared" si="36"/>
        <v>1.0608300000000002</v>
      </c>
      <c r="S262">
        <v>-29.738</v>
      </c>
      <c r="V262">
        <f t="shared" si="39"/>
        <v>0.97744360902256167</v>
      </c>
      <c r="W262">
        <v>-45.835000000000001</v>
      </c>
      <c r="Y262">
        <f t="shared" si="42"/>
        <v>1.9670886075949441</v>
      </c>
      <c r="Z262">
        <v>-30.259</v>
      </c>
      <c r="AB262">
        <f t="shared" si="37"/>
        <v>2.4120603015075397</v>
      </c>
      <c r="AC262">
        <v>-34.972000000000001</v>
      </c>
      <c r="AE262">
        <f t="shared" si="40"/>
        <v>1.0096153846153855</v>
      </c>
      <c r="AF262">
        <v>-12.449</v>
      </c>
      <c r="AH262">
        <f t="shared" si="35"/>
        <v>0.97959183673469707</v>
      </c>
      <c r="AI262">
        <v>-21.733000000000001</v>
      </c>
    </row>
    <row r="263" spans="1:35" x14ac:dyDescent="0.3">
      <c r="A263">
        <v>65</v>
      </c>
      <c r="B263">
        <f t="shared" si="38"/>
        <v>0.97499999999999998</v>
      </c>
      <c r="C263">
        <v>45.637999999999998</v>
      </c>
      <c r="E263">
        <v>65</v>
      </c>
      <c r="F263">
        <f t="shared" si="41"/>
        <v>0.97499999999999998</v>
      </c>
      <c r="G263">
        <v>21.702000000000002</v>
      </c>
      <c r="Q263">
        <v>64.819000000000003</v>
      </c>
      <c r="R263">
        <f t="shared" si="36"/>
        <v>1.0554299999999999</v>
      </c>
      <c r="S263">
        <v>-29.978000000000002</v>
      </c>
      <c r="V263">
        <f t="shared" si="39"/>
        <v>0.98120300751880229</v>
      </c>
      <c r="W263">
        <v>-45.914999999999999</v>
      </c>
      <c r="Y263">
        <f t="shared" si="42"/>
        <v>1.9746835443038049</v>
      </c>
      <c r="Z263">
        <v>-30.334</v>
      </c>
      <c r="AB263">
        <f t="shared" si="37"/>
        <v>2.427135678391962</v>
      </c>
      <c r="AC263">
        <v>-35.158000000000001</v>
      </c>
      <c r="AE263">
        <f t="shared" si="40"/>
        <v>1.0024038461538469</v>
      </c>
      <c r="AF263">
        <v>-12.736000000000001</v>
      </c>
      <c r="AH263">
        <f t="shared" si="35"/>
        <v>0.98341836734694199</v>
      </c>
      <c r="AI263">
        <v>-21.753</v>
      </c>
    </row>
    <row r="264" spans="1:35" x14ac:dyDescent="0.3">
      <c r="A264">
        <v>65.2</v>
      </c>
      <c r="B264">
        <f t="shared" si="38"/>
        <v>0.97800000000000009</v>
      </c>
      <c r="C264">
        <v>45.715000000000003</v>
      </c>
      <c r="E264">
        <v>65.2</v>
      </c>
      <c r="F264">
        <f t="shared" si="41"/>
        <v>0.97800000000000009</v>
      </c>
      <c r="G264">
        <v>21.722000000000001</v>
      </c>
      <c r="Q264">
        <v>65</v>
      </c>
      <c r="R264">
        <f t="shared" si="36"/>
        <v>1.05</v>
      </c>
      <c r="S264">
        <v>-30.212</v>
      </c>
      <c r="V264">
        <f t="shared" si="39"/>
        <v>0.98496240601504292</v>
      </c>
      <c r="W264">
        <v>-46.033999999999999</v>
      </c>
      <c r="Y264">
        <f t="shared" si="42"/>
        <v>1.9822784810126657</v>
      </c>
      <c r="Z264">
        <v>-30.408000000000001</v>
      </c>
      <c r="AB264">
        <f t="shared" si="37"/>
        <v>2.4422110552763843</v>
      </c>
      <c r="AC264">
        <v>-35.344999999999999</v>
      </c>
      <c r="AE264">
        <f t="shared" si="40"/>
        <v>0.99519230769230849</v>
      </c>
      <c r="AF264">
        <v>-13.016999999999999</v>
      </c>
      <c r="AH264">
        <f t="shared" ref="AH264:AH327" si="43">AH263+1.5/392</f>
        <v>0.98724489795918691</v>
      </c>
      <c r="AI264">
        <v>-21.773</v>
      </c>
    </row>
    <row r="265" spans="1:35" x14ac:dyDescent="0.3">
      <c r="A265">
        <v>65.400000000000006</v>
      </c>
      <c r="B265">
        <f t="shared" si="38"/>
        <v>0.98100000000000009</v>
      </c>
      <c r="C265">
        <v>45.792999999999999</v>
      </c>
      <c r="E265">
        <v>65.400000000000006</v>
      </c>
      <c r="F265">
        <f t="shared" si="41"/>
        <v>0.98100000000000009</v>
      </c>
      <c r="G265">
        <v>21.742000000000001</v>
      </c>
      <c r="Q265">
        <v>65.069999999999993</v>
      </c>
      <c r="R265">
        <f t="shared" si="36"/>
        <v>1.0479000000000003</v>
      </c>
      <c r="S265">
        <v>-30.277000000000001</v>
      </c>
      <c r="V265">
        <f t="shared" si="39"/>
        <v>0.98872180451128355</v>
      </c>
      <c r="W265">
        <v>-46.154000000000003</v>
      </c>
      <c r="Y265">
        <f t="shared" si="42"/>
        <v>1.9898734177215265</v>
      </c>
      <c r="Z265">
        <v>-30.521000000000001</v>
      </c>
      <c r="AB265">
        <f t="shared" si="37"/>
        <v>2.4572864321608066</v>
      </c>
      <c r="AC265">
        <v>-35.639000000000003</v>
      </c>
      <c r="AE265">
        <f t="shared" si="40"/>
        <v>0.98798076923077005</v>
      </c>
      <c r="AF265">
        <v>-13.420999999999999</v>
      </c>
      <c r="AH265">
        <f t="shared" si="43"/>
        <v>0.99107142857143182</v>
      </c>
      <c r="AI265">
        <v>-21.803999999999998</v>
      </c>
    </row>
    <row r="266" spans="1:35" x14ac:dyDescent="0.3">
      <c r="A266">
        <v>65.7</v>
      </c>
      <c r="B266">
        <f t="shared" si="38"/>
        <v>0.98550000000000015</v>
      </c>
      <c r="C266">
        <v>45.908999999999999</v>
      </c>
      <c r="E266">
        <v>65.7</v>
      </c>
      <c r="F266">
        <f t="shared" si="41"/>
        <v>0.98550000000000015</v>
      </c>
      <c r="G266">
        <v>21.771999999999998</v>
      </c>
      <c r="Q266">
        <v>65.14</v>
      </c>
      <c r="R266">
        <f t="shared" si="36"/>
        <v>1.0458000000000001</v>
      </c>
      <c r="S266">
        <v>-30.385999999999999</v>
      </c>
      <c r="V266">
        <f t="shared" si="39"/>
        <v>0.99248120300752418</v>
      </c>
      <c r="W266">
        <v>-46.237000000000002</v>
      </c>
      <c r="Y266">
        <f t="shared" si="42"/>
        <v>1.9974683544303873</v>
      </c>
      <c r="Z266">
        <v>-30.634</v>
      </c>
      <c r="AB266">
        <f t="shared" si="37"/>
        <v>2.4723618090452288</v>
      </c>
      <c r="AC266">
        <v>-35.936</v>
      </c>
      <c r="AE266">
        <f t="shared" si="40"/>
        <v>0.98076923076923161</v>
      </c>
      <c r="AF266">
        <v>-13.807</v>
      </c>
      <c r="AH266">
        <f t="shared" si="43"/>
        <v>0.99489795918367674</v>
      </c>
      <c r="AI266">
        <v>-21.835000000000001</v>
      </c>
    </row>
    <row r="267" spans="1:35" x14ac:dyDescent="0.3">
      <c r="A267">
        <v>66</v>
      </c>
      <c r="B267">
        <f t="shared" si="38"/>
        <v>0.99</v>
      </c>
      <c r="C267">
        <v>46.026000000000003</v>
      </c>
      <c r="E267">
        <v>66</v>
      </c>
      <c r="F267">
        <f t="shared" si="41"/>
        <v>0.99</v>
      </c>
      <c r="G267">
        <v>21.802</v>
      </c>
      <c r="Q267">
        <v>65.245000000000005</v>
      </c>
      <c r="R267">
        <f t="shared" si="36"/>
        <v>1.0426499999999999</v>
      </c>
      <c r="S267">
        <v>-30.507000000000001</v>
      </c>
      <c r="V267">
        <f t="shared" si="39"/>
        <v>0.99624060150376481</v>
      </c>
      <c r="W267">
        <v>-46.316000000000003</v>
      </c>
      <c r="Y267">
        <f t="shared" si="42"/>
        <v>2.0050632911392481</v>
      </c>
      <c r="Z267">
        <v>-30.712</v>
      </c>
      <c r="AB267">
        <f t="shared" si="37"/>
        <v>2.4874371859296511</v>
      </c>
      <c r="AC267">
        <v>-36.134</v>
      </c>
      <c r="AE267">
        <f t="shared" si="40"/>
        <v>0.97355769230769318</v>
      </c>
      <c r="AF267">
        <v>-14.054</v>
      </c>
      <c r="AH267">
        <f t="shared" si="43"/>
        <v>0.99872448979592165</v>
      </c>
      <c r="AI267">
        <v>-21.855</v>
      </c>
    </row>
    <row r="268" spans="1:35" x14ac:dyDescent="0.3">
      <c r="A268">
        <v>66.2</v>
      </c>
      <c r="B268">
        <f t="shared" si="38"/>
        <v>0.9930000000000001</v>
      </c>
      <c r="C268">
        <v>46.106999999999999</v>
      </c>
      <c r="E268">
        <v>66.2</v>
      </c>
      <c r="F268">
        <f t="shared" si="41"/>
        <v>0.9930000000000001</v>
      </c>
      <c r="G268">
        <v>21.821999999999999</v>
      </c>
      <c r="Q268">
        <v>65.402000000000001</v>
      </c>
      <c r="R268">
        <f t="shared" si="36"/>
        <v>1.0379399999999999</v>
      </c>
      <c r="S268">
        <v>-30.69</v>
      </c>
      <c r="V268">
        <f t="shared" si="39"/>
        <v>1.0000000000000053</v>
      </c>
      <c r="W268">
        <v>-46.438000000000002</v>
      </c>
      <c r="Y268">
        <f t="shared" si="42"/>
        <v>2.0126582278481089</v>
      </c>
      <c r="Z268">
        <v>-30.788</v>
      </c>
      <c r="AB268">
        <f t="shared" si="37"/>
        <v>2.5025125628140734</v>
      </c>
      <c r="AC268">
        <v>-36.341000000000001</v>
      </c>
      <c r="AE268">
        <f t="shared" si="40"/>
        <v>0.96634615384615474</v>
      </c>
      <c r="AF268">
        <v>-14.297000000000001</v>
      </c>
      <c r="AH268">
        <f t="shared" si="43"/>
        <v>1.0025510204081665</v>
      </c>
      <c r="AI268">
        <v>-21.875</v>
      </c>
    </row>
    <row r="269" spans="1:35" x14ac:dyDescent="0.3">
      <c r="A269">
        <v>66.400000000000006</v>
      </c>
      <c r="B269">
        <f t="shared" si="38"/>
        <v>0.99600000000000011</v>
      </c>
      <c r="C269">
        <v>46.183999999999997</v>
      </c>
      <c r="E269">
        <v>66.400000000000006</v>
      </c>
      <c r="F269">
        <f t="shared" si="41"/>
        <v>0.99600000000000011</v>
      </c>
      <c r="G269">
        <v>21.841999999999999</v>
      </c>
      <c r="Q269">
        <v>65.638999999999996</v>
      </c>
      <c r="R269">
        <f t="shared" ref="R269:R332" si="44">(100-Q269)*1.5/50</f>
        <v>1.0308300000000001</v>
      </c>
      <c r="S269">
        <v>-30.954999999999998</v>
      </c>
      <c r="V269">
        <f t="shared" si="39"/>
        <v>1.0037593984962458</v>
      </c>
      <c r="W269">
        <v>-46.561</v>
      </c>
      <c r="Y269">
        <f t="shared" si="42"/>
        <v>2.0202531645569697</v>
      </c>
      <c r="Z269">
        <v>-30.904</v>
      </c>
      <c r="AB269">
        <f t="shared" si="37"/>
        <v>2.5175879396984957</v>
      </c>
      <c r="AC269">
        <v>-36.655000000000001</v>
      </c>
      <c r="AE269">
        <f t="shared" si="40"/>
        <v>0.95913461538461631</v>
      </c>
      <c r="AF269">
        <v>-14.654</v>
      </c>
      <c r="AH269">
        <f t="shared" si="43"/>
        <v>1.0063775510204114</v>
      </c>
      <c r="AI269">
        <v>-21.905999999999999</v>
      </c>
    </row>
    <row r="270" spans="1:35" x14ac:dyDescent="0.3">
      <c r="A270">
        <v>66.7</v>
      </c>
      <c r="B270">
        <f t="shared" si="38"/>
        <v>1.0005000000000002</v>
      </c>
      <c r="C270">
        <v>46.302</v>
      </c>
      <c r="E270">
        <v>66.7</v>
      </c>
      <c r="F270">
        <f t="shared" si="41"/>
        <v>1.0005000000000002</v>
      </c>
      <c r="G270">
        <v>21.872</v>
      </c>
      <c r="Q270">
        <v>65.819000000000003</v>
      </c>
      <c r="R270">
        <f t="shared" si="44"/>
        <v>1.0254299999999998</v>
      </c>
      <c r="S270">
        <v>-31.152999999999999</v>
      </c>
      <c r="V270">
        <f t="shared" si="39"/>
        <v>1.0075187969924864</v>
      </c>
      <c r="W270">
        <v>-46.643999999999998</v>
      </c>
      <c r="Y270">
        <f t="shared" si="42"/>
        <v>2.0278481012658305</v>
      </c>
      <c r="Z270">
        <v>-31.021999999999998</v>
      </c>
      <c r="AB270">
        <f t="shared" si="37"/>
        <v>2.532663316582918</v>
      </c>
      <c r="AC270">
        <v>-36.976999999999997</v>
      </c>
      <c r="AE270">
        <f t="shared" si="40"/>
        <v>0.95192307692307787</v>
      </c>
      <c r="AF270">
        <v>-14.986000000000001</v>
      </c>
      <c r="AH270">
        <f t="shared" si="43"/>
        <v>1.0102040816326563</v>
      </c>
      <c r="AI270">
        <v>-21.937000000000001</v>
      </c>
    </row>
    <row r="271" spans="1:35" x14ac:dyDescent="0.3">
      <c r="A271">
        <v>67</v>
      </c>
      <c r="B271">
        <f t="shared" si="38"/>
        <v>1.0049999999999999</v>
      </c>
      <c r="C271">
        <v>46.421999999999997</v>
      </c>
      <c r="E271">
        <v>67</v>
      </c>
      <c r="F271">
        <f t="shared" si="41"/>
        <v>1.0049999999999999</v>
      </c>
      <c r="G271">
        <v>21.902000000000001</v>
      </c>
      <c r="Q271">
        <v>66</v>
      </c>
      <c r="R271">
        <f t="shared" si="44"/>
        <v>1.02</v>
      </c>
      <c r="S271">
        <v>-31.344999999999999</v>
      </c>
      <c r="V271">
        <f t="shared" si="39"/>
        <v>1.0112781954887269</v>
      </c>
      <c r="W271">
        <v>-46.725999999999999</v>
      </c>
      <c r="Y271">
        <f t="shared" si="42"/>
        <v>2.0354430379746913</v>
      </c>
      <c r="Z271">
        <v>-31.103000000000002</v>
      </c>
      <c r="AB271">
        <f t="shared" si="37"/>
        <v>2.5477386934673403</v>
      </c>
      <c r="AC271">
        <v>-37.192</v>
      </c>
      <c r="AE271">
        <f t="shared" si="40"/>
        <v>0.94471153846153944</v>
      </c>
      <c r="AF271">
        <v>-15.201000000000001</v>
      </c>
      <c r="AH271">
        <f t="shared" si="43"/>
        <v>1.0140306122449012</v>
      </c>
      <c r="AI271">
        <v>-21.957000000000001</v>
      </c>
    </row>
    <row r="272" spans="1:35" x14ac:dyDescent="0.3">
      <c r="A272">
        <v>67.2</v>
      </c>
      <c r="B272">
        <f t="shared" si="38"/>
        <v>1.008</v>
      </c>
      <c r="C272">
        <v>46.503</v>
      </c>
      <c r="E272">
        <v>67.2</v>
      </c>
      <c r="F272">
        <f t="shared" si="41"/>
        <v>1.008</v>
      </c>
      <c r="G272">
        <v>21.922000000000001</v>
      </c>
      <c r="Q272">
        <v>66.09</v>
      </c>
      <c r="R272">
        <f t="shared" si="44"/>
        <v>1.0172999999999999</v>
      </c>
      <c r="S272">
        <v>-31.439</v>
      </c>
      <c r="V272">
        <f t="shared" si="39"/>
        <v>1.0150375939849674</v>
      </c>
      <c r="W272">
        <v>-46.850999999999999</v>
      </c>
      <c r="Y272">
        <f t="shared" si="42"/>
        <v>2.0430379746835521</v>
      </c>
      <c r="Z272">
        <v>-31.181999999999999</v>
      </c>
      <c r="AB272">
        <f t="shared" si="37"/>
        <v>2.5628140703517626</v>
      </c>
      <c r="AC272">
        <v>-37.417000000000002</v>
      </c>
      <c r="AE272">
        <f t="shared" si="40"/>
        <v>0.937500000000001</v>
      </c>
      <c r="AF272">
        <v>-15.406000000000001</v>
      </c>
      <c r="AH272">
        <f t="shared" si="43"/>
        <v>1.0178571428571461</v>
      </c>
      <c r="AI272">
        <v>-21.978000000000002</v>
      </c>
    </row>
    <row r="273" spans="1:35" x14ac:dyDescent="0.3">
      <c r="A273">
        <v>67.400000000000006</v>
      </c>
      <c r="B273">
        <f t="shared" si="38"/>
        <v>1.0110000000000001</v>
      </c>
      <c r="C273">
        <v>46.582000000000001</v>
      </c>
      <c r="E273">
        <v>67.400000000000006</v>
      </c>
      <c r="F273">
        <f t="shared" si="41"/>
        <v>1.0110000000000001</v>
      </c>
      <c r="G273">
        <v>21.942</v>
      </c>
      <c r="Q273">
        <v>66.180000000000007</v>
      </c>
      <c r="R273">
        <f t="shared" si="44"/>
        <v>1.0145999999999997</v>
      </c>
      <c r="S273">
        <v>-31.53</v>
      </c>
      <c r="V273">
        <f t="shared" si="39"/>
        <v>1.0187969924812079</v>
      </c>
      <c r="W273">
        <v>-46.975999999999999</v>
      </c>
      <c r="Y273">
        <f t="shared" si="42"/>
        <v>2.0506329113924129</v>
      </c>
      <c r="Z273">
        <v>-31.302</v>
      </c>
      <c r="AB273">
        <f t="shared" si="37"/>
        <v>2.5778894472361848</v>
      </c>
      <c r="AC273">
        <v>-37.756999999999998</v>
      </c>
      <c r="AE273">
        <f t="shared" si="40"/>
        <v>0.93028846153846256</v>
      </c>
      <c r="AF273">
        <v>-15.708</v>
      </c>
      <c r="AH273">
        <f t="shared" si="43"/>
        <v>1.021683673469391</v>
      </c>
      <c r="AI273">
        <v>-22.009</v>
      </c>
    </row>
    <row r="274" spans="1:35" x14ac:dyDescent="0.3">
      <c r="A274">
        <v>67.7</v>
      </c>
      <c r="B274">
        <f t="shared" si="38"/>
        <v>1.0155000000000001</v>
      </c>
      <c r="C274">
        <v>46.704000000000001</v>
      </c>
      <c r="E274">
        <v>67.7</v>
      </c>
      <c r="F274">
        <f t="shared" si="41"/>
        <v>1.0155000000000001</v>
      </c>
      <c r="G274">
        <v>21.972000000000001</v>
      </c>
      <c r="Q274">
        <v>66.314999999999998</v>
      </c>
      <c r="R274">
        <f t="shared" si="44"/>
        <v>1.0105500000000001</v>
      </c>
      <c r="S274">
        <v>-31.664999999999999</v>
      </c>
      <c r="V274">
        <f t="shared" si="39"/>
        <v>1.0225563909774484</v>
      </c>
      <c r="W274">
        <v>-47.061</v>
      </c>
      <c r="Y274">
        <f t="shared" si="42"/>
        <v>2.0582278481012737</v>
      </c>
      <c r="Z274">
        <v>-31.425000000000001</v>
      </c>
      <c r="AB274">
        <f t="shared" si="37"/>
        <v>2.5929648241206071</v>
      </c>
      <c r="AC274">
        <v>-38.104999999999997</v>
      </c>
      <c r="AE274">
        <f t="shared" si="40"/>
        <v>0.92307692307692413</v>
      </c>
      <c r="AF274">
        <v>-15.993</v>
      </c>
      <c r="AH274">
        <f t="shared" si="43"/>
        <v>1.025510204081636</v>
      </c>
      <c r="AI274">
        <v>-22.039000000000001</v>
      </c>
    </row>
    <row r="275" spans="1:35" x14ac:dyDescent="0.3">
      <c r="A275">
        <v>68</v>
      </c>
      <c r="B275">
        <f t="shared" si="38"/>
        <v>1.02</v>
      </c>
      <c r="C275">
        <v>46.826000000000001</v>
      </c>
      <c r="E275">
        <v>68</v>
      </c>
      <c r="F275">
        <f t="shared" si="41"/>
        <v>1.02</v>
      </c>
      <c r="G275">
        <v>22.001999999999999</v>
      </c>
      <c r="Q275">
        <v>66.518000000000001</v>
      </c>
      <c r="R275">
        <f t="shared" si="44"/>
        <v>1.0044599999999999</v>
      </c>
      <c r="S275">
        <v>-31.861999999999998</v>
      </c>
      <c r="V275">
        <f t="shared" si="39"/>
        <v>1.026315789473689</v>
      </c>
      <c r="W275">
        <v>-47.145000000000003</v>
      </c>
      <c r="Y275">
        <f t="shared" si="42"/>
        <v>2.0658227848101345</v>
      </c>
      <c r="Z275">
        <v>-31.509</v>
      </c>
      <c r="AB275">
        <f t="shared" si="37"/>
        <v>2.6080402010050294</v>
      </c>
      <c r="AC275">
        <v>-38.341999999999999</v>
      </c>
      <c r="AE275">
        <f t="shared" si="40"/>
        <v>0.91586538461538569</v>
      </c>
      <c r="AF275">
        <v>-16.178999999999998</v>
      </c>
      <c r="AH275">
        <f t="shared" si="43"/>
        <v>1.0293367346938809</v>
      </c>
      <c r="AI275">
        <v>-22.06</v>
      </c>
    </row>
    <row r="276" spans="1:35" x14ac:dyDescent="0.3">
      <c r="A276">
        <v>68.2</v>
      </c>
      <c r="B276">
        <f t="shared" si="38"/>
        <v>1.0230000000000001</v>
      </c>
      <c r="C276">
        <v>46.908000000000001</v>
      </c>
      <c r="E276">
        <v>68.2</v>
      </c>
      <c r="F276">
        <f t="shared" si="41"/>
        <v>1.0230000000000001</v>
      </c>
      <c r="G276">
        <v>22.02</v>
      </c>
      <c r="Q276">
        <v>66.820999999999998</v>
      </c>
      <c r="R276">
        <f t="shared" si="44"/>
        <v>0.99537000000000009</v>
      </c>
      <c r="S276">
        <v>-32.146999999999998</v>
      </c>
      <c r="V276">
        <f t="shared" si="39"/>
        <v>1.0300751879699295</v>
      </c>
      <c r="W276">
        <v>-47.273000000000003</v>
      </c>
      <c r="Y276">
        <f t="shared" si="42"/>
        <v>2.0734177215189953</v>
      </c>
      <c r="Z276">
        <v>-31.591000000000001</v>
      </c>
      <c r="AB276">
        <f t="shared" si="37"/>
        <v>2.6231155778894517</v>
      </c>
      <c r="AC276">
        <v>-38.585999999999999</v>
      </c>
      <c r="AE276">
        <f t="shared" si="40"/>
        <v>0.90865384615384726</v>
      </c>
      <c r="AF276">
        <v>-16.356999999999999</v>
      </c>
      <c r="AH276">
        <f t="shared" si="43"/>
        <v>1.0331632653061258</v>
      </c>
      <c r="AI276">
        <v>-22.081</v>
      </c>
    </row>
    <row r="277" spans="1:35" x14ac:dyDescent="0.3">
      <c r="A277">
        <v>68.400000000000006</v>
      </c>
      <c r="B277">
        <f t="shared" si="38"/>
        <v>1.026</v>
      </c>
      <c r="C277">
        <v>46.99</v>
      </c>
      <c r="E277">
        <v>68.400000000000006</v>
      </c>
      <c r="F277">
        <f t="shared" si="41"/>
        <v>1.026</v>
      </c>
      <c r="G277">
        <v>22.042999999999999</v>
      </c>
      <c r="Q277">
        <v>67</v>
      </c>
      <c r="R277">
        <f t="shared" si="44"/>
        <v>0.99</v>
      </c>
      <c r="S277">
        <v>-32.302</v>
      </c>
      <c r="V277">
        <f t="shared" si="39"/>
        <v>1.03383458646617</v>
      </c>
      <c r="W277">
        <v>-47.402000000000001</v>
      </c>
      <c r="Y277">
        <f t="shared" si="42"/>
        <v>2.0810126582278561</v>
      </c>
      <c r="Z277">
        <v>-31.715</v>
      </c>
      <c r="AB277">
        <f t="shared" si="37"/>
        <v>2.638190954773874</v>
      </c>
      <c r="AC277">
        <v>-38.959000000000003</v>
      </c>
      <c r="AE277">
        <f t="shared" si="40"/>
        <v>0.90144230769230882</v>
      </c>
      <c r="AF277">
        <v>-16.619</v>
      </c>
      <c r="AH277">
        <f t="shared" si="43"/>
        <v>1.0369897959183707</v>
      </c>
      <c r="AI277">
        <v>-22.111000000000001</v>
      </c>
    </row>
    <row r="278" spans="1:35" x14ac:dyDescent="0.3">
      <c r="A278">
        <v>68.7</v>
      </c>
      <c r="B278">
        <f t="shared" si="38"/>
        <v>1.0305000000000002</v>
      </c>
      <c r="C278">
        <v>47.113999999999997</v>
      </c>
      <c r="E278">
        <v>68.7</v>
      </c>
      <c r="F278">
        <f t="shared" si="41"/>
        <v>1.0305000000000002</v>
      </c>
      <c r="G278">
        <v>22.073</v>
      </c>
      <c r="Q278">
        <v>67.2</v>
      </c>
      <c r="R278">
        <f t="shared" si="44"/>
        <v>0.98399999999999987</v>
      </c>
      <c r="S278">
        <v>-32.463000000000001</v>
      </c>
      <c r="V278">
        <f t="shared" si="39"/>
        <v>1.0375939849624105</v>
      </c>
      <c r="W278">
        <v>-47.488</v>
      </c>
      <c r="Y278">
        <f t="shared" si="42"/>
        <v>2.0886075949367169</v>
      </c>
      <c r="Z278">
        <v>-31.841999999999999</v>
      </c>
      <c r="AB278">
        <f t="shared" si="37"/>
        <v>2.6532663316582963</v>
      </c>
      <c r="AC278">
        <v>-39.341999999999999</v>
      </c>
      <c r="AE278">
        <f t="shared" si="40"/>
        <v>0.89423076923077038</v>
      </c>
      <c r="AF278">
        <v>-16.876999999999999</v>
      </c>
      <c r="AH278">
        <f t="shared" si="43"/>
        <v>1.0408163265306156</v>
      </c>
      <c r="AI278">
        <v>-22.141999999999999</v>
      </c>
    </row>
    <row r="279" spans="1:35" x14ac:dyDescent="0.3">
      <c r="A279">
        <v>69</v>
      </c>
      <c r="B279">
        <f t="shared" si="38"/>
        <v>1.0349999999999999</v>
      </c>
      <c r="C279">
        <v>47.238999999999997</v>
      </c>
      <c r="E279">
        <v>69</v>
      </c>
      <c r="F279">
        <f t="shared" si="41"/>
        <v>1.0349999999999999</v>
      </c>
      <c r="G279">
        <v>22.103000000000002</v>
      </c>
      <c r="Q279">
        <v>67.400000000000006</v>
      </c>
      <c r="R279">
        <f t="shared" si="44"/>
        <v>0.97799999999999987</v>
      </c>
      <c r="S279">
        <v>-32.621000000000002</v>
      </c>
      <c r="V279">
        <f t="shared" si="39"/>
        <v>1.041353383458651</v>
      </c>
      <c r="W279">
        <v>-47.573999999999998</v>
      </c>
      <c r="Y279">
        <f t="shared" si="42"/>
        <v>2.0962025316455777</v>
      </c>
      <c r="Z279">
        <v>-31.931000000000001</v>
      </c>
      <c r="AB279">
        <f t="shared" si="37"/>
        <v>2.6683417085427186</v>
      </c>
      <c r="AC279">
        <v>-39.603999999999999</v>
      </c>
      <c r="AE279">
        <f t="shared" si="40"/>
        <v>0.88701923076923195</v>
      </c>
      <c r="AF279">
        <v>-17.036999999999999</v>
      </c>
      <c r="AH279">
        <f t="shared" si="43"/>
        <v>1.0446428571428605</v>
      </c>
      <c r="AI279">
        <v>-22.163</v>
      </c>
    </row>
    <row r="280" spans="1:35" x14ac:dyDescent="0.3">
      <c r="A280">
        <v>69.2</v>
      </c>
      <c r="B280">
        <f t="shared" si="38"/>
        <v>1.038</v>
      </c>
      <c r="C280">
        <v>47.323</v>
      </c>
      <c r="E280">
        <v>69.2</v>
      </c>
      <c r="F280">
        <f t="shared" si="41"/>
        <v>1.038</v>
      </c>
      <c r="G280">
        <v>22.123000000000001</v>
      </c>
      <c r="Q280">
        <v>67.7</v>
      </c>
      <c r="R280">
        <f t="shared" si="44"/>
        <v>0.96899999999999986</v>
      </c>
      <c r="S280">
        <v>-32.850999999999999</v>
      </c>
      <c r="V280">
        <f t="shared" si="39"/>
        <v>1.0451127819548915</v>
      </c>
      <c r="W280">
        <v>-47.704999999999998</v>
      </c>
      <c r="Y280">
        <f t="shared" si="42"/>
        <v>2.1037974683544385</v>
      </c>
      <c r="Z280">
        <v>-32.014000000000003</v>
      </c>
      <c r="AB280">
        <f t="shared" si="37"/>
        <v>2.6834170854271409</v>
      </c>
      <c r="AC280">
        <v>-39.871000000000002</v>
      </c>
      <c r="AE280">
        <f t="shared" si="40"/>
        <v>0.87980769230769351</v>
      </c>
      <c r="AF280">
        <v>-17.196999999999999</v>
      </c>
      <c r="AH280">
        <f t="shared" si="43"/>
        <v>1.0484693877551055</v>
      </c>
      <c r="AI280">
        <v>-22.184000000000001</v>
      </c>
    </row>
    <row r="281" spans="1:35" x14ac:dyDescent="0.3">
      <c r="A281">
        <v>69.400000000000006</v>
      </c>
      <c r="B281">
        <f t="shared" si="38"/>
        <v>1.0410000000000001</v>
      </c>
      <c r="C281">
        <v>47.406999999999996</v>
      </c>
      <c r="E281">
        <v>69.400000000000006</v>
      </c>
      <c r="F281">
        <f t="shared" si="41"/>
        <v>1.0410000000000001</v>
      </c>
      <c r="G281">
        <v>22.143999999999998</v>
      </c>
      <c r="Q281">
        <v>68</v>
      </c>
      <c r="R281">
        <f t="shared" si="44"/>
        <v>0.96</v>
      </c>
      <c r="S281">
        <v>-33.057000000000002</v>
      </c>
      <c r="V281">
        <f t="shared" si="39"/>
        <v>1.0488721804511321</v>
      </c>
      <c r="W281">
        <v>-47.837000000000003</v>
      </c>
      <c r="Y281">
        <f t="shared" si="42"/>
        <v>2.1113924050632993</v>
      </c>
      <c r="Z281">
        <v>-32.145000000000003</v>
      </c>
      <c r="AB281">
        <f t="shared" si="37"/>
        <v>2.6984924623115631</v>
      </c>
      <c r="AC281">
        <v>-40.280999999999999</v>
      </c>
      <c r="AE281">
        <f t="shared" si="40"/>
        <v>0.87259615384615508</v>
      </c>
      <c r="AF281">
        <v>-17.431000000000001</v>
      </c>
      <c r="AH281">
        <f t="shared" si="43"/>
        <v>1.0522959183673504</v>
      </c>
      <c r="AI281">
        <v>-22.215</v>
      </c>
    </row>
    <row r="282" spans="1:35" x14ac:dyDescent="0.3">
      <c r="A282">
        <v>69.7</v>
      </c>
      <c r="B282">
        <f t="shared" si="38"/>
        <v>1.0455000000000001</v>
      </c>
      <c r="C282">
        <v>47.533999999999999</v>
      </c>
      <c r="E282">
        <v>69.7</v>
      </c>
      <c r="F282">
        <f t="shared" si="41"/>
        <v>1.0455000000000001</v>
      </c>
      <c r="G282">
        <v>22.173999999999999</v>
      </c>
      <c r="Q282">
        <v>68.2</v>
      </c>
      <c r="R282">
        <f t="shared" si="44"/>
        <v>0.95399999999999996</v>
      </c>
      <c r="S282">
        <v>-33.189</v>
      </c>
      <c r="V282">
        <f t="shared" si="39"/>
        <v>1.0526315789473726</v>
      </c>
      <c r="W282">
        <v>-47.924999999999997</v>
      </c>
      <c r="Y282">
        <f t="shared" si="42"/>
        <v>2.1189873417721601</v>
      </c>
      <c r="Z282">
        <v>-32.277000000000001</v>
      </c>
      <c r="AB282">
        <f t="shared" si="37"/>
        <v>2.7135678391959854</v>
      </c>
      <c r="AC282">
        <v>-40.698</v>
      </c>
      <c r="AE282">
        <f t="shared" si="40"/>
        <v>0.86538461538461664</v>
      </c>
      <c r="AF282">
        <v>-17.655999999999999</v>
      </c>
      <c r="AH282">
        <f t="shared" si="43"/>
        <v>1.0561224489795953</v>
      </c>
      <c r="AI282">
        <v>-22.245999999999999</v>
      </c>
    </row>
    <row r="283" spans="1:35" x14ac:dyDescent="0.3">
      <c r="A283">
        <v>70</v>
      </c>
      <c r="B283">
        <f t="shared" si="38"/>
        <v>1.05</v>
      </c>
      <c r="C283">
        <v>47.661999999999999</v>
      </c>
      <c r="E283">
        <v>70</v>
      </c>
      <c r="F283">
        <f t="shared" si="41"/>
        <v>1.05</v>
      </c>
      <c r="G283">
        <v>22.204000000000001</v>
      </c>
      <c r="Q283">
        <v>68.400000000000006</v>
      </c>
      <c r="R283">
        <f t="shared" si="44"/>
        <v>0.94799999999999984</v>
      </c>
      <c r="S283">
        <v>-33.320999999999998</v>
      </c>
      <c r="V283">
        <f t="shared" si="39"/>
        <v>1.0563909774436131</v>
      </c>
      <c r="W283">
        <v>-48.014000000000003</v>
      </c>
      <c r="Y283">
        <f t="shared" si="42"/>
        <v>2.1265822784810209</v>
      </c>
      <c r="Z283">
        <v>-32.366</v>
      </c>
      <c r="AB283">
        <f t="shared" si="37"/>
        <v>2.7286432160804077</v>
      </c>
      <c r="AC283">
        <v>-40.985999999999997</v>
      </c>
      <c r="AE283">
        <f t="shared" si="40"/>
        <v>0.8581730769230782</v>
      </c>
      <c r="AF283">
        <v>-17.794</v>
      </c>
      <c r="AH283">
        <f t="shared" si="43"/>
        <v>1.0599489795918402</v>
      </c>
      <c r="AI283">
        <v>-22.266999999999999</v>
      </c>
    </row>
    <row r="284" spans="1:35" x14ac:dyDescent="0.3">
      <c r="A284">
        <v>70.2</v>
      </c>
      <c r="B284">
        <f t="shared" si="38"/>
        <v>1.0530000000000002</v>
      </c>
      <c r="C284">
        <v>47.747999999999998</v>
      </c>
      <c r="E284">
        <v>70.2</v>
      </c>
      <c r="F284">
        <f t="shared" si="41"/>
        <v>1.0530000000000002</v>
      </c>
      <c r="G284">
        <v>22.225000000000001</v>
      </c>
      <c r="Q284">
        <v>68.7</v>
      </c>
      <c r="R284">
        <f t="shared" si="44"/>
        <v>0.93899999999999995</v>
      </c>
      <c r="S284">
        <v>-33.514000000000003</v>
      </c>
      <c r="V284">
        <f t="shared" si="39"/>
        <v>1.0601503759398536</v>
      </c>
      <c r="W284">
        <v>-48.146999999999998</v>
      </c>
      <c r="Y284">
        <f t="shared" si="42"/>
        <v>2.1341772151898817</v>
      </c>
      <c r="Z284">
        <v>-32.456000000000003</v>
      </c>
      <c r="AB284">
        <f t="shared" si="37"/>
        <v>2.74371859296483</v>
      </c>
      <c r="AC284">
        <v>-41.280999999999999</v>
      </c>
      <c r="AE284">
        <f t="shared" si="40"/>
        <v>0.85096153846153977</v>
      </c>
      <c r="AF284">
        <v>-17.925999999999998</v>
      </c>
      <c r="AH284">
        <f t="shared" si="43"/>
        <v>1.0637755102040851</v>
      </c>
      <c r="AI284">
        <v>-22.286999999999999</v>
      </c>
    </row>
    <row r="285" spans="1:35" x14ac:dyDescent="0.3">
      <c r="A285">
        <v>70.400000000000006</v>
      </c>
      <c r="B285">
        <f t="shared" si="38"/>
        <v>1.056</v>
      </c>
      <c r="C285">
        <v>47.832999999999998</v>
      </c>
      <c r="E285">
        <v>70.400000000000006</v>
      </c>
      <c r="F285">
        <f t="shared" si="41"/>
        <v>1.056</v>
      </c>
      <c r="G285">
        <v>22.245000000000001</v>
      </c>
      <c r="Q285">
        <v>69</v>
      </c>
      <c r="R285">
        <f t="shared" si="44"/>
        <v>0.93</v>
      </c>
      <c r="S285">
        <v>-33.704999999999998</v>
      </c>
      <c r="V285">
        <f t="shared" si="39"/>
        <v>1.0639097744360941</v>
      </c>
      <c r="W285">
        <v>-48.281999999999996</v>
      </c>
      <c r="Y285">
        <f t="shared" si="42"/>
        <v>2.1417721518987425</v>
      </c>
      <c r="Z285">
        <v>-32.593000000000004</v>
      </c>
      <c r="AB285">
        <f t="shared" si="37"/>
        <v>2.7587939698492523</v>
      </c>
      <c r="AC285">
        <v>-41.731000000000002</v>
      </c>
      <c r="AE285">
        <f t="shared" si="40"/>
        <v>0.84375000000000133</v>
      </c>
      <c r="AF285">
        <v>-18.114000000000001</v>
      </c>
      <c r="AH285">
        <f t="shared" si="43"/>
        <v>1.06760204081633</v>
      </c>
      <c r="AI285">
        <v>-22.318999999999999</v>
      </c>
    </row>
    <row r="286" spans="1:35" x14ac:dyDescent="0.3">
      <c r="A286">
        <v>70.7</v>
      </c>
      <c r="B286">
        <f t="shared" si="38"/>
        <v>1.0605000000000002</v>
      </c>
      <c r="C286">
        <v>47.963000000000001</v>
      </c>
      <c r="E286">
        <v>70.7</v>
      </c>
      <c r="F286">
        <f t="shared" si="41"/>
        <v>1.0605000000000002</v>
      </c>
      <c r="G286">
        <v>22.276</v>
      </c>
      <c r="Q286">
        <v>69.2</v>
      </c>
      <c r="R286">
        <f t="shared" si="44"/>
        <v>0.92399999999999993</v>
      </c>
      <c r="S286">
        <v>-33.808</v>
      </c>
      <c r="V286">
        <f t="shared" si="39"/>
        <v>1.0676691729323347</v>
      </c>
      <c r="W286">
        <v>-48.372</v>
      </c>
      <c r="Y286">
        <f t="shared" si="42"/>
        <v>2.1493670886076033</v>
      </c>
      <c r="Z286">
        <v>-32.731000000000002</v>
      </c>
      <c r="AB286">
        <f t="shared" si="37"/>
        <v>2.7738693467336746</v>
      </c>
      <c r="AC286">
        <v>-42.195999999999998</v>
      </c>
      <c r="AE286">
        <f t="shared" si="40"/>
        <v>0.8365384615384629</v>
      </c>
      <c r="AF286">
        <v>-18.295000000000002</v>
      </c>
      <c r="AH286">
        <f t="shared" si="43"/>
        <v>1.0714285714285749</v>
      </c>
      <c r="AI286">
        <v>-22.35</v>
      </c>
    </row>
    <row r="287" spans="1:35" x14ac:dyDescent="0.3">
      <c r="A287">
        <v>71</v>
      </c>
      <c r="B287">
        <f t="shared" si="38"/>
        <v>1.0649999999999999</v>
      </c>
      <c r="C287">
        <v>48.094000000000001</v>
      </c>
      <c r="E287">
        <v>71</v>
      </c>
      <c r="F287">
        <f t="shared" si="41"/>
        <v>1.0649999999999999</v>
      </c>
      <c r="G287">
        <v>22.306000000000001</v>
      </c>
      <c r="Q287">
        <v>69.400000000000006</v>
      </c>
      <c r="R287">
        <f t="shared" si="44"/>
        <v>0.91799999999999982</v>
      </c>
      <c r="S287">
        <v>-33.945</v>
      </c>
      <c r="V287">
        <f t="shared" si="39"/>
        <v>1.0714285714285752</v>
      </c>
      <c r="W287">
        <v>-48.462000000000003</v>
      </c>
      <c r="Y287">
        <f t="shared" si="42"/>
        <v>2.1569620253164641</v>
      </c>
      <c r="Z287">
        <v>-32.823999999999998</v>
      </c>
      <c r="AB287">
        <f t="shared" si="37"/>
        <v>2.7889447236180969</v>
      </c>
      <c r="AC287">
        <v>-42.515000000000001</v>
      </c>
      <c r="AE287">
        <f t="shared" si="40"/>
        <v>0.82932692307692446</v>
      </c>
      <c r="AF287">
        <v>-18.414000000000001</v>
      </c>
      <c r="AH287">
        <f t="shared" si="43"/>
        <v>1.0752551020408199</v>
      </c>
      <c r="AI287">
        <v>-22.370999999999999</v>
      </c>
    </row>
    <row r="288" spans="1:35" x14ac:dyDescent="0.3">
      <c r="A288">
        <v>71.2</v>
      </c>
      <c r="B288">
        <f t="shared" si="38"/>
        <v>1.0680000000000001</v>
      </c>
      <c r="C288">
        <v>48.180999999999997</v>
      </c>
      <c r="E288">
        <v>71.2</v>
      </c>
      <c r="F288">
        <f t="shared" si="41"/>
        <v>1.0680000000000001</v>
      </c>
      <c r="G288">
        <v>22.327000000000002</v>
      </c>
      <c r="Q288">
        <v>69.7</v>
      </c>
      <c r="R288">
        <f t="shared" si="44"/>
        <v>0.90899999999999992</v>
      </c>
      <c r="S288">
        <v>-34.14</v>
      </c>
      <c r="V288">
        <f t="shared" si="39"/>
        <v>1.0751879699248157</v>
      </c>
      <c r="W288">
        <v>-48.598999999999997</v>
      </c>
      <c r="Y288">
        <f t="shared" si="42"/>
        <v>2.1645569620253249</v>
      </c>
      <c r="Z288">
        <v>-32.917999999999999</v>
      </c>
      <c r="AB288">
        <f t="shared" si="37"/>
        <v>2.8040201005025192</v>
      </c>
      <c r="AC288">
        <v>-42.84</v>
      </c>
      <c r="AE288">
        <f t="shared" si="40"/>
        <v>0.82211538461538602</v>
      </c>
      <c r="AF288">
        <v>-18.524999999999999</v>
      </c>
      <c r="AH288">
        <f t="shared" si="43"/>
        <v>1.0790816326530648</v>
      </c>
      <c r="AI288">
        <v>-22.391999999999999</v>
      </c>
    </row>
    <row r="289" spans="1:35" x14ac:dyDescent="0.3">
      <c r="A289">
        <v>71.400000000000006</v>
      </c>
      <c r="B289">
        <f t="shared" si="38"/>
        <v>1.0710000000000002</v>
      </c>
      <c r="C289">
        <v>48.268999999999998</v>
      </c>
      <c r="E289">
        <v>71.400000000000006</v>
      </c>
      <c r="F289">
        <f t="shared" si="41"/>
        <v>1.0710000000000002</v>
      </c>
      <c r="G289">
        <v>22.347000000000001</v>
      </c>
      <c r="Q289">
        <v>70</v>
      </c>
      <c r="R289">
        <f t="shared" si="44"/>
        <v>0.9</v>
      </c>
      <c r="S289">
        <v>-34.323</v>
      </c>
      <c r="V289">
        <f t="shared" si="39"/>
        <v>1.0789473684210562</v>
      </c>
      <c r="W289">
        <v>-48.737000000000002</v>
      </c>
      <c r="Y289">
        <f t="shared" si="42"/>
        <v>2.1721518987341857</v>
      </c>
      <c r="Z289">
        <v>-33.061</v>
      </c>
      <c r="AB289">
        <f t="shared" si="37"/>
        <v>2.8190954773869414</v>
      </c>
      <c r="AC289">
        <v>-43.338999999999999</v>
      </c>
      <c r="AE289">
        <f t="shared" si="40"/>
        <v>0.81490384615384759</v>
      </c>
      <c r="AF289">
        <v>-18.687999999999999</v>
      </c>
      <c r="AH289">
        <f t="shared" si="43"/>
        <v>1.0829081632653097</v>
      </c>
      <c r="AI289">
        <v>-22.422999999999998</v>
      </c>
    </row>
    <row r="290" spans="1:35" x14ac:dyDescent="0.3">
      <c r="A290">
        <v>71.7</v>
      </c>
      <c r="B290">
        <f t="shared" si="38"/>
        <v>1.0755000000000001</v>
      </c>
      <c r="C290">
        <v>48.402000000000001</v>
      </c>
      <c r="E290">
        <v>71.7</v>
      </c>
      <c r="F290">
        <f t="shared" si="41"/>
        <v>1.0755000000000001</v>
      </c>
      <c r="G290">
        <v>22.378</v>
      </c>
      <c r="Q290">
        <v>70.2</v>
      </c>
      <c r="R290">
        <f t="shared" si="44"/>
        <v>0.89399999999999991</v>
      </c>
      <c r="S290">
        <v>-34.475000000000001</v>
      </c>
      <c r="V290">
        <f t="shared" si="39"/>
        <v>1.0827067669172967</v>
      </c>
      <c r="W290">
        <v>-48.829000000000001</v>
      </c>
      <c r="Y290">
        <f t="shared" si="42"/>
        <v>2.1797468354430465</v>
      </c>
      <c r="Z290">
        <v>-33.204999999999998</v>
      </c>
      <c r="AB290">
        <f t="shared" si="37"/>
        <v>2.8341708542713637</v>
      </c>
      <c r="AC290">
        <v>-43.853999999999999</v>
      </c>
      <c r="AE290">
        <f t="shared" si="40"/>
        <v>0.80769230769230915</v>
      </c>
      <c r="AF290">
        <v>-18.847999999999999</v>
      </c>
      <c r="AH290">
        <f t="shared" si="43"/>
        <v>1.0867346938775546</v>
      </c>
      <c r="AI290">
        <v>-22.454999999999998</v>
      </c>
    </row>
    <row r="291" spans="1:35" x14ac:dyDescent="0.3">
      <c r="A291">
        <v>72</v>
      </c>
      <c r="B291">
        <f t="shared" si="38"/>
        <v>1.08</v>
      </c>
      <c r="C291">
        <v>48.536000000000001</v>
      </c>
      <c r="E291">
        <v>72</v>
      </c>
      <c r="F291">
        <f t="shared" si="41"/>
        <v>1.08</v>
      </c>
      <c r="G291">
        <v>22.408999999999999</v>
      </c>
      <c r="Q291">
        <v>70.400000000000006</v>
      </c>
      <c r="R291">
        <f t="shared" si="44"/>
        <v>0.88799999999999979</v>
      </c>
      <c r="S291">
        <v>-34.558</v>
      </c>
      <c r="V291">
        <f t="shared" si="39"/>
        <v>1.0864661654135372</v>
      </c>
      <c r="W291">
        <v>-48.921999999999997</v>
      </c>
      <c r="Y291">
        <f t="shared" si="42"/>
        <v>2.1873417721519073</v>
      </c>
      <c r="Z291">
        <v>-33.302999999999997</v>
      </c>
      <c r="AB291">
        <f t="shared" si="37"/>
        <v>2.849246231155786</v>
      </c>
      <c r="AC291">
        <v>-44.207999999999998</v>
      </c>
      <c r="AE291">
        <f t="shared" si="40"/>
        <v>0.80048076923077072</v>
      </c>
      <c r="AF291">
        <v>-18.949000000000002</v>
      </c>
      <c r="AH291">
        <f t="shared" si="43"/>
        <v>1.0905612244897995</v>
      </c>
      <c r="AI291">
        <v>-22.475999999999999</v>
      </c>
    </row>
    <row r="292" spans="1:35" x14ac:dyDescent="0.3">
      <c r="A292">
        <v>72.2</v>
      </c>
      <c r="B292">
        <f t="shared" si="38"/>
        <v>1.0830000000000002</v>
      </c>
      <c r="C292">
        <v>48.625</v>
      </c>
      <c r="E292">
        <v>72.2</v>
      </c>
      <c r="F292">
        <f t="shared" si="41"/>
        <v>1.0830000000000002</v>
      </c>
      <c r="G292">
        <v>22.428999999999998</v>
      </c>
      <c r="Q292">
        <v>70.7</v>
      </c>
      <c r="R292">
        <f t="shared" si="44"/>
        <v>0.87899999999999989</v>
      </c>
      <c r="S292">
        <v>-34.747999999999998</v>
      </c>
      <c r="V292">
        <f t="shared" si="39"/>
        <v>1.0902255639097778</v>
      </c>
      <c r="W292">
        <v>-49.061999999999998</v>
      </c>
      <c r="Y292">
        <f t="shared" si="42"/>
        <v>2.1949367088607681</v>
      </c>
      <c r="Z292">
        <v>-33.401000000000003</v>
      </c>
      <c r="AB292">
        <f t="shared" si="37"/>
        <v>2.8643216080402083</v>
      </c>
      <c r="AC292">
        <v>-44.566000000000003</v>
      </c>
      <c r="AE292">
        <f t="shared" si="40"/>
        <v>0.79326923076923228</v>
      </c>
      <c r="AF292">
        <v>-19.045999999999999</v>
      </c>
      <c r="AH292">
        <f t="shared" si="43"/>
        <v>1.0943877551020444</v>
      </c>
      <c r="AI292">
        <v>-22.497</v>
      </c>
    </row>
    <row r="293" spans="1:35" x14ac:dyDescent="0.3">
      <c r="A293">
        <v>72.400000000000006</v>
      </c>
      <c r="B293">
        <f t="shared" si="38"/>
        <v>1.0860000000000001</v>
      </c>
      <c r="C293">
        <v>48.715000000000003</v>
      </c>
      <c r="E293">
        <v>72.400000000000006</v>
      </c>
      <c r="F293">
        <f t="shared" si="41"/>
        <v>1.0860000000000001</v>
      </c>
      <c r="G293">
        <v>22.45</v>
      </c>
      <c r="Q293">
        <v>71</v>
      </c>
      <c r="R293">
        <f t="shared" si="44"/>
        <v>0.87</v>
      </c>
      <c r="S293">
        <v>-34.902999999999999</v>
      </c>
      <c r="V293">
        <f t="shared" si="39"/>
        <v>1.0939849624060183</v>
      </c>
      <c r="W293">
        <v>-49.203000000000003</v>
      </c>
      <c r="Y293">
        <f t="shared" si="42"/>
        <v>2.2025316455696289</v>
      </c>
      <c r="Z293">
        <v>-33.551000000000002</v>
      </c>
      <c r="AB293">
        <f t="shared" si="37"/>
        <v>2.8793969849246306</v>
      </c>
      <c r="AC293">
        <v>-45.118000000000002</v>
      </c>
      <c r="AE293">
        <f t="shared" si="40"/>
        <v>0.78605769230769384</v>
      </c>
      <c r="AF293">
        <v>-19.186</v>
      </c>
      <c r="AH293">
        <f t="shared" si="43"/>
        <v>1.0982142857142894</v>
      </c>
      <c r="AI293">
        <v>-22.527999999999999</v>
      </c>
    </row>
    <row r="294" spans="1:35" x14ac:dyDescent="0.3">
      <c r="A294">
        <v>72.7</v>
      </c>
      <c r="B294">
        <f t="shared" si="38"/>
        <v>1.0905</v>
      </c>
      <c r="C294">
        <v>48.850999999999999</v>
      </c>
      <c r="E294">
        <v>72.7</v>
      </c>
      <c r="F294">
        <f t="shared" si="41"/>
        <v>1.0905</v>
      </c>
      <c r="G294">
        <v>22.48</v>
      </c>
      <c r="Q294">
        <v>71.2</v>
      </c>
      <c r="R294">
        <f t="shared" si="44"/>
        <v>0.86399999999999988</v>
      </c>
      <c r="S294">
        <v>-35.018000000000001</v>
      </c>
      <c r="V294">
        <f t="shared" si="39"/>
        <v>1.0977443609022588</v>
      </c>
      <c r="W294">
        <v>-49.296999999999997</v>
      </c>
      <c r="Y294">
        <f t="shared" si="42"/>
        <v>2.2101265822784897</v>
      </c>
      <c r="Z294">
        <v>-33.701999999999998</v>
      </c>
      <c r="AB294">
        <f t="shared" si="37"/>
        <v>2.8944723618090529</v>
      </c>
      <c r="AC294">
        <v>-45.689</v>
      </c>
      <c r="AE294">
        <f t="shared" si="40"/>
        <v>0.77884615384615541</v>
      </c>
      <c r="AF294">
        <v>-19.318999999999999</v>
      </c>
      <c r="AH294">
        <f t="shared" si="43"/>
        <v>1.1020408163265343</v>
      </c>
      <c r="AI294">
        <v>-22.56</v>
      </c>
    </row>
    <row r="295" spans="1:35" x14ac:dyDescent="0.3">
      <c r="A295">
        <v>73</v>
      </c>
      <c r="B295">
        <f t="shared" si="38"/>
        <v>1.095</v>
      </c>
      <c r="C295">
        <v>48.988</v>
      </c>
      <c r="E295">
        <v>73</v>
      </c>
      <c r="F295">
        <f t="shared" si="41"/>
        <v>1.095</v>
      </c>
      <c r="G295">
        <v>22.510999999999999</v>
      </c>
      <c r="Q295">
        <v>71.400000000000006</v>
      </c>
      <c r="R295">
        <f t="shared" si="44"/>
        <v>0.85799999999999987</v>
      </c>
      <c r="S295">
        <v>-35.128</v>
      </c>
      <c r="V295">
        <f t="shared" si="39"/>
        <v>1.1015037593984993</v>
      </c>
      <c r="W295">
        <v>-49.390999999999998</v>
      </c>
      <c r="Y295">
        <f t="shared" si="42"/>
        <v>2.2177215189873505</v>
      </c>
      <c r="Z295">
        <v>-33.804000000000002</v>
      </c>
      <c r="AB295">
        <f t="shared" si="37"/>
        <v>2.9095477386934752</v>
      </c>
      <c r="AC295">
        <v>-43.164000000000001</v>
      </c>
      <c r="AE295">
        <f t="shared" si="40"/>
        <v>0.77163461538461697</v>
      </c>
      <c r="AF295">
        <v>-19.405999999999999</v>
      </c>
      <c r="AH295">
        <f t="shared" si="43"/>
        <v>1.1058673469387792</v>
      </c>
      <c r="AI295">
        <v>-22.581</v>
      </c>
    </row>
    <row r="296" spans="1:35" x14ac:dyDescent="0.3">
      <c r="A296">
        <v>73.2</v>
      </c>
      <c r="B296">
        <f t="shared" si="38"/>
        <v>1.0980000000000001</v>
      </c>
      <c r="C296">
        <v>49.079000000000001</v>
      </c>
      <c r="E296">
        <v>73.2</v>
      </c>
      <c r="F296">
        <f t="shared" si="41"/>
        <v>1.0980000000000001</v>
      </c>
      <c r="G296">
        <v>22.532</v>
      </c>
      <c r="Q296">
        <v>71.7</v>
      </c>
      <c r="R296">
        <f t="shared" si="44"/>
        <v>0.84899999999999987</v>
      </c>
      <c r="S296">
        <v>-35.293999999999997</v>
      </c>
      <c r="V296">
        <f t="shared" si="39"/>
        <v>1.1052631578947398</v>
      </c>
      <c r="W296">
        <v>-49.533000000000001</v>
      </c>
      <c r="Y296">
        <f t="shared" si="42"/>
        <v>2.2253164556962113</v>
      </c>
      <c r="Z296">
        <v>-33.906999999999996</v>
      </c>
      <c r="AB296">
        <f t="shared" ref="AB296:AB300" si="45">AB295+3/199</f>
        <v>2.9246231155778974</v>
      </c>
      <c r="AC296">
        <v>-40.691000000000003</v>
      </c>
      <c r="AE296">
        <f t="shared" si="40"/>
        <v>0.76442307692307854</v>
      </c>
      <c r="AF296">
        <v>-19.492999999999999</v>
      </c>
      <c r="AH296">
        <f t="shared" si="43"/>
        <v>1.1096938775510241</v>
      </c>
      <c r="AI296">
        <v>-22.602</v>
      </c>
    </row>
    <row r="297" spans="1:35" x14ac:dyDescent="0.3">
      <c r="A297">
        <v>73.400000000000006</v>
      </c>
      <c r="B297">
        <f t="shared" si="38"/>
        <v>1.101</v>
      </c>
      <c r="C297">
        <v>49.170999999999999</v>
      </c>
      <c r="E297">
        <v>73.400000000000006</v>
      </c>
      <c r="F297">
        <f t="shared" si="41"/>
        <v>1.101</v>
      </c>
      <c r="G297">
        <v>22.553000000000001</v>
      </c>
      <c r="Q297">
        <v>72</v>
      </c>
      <c r="R297">
        <f t="shared" si="44"/>
        <v>0.84</v>
      </c>
      <c r="S297">
        <v>-35.454000000000001</v>
      </c>
      <c r="V297">
        <f t="shared" si="39"/>
        <v>1.1090225563909804</v>
      </c>
      <c r="W297">
        <v>-49.676000000000002</v>
      </c>
      <c r="Y297">
        <f t="shared" si="42"/>
        <v>2.2329113924050721</v>
      </c>
      <c r="Z297">
        <v>-34.063000000000002</v>
      </c>
      <c r="AB297">
        <f t="shared" si="45"/>
        <v>2.9396984924623197</v>
      </c>
      <c r="AC297">
        <v>-37.085999999999999</v>
      </c>
      <c r="AE297">
        <f t="shared" si="40"/>
        <v>0.7572115384615401</v>
      </c>
      <c r="AF297">
        <v>-19.614999999999998</v>
      </c>
      <c r="AH297">
        <f t="shared" si="43"/>
        <v>1.113520408163269</v>
      </c>
      <c r="AI297">
        <v>-22.634</v>
      </c>
    </row>
    <row r="298" spans="1:35" x14ac:dyDescent="0.3">
      <c r="A298">
        <v>73.7</v>
      </c>
      <c r="B298">
        <f t="shared" si="38"/>
        <v>1.1055000000000001</v>
      </c>
      <c r="C298">
        <v>49.308999999999997</v>
      </c>
      <c r="E298">
        <v>73.7</v>
      </c>
      <c r="F298">
        <f t="shared" si="41"/>
        <v>1.1055000000000001</v>
      </c>
      <c r="G298">
        <v>22.584</v>
      </c>
      <c r="Q298">
        <v>72.2</v>
      </c>
      <c r="R298">
        <f t="shared" si="44"/>
        <v>0.83399999999999996</v>
      </c>
      <c r="S298">
        <v>-35.56</v>
      </c>
      <c r="V298">
        <f t="shared" si="39"/>
        <v>1.1127819548872209</v>
      </c>
      <c r="W298">
        <v>-49.771999999999998</v>
      </c>
      <c r="Y298">
        <f t="shared" si="42"/>
        <v>2.2405063291139329</v>
      </c>
      <c r="Z298">
        <v>-34.220999999999997</v>
      </c>
      <c r="AB298">
        <f t="shared" si="45"/>
        <v>2.954773869346742</v>
      </c>
      <c r="AC298">
        <v>-33.594000000000001</v>
      </c>
      <c r="AE298">
        <f t="shared" si="40"/>
        <v>0.75000000000000167</v>
      </c>
      <c r="AF298">
        <v>-19.731000000000002</v>
      </c>
      <c r="AH298">
        <f t="shared" si="43"/>
        <v>1.1173469387755139</v>
      </c>
      <c r="AI298">
        <v>-22.666</v>
      </c>
    </row>
    <row r="299" spans="1:35" x14ac:dyDescent="0.3">
      <c r="A299">
        <v>74</v>
      </c>
      <c r="B299">
        <f t="shared" si="38"/>
        <v>1.1100000000000001</v>
      </c>
      <c r="C299">
        <v>49.448</v>
      </c>
      <c r="E299">
        <v>74</v>
      </c>
      <c r="F299">
        <f t="shared" si="41"/>
        <v>1.1100000000000001</v>
      </c>
      <c r="G299">
        <v>22.614999999999998</v>
      </c>
      <c r="Q299">
        <v>72.400000000000006</v>
      </c>
      <c r="R299">
        <f t="shared" si="44"/>
        <v>0.82799999999999985</v>
      </c>
      <c r="S299">
        <v>-35.661000000000001</v>
      </c>
      <c r="V299">
        <f t="shared" si="39"/>
        <v>1.1165413533834614</v>
      </c>
      <c r="W299">
        <v>-49.868000000000002</v>
      </c>
      <c r="Y299">
        <f t="shared" si="42"/>
        <v>2.2481012658227937</v>
      </c>
      <c r="Z299">
        <v>-34.326999999999998</v>
      </c>
      <c r="AB299">
        <f t="shared" si="45"/>
        <v>2.9698492462311643</v>
      </c>
      <c r="AC299">
        <v>-31.324000000000002</v>
      </c>
      <c r="AE299">
        <f t="shared" si="40"/>
        <v>0.74278846153846323</v>
      </c>
      <c r="AF299">
        <v>-19.806999999999999</v>
      </c>
      <c r="AH299">
        <f t="shared" si="43"/>
        <v>1.1211734693877589</v>
      </c>
      <c r="AI299">
        <v>-22.687000000000001</v>
      </c>
    </row>
    <row r="300" spans="1:35" x14ac:dyDescent="0.3">
      <c r="A300">
        <v>74.2</v>
      </c>
      <c r="B300">
        <f t="shared" si="38"/>
        <v>1.1130000000000002</v>
      </c>
      <c r="C300">
        <v>49.540999999999997</v>
      </c>
      <c r="E300">
        <v>74.2</v>
      </c>
      <c r="F300">
        <f t="shared" si="41"/>
        <v>1.1130000000000002</v>
      </c>
      <c r="G300">
        <v>22.635999999999999</v>
      </c>
      <c r="Q300">
        <v>72.7</v>
      </c>
      <c r="R300">
        <f t="shared" si="44"/>
        <v>0.81899999999999995</v>
      </c>
      <c r="S300">
        <v>-35.813000000000002</v>
      </c>
      <c r="V300">
        <f t="shared" si="39"/>
        <v>1.1203007518797019</v>
      </c>
      <c r="W300">
        <v>-50.011000000000003</v>
      </c>
      <c r="Y300">
        <f t="shared" si="42"/>
        <v>2.2556962025316545</v>
      </c>
      <c r="Z300">
        <v>-34.435000000000002</v>
      </c>
      <c r="AB300">
        <f t="shared" si="45"/>
        <v>2.9849246231155866</v>
      </c>
      <c r="AC300">
        <v>-29.103999999999999</v>
      </c>
      <c r="AE300">
        <f t="shared" si="40"/>
        <v>0.73557692307692479</v>
      </c>
      <c r="AF300">
        <v>-19.884</v>
      </c>
      <c r="AH300">
        <f t="shared" si="43"/>
        <v>1.1250000000000038</v>
      </c>
      <c r="AI300">
        <v>-22.709</v>
      </c>
    </row>
    <row r="301" spans="1:35" x14ac:dyDescent="0.3">
      <c r="A301">
        <v>74.400000000000006</v>
      </c>
      <c r="B301">
        <f t="shared" si="38"/>
        <v>1.1160000000000001</v>
      </c>
      <c r="C301">
        <v>49.634999999999998</v>
      </c>
      <c r="E301">
        <v>74.400000000000006</v>
      </c>
      <c r="F301">
        <f t="shared" si="41"/>
        <v>1.1160000000000001</v>
      </c>
      <c r="G301">
        <v>22.657</v>
      </c>
      <c r="Q301">
        <v>73</v>
      </c>
      <c r="R301">
        <f t="shared" si="44"/>
        <v>0.81</v>
      </c>
      <c r="S301">
        <v>-35.962000000000003</v>
      </c>
      <c r="V301">
        <f t="shared" si="39"/>
        <v>1.1240601503759424</v>
      </c>
      <c r="W301">
        <v>-50.155999999999999</v>
      </c>
      <c r="Y301">
        <f t="shared" si="42"/>
        <v>2.2632911392405153</v>
      </c>
      <c r="Z301">
        <v>-34.597999999999999</v>
      </c>
      <c r="AB301">
        <f>AB300+1.5/199</f>
        <v>2.9924623115577975</v>
      </c>
      <c r="AC301">
        <v>-25.858000000000001</v>
      </c>
      <c r="AE301">
        <f t="shared" si="40"/>
        <v>0.72836538461538636</v>
      </c>
      <c r="AF301">
        <v>-19.995999999999999</v>
      </c>
      <c r="AH301">
        <f t="shared" si="43"/>
        <v>1.1288265306122487</v>
      </c>
      <c r="AI301">
        <v>-22.741</v>
      </c>
    </row>
    <row r="302" spans="1:35" x14ac:dyDescent="0.3">
      <c r="A302">
        <v>74.7</v>
      </c>
      <c r="B302">
        <f t="shared" si="38"/>
        <v>1.1205000000000001</v>
      </c>
      <c r="C302">
        <v>49.774999999999999</v>
      </c>
      <c r="E302">
        <v>74.7</v>
      </c>
      <c r="F302">
        <f t="shared" si="41"/>
        <v>1.1205000000000001</v>
      </c>
      <c r="G302">
        <v>22.687999999999999</v>
      </c>
      <c r="Q302">
        <v>73.2</v>
      </c>
      <c r="R302">
        <f t="shared" si="44"/>
        <v>0.80399999999999994</v>
      </c>
      <c r="S302">
        <v>-36.058999999999997</v>
      </c>
      <c r="V302">
        <f t="shared" si="39"/>
        <v>1.1278195488721829</v>
      </c>
      <c r="W302">
        <v>-50.253</v>
      </c>
      <c r="Y302">
        <f t="shared" si="42"/>
        <v>2.2708860759493761</v>
      </c>
      <c r="Z302">
        <v>-34.764000000000003</v>
      </c>
      <c r="AB302">
        <f>AB301-1.5/101</f>
        <v>2.9776108264092827</v>
      </c>
      <c r="AC302">
        <v>-22.707000000000001</v>
      </c>
      <c r="AE302">
        <f t="shared" si="40"/>
        <v>0.72115384615384792</v>
      </c>
      <c r="AF302">
        <v>-20.105</v>
      </c>
      <c r="AH302">
        <f t="shared" si="43"/>
        <v>1.1326530612244936</v>
      </c>
      <c r="AI302">
        <v>-22.773</v>
      </c>
    </row>
    <row r="303" spans="1:35" x14ac:dyDescent="0.3">
      <c r="A303">
        <v>75</v>
      </c>
      <c r="B303">
        <f t="shared" si="38"/>
        <v>1.125</v>
      </c>
      <c r="C303">
        <v>49.915999999999997</v>
      </c>
      <c r="E303">
        <v>75</v>
      </c>
      <c r="F303">
        <f t="shared" si="41"/>
        <v>1.125</v>
      </c>
      <c r="G303">
        <v>22.72</v>
      </c>
      <c r="Q303">
        <v>73.400000000000006</v>
      </c>
      <c r="R303">
        <f t="shared" si="44"/>
        <v>0.79799999999999982</v>
      </c>
      <c r="S303">
        <v>-36.155999999999999</v>
      </c>
      <c r="V303">
        <f t="shared" si="39"/>
        <v>1.1315789473684235</v>
      </c>
      <c r="W303">
        <v>-50.35</v>
      </c>
      <c r="Y303">
        <f t="shared" si="42"/>
        <v>2.2784810126582369</v>
      </c>
      <c r="Z303">
        <v>-34.875</v>
      </c>
      <c r="AB303">
        <f t="shared" ref="AB303:AB366" si="46">AB302-1.5/101</f>
        <v>2.9627593412607678</v>
      </c>
      <c r="AC303">
        <v>-20.655999999999999</v>
      </c>
      <c r="AE303">
        <f t="shared" si="40"/>
        <v>0.71394230769230949</v>
      </c>
      <c r="AF303">
        <v>-20.175999999999998</v>
      </c>
      <c r="AH303">
        <f t="shared" si="43"/>
        <v>1.1364795918367385</v>
      </c>
      <c r="AI303">
        <v>-22.794</v>
      </c>
    </row>
    <row r="304" spans="1:35" x14ac:dyDescent="0.3">
      <c r="A304">
        <v>75.2</v>
      </c>
      <c r="B304">
        <f t="shared" si="38"/>
        <v>1.1280000000000001</v>
      </c>
      <c r="C304">
        <v>50.01</v>
      </c>
      <c r="E304">
        <v>75.2</v>
      </c>
      <c r="F304">
        <f t="shared" si="41"/>
        <v>1.1280000000000001</v>
      </c>
      <c r="G304">
        <v>22.74</v>
      </c>
      <c r="Q304">
        <v>73.7</v>
      </c>
      <c r="R304">
        <f t="shared" si="44"/>
        <v>0.78899999999999992</v>
      </c>
      <c r="S304">
        <v>-36.298000000000002</v>
      </c>
      <c r="V304">
        <f t="shared" si="39"/>
        <v>1.135338345864664</v>
      </c>
      <c r="W304">
        <v>-50.497</v>
      </c>
      <c r="Y304">
        <f t="shared" si="42"/>
        <v>2.2860759493670977</v>
      </c>
      <c r="Z304">
        <v>-34.988999999999997</v>
      </c>
      <c r="AB304">
        <f t="shared" si="46"/>
        <v>2.9479078561122529</v>
      </c>
      <c r="AC304">
        <v>-18.646000000000001</v>
      </c>
      <c r="AE304">
        <f t="shared" si="40"/>
        <v>0.70673076923077105</v>
      </c>
      <c r="AF304">
        <v>-20.242999999999999</v>
      </c>
      <c r="AH304">
        <f t="shared" si="43"/>
        <v>1.1403061224489834</v>
      </c>
      <c r="AI304">
        <v>-22.815999999999999</v>
      </c>
    </row>
    <row r="305" spans="1:35" x14ac:dyDescent="0.3">
      <c r="A305">
        <v>75.400000000000006</v>
      </c>
      <c r="B305">
        <f t="shared" si="38"/>
        <v>1.131</v>
      </c>
      <c r="C305">
        <v>50.103999999999999</v>
      </c>
      <c r="E305">
        <v>75.400000000000006</v>
      </c>
      <c r="F305">
        <f t="shared" si="41"/>
        <v>1.131</v>
      </c>
      <c r="G305">
        <v>22.760999999999999</v>
      </c>
      <c r="Q305">
        <v>74</v>
      </c>
      <c r="R305">
        <f t="shared" si="44"/>
        <v>0.78</v>
      </c>
      <c r="S305">
        <v>-36.444000000000003</v>
      </c>
      <c r="V305">
        <f t="shared" si="39"/>
        <v>1.1390977443609045</v>
      </c>
      <c r="W305">
        <v>-50.645000000000003</v>
      </c>
      <c r="Y305">
        <f t="shared" si="42"/>
        <v>2.2936708860759585</v>
      </c>
      <c r="Z305">
        <v>-35.161000000000001</v>
      </c>
      <c r="AB305">
        <f t="shared" si="46"/>
        <v>2.9330563709637381</v>
      </c>
      <c r="AC305">
        <v>-15.702</v>
      </c>
      <c r="AE305">
        <f t="shared" si="40"/>
        <v>0.69951923076923261</v>
      </c>
      <c r="AF305">
        <v>-20.341000000000001</v>
      </c>
      <c r="AH305">
        <f t="shared" si="43"/>
        <v>1.1441326530612284</v>
      </c>
      <c r="AI305">
        <v>-22.847999999999999</v>
      </c>
    </row>
    <row r="306" spans="1:35" x14ac:dyDescent="0.3">
      <c r="A306">
        <v>75.7</v>
      </c>
      <c r="B306">
        <f t="shared" si="38"/>
        <v>1.1355000000000002</v>
      </c>
      <c r="C306">
        <v>50.246000000000002</v>
      </c>
      <c r="E306">
        <v>75.7</v>
      </c>
      <c r="F306">
        <f t="shared" si="41"/>
        <v>1.1355000000000002</v>
      </c>
      <c r="G306">
        <v>22.792999999999999</v>
      </c>
      <c r="Q306">
        <v>74.2</v>
      </c>
      <c r="R306">
        <f t="shared" si="44"/>
        <v>0.77399999999999991</v>
      </c>
      <c r="S306">
        <v>-36.54</v>
      </c>
      <c r="V306">
        <f t="shared" si="39"/>
        <v>1.142857142857145</v>
      </c>
      <c r="W306">
        <v>-50.744</v>
      </c>
      <c r="Y306">
        <f t="shared" si="42"/>
        <v>2.3012658227848193</v>
      </c>
      <c r="Z306">
        <v>-35.335000000000001</v>
      </c>
      <c r="AB306">
        <f t="shared" si="46"/>
        <v>2.9182048858152232</v>
      </c>
      <c r="AC306">
        <v>-12.84</v>
      </c>
      <c r="AE306">
        <f t="shared" si="40"/>
        <v>0.69230769230769418</v>
      </c>
      <c r="AF306">
        <v>-20.434999999999999</v>
      </c>
      <c r="AH306">
        <f t="shared" si="43"/>
        <v>1.1479591836734733</v>
      </c>
      <c r="AI306">
        <v>-22.881</v>
      </c>
    </row>
    <row r="307" spans="1:35" x14ac:dyDescent="0.3">
      <c r="A307">
        <v>76</v>
      </c>
      <c r="B307">
        <f t="shared" si="38"/>
        <v>1.1399999999999999</v>
      </c>
      <c r="C307">
        <v>50.389000000000003</v>
      </c>
      <c r="E307">
        <v>76</v>
      </c>
      <c r="F307">
        <f t="shared" si="41"/>
        <v>1.1399999999999999</v>
      </c>
      <c r="G307">
        <v>22.824999999999999</v>
      </c>
      <c r="Q307">
        <v>74.400000000000006</v>
      </c>
      <c r="R307">
        <f t="shared" si="44"/>
        <v>0.76799999999999979</v>
      </c>
      <c r="S307">
        <v>-36.634</v>
      </c>
      <c r="V307">
        <f t="shared" si="39"/>
        <v>1.1466165413533855</v>
      </c>
      <c r="W307">
        <v>-50.844000000000001</v>
      </c>
      <c r="Y307">
        <f t="shared" si="42"/>
        <v>2.3088607594936801</v>
      </c>
      <c r="Z307">
        <v>-35.453000000000003</v>
      </c>
      <c r="AB307">
        <f t="shared" si="46"/>
        <v>2.9033534006667083</v>
      </c>
      <c r="AC307">
        <v>-10.973000000000001</v>
      </c>
      <c r="AE307">
        <f t="shared" si="40"/>
        <v>0.68509615384615574</v>
      </c>
      <c r="AF307">
        <v>-20.498000000000001</v>
      </c>
      <c r="AH307">
        <f t="shared" si="43"/>
        <v>1.1517857142857182</v>
      </c>
      <c r="AI307">
        <v>-22.902999999999999</v>
      </c>
    </row>
    <row r="308" spans="1:35" x14ac:dyDescent="0.3">
      <c r="A308">
        <v>76.2</v>
      </c>
      <c r="B308">
        <f t="shared" si="38"/>
        <v>1.143</v>
      </c>
      <c r="C308">
        <v>50.485999999999997</v>
      </c>
      <c r="E308">
        <v>76.2</v>
      </c>
      <c r="F308">
        <f t="shared" si="41"/>
        <v>1.143</v>
      </c>
      <c r="G308">
        <v>22.846</v>
      </c>
      <c r="Q308">
        <v>74.7</v>
      </c>
      <c r="R308">
        <f t="shared" si="44"/>
        <v>0.7589999999999999</v>
      </c>
      <c r="S308">
        <v>-36.779000000000003</v>
      </c>
      <c r="V308">
        <f t="shared" si="39"/>
        <v>1.1503759398496261</v>
      </c>
      <c r="W308">
        <v>-50.994999999999997</v>
      </c>
      <c r="Y308">
        <f t="shared" si="42"/>
        <v>2.3164556962025409</v>
      </c>
      <c r="Z308">
        <v>-35.573</v>
      </c>
      <c r="AB308">
        <f t="shared" si="46"/>
        <v>2.8885019155181935</v>
      </c>
      <c r="AC308">
        <v>-9.1411999999999995</v>
      </c>
      <c r="AE308">
        <f t="shared" si="40"/>
        <v>0.67788461538461731</v>
      </c>
      <c r="AF308">
        <v>-20.559000000000001</v>
      </c>
      <c r="AH308">
        <f t="shared" si="43"/>
        <v>1.1556122448979631</v>
      </c>
      <c r="AI308">
        <v>-22.923999999999999</v>
      </c>
    </row>
    <row r="309" spans="1:35" x14ac:dyDescent="0.3">
      <c r="A309">
        <v>76.400000000000006</v>
      </c>
      <c r="B309">
        <f t="shared" si="38"/>
        <v>1.1460000000000001</v>
      </c>
      <c r="C309">
        <v>50.582000000000001</v>
      </c>
      <c r="E309">
        <v>76.400000000000006</v>
      </c>
      <c r="F309">
        <f t="shared" si="41"/>
        <v>1.1460000000000001</v>
      </c>
      <c r="G309">
        <v>22.867000000000001</v>
      </c>
      <c r="Q309">
        <v>75</v>
      </c>
      <c r="R309">
        <f t="shared" si="44"/>
        <v>0.75</v>
      </c>
      <c r="S309">
        <v>-36.921999999999997</v>
      </c>
      <c r="V309">
        <f t="shared" si="39"/>
        <v>1.1541353383458666</v>
      </c>
      <c r="W309">
        <v>-51.146999999999998</v>
      </c>
      <c r="Y309">
        <f t="shared" si="42"/>
        <v>2.3240506329114017</v>
      </c>
      <c r="Z309">
        <v>-35.755000000000003</v>
      </c>
      <c r="AB309">
        <f t="shared" si="46"/>
        <v>2.8736504303696786</v>
      </c>
      <c r="AC309">
        <v>-6.4538000000000002</v>
      </c>
      <c r="AE309">
        <f t="shared" si="40"/>
        <v>0.67067307692307887</v>
      </c>
      <c r="AF309">
        <v>-20.648</v>
      </c>
      <c r="AH309">
        <f t="shared" si="43"/>
        <v>1.159438775510208</v>
      </c>
      <c r="AI309">
        <v>-22.957000000000001</v>
      </c>
    </row>
    <row r="310" spans="1:35" x14ac:dyDescent="0.3">
      <c r="A310">
        <v>76.7</v>
      </c>
      <c r="B310">
        <f t="shared" si="38"/>
        <v>1.1505000000000001</v>
      </c>
      <c r="C310">
        <v>50.728000000000002</v>
      </c>
      <c r="E310">
        <v>76.7</v>
      </c>
      <c r="F310">
        <f t="shared" si="41"/>
        <v>1.1505000000000001</v>
      </c>
      <c r="G310">
        <v>22.899000000000001</v>
      </c>
      <c r="Q310">
        <v>75.2</v>
      </c>
      <c r="R310">
        <f t="shared" si="44"/>
        <v>0.74399999999999988</v>
      </c>
      <c r="S310">
        <v>-37.023000000000003</v>
      </c>
      <c r="V310">
        <f t="shared" si="39"/>
        <v>1.1578947368421071</v>
      </c>
      <c r="W310">
        <v>-51.249000000000002</v>
      </c>
      <c r="Y310">
        <f t="shared" si="42"/>
        <v>2.3316455696202625</v>
      </c>
      <c r="Z310">
        <v>-35.94</v>
      </c>
      <c r="AB310">
        <f t="shared" si="46"/>
        <v>2.8587989452211637</v>
      </c>
      <c r="AC310">
        <v>-3.8353999999999999</v>
      </c>
      <c r="AE310">
        <f t="shared" si="40"/>
        <v>0.66346153846154043</v>
      </c>
      <c r="AF310">
        <v>-20.73</v>
      </c>
      <c r="AH310">
        <f t="shared" si="43"/>
        <v>1.1632653061224529</v>
      </c>
      <c r="AI310">
        <v>-22.989000000000001</v>
      </c>
    </row>
    <row r="311" spans="1:35" x14ac:dyDescent="0.3">
      <c r="A311">
        <v>77</v>
      </c>
      <c r="B311">
        <f t="shared" si="38"/>
        <v>1.155</v>
      </c>
      <c r="C311">
        <v>50.875</v>
      </c>
      <c r="E311">
        <v>77</v>
      </c>
      <c r="F311">
        <f t="shared" si="41"/>
        <v>1.155</v>
      </c>
      <c r="G311">
        <v>22.931000000000001</v>
      </c>
      <c r="Q311">
        <v>75.400000000000006</v>
      </c>
      <c r="R311">
        <f t="shared" si="44"/>
        <v>0.73799999999999988</v>
      </c>
      <c r="S311">
        <v>-37.113999999999997</v>
      </c>
      <c r="V311">
        <f t="shared" si="39"/>
        <v>1.1616541353383476</v>
      </c>
      <c r="W311">
        <v>-51.351999999999997</v>
      </c>
      <c r="Y311">
        <f t="shared" si="42"/>
        <v>2.3392405063291233</v>
      </c>
      <c r="Z311">
        <v>-36.064999999999998</v>
      </c>
      <c r="AB311">
        <f t="shared" si="46"/>
        <v>2.8439474600726489</v>
      </c>
      <c r="AC311">
        <v>-2.1257999999999999</v>
      </c>
      <c r="AE311">
        <f t="shared" si="40"/>
        <v>0.656250000000002</v>
      </c>
      <c r="AF311">
        <v>-20.783999999999999</v>
      </c>
      <c r="AH311">
        <f t="shared" si="43"/>
        <v>1.1670918367346979</v>
      </c>
      <c r="AI311">
        <v>-23.010999999999999</v>
      </c>
    </row>
    <row r="312" spans="1:35" x14ac:dyDescent="0.3">
      <c r="A312">
        <v>77.2</v>
      </c>
      <c r="B312">
        <f t="shared" si="38"/>
        <v>1.1580000000000001</v>
      </c>
      <c r="C312">
        <v>50.972999999999999</v>
      </c>
      <c r="E312">
        <v>77.2</v>
      </c>
      <c r="F312">
        <f t="shared" si="41"/>
        <v>1.1580000000000001</v>
      </c>
      <c r="G312">
        <v>22.952000000000002</v>
      </c>
      <c r="Q312">
        <v>75.7</v>
      </c>
      <c r="R312">
        <f t="shared" si="44"/>
        <v>0.72899999999999987</v>
      </c>
      <c r="S312">
        <v>-37.247999999999998</v>
      </c>
      <c r="V312">
        <f t="shared" si="39"/>
        <v>1.1654135338345881</v>
      </c>
      <c r="W312">
        <v>-51.506999999999998</v>
      </c>
      <c r="Y312">
        <f t="shared" si="42"/>
        <v>2.3468354430379841</v>
      </c>
      <c r="Z312">
        <v>-36.192</v>
      </c>
      <c r="AB312">
        <f t="shared" si="46"/>
        <v>2.829095974924134</v>
      </c>
      <c r="AC312">
        <v>-0.44568000000000002</v>
      </c>
      <c r="AE312">
        <f t="shared" si="40"/>
        <v>0.64903846153846356</v>
      </c>
      <c r="AF312">
        <v>-20.835000000000001</v>
      </c>
      <c r="AH312">
        <f t="shared" si="43"/>
        <v>1.1709183673469428</v>
      </c>
      <c r="AI312">
        <v>-23.033000000000001</v>
      </c>
    </row>
    <row r="313" spans="1:35" x14ac:dyDescent="0.3">
      <c r="A313">
        <v>77.400000000000006</v>
      </c>
      <c r="B313">
        <f t="shared" si="38"/>
        <v>1.161</v>
      </c>
      <c r="C313">
        <v>51.072000000000003</v>
      </c>
      <c r="E313">
        <v>77.400000000000006</v>
      </c>
      <c r="F313">
        <f t="shared" si="41"/>
        <v>1.161</v>
      </c>
      <c r="G313">
        <v>22.972999999999999</v>
      </c>
      <c r="Q313">
        <v>76</v>
      </c>
      <c r="R313">
        <f t="shared" si="44"/>
        <v>0.72</v>
      </c>
      <c r="S313">
        <v>-37.393000000000001</v>
      </c>
      <c r="V313">
        <f t="shared" si="39"/>
        <v>1.1691729323308286</v>
      </c>
      <c r="W313">
        <v>-51.662999999999997</v>
      </c>
      <c r="Y313">
        <f t="shared" si="42"/>
        <v>2.3544303797468449</v>
      </c>
      <c r="Z313">
        <v>-36.384999999999998</v>
      </c>
      <c r="AB313">
        <f t="shared" si="46"/>
        <v>2.8142444897756191</v>
      </c>
      <c r="AC313">
        <v>2.0230000000000001</v>
      </c>
      <c r="AE313">
        <f t="shared" si="40"/>
        <v>0.64182692307692513</v>
      </c>
      <c r="AF313">
        <v>-20.914999999999999</v>
      </c>
      <c r="AH313">
        <f t="shared" si="43"/>
        <v>1.1747448979591877</v>
      </c>
      <c r="AI313">
        <v>-23.065999999999999</v>
      </c>
    </row>
    <row r="314" spans="1:35" x14ac:dyDescent="0.3">
      <c r="A314">
        <v>77.7</v>
      </c>
      <c r="B314">
        <f t="shared" si="38"/>
        <v>1.1655000000000002</v>
      </c>
      <c r="C314">
        <v>51.222000000000001</v>
      </c>
      <c r="E314">
        <v>77.7</v>
      </c>
      <c r="F314">
        <f t="shared" si="41"/>
        <v>1.1655000000000002</v>
      </c>
      <c r="G314">
        <v>23.004999999999999</v>
      </c>
      <c r="Q314">
        <v>76.2</v>
      </c>
      <c r="R314">
        <f t="shared" si="44"/>
        <v>0.71399999999999997</v>
      </c>
      <c r="S314">
        <v>-37.534999999999997</v>
      </c>
      <c r="V314">
        <f t="shared" si="39"/>
        <v>1.1729323308270692</v>
      </c>
      <c r="W314">
        <v>-51.768000000000001</v>
      </c>
      <c r="Y314">
        <f t="shared" si="42"/>
        <v>2.3620253164557057</v>
      </c>
      <c r="Z314">
        <v>-36.582000000000001</v>
      </c>
      <c r="AB314">
        <f t="shared" si="46"/>
        <v>2.7993930046271043</v>
      </c>
      <c r="AC314">
        <v>4.4321999999999999</v>
      </c>
      <c r="AE314">
        <f t="shared" si="40"/>
        <v>0.63461538461538669</v>
      </c>
      <c r="AF314">
        <v>-20.992999999999999</v>
      </c>
      <c r="AH314">
        <f t="shared" si="43"/>
        <v>1.1785714285714326</v>
      </c>
      <c r="AI314">
        <v>-23.099</v>
      </c>
    </row>
    <row r="315" spans="1:35" x14ac:dyDescent="0.3">
      <c r="A315">
        <v>78</v>
      </c>
      <c r="B315">
        <f t="shared" si="38"/>
        <v>1.17</v>
      </c>
      <c r="C315">
        <v>51.372999999999998</v>
      </c>
      <c r="E315">
        <v>78</v>
      </c>
      <c r="F315">
        <f t="shared" si="41"/>
        <v>1.17</v>
      </c>
      <c r="G315">
        <v>23.038</v>
      </c>
      <c r="Q315">
        <v>76.400000000000006</v>
      </c>
      <c r="R315">
        <f t="shared" si="44"/>
        <v>0.70799999999999985</v>
      </c>
      <c r="S315">
        <v>-37.575000000000003</v>
      </c>
      <c r="V315">
        <f t="shared" si="39"/>
        <v>1.1766917293233097</v>
      </c>
      <c r="W315">
        <v>-51.872999999999998</v>
      </c>
      <c r="Y315">
        <f t="shared" si="42"/>
        <v>2.3696202531645665</v>
      </c>
      <c r="Z315">
        <v>-36.715000000000003</v>
      </c>
      <c r="AB315">
        <f t="shared" si="46"/>
        <v>2.7845415194785894</v>
      </c>
      <c r="AC315">
        <v>6.0057</v>
      </c>
      <c r="AE315">
        <f t="shared" si="40"/>
        <v>0.62740384615384825</v>
      </c>
      <c r="AF315">
        <v>-21.045000000000002</v>
      </c>
      <c r="AH315">
        <f t="shared" si="43"/>
        <v>1.1823979591836775</v>
      </c>
      <c r="AI315">
        <v>-23.120999999999999</v>
      </c>
    </row>
    <row r="316" spans="1:35" x14ac:dyDescent="0.3">
      <c r="A316">
        <v>78.2</v>
      </c>
      <c r="B316">
        <f t="shared" si="38"/>
        <v>1.173</v>
      </c>
      <c r="C316">
        <v>51.473999999999997</v>
      </c>
      <c r="E316">
        <v>78.2</v>
      </c>
      <c r="F316">
        <f t="shared" si="41"/>
        <v>1.173</v>
      </c>
      <c r="G316">
        <v>23.059000000000001</v>
      </c>
      <c r="Q316">
        <v>76.7</v>
      </c>
      <c r="R316">
        <f t="shared" si="44"/>
        <v>0.69899999999999995</v>
      </c>
      <c r="S316">
        <v>-37.723999999999997</v>
      </c>
      <c r="V316">
        <f t="shared" si="39"/>
        <v>1.1804511278195502</v>
      </c>
      <c r="W316">
        <v>-52.031999999999996</v>
      </c>
      <c r="Y316">
        <f t="shared" si="42"/>
        <v>2.3772151898734273</v>
      </c>
      <c r="Z316">
        <v>-36.85</v>
      </c>
      <c r="AB316">
        <f t="shared" si="46"/>
        <v>2.7696900343300745</v>
      </c>
      <c r="AC316">
        <v>7.5542999999999996</v>
      </c>
      <c r="AE316">
        <f t="shared" si="40"/>
        <v>0.62019230769230982</v>
      </c>
      <c r="AF316">
        <v>-21.094000000000001</v>
      </c>
      <c r="AH316">
        <f t="shared" si="43"/>
        <v>1.1862244897959224</v>
      </c>
      <c r="AI316">
        <v>-23.143000000000001</v>
      </c>
    </row>
    <row r="317" spans="1:35" x14ac:dyDescent="0.3">
      <c r="A317">
        <v>78.400000000000006</v>
      </c>
      <c r="B317">
        <f t="shared" si="38"/>
        <v>1.1760000000000002</v>
      </c>
      <c r="C317">
        <v>51.575000000000003</v>
      </c>
      <c r="E317">
        <v>78.400000000000006</v>
      </c>
      <c r="F317">
        <f t="shared" si="41"/>
        <v>1.1760000000000002</v>
      </c>
      <c r="G317">
        <v>23.08</v>
      </c>
      <c r="Q317">
        <v>77</v>
      </c>
      <c r="R317">
        <f t="shared" si="44"/>
        <v>0.69</v>
      </c>
      <c r="S317">
        <v>-37.86</v>
      </c>
      <c r="V317">
        <f t="shared" si="39"/>
        <v>1.1842105263157907</v>
      </c>
      <c r="W317">
        <v>-52.192</v>
      </c>
      <c r="Y317">
        <f t="shared" si="42"/>
        <v>2.3848101265822881</v>
      </c>
      <c r="Z317">
        <v>-37.055</v>
      </c>
      <c r="AB317">
        <f t="shared" si="46"/>
        <v>2.7548385491815597</v>
      </c>
      <c r="AC317">
        <v>9.8171999999999997</v>
      </c>
      <c r="AE317">
        <f t="shared" si="40"/>
        <v>0.61298076923077138</v>
      </c>
      <c r="AF317">
        <v>-21.170999999999999</v>
      </c>
      <c r="AH317">
        <f t="shared" si="43"/>
        <v>1.1900510204081673</v>
      </c>
      <c r="AI317">
        <v>-23.175999999999998</v>
      </c>
    </row>
    <row r="318" spans="1:35" x14ac:dyDescent="0.3">
      <c r="A318">
        <v>78.7</v>
      </c>
      <c r="B318">
        <f t="shared" si="38"/>
        <v>1.1805000000000001</v>
      </c>
      <c r="C318">
        <v>51.728999999999999</v>
      </c>
      <c r="E318">
        <v>78.7</v>
      </c>
      <c r="F318">
        <f t="shared" si="41"/>
        <v>1.1805000000000001</v>
      </c>
      <c r="G318">
        <v>23.113</v>
      </c>
      <c r="Q318">
        <v>77.2</v>
      </c>
      <c r="R318">
        <f t="shared" si="44"/>
        <v>0.68399999999999994</v>
      </c>
      <c r="S318">
        <v>-37.950000000000003</v>
      </c>
      <c r="V318">
        <f t="shared" si="39"/>
        <v>1.1879699248120312</v>
      </c>
      <c r="W318">
        <v>-52.298999999999999</v>
      </c>
      <c r="Y318">
        <f t="shared" si="42"/>
        <v>2.3924050632911489</v>
      </c>
      <c r="Z318">
        <v>-37.265000000000001</v>
      </c>
      <c r="AB318">
        <f t="shared" si="46"/>
        <v>2.7399870640330448</v>
      </c>
      <c r="AC318">
        <v>12.010999999999999</v>
      </c>
      <c r="AE318">
        <f t="shared" si="40"/>
        <v>0.60576923076923295</v>
      </c>
      <c r="AF318">
        <v>-21.242999999999999</v>
      </c>
      <c r="AH318">
        <f t="shared" si="43"/>
        <v>1.1938775510204123</v>
      </c>
      <c r="AI318">
        <v>-23.209</v>
      </c>
    </row>
    <row r="319" spans="1:35" x14ac:dyDescent="0.3">
      <c r="A319">
        <v>79</v>
      </c>
      <c r="B319">
        <f t="shared" si="38"/>
        <v>1.1850000000000001</v>
      </c>
      <c r="C319">
        <v>51.884</v>
      </c>
      <c r="E319">
        <v>79</v>
      </c>
      <c r="F319">
        <f t="shared" si="41"/>
        <v>1.1850000000000001</v>
      </c>
      <c r="G319">
        <v>23.145</v>
      </c>
      <c r="Q319">
        <v>77.400000000000006</v>
      </c>
      <c r="R319">
        <f t="shared" si="44"/>
        <v>0.67799999999999983</v>
      </c>
      <c r="S319">
        <v>-38.048000000000002</v>
      </c>
      <c r="V319">
        <f t="shared" si="39"/>
        <v>1.1917293233082717</v>
      </c>
      <c r="W319">
        <v>-52.406999999999996</v>
      </c>
      <c r="Y319">
        <f t="shared" si="42"/>
        <v>2.4000000000000097</v>
      </c>
      <c r="Z319">
        <v>-37.406999999999996</v>
      </c>
      <c r="AB319">
        <f t="shared" si="46"/>
        <v>2.72513557888453</v>
      </c>
      <c r="AC319">
        <v>13.414</v>
      </c>
      <c r="AE319">
        <f t="shared" si="40"/>
        <v>0.59855769230769451</v>
      </c>
      <c r="AF319">
        <v>-21.292000000000002</v>
      </c>
      <c r="AH319">
        <f t="shared" si="43"/>
        <v>1.1977040816326572</v>
      </c>
      <c r="AI319">
        <v>-23.231000000000002</v>
      </c>
    </row>
    <row r="320" spans="1:35" x14ac:dyDescent="0.3">
      <c r="A320">
        <v>79.2</v>
      </c>
      <c r="B320">
        <f t="shared" si="38"/>
        <v>1.1880000000000002</v>
      </c>
      <c r="C320">
        <v>51.988999999999997</v>
      </c>
      <c r="E320">
        <v>79.2</v>
      </c>
      <c r="F320">
        <f t="shared" si="41"/>
        <v>1.1880000000000002</v>
      </c>
      <c r="G320">
        <v>23.167000000000002</v>
      </c>
      <c r="Q320">
        <v>77.7</v>
      </c>
      <c r="R320">
        <f t="shared" si="44"/>
        <v>0.66899999999999993</v>
      </c>
      <c r="S320">
        <v>-38.186999999999998</v>
      </c>
      <c r="V320">
        <f t="shared" si="39"/>
        <v>1.1954887218045123</v>
      </c>
      <c r="W320">
        <v>-52.57</v>
      </c>
      <c r="Y320">
        <f t="shared" si="42"/>
        <v>2.4075949367088705</v>
      </c>
      <c r="Z320">
        <v>-37.549999999999997</v>
      </c>
      <c r="AB320">
        <f t="shared" si="46"/>
        <v>2.7102840937360151</v>
      </c>
      <c r="AC320">
        <v>14.760999999999999</v>
      </c>
      <c r="AE320">
        <f t="shared" si="40"/>
        <v>0.59134615384615608</v>
      </c>
      <c r="AF320">
        <v>-21.341000000000001</v>
      </c>
      <c r="AH320">
        <f t="shared" si="43"/>
        <v>1.2015306122449021</v>
      </c>
      <c r="AI320">
        <v>-23.254000000000001</v>
      </c>
    </row>
    <row r="321" spans="1:35" x14ac:dyDescent="0.3">
      <c r="A321">
        <v>79.400000000000006</v>
      </c>
      <c r="B321">
        <f t="shared" si="38"/>
        <v>1.1910000000000001</v>
      </c>
      <c r="C321">
        <v>52.091999999999999</v>
      </c>
      <c r="E321">
        <v>79.400000000000006</v>
      </c>
      <c r="F321">
        <f t="shared" si="41"/>
        <v>1.1910000000000001</v>
      </c>
      <c r="G321">
        <v>23.187999999999999</v>
      </c>
      <c r="Q321">
        <v>78</v>
      </c>
      <c r="R321">
        <f t="shared" si="44"/>
        <v>0.66</v>
      </c>
      <c r="S321">
        <v>-38.328000000000003</v>
      </c>
      <c r="V321">
        <f t="shared" si="39"/>
        <v>1.1992481203007528</v>
      </c>
      <c r="W321">
        <v>-52.734999999999999</v>
      </c>
      <c r="Y321">
        <f t="shared" si="42"/>
        <v>2.4151898734177313</v>
      </c>
      <c r="Z321">
        <v>-37.770000000000003</v>
      </c>
      <c r="AB321">
        <f t="shared" si="46"/>
        <v>2.6954326085875002</v>
      </c>
      <c r="AC321">
        <v>16.664000000000001</v>
      </c>
      <c r="AE321">
        <f t="shared" si="40"/>
        <v>0.58413461538461764</v>
      </c>
      <c r="AF321">
        <v>-21.413</v>
      </c>
      <c r="AH321">
        <f t="shared" si="43"/>
        <v>1.205357142857147</v>
      </c>
      <c r="AI321">
        <v>-23.286999999999999</v>
      </c>
    </row>
    <row r="322" spans="1:35" x14ac:dyDescent="0.3">
      <c r="A322">
        <v>79.7</v>
      </c>
      <c r="B322">
        <f t="shared" si="38"/>
        <v>1.1955</v>
      </c>
      <c r="C322">
        <v>52.249000000000002</v>
      </c>
      <c r="E322">
        <v>79.7</v>
      </c>
      <c r="F322">
        <f t="shared" si="41"/>
        <v>1.1955</v>
      </c>
      <c r="G322">
        <v>23.221</v>
      </c>
      <c r="Q322">
        <v>78.2</v>
      </c>
      <c r="R322">
        <f t="shared" si="44"/>
        <v>0.65399999999999991</v>
      </c>
      <c r="S322">
        <v>-38.462000000000003</v>
      </c>
      <c r="V322">
        <f t="shared" si="39"/>
        <v>1.2030075187969933</v>
      </c>
      <c r="W322">
        <v>-52.845999999999997</v>
      </c>
      <c r="Y322">
        <f t="shared" si="42"/>
        <v>2.4227848101265921</v>
      </c>
      <c r="Z322">
        <v>-37.994</v>
      </c>
      <c r="AB322">
        <f t="shared" si="46"/>
        <v>2.6805811234389854</v>
      </c>
      <c r="AC322">
        <v>18.451000000000001</v>
      </c>
      <c r="AE322">
        <f t="shared" si="40"/>
        <v>0.5769230769230792</v>
      </c>
      <c r="AF322">
        <v>-21.483000000000001</v>
      </c>
      <c r="AH322">
        <f t="shared" si="43"/>
        <v>1.2091836734693919</v>
      </c>
      <c r="AI322">
        <v>-23.321000000000002</v>
      </c>
    </row>
    <row r="323" spans="1:35" x14ac:dyDescent="0.3">
      <c r="A323">
        <v>80</v>
      </c>
      <c r="B323">
        <f t="shared" si="38"/>
        <v>1.2</v>
      </c>
      <c r="C323">
        <v>52.406999999999996</v>
      </c>
      <c r="E323">
        <v>80</v>
      </c>
      <c r="F323">
        <f t="shared" si="41"/>
        <v>1.2</v>
      </c>
      <c r="G323">
        <v>23.254000000000001</v>
      </c>
      <c r="Q323">
        <v>78.400000000000006</v>
      </c>
      <c r="R323">
        <f t="shared" si="44"/>
        <v>0.6479999999999998</v>
      </c>
      <c r="S323">
        <v>-38.512999999999998</v>
      </c>
      <c r="V323">
        <f t="shared" si="39"/>
        <v>1.2067669172932338</v>
      </c>
      <c r="W323">
        <v>-52.956000000000003</v>
      </c>
      <c r="Y323">
        <f t="shared" si="42"/>
        <v>2.4303797468354529</v>
      </c>
      <c r="Z323">
        <v>-38.145000000000003</v>
      </c>
      <c r="AB323">
        <f t="shared" si="46"/>
        <v>2.6657296382904705</v>
      </c>
      <c r="AC323">
        <v>19.567</v>
      </c>
      <c r="AE323">
        <f t="shared" si="40"/>
        <v>0.56971153846154077</v>
      </c>
      <c r="AF323">
        <v>-21.529</v>
      </c>
      <c r="AH323">
        <f t="shared" si="43"/>
        <v>1.2130102040816368</v>
      </c>
      <c r="AI323">
        <v>-23.343</v>
      </c>
    </row>
    <row r="324" spans="1:35" x14ac:dyDescent="0.3">
      <c r="A324">
        <v>80.2</v>
      </c>
      <c r="B324">
        <f t="shared" ref="B324:B387" si="47">A324*$B$2/100</f>
        <v>1.2030000000000001</v>
      </c>
      <c r="C324">
        <v>52.514000000000003</v>
      </c>
      <c r="E324">
        <v>80.2</v>
      </c>
      <c r="F324">
        <f t="shared" si="41"/>
        <v>1.2030000000000001</v>
      </c>
      <c r="G324">
        <v>23.276</v>
      </c>
      <c r="Q324">
        <v>78.7</v>
      </c>
      <c r="R324">
        <f t="shared" si="44"/>
        <v>0.6389999999999999</v>
      </c>
      <c r="S324">
        <v>-38.662999999999997</v>
      </c>
      <c r="V324">
        <f t="shared" ref="V324:V387" si="48">V323+1.5/399</f>
        <v>1.2105263157894743</v>
      </c>
      <c r="W324">
        <v>-53.122999999999998</v>
      </c>
      <c r="Y324">
        <f t="shared" si="42"/>
        <v>2.4379746835443137</v>
      </c>
      <c r="Z324">
        <v>-38.298000000000002</v>
      </c>
      <c r="AB324">
        <f t="shared" si="46"/>
        <v>2.6508781531419556</v>
      </c>
      <c r="AC324">
        <v>20.635000000000002</v>
      </c>
      <c r="AE324">
        <f t="shared" ref="AE324:AE387" si="49">AE323-1.5/208</f>
        <v>0.56250000000000233</v>
      </c>
      <c r="AF324">
        <v>-21.576000000000001</v>
      </c>
      <c r="AH324">
        <f t="shared" si="43"/>
        <v>1.2168367346938818</v>
      </c>
      <c r="AI324">
        <v>-23.364999999999998</v>
      </c>
    </row>
    <row r="325" spans="1:35" x14ac:dyDescent="0.3">
      <c r="A325">
        <v>80.400000000000006</v>
      </c>
      <c r="B325">
        <f t="shared" si="47"/>
        <v>1.2060000000000002</v>
      </c>
      <c r="C325">
        <v>52.621000000000002</v>
      </c>
      <c r="E325">
        <v>80.400000000000006</v>
      </c>
      <c r="F325">
        <f t="shared" ref="F325:F388" si="50">E325*$B$2/100</f>
        <v>1.2060000000000002</v>
      </c>
      <c r="G325">
        <v>23.297000000000001</v>
      </c>
      <c r="Q325">
        <v>79</v>
      </c>
      <c r="R325">
        <f t="shared" si="44"/>
        <v>0.63</v>
      </c>
      <c r="S325">
        <v>-38.799999999999997</v>
      </c>
      <c r="V325">
        <f t="shared" si="48"/>
        <v>1.2142857142857149</v>
      </c>
      <c r="W325">
        <v>-53.293999999999997</v>
      </c>
      <c r="Y325">
        <f t="shared" ref="Y325:Y388" si="51">Y324+3/395</f>
        <v>2.4455696202531745</v>
      </c>
      <c r="Z325">
        <v>-38.53</v>
      </c>
      <c r="AB325">
        <f t="shared" si="46"/>
        <v>2.6360266679934408</v>
      </c>
      <c r="AC325">
        <v>22.12</v>
      </c>
      <c r="AE325">
        <f t="shared" si="49"/>
        <v>0.5552884615384639</v>
      </c>
      <c r="AF325">
        <v>-21.643000000000001</v>
      </c>
      <c r="AH325">
        <f t="shared" si="43"/>
        <v>1.2206632653061267</v>
      </c>
      <c r="AI325">
        <v>-23.399000000000001</v>
      </c>
    </row>
    <row r="326" spans="1:35" x14ac:dyDescent="0.3">
      <c r="A326">
        <v>80.7</v>
      </c>
      <c r="B326">
        <f t="shared" si="47"/>
        <v>1.2105000000000001</v>
      </c>
      <c r="C326">
        <v>52.781999999999996</v>
      </c>
      <c r="E326">
        <v>80.7</v>
      </c>
      <c r="F326">
        <f t="shared" si="50"/>
        <v>1.2105000000000001</v>
      </c>
      <c r="G326">
        <v>23.33</v>
      </c>
      <c r="Q326">
        <v>79.2</v>
      </c>
      <c r="R326">
        <f t="shared" si="44"/>
        <v>0.62399999999999989</v>
      </c>
      <c r="S326">
        <v>-38.899000000000001</v>
      </c>
      <c r="V326">
        <f t="shared" si="48"/>
        <v>1.2180451127819554</v>
      </c>
      <c r="W326">
        <v>-53.408000000000001</v>
      </c>
      <c r="Y326">
        <f t="shared" si="51"/>
        <v>2.4531645569620353</v>
      </c>
      <c r="Z326">
        <v>-38.768000000000001</v>
      </c>
      <c r="AB326">
        <f t="shared" si="46"/>
        <v>2.6211751828449259</v>
      </c>
      <c r="AC326">
        <v>23.431999999999999</v>
      </c>
      <c r="AE326">
        <f t="shared" si="49"/>
        <v>0.54807692307692546</v>
      </c>
      <c r="AF326">
        <v>-21.71</v>
      </c>
      <c r="AH326">
        <f t="shared" si="43"/>
        <v>1.2244897959183716</v>
      </c>
      <c r="AI326">
        <v>-23.433</v>
      </c>
    </row>
    <row r="327" spans="1:35" x14ac:dyDescent="0.3">
      <c r="A327">
        <v>81</v>
      </c>
      <c r="B327">
        <f t="shared" si="47"/>
        <v>1.2150000000000001</v>
      </c>
      <c r="C327">
        <v>52.945</v>
      </c>
      <c r="E327">
        <v>81</v>
      </c>
      <c r="F327">
        <f t="shared" si="50"/>
        <v>1.2150000000000001</v>
      </c>
      <c r="G327">
        <v>23.363</v>
      </c>
      <c r="Q327">
        <v>79.400000000000006</v>
      </c>
      <c r="R327">
        <f t="shared" si="44"/>
        <v>0.61799999999999988</v>
      </c>
      <c r="S327">
        <v>-38.978000000000002</v>
      </c>
      <c r="V327">
        <f t="shared" si="48"/>
        <v>1.2218045112781959</v>
      </c>
      <c r="W327">
        <v>-53.521999999999998</v>
      </c>
      <c r="Y327">
        <f t="shared" si="51"/>
        <v>2.4607594936708961</v>
      </c>
      <c r="Z327">
        <v>-38.929000000000002</v>
      </c>
      <c r="AB327">
        <f t="shared" si="46"/>
        <v>2.606323697696411</v>
      </c>
      <c r="AC327">
        <v>24.192</v>
      </c>
      <c r="AE327">
        <f t="shared" si="49"/>
        <v>0.54086538461538702</v>
      </c>
      <c r="AF327">
        <v>-21.754000000000001</v>
      </c>
      <c r="AH327">
        <f t="shared" si="43"/>
        <v>1.2283163265306165</v>
      </c>
      <c r="AI327">
        <v>-23.454999999999998</v>
      </c>
    </row>
    <row r="328" spans="1:35" x14ac:dyDescent="0.3">
      <c r="A328">
        <v>81.2</v>
      </c>
      <c r="B328">
        <f t="shared" si="47"/>
        <v>1.2180000000000002</v>
      </c>
      <c r="C328">
        <v>53.055999999999997</v>
      </c>
      <c r="E328">
        <v>81.2</v>
      </c>
      <c r="F328">
        <f t="shared" si="50"/>
        <v>1.2180000000000002</v>
      </c>
      <c r="G328">
        <v>23.385000000000002</v>
      </c>
      <c r="Q328">
        <v>79.7</v>
      </c>
      <c r="R328">
        <f t="shared" si="44"/>
        <v>0.60899999999999987</v>
      </c>
      <c r="S328">
        <v>-39.125</v>
      </c>
      <c r="V328">
        <f t="shared" si="48"/>
        <v>1.2255639097744364</v>
      </c>
      <c r="W328">
        <v>-53.695</v>
      </c>
      <c r="Y328">
        <f t="shared" si="51"/>
        <v>2.4683544303797569</v>
      </c>
      <c r="Z328">
        <v>-39.091999999999999</v>
      </c>
      <c r="AB328">
        <f t="shared" si="46"/>
        <v>2.5914722125478962</v>
      </c>
      <c r="AC328">
        <v>24.908999999999999</v>
      </c>
      <c r="AE328">
        <f t="shared" si="49"/>
        <v>0.53365384615384859</v>
      </c>
      <c r="AF328">
        <v>-21.797000000000001</v>
      </c>
      <c r="AH328">
        <f t="shared" ref="AH328:AH391" si="52">AH327+1.5/392</f>
        <v>1.2321428571428614</v>
      </c>
      <c r="AI328">
        <v>-23.477</v>
      </c>
    </row>
    <row r="329" spans="1:35" x14ac:dyDescent="0.3">
      <c r="A329">
        <v>81.400000000000006</v>
      </c>
      <c r="B329">
        <f t="shared" si="47"/>
        <v>1.2210000000000001</v>
      </c>
      <c r="C329">
        <v>53.164999999999999</v>
      </c>
      <c r="E329">
        <v>81.400000000000006</v>
      </c>
      <c r="F329">
        <f t="shared" si="50"/>
        <v>1.2210000000000001</v>
      </c>
      <c r="G329">
        <v>23.407</v>
      </c>
      <c r="Q329">
        <v>80</v>
      </c>
      <c r="R329">
        <f t="shared" si="44"/>
        <v>0.6</v>
      </c>
      <c r="S329">
        <v>-39.262999999999998</v>
      </c>
      <c r="V329">
        <f t="shared" si="48"/>
        <v>1.2293233082706769</v>
      </c>
      <c r="W329">
        <v>-53.87</v>
      </c>
      <c r="Y329">
        <f t="shared" si="51"/>
        <v>2.4759493670886177</v>
      </c>
      <c r="Z329">
        <v>-39.341999999999999</v>
      </c>
      <c r="AB329">
        <f t="shared" si="46"/>
        <v>2.5766207273993813</v>
      </c>
      <c r="AC329">
        <v>25.864000000000001</v>
      </c>
      <c r="AE329">
        <f t="shared" si="49"/>
        <v>0.52644230769231015</v>
      </c>
      <c r="AF329">
        <v>-21.861999999999998</v>
      </c>
      <c r="AH329">
        <f t="shared" si="52"/>
        <v>1.2359693877551063</v>
      </c>
      <c r="AI329">
        <v>-23.510999999999999</v>
      </c>
    </row>
    <row r="330" spans="1:35" x14ac:dyDescent="0.3">
      <c r="A330">
        <v>81.7</v>
      </c>
      <c r="B330">
        <f t="shared" si="47"/>
        <v>1.2255</v>
      </c>
      <c r="C330">
        <v>53.332000000000001</v>
      </c>
      <c r="E330">
        <v>81.7</v>
      </c>
      <c r="F330">
        <f t="shared" si="50"/>
        <v>1.2255</v>
      </c>
      <c r="G330">
        <v>23.44</v>
      </c>
      <c r="Q330">
        <v>80.2</v>
      </c>
      <c r="R330">
        <f t="shared" si="44"/>
        <v>0.59399999999999986</v>
      </c>
      <c r="S330">
        <v>-39.372999999999998</v>
      </c>
      <c r="V330">
        <f t="shared" si="48"/>
        <v>1.2330827067669174</v>
      </c>
      <c r="W330">
        <v>-53.987000000000002</v>
      </c>
      <c r="Y330">
        <f t="shared" si="51"/>
        <v>2.4835443037974785</v>
      </c>
      <c r="Z330">
        <v>-39.597999999999999</v>
      </c>
      <c r="AB330">
        <f t="shared" si="46"/>
        <v>2.5617692422508664</v>
      </c>
      <c r="AC330">
        <v>26.690999999999999</v>
      </c>
      <c r="AE330">
        <f t="shared" si="49"/>
        <v>0.51923076923077172</v>
      </c>
      <c r="AF330">
        <v>-21.927</v>
      </c>
      <c r="AH330">
        <f t="shared" si="52"/>
        <v>1.2397959183673513</v>
      </c>
      <c r="AI330">
        <v>-23.545000000000002</v>
      </c>
    </row>
    <row r="331" spans="1:35" x14ac:dyDescent="0.3">
      <c r="A331">
        <v>82</v>
      </c>
      <c r="B331">
        <f t="shared" si="47"/>
        <v>1.23</v>
      </c>
      <c r="C331">
        <v>53.5</v>
      </c>
      <c r="E331">
        <v>82</v>
      </c>
      <c r="F331">
        <f t="shared" si="50"/>
        <v>1.23</v>
      </c>
      <c r="G331">
        <v>23.472999999999999</v>
      </c>
      <c r="Q331">
        <v>80.400000000000006</v>
      </c>
      <c r="R331">
        <f t="shared" si="44"/>
        <v>0.58799999999999986</v>
      </c>
      <c r="S331">
        <v>-39.441000000000003</v>
      </c>
      <c r="V331">
        <f t="shared" si="48"/>
        <v>1.236842105263158</v>
      </c>
      <c r="W331">
        <v>-54.106000000000002</v>
      </c>
      <c r="Y331">
        <f t="shared" si="51"/>
        <v>2.4911392405063393</v>
      </c>
      <c r="Z331">
        <v>-39.771000000000001</v>
      </c>
      <c r="AB331">
        <f t="shared" si="46"/>
        <v>2.5469177571023516</v>
      </c>
      <c r="AC331">
        <v>27.195</v>
      </c>
      <c r="AE331">
        <f t="shared" si="49"/>
        <v>0.51201923076923328</v>
      </c>
      <c r="AF331">
        <v>-21.969000000000001</v>
      </c>
      <c r="AH331">
        <f t="shared" si="52"/>
        <v>1.2436224489795962</v>
      </c>
      <c r="AI331">
        <v>-23.568000000000001</v>
      </c>
    </row>
    <row r="332" spans="1:35" x14ac:dyDescent="0.3">
      <c r="A332">
        <v>82.2</v>
      </c>
      <c r="B332">
        <f t="shared" si="47"/>
        <v>1.2330000000000001</v>
      </c>
      <c r="C332">
        <v>53.612000000000002</v>
      </c>
      <c r="E332">
        <v>82.2</v>
      </c>
      <c r="F332">
        <f t="shared" si="50"/>
        <v>1.2330000000000001</v>
      </c>
      <c r="G332">
        <v>23.495000000000001</v>
      </c>
      <c r="Q332">
        <v>80.7</v>
      </c>
      <c r="R332">
        <f t="shared" si="44"/>
        <v>0.57899999999999996</v>
      </c>
      <c r="S332">
        <v>-39.581000000000003</v>
      </c>
      <c r="V332">
        <f t="shared" si="48"/>
        <v>1.2406015037593985</v>
      </c>
      <c r="W332">
        <v>-54.283999999999999</v>
      </c>
      <c r="Y332">
        <f t="shared" si="51"/>
        <v>2.4987341772152001</v>
      </c>
      <c r="Z332">
        <v>-39.948</v>
      </c>
      <c r="AB332">
        <f t="shared" si="46"/>
        <v>2.5320662719538367</v>
      </c>
      <c r="AC332">
        <v>27.65</v>
      </c>
      <c r="AE332">
        <f t="shared" si="49"/>
        <v>0.50480769230769484</v>
      </c>
      <c r="AF332">
        <v>-22.013000000000002</v>
      </c>
      <c r="AH332">
        <f t="shared" si="52"/>
        <v>1.2474489795918411</v>
      </c>
      <c r="AI332">
        <v>-23.59</v>
      </c>
    </row>
    <row r="333" spans="1:35" x14ac:dyDescent="0.3">
      <c r="A333">
        <v>82.4</v>
      </c>
      <c r="B333">
        <f t="shared" si="47"/>
        <v>1.236</v>
      </c>
      <c r="C333">
        <v>53.725999999999999</v>
      </c>
      <c r="E333">
        <v>82.4</v>
      </c>
      <c r="F333">
        <f t="shared" si="50"/>
        <v>1.236</v>
      </c>
      <c r="G333">
        <v>23.516999999999999</v>
      </c>
      <c r="Q333">
        <v>81</v>
      </c>
      <c r="R333">
        <f t="shared" ref="R333:R396" si="53">(100-Q333)*1.5/50</f>
        <v>0.56999999999999995</v>
      </c>
      <c r="S333">
        <v>-39.713999999999999</v>
      </c>
      <c r="V333">
        <f t="shared" si="48"/>
        <v>1.244360902255639</v>
      </c>
      <c r="W333">
        <v>-54.465000000000003</v>
      </c>
      <c r="Y333">
        <f t="shared" si="51"/>
        <v>2.5063291139240609</v>
      </c>
      <c r="Z333">
        <v>-40.218000000000004</v>
      </c>
      <c r="AB333">
        <f t="shared" si="46"/>
        <v>2.5172147868053218</v>
      </c>
      <c r="AC333">
        <v>28.280999999999999</v>
      </c>
      <c r="AE333">
        <f t="shared" si="49"/>
        <v>0.49759615384615641</v>
      </c>
      <c r="AF333">
        <v>-22.077000000000002</v>
      </c>
      <c r="AH333">
        <f t="shared" si="52"/>
        <v>1.251275510204086</v>
      </c>
      <c r="AI333">
        <v>-23.623999999999999</v>
      </c>
    </row>
    <row r="334" spans="1:35" x14ac:dyDescent="0.3">
      <c r="A334">
        <v>82.7</v>
      </c>
      <c r="B334">
        <f t="shared" si="47"/>
        <v>1.2405000000000002</v>
      </c>
      <c r="C334">
        <v>53.896999999999998</v>
      </c>
      <c r="E334">
        <v>82.7</v>
      </c>
      <c r="F334">
        <f t="shared" si="50"/>
        <v>1.2405000000000002</v>
      </c>
      <c r="G334">
        <v>23.55</v>
      </c>
      <c r="Q334">
        <v>81.2</v>
      </c>
      <c r="R334">
        <f t="shared" si="53"/>
        <v>0.56399999999999995</v>
      </c>
      <c r="S334">
        <v>-39.808999999999997</v>
      </c>
      <c r="V334">
        <f t="shared" si="48"/>
        <v>1.2481203007518795</v>
      </c>
      <c r="W334">
        <v>-54.585999999999999</v>
      </c>
      <c r="Y334">
        <f t="shared" si="51"/>
        <v>2.5139240506329217</v>
      </c>
      <c r="Z334">
        <v>-40.494</v>
      </c>
      <c r="AB334">
        <f t="shared" si="46"/>
        <v>2.502363301656807</v>
      </c>
      <c r="AC334">
        <v>28.805</v>
      </c>
      <c r="AE334">
        <f t="shared" si="49"/>
        <v>0.49038461538461797</v>
      </c>
      <c r="AF334">
        <v>-22.140999999999998</v>
      </c>
      <c r="AH334">
        <f t="shared" si="52"/>
        <v>1.2551020408163309</v>
      </c>
      <c r="AI334">
        <v>-23.658000000000001</v>
      </c>
    </row>
    <row r="335" spans="1:35" x14ac:dyDescent="0.3">
      <c r="A335">
        <v>83</v>
      </c>
      <c r="B335">
        <f t="shared" si="47"/>
        <v>1.2450000000000001</v>
      </c>
      <c r="C335">
        <v>54.07</v>
      </c>
      <c r="E335">
        <v>83</v>
      </c>
      <c r="F335">
        <f t="shared" si="50"/>
        <v>1.2450000000000001</v>
      </c>
      <c r="G335">
        <v>23.584</v>
      </c>
      <c r="Q335">
        <v>81.400000000000006</v>
      </c>
      <c r="R335">
        <f t="shared" si="53"/>
        <v>0.55799999999999983</v>
      </c>
      <c r="S335">
        <v>-39.898000000000003</v>
      </c>
      <c r="V335">
        <f t="shared" si="48"/>
        <v>1.25187969924812</v>
      </c>
      <c r="W335">
        <v>-54.709000000000003</v>
      </c>
      <c r="Y335">
        <f t="shared" si="51"/>
        <v>2.5215189873417825</v>
      </c>
      <c r="Z335">
        <v>-40.680999999999997</v>
      </c>
      <c r="AB335">
        <f t="shared" si="46"/>
        <v>2.4875118165082921</v>
      </c>
      <c r="AC335">
        <v>29.12</v>
      </c>
      <c r="AE335">
        <f t="shared" si="49"/>
        <v>0.48317307692307954</v>
      </c>
      <c r="AF335">
        <v>-22.184000000000001</v>
      </c>
      <c r="AH335">
        <f t="shared" si="52"/>
        <v>1.2589285714285758</v>
      </c>
      <c r="AI335">
        <v>-23.681000000000001</v>
      </c>
    </row>
    <row r="336" spans="1:35" x14ac:dyDescent="0.3">
      <c r="A336">
        <v>83.2</v>
      </c>
      <c r="B336">
        <f t="shared" si="47"/>
        <v>1.2480000000000002</v>
      </c>
      <c r="C336">
        <v>54.186999999999998</v>
      </c>
      <c r="E336">
        <v>83.2</v>
      </c>
      <c r="F336">
        <f t="shared" si="50"/>
        <v>1.2480000000000002</v>
      </c>
      <c r="G336">
        <v>23.606000000000002</v>
      </c>
      <c r="Q336">
        <v>81.7</v>
      </c>
      <c r="R336">
        <f t="shared" si="53"/>
        <v>0.54899999999999993</v>
      </c>
      <c r="S336">
        <v>-40.036000000000001</v>
      </c>
      <c r="V336">
        <f t="shared" si="48"/>
        <v>1.2556390977443606</v>
      </c>
      <c r="W336">
        <v>-54.893999999999998</v>
      </c>
      <c r="Y336">
        <f t="shared" si="51"/>
        <v>2.5291139240506433</v>
      </c>
      <c r="Z336">
        <v>-40.872</v>
      </c>
      <c r="AB336">
        <f t="shared" si="46"/>
        <v>2.4726603313597773</v>
      </c>
      <c r="AC336">
        <v>29.393999999999998</v>
      </c>
      <c r="AE336">
        <f t="shared" si="49"/>
        <v>0.4759615384615411</v>
      </c>
      <c r="AF336">
        <v>-22.227</v>
      </c>
      <c r="AH336">
        <f t="shared" si="52"/>
        <v>1.2627551020408208</v>
      </c>
      <c r="AI336">
        <v>-23.704000000000001</v>
      </c>
    </row>
    <row r="337" spans="1:35" x14ac:dyDescent="0.3">
      <c r="A337">
        <v>83.4</v>
      </c>
      <c r="B337">
        <f t="shared" si="47"/>
        <v>1.2510000000000001</v>
      </c>
      <c r="C337">
        <v>54.304000000000002</v>
      </c>
      <c r="E337">
        <v>83.4</v>
      </c>
      <c r="F337">
        <f t="shared" si="50"/>
        <v>1.2510000000000001</v>
      </c>
      <c r="G337">
        <v>23.628</v>
      </c>
      <c r="Q337">
        <v>82</v>
      </c>
      <c r="R337">
        <f t="shared" si="53"/>
        <v>0.54</v>
      </c>
      <c r="S337">
        <v>-40.173999999999999</v>
      </c>
      <c r="V337">
        <f t="shared" si="48"/>
        <v>1.2593984962406011</v>
      </c>
      <c r="W337">
        <v>-55.081000000000003</v>
      </c>
      <c r="Y337">
        <f t="shared" si="51"/>
        <v>2.5367088607595041</v>
      </c>
      <c r="Z337">
        <v>-41.164000000000001</v>
      </c>
      <c r="AB337">
        <f t="shared" si="46"/>
        <v>2.4578088462112624</v>
      </c>
      <c r="AC337">
        <v>29.693000000000001</v>
      </c>
      <c r="AE337">
        <f t="shared" si="49"/>
        <v>0.46875000000000266</v>
      </c>
      <c r="AF337">
        <v>-22.29</v>
      </c>
      <c r="AH337">
        <f t="shared" si="52"/>
        <v>1.2665816326530657</v>
      </c>
      <c r="AI337">
        <v>-23.738</v>
      </c>
    </row>
    <row r="338" spans="1:35" x14ac:dyDescent="0.3">
      <c r="A338">
        <v>83.7</v>
      </c>
      <c r="B338">
        <f t="shared" si="47"/>
        <v>1.2555000000000001</v>
      </c>
      <c r="C338">
        <v>54.481000000000002</v>
      </c>
      <c r="E338">
        <v>83.7</v>
      </c>
      <c r="F338">
        <f t="shared" si="50"/>
        <v>1.2555000000000001</v>
      </c>
      <c r="G338">
        <v>23.661000000000001</v>
      </c>
      <c r="Q338">
        <v>82.2</v>
      </c>
      <c r="R338">
        <f t="shared" si="53"/>
        <v>0.53399999999999992</v>
      </c>
      <c r="S338">
        <v>-40.268999999999998</v>
      </c>
      <c r="V338">
        <f t="shared" si="48"/>
        <v>1.2631578947368416</v>
      </c>
      <c r="W338">
        <v>-55.198999999999998</v>
      </c>
      <c r="Y338">
        <f t="shared" si="51"/>
        <v>2.5443037974683649</v>
      </c>
      <c r="Z338">
        <v>-41.463000000000001</v>
      </c>
      <c r="AB338">
        <f t="shared" si="46"/>
        <v>2.4429573610627475</v>
      </c>
      <c r="AC338">
        <v>29.928999999999998</v>
      </c>
      <c r="AE338">
        <f t="shared" si="49"/>
        <v>0.46153846153846423</v>
      </c>
      <c r="AF338">
        <v>-22.353000000000002</v>
      </c>
      <c r="AH338">
        <f t="shared" si="52"/>
        <v>1.2704081632653106</v>
      </c>
      <c r="AI338">
        <v>-23.773</v>
      </c>
    </row>
    <row r="339" spans="1:35" x14ac:dyDescent="0.3">
      <c r="A339">
        <v>84</v>
      </c>
      <c r="B339">
        <f t="shared" si="47"/>
        <v>1.26</v>
      </c>
      <c r="C339">
        <v>54.66</v>
      </c>
      <c r="E339">
        <v>84</v>
      </c>
      <c r="F339">
        <f t="shared" si="50"/>
        <v>1.26</v>
      </c>
      <c r="G339">
        <v>23.695</v>
      </c>
      <c r="Q339">
        <v>82.4</v>
      </c>
      <c r="R339">
        <f t="shared" si="53"/>
        <v>0.5279999999999998</v>
      </c>
      <c r="S339">
        <v>-40.368000000000002</v>
      </c>
      <c r="V339">
        <f t="shared" si="48"/>
        <v>1.2669172932330821</v>
      </c>
      <c r="W339">
        <v>-55.332999999999998</v>
      </c>
      <c r="Y339">
        <f t="shared" si="51"/>
        <v>2.5518987341772257</v>
      </c>
      <c r="Z339">
        <v>-41.667000000000002</v>
      </c>
      <c r="AB339">
        <f t="shared" si="46"/>
        <v>2.4281058759142327</v>
      </c>
      <c r="AC339">
        <v>30.079000000000001</v>
      </c>
      <c r="AE339">
        <f t="shared" si="49"/>
        <v>0.45432692307692579</v>
      </c>
      <c r="AF339">
        <v>-22.395</v>
      </c>
      <c r="AH339">
        <f t="shared" si="52"/>
        <v>1.2742346938775555</v>
      </c>
      <c r="AI339">
        <v>-23.795000000000002</v>
      </c>
    </row>
    <row r="340" spans="1:35" x14ac:dyDescent="0.3">
      <c r="A340">
        <v>84.2</v>
      </c>
      <c r="B340">
        <f t="shared" si="47"/>
        <v>1.2630000000000001</v>
      </c>
      <c r="C340">
        <v>54.774000000000001</v>
      </c>
      <c r="E340">
        <v>84.2</v>
      </c>
      <c r="F340">
        <f t="shared" si="50"/>
        <v>1.2630000000000001</v>
      </c>
      <c r="G340">
        <v>23.716999999999999</v>
      </c>
      <c r="Q340">
        <v>82.7</v>
      </c>
      <c r="R340">
        <f t="shared" si="53"/>
        <v>0.51899999999999991</v>
      </c>
      <c r="S340">
        <v>-40.476999999999997</v>
      </c>
      <c r="V340">
        <f t="shared" si="48"/>
        <v>1.2706766917293226</v>
      </c>
      <c r="W340">
        <v>-55.524999999999999</v>
      </c>
      <c r="Y340">
        <f t="shared" si="51"/>
        <v>2.5594936708860865</v>
      </c>
      <c r="Z340">
        <v>-41.874000000000002</v>
      </c>
      <c r="AB340">
        <f t="shared" si="46"/>
        <v>2.4132543907657178</v>
      </c>
      <c r="AC340">
        <v>30.209</v>
      </c>
      <c r="AE340">
        <f t="shared" si="49"/>
        <v>0.44711538461538736</v>
      </c>
      <c r="AF340">
        <v>-22.437000000000001</v>
      </c>
      <c r="AH340">
        <f t="shared" si="52"/>
        <v>1.2780612244898004</v>
      </c>
      <c r="AI340">
        <v>-23.818999999999999</v>
      </c>
    </row>
    <row r="341" spans="1:35" x14ac:dyDescent="0.3">
      <c r="A341">
        <v>84.4</v>
      </c>
      <c r="B341">
        <f t="shared" si="47"/>
        <v>1.266</v>
      </c>
      <c r="C341">
        <v>54.902000000000001</v>
      </c>
      <c r="E341">
        <v>84.4</v>
      </c>
      <c r="F341">
        <f t="shared" si="50"/>
        <v>1.266</v>
      </c>
      <c r="G341">
        <v>23.74</v>
      </c>
      <c r="Q341">
        <v>83</v>
      </c>
      <c r="R341">
        <f t="shared" si="53"/>
        <v>0.51</v>
      </c>
      <c r="S341">
        <v>-40.634</v>
      </c>
      <c r="V341">
        <f t="shared" si="48"/>
        <v>1.2744360902255631</v>
      </c>
      <c r="W341">
        <v>-55.719000000000001</v>
      </c>
      <c r="Y341">
        <f t="shared" si="51"/>
        <v>2.5670886075949473</v>
      </c>
      <c r="Z341">
        <v>-42.192</v>
      </c>
      <c r="AB341">
        <f t="shared" si="46"/>
        <v>2.3984029056172029</v>
      </c>
      <c r="AC341">
        <v>30.387</v>
      </c>
      <c r="AE341">
        <f t="shared" si="49"/>
        <v>0.43990384615384892</v>
      </c>
      <c r="AF341">
        <v>-22.498999999999999</v>
      </c>
      <c r="AH341">
        <f t="shared" si="52"/>
        <v>1.2818877551020453</v>
      </c>
      <c r="AI341">
        <v>-23.853000000000002</v>
      </c>
    </row>
    <row r="342" spans="1:35" x14ac:dyDescent="0.3">
      <c r="A342">
        <v>84.7</v>
      </c>
      <c r="B342">
        <f t="shared" si="47"/>
        <v>1.2705000000000002</v>
      </c>
      <c r="C342">
        <v>55.085999999999999</v>
      </c>
      <c r="E342">
        <v>84.7</v>
      </c>
      <c r="F342">
        <f t="shared" si="50"/>
        <v>1.2705000000000002</v>
      </c>
      <c r="G342">
        <v>23.773</v>
      </c>
      <c r="Q342">
        <v>83.2</v>
      </c>
      <c r="R342">
        <f t="shared" si="53"/>
        <v>0.50399999999999989</v>
      </c>
      <c r="S342">
        <v>-40.728000000000002</v>
      </c>
      <c r="V342">
        <f t="shared" si="48"/>
        <v>1.2781954887218037</v>
      </c>
      <c r="W342">
        <v>-55.848999999999997</v>
      </c>
      <c r="Y342">
        <f t="shared" si="51"/>
        <v>2.5746835443038081</v>
      </c>
      <c r="Z342">
        <v>-42.517000000000003</v>
      </c>
      <c r="AB342">
        <f t="shared" si="46"/>
        <v>2.3835514204686881</v>
      </c>
      <c r="AC342">
        <v>30.54</v>
      </c>
      <c r="AE342">
        <f t="shared" si="49"/>
        <v>0.43269230769231048</v>
      </c>
      <c r="AF342">
        <v>-22.561</v>
      </c>
      <c r="AH342">
        <f t="shared" si="52"/>
        <v>1.2857142857142903</v>
      </c>
      <c r="AI342">
        <v>-23.888000000000002</v>
      </c>
    </row>
    <row r="343" spans="1:35" x14ac:dyDescent="0.3">
      <c r="A343">
        <v>85</v>
      </c>
      <c r="B343">
        <f t="shared" si="47"/>
        <v>1.2749999999999999</v>
      </c>
      <c r="C343">
        <v>55.27</v>
      </c>
      <c r="E343">
        <v>85</v>
      </c>
      <c r="F343">
        <f t="shared" si="50"/>
        <v>1.2749999999999999</v>
      </c>
      <c r="G343">
        <v>23.806999999999999</v>
      </c>
      <c r="Q343">
        <v>83.4</v>
      </c>
      <c r="R343">
        <f t="shared" si="53"/>
        <v>0.49799999999999983</v>
      </c>
      <c r="S343">
        <v>-40.817999999999998</v>
      </c>
      <c r="V343">
        <f t="shared" si="48"/>
        <v>1.2819548872180442</v>
      </c>
      <c r="W343">
        <v>-55.98</v>
      </c>
      <c r="Y343">
        <f t="shared" si="51"/>
        <v>2.5822784810126689</v>
      </c>
      <c r="Z343">
        <v>-42.738999999999997</v>
      </c>
      <c r="AB343">
        <f t="shared" si="46"/>
        <v>2.3686999353201732</v>
      </c>
      <c r="AC343">
        <v>30.635999999999999</v>
      </c>
      <c r="AE343">
        <f t="shared" si="49"/>
        <v>0.42548076923077205</v>
      </c>
      <c r="AF343">
        <v>-22.602</v>
      </c>
      <c r="AH343">
        <f t="shared" si="52"/>
        <v>1.2895408163265352</v>
      </c>
      <c r="AI343">
        <v>-23.911000000000001</v>
      </c>
    </row>
    <row r="344" spans="1:35" x14ac:dyDescent="0.3">
      <c r="A344">
        <v>85.2</v>
      </c>
      <c r="B344">
        <f t="shared" si="47"/>
        <v>1.278</v>
      </c>
      <c r="C344">
        <v>55.395000000000003</v>
      </c>
      <c r="E344">
        <v>85.2</v>
      </c>
      <c r="F344">
        <f t="shared" si="50"/>
        <v>1.278</v>
      </c>
      <c r="G344">
        <v>23.83</v>
      </c>
      <c r="Q344">
        <v>83.7</v>
      </c>
      <c r="R344">
        <f t="shared" si="53"/>
        <v>0.48899999999999993</v>
      </c>
      <c r="S344">
        <v>-40.96</v>
      </c>
      <c r="V344">
        <f t="shared" si="48"/>
        <v>1.2857142857142847</v>
      </c>
      <c r="W344">
        <v>-56.179000000000002</v>
      </c>
      <c r="Y344">
        <f t="shared" si="51"/>
        <v>2.5898734177215297</v>
      </c>
      <c r="Z344">
        <v>-42.963999999999999</v>
      </c>
      <c r="AB344">
        <f t="shared" si="46"/>
        <v>2.3538484501716583</v>
      </c>
      <c r="AC344">
        <v>30.725999999999999</v>
      </c>
      <c r="AE344">
        <f t="shared" si="49"/>
        <v>0.41826923076923361</v>
      </c>
      <c r="AF344">
        <v>-22.643000000000001</v>
      </c>
      <c r="AH344">
        <f t="shared" si="52"/>
        <v>1.2933673469387801</v>
      </c>
      <c r="AI344">
        <v>-23.934000000000001</v>
      </c>
    </row>
    <row r="345" spans="1:35" x14ac:dyDescent="0.3">
      <c r="A345">
        <v>85.4</v>
      </c>
      <c r="B345">
        <f t="shared" si="47"/>
        <v>1.2810000000000001</v>
      </c>
      <c r="C345">
        <v>55.52</v>
      </c>
      <c r="E345">
        <v>85.4</v>
      </c>
      <c r="F345">
        <f t="shared" si="50"/>
        <v>1.2810000000000001</v>
      </c>
      <c r="G345">
        <v>23.852</v>
      </c>
      <c r="Q345">
        <v>84</v>
      </c>
      <c r="R345">
        <f t="shared" si="53"/>
        <v>0.48</v>
      </c>
      <c r="S345">
        <v>-41.09</v>
      </c>
      <c r="V345">
        <f t="shared" si="48"/>
        <v>1.2894736842105252</v>
      </c>
      <c r="W345">
        <v>-56.38</v>
      </c>
      <c r="Y345">
        <f t="shared" si="51"/>
        <v>2.5974683544303905</v>
      </c>
      <c r="Z345">
        <v>-43.311999999999998</v>
      </c>
      <c r="AB345">
        <f t="shared" si="46"/>
        <v>2.3389969650231435</v>
      </c>
      <c r="AC345">
        <v>30.850999999999999</v>
      </c>
      <c r="AE345">
        <f t="shared" si="49"/>
        <v>0.41105769230769518</v>
      </c>
      <c r="AF345">
        <v>-22.704000000000001</v>
      </c>
      <c r="AH345">
        <f t="shared" si="52"/>
        <v>1.297193877551025</v>
      </c>
      <c r="AI345">
        <v>-23.969000000000001</v>
      </c>
    </row>
    <row r="346" spans="1:35" x14ac:dyDescent="0.3">
      <c r="A346">
        <v>85.7</v>
      </c>
      <c r="B346">
        <f t="shared" si="47"/>
        <v>1.2855000000000001</v>
      </c>
      <c r="C346">
        <v>55.71</v>
      </c>
      <c r="E346">
        <v>85.7</v>
      </c>
      <c r="F346">
        <f t="shared" si="50"/>
        <v>1.2855000000000001</v>
      </c>
      <c r="G346">
        <v>23.885999999999999</v>
      </c>
      <c r="Q346">
        <v>84.2</v>
      </c>
      <c r="R346">
        <f t="shared" si="53"/>
        <v>0.47399999999999992</v>
      </c>
      <c r="S346">
        <v>-41.192999999999998</v>
      </c>
      <c r="V346">
        <f t="shared" si="48"/>
        <v>1.2932330827067657</v>
      </c>
      <c r="W346">
        <v>-56.517000000000003</v>
      </c>
      <c r="Y346">
        <f t="shared" si="51"/>
        <v>2.6050632911392513</v>
      </c>
      <c r="Z346">
        <v>-43.667999999999999</v>
      </c>
      <c r="AB346">
        <f t="shared" si="46"/>
        <v>2.3241454798746286</v>
      </c>
      <c r="AC346">
        <v>30.957000000000001</v>
      </c>
      <c r="AE346">
        <f t="shared" si="49"/>
        <v>0.40384615384615674</v>
      </c>
      <c r="AF346">
        <v>-22.763999999999999</v>
      </c>
      <c r="AH346">
        <f t="shared" si="52"/>
        <v>1.3010204081632699</v>
      </c>
      <c r="AI346">
        <v>-24.004999999999999</v>
      </c>
    </row>
    <row r="347" spans="1:35" x14ac:dyDescent="0.3">
      <c r="A347">
        <v>86</v>
      </c>
      <c r="B347">
        <f t="shared" si="47"/>
        <v>1.29</v>
      </c>
      <c r="C347">
        <v>55.902000000000001</v>
      </c>
      <c r="E347">
        <v>86</v>
      </c>
      <c r="F347">
        <f t="shared" si="50"/>
        <v>1.29</v>
      </c>
      <c r="G347">
        <v>23.920999999999999</v>
      </c>
      <c r="Q347">
        <v>84.4</v>
      </c>
      <c r="R347">
        <f t="shared" si="53"/>
        <v>0.46799999999999981</v>
      </c>
      <c r="S347">
        <v>-41.289000000000001</v>
      </c>
      <c r="V347">
        <f t="shared" si="48"/>
        <v>1.2969924812030063</v>
      </c>
      <c r="W347">
        <v>-56.652000000000001</v>
      </c>
      <c r="Y347">
        <f t="shared" si="51"/>
        <v>2.6126582278481121</v>
      </c>
      <c r="Z347">
        <v>-43.911000000000001</v>
      </c>
      <c r="AB347">
        <f t="shared" si="46"/>
        <v>2.3092939947261137</v>
      </c>
      <c r="AC347">
        <v>31.018000000000001</v>
      </c>
      <c r="AE347">
        <f t="shared" si="49"/>
        <v>0.39663461538461831</v>
      </c>
      <c r="AF347">
        <v>-22.803999999999998</v>
      </c>
      <c r="AH347">
        <f t="shared" si="52"/>
        <v>1.3048469387755148</v>
      </c>
      <c r="AI347">
        <v>-24.027999999999999</v>
      </c>
    </row>
    <row r="348" spans="1:35" x14ac:dyDescent="0.3">
      <c r="A348">
        <v>86.2</v>
      </c>
      <c r="B348">
        <f t="shared" si="47"/>
        <v>1.2930000000000001</v>
      </c>
      <c r="C348">
        <v>56.030999999999999</v>
      </c>
      <c r="E348">
        <v>86.2</v>
      </c>
      <c r="F348">
        <f t="shared" si="50"/>
        <v>1.2930000000000001</v>
      </c>
      <c r="G348">
        <v>23.943000000000001</v>
      </c>
      <c r="Q348">
        <v>84.7</v>
      </c>
      <c r="R348">
        <f t="shared" si="53"/>
        <v>0.45899999999999991</v>
      </c>
      <c r="S348">
        <v>-41.43</v>
      </c>
      <c r="V348">
        <f t="shared" si="48"/>
        <v>1.3007518796992468</v>
      </c>
      <c r="W348">
        <v>-56.859000000000002</v>
      </c>
      <c r="Y348">
        <f t="shared" si="51"/>
        <v>2.6202531645569729</v>
      </c>
      <c r="Z348">
        <v>-44.158999999999999</v>
      </c>
      <c r="AB348">
        <f t="shared" si="46"/>
        <v>2.2944425095775989</v>
      </c>
      <c r="AC348">
        <v>31.074000000000002</v>
      </c>
      <c r="AE348">
        <f t="shared" si="49"/>
        <v>0.38942307692307987</v>
      </c>
      <c r="AF348">
        <v>-22.844999999999999</v>
      </c>
      <c r="AH348">
        <f t="shared" si="52"/>
        <v>1.3086734693877597</v>
      </c>
      <c r="AI348">
        <v>-24.050999999999998</v>
      </c>
    </row>
    <row r="349" spans="1:35" x14ac:dyDescent="0.3">
      <c r="A349">
        <v>86.4</v>
      </c>
      <c r="B349">
        <f t="shared" si="47"/>
        <v>1.2960000000000003</v>
      </c>
      <c r="C349">
        <v>56.161000000000001</v>
      </c>
      <c r="E349">
        <v>86.4</v>
      </c>
      <c r="F349">
        <f t="shared" si="50"/>
        <v>1.2960000000000003</v>
      </c>
      <c r="G349">
        <v>23.966000000000001</v>
      </c>
      <c r="Q349">
        <v>85</v>
      </c>
      <c r="R349">
        <f t="shared" si="53"/>
        <v>0.45</v>
      </c>
      <c r="S349">
        <v>-41.575000000000003</v>
      </c>
      <c r="V349">
        <f t="shared" si="48"/>
        <v>1.3045112781954873</v>
      </c>
      <c r="W349">
        <v>-57.067999999999998</v>
      </c>
      <c r="Y349">
        <f t="shared" si="51"/>
        <v>2.6278481012658337</v>
      </c>
      <c r="Z349">
        <v>-44.54</v>
      </c>
      <c r="AB349">
        <f t="shared" si="46"/>
        <v>2.279591024429084</v>
      </c>
      <c r="AC349">
        <v>31.146000000000001</v>
      </c>
      <c r="AE349">
        <f t="shared" si="49"/>
        <v>0.38221153846154143</v>
      </c>
      <c r="AF349">
        <v>-22.905000000000001</v>
      </c>
      <c r="AH349">
        <f t="shared" si="52"/>
        <v>1.3125000000000047</v>
      </c>
      <c r="AI349">
        <v>-24.087</v>
      </c>
    </row>
    <row r="350" spans="1:35" x14ac:dyDescent="0.3">
      <c r="A350">
        <v>86.7</v>
      </c>
      <c r="B350">
        <f t="shared" si="47"/>
        <v>1.3005000000000002</v>
      </c>
      <c r="C350">
        <v>56.357999999999997</v>
      </c>
      <c r="E350">
        <v>86.7</v>
      </c>
      <c r="F350">
        <f t="shared" si="50"/>
        <v>1.3005000000000002</v>
      </c>
      <c r="G350">
        <v>24.001000000000001</v>
      </c>
      <c r="Q350">
        <v>85.2</v>
      </c>
      <c r="R350">
        <f t="shared" si="53"/>
        <v>0.44399999999999989</v>
      </c>
      <c r="S350">
        <v>-41.677999999999997</v>
      </c>
      <c r="V350">
        <f t="shared" si="48"/>
        <v>1.3082706766917278</v>
      </c>
      <c r="W350">
        <v>-57.21</v>
      </c>
      <c r="Y350">
        <f t="shared" si="51"/>
        <v>2.6354430379746945</v>
      </c>
      <c r="Z350">
        <v>-44.933</v>
      </c>
      <c r="AB350">
        <f t="shared" si="46"/>
        <v>2.2647395392805691</v>
      </c>
      <c r="AC350">
        <v>31.202999999999999</v>
      </c>
      <c r="AE350">
        <f t="shared" si="49"/>
        <v>0.375000000000003</v>
      </c>
      <c r="AF350">
        <v>-22.965</v>
      </c>
      <c r="AH350">
        <f t="shared" si="52"/>
        <v>1.3163265306122496</v>
      </c>
      <c r="AI350">
        <v>-24.122</v>
      </c>
    </row>
    <row r="351" spans="1:35" x14ac:dyDescent="0.3">
      <c r="A351">
        <v>87</v>
      </c>
      <c r="B351">
        <f t="shared" si="47"/>
        <v>1.3049999999999999</v>
      </c>
      <c r="C351">
        <v>56.557000000000002</v>
      </c>
      <c r="E351">
        <v>87</v>
      </c>
      <c r="F351">
        <f t="shared" si="50"/>
        <v>1.3049999999999999</v>
      </c>
      <c r="G351">
        <v>24.035</v>
      </c>
      <c r="Q351">
        <v>85.4</v>
      </c>
      <c r="R351">
        <f t="shared" si="53"/>
        <v>0.43799999999999983</v>
      </c>
      <c r="S351">
        <v>-41.771999999999998</v>
      </c>
      <c r="V351">
        <f t="shared" si="48"/>
        <v>1.3120300751879683</v>
      </c>
      <c r="W351">
        <v>-57.35</v>
      </c>
      <c r="Y351">
        <f t="shared" si="51"/>
        <v>2.6430379746835553</v>
      </c>
      <c r="Z351">
        <v>-45.201000000000001</v>
      </c>
      <c r="AB351">
        <f t="shared" si="46"/>
        <v>2.2498880541320543</v>
      </c>
      <c r="AC351">
        <v>31.231000000000002</v>
      </c>
      <c r="AE351">
        <f t="shared" si="49"/>
        <v>0.36778846153846456</v>
      </c>
      <c r="AF351">
        <v>-23.004000000000001</v>
      </c>
      <c r="AH351">
        <f t="shared" si="52"/>
        <v>1.3201530612244945</v>
      </c>
      <c r="AI351">
        <v>-24.146000000000001</v>
      </c>
    </row>
    <row r="352" spans="1:35" x14ac:dyDescent="0.3">
      <c r="A352">
        <v>87.2</v>
      </c>
      <c r="B352">
        <f t="shared" si="47"/>
        <v>1.3080000000000001</v>
      </c>
      <c r="C352">
        <v>56.691000000000003</v>
      </c>
      <c r="E352">
        <v>87.2</v>
      </c>
      <c r="F352">
        <f t="shared" si="50"/>
        <v>1.3080000000000001</v>
      </c>
      <c r="G352">
        <v>24.058</v>
      </c>
      <c r="Q352">
        <v>85.7</v>
      </c>
      <c r="R352">
        <f t="shared" si="53"/>
        <v>0.42899999999999994</v>
      </c>
      <c r="S352">
        <v>-41.92</v>
      </c>
      <c r="V352">
        <f t="shared" si="48"/>
        <v>1.3157894736842088</v>
      </c>
      <c r="W352">
        <v>-57.564999999999998</v>
      </c>
      <c r="Y352">
        <f t="shared" si="51"/>
        <v>2.6506329113924161</v>
      </c>
      <c r="Z352">
        <v>-45.475000000000001</v>
      </c>
      <c r="AB352">
        <f t="shared" si="46"/>
        <v>2.2350365689835394</v>
      </c>
      <c r="AC352">
        <v>31.245999999999999</v>
      </c>
      <c r="AE352">
        <f t="shared" si="49"/>
        <v>0.36057692307692613</v>
      </c>
      <c r="AF352">
        <v>-23.044</v>
      </c>
      <c r="AH352">
        <f t="shared" si="52"/>
        <v>1.3239795918367394</v>
      </c>
      <c r="AI352">
        <v>-24.17</v>
      </c>
    </row>
    <row r="353" spans="1:35" x14ac:dyDescent="0.3">
      <c r="A353">
        <v>87.4</v>
      </c>
      <c r="B353">
        <f t="shared" si="47"/>
        <v>1.3110000000000002</v>
      </c>
      <c r="C353">
        <v>56.826000000000001</v>
      </c>
      <c r="E353">
        <v>87.4</v>
      </c>
      <c r="F353">
        <f t="shared" si="50"/>
        <v>1.3110000000000002</v>
      </c>
      <c r="G353">
        <v>24.081</v>
      </c>
      <c r="Q353">
        <v>86</v>
      </c>
      <c r="R353">
        <f t="shared" si="53"/>
        <v>0.42</v>
      </c>
      <c r="S353">
        <v>-42.069000000000003</v>
      </c>
      <c r="V353">
        <f t="shared" si="48"/>
        <v>1.3195488721804494</v>
      </c>
      <c r="W353">
        <v>-57.783000000000001</v>
      </c>
      <c r="Y353">
        <f t="shared" si="51"/>
        <v>2.6582278481012769</v>
      </c>
      <c r="Z353">
        <v>-45.898000000000003</v>
      </c>
      <c r="AB353">
        <f t="shared" si="46"/>
        <v>2.2201850838350246</v>
      </c>
      <c r="AC353">
        <v>31.254999999999999</v>
      </c>
      <c r="AE353">
        <f t="shared" si="49"/>
        <v>0.35336538461538769</v>
      </c>
      <c r="AF353">
        <v>-23.103000000000002</v>
      </c>
      <c r="AH353">
        <f t="shared" si="52"/>
        <v>1.3278061224489843</v>
      </c>
      <c r="AI353">
        <v>-24.204999999999998</v>
      </c>
    </row>
    <row r="354" spans="1:35" x14ac:dyDescent="0.3">
      <c r="A354">
        <v>87.7</v>
      </c>
      <c r="B354">
        <f t="shared" si="47"/>
        <v>1.3155000000000001</v>
      </c>
      <c r="C354">
        <v>57.03</v>
      </c>
      <c r="E354">
        <v>87.7</v>
      </c>
      <c r="F354">
        <f t="shared" si="50"/>
        <v>1.3155000000000001</v>
      </c>
      <c r="G354">
        <v>24.116</v>
      </c>
      <c r="Q354">
        <v>86.2</v>
      </c>
      <c r="R354">
        <f t="shared" si="53"/>
        <v>0.41399999999999992</v>
      </c>
      <c r="S354">
        <v>-42.182000000000002</v>
      </c>
      <c r="V354">
        <f t="shared" si="48"/>
        <v>1.3233082706766899</v>
      </c>
      <c r="W354">
        <v>-57.93</v>
      </c>
      <c r="Y354">
        <f t="shared" si="51"/>
        <v>2.6658227848101377</v>
      </c>
      <c r="Z354">
        <v>-46.334000000000003</v>
      </c>
      <c r="AB354">
        <f t="shared" si="46"/>
        <v>2.2053335986865097</v>
      </c>
      <c r="AC354">
        <v>31.25</v>
      </c>
      <c r="AE354">
        <f t="shared" si="49"/>
        <v>0.34615384615384925</v>
      </c>
      <c r="AF354">
        <v>-23.158999999999999</v>
      </c>
      <c r="AH354">
        <f t="shared" si="52"/>
        <v>1.3316326530612292</v>
      </c>
      <c r="AI354">
        <v>-24.241</v>
      </c>
    </row>
    <row r="355" spans="1:35" x14ac:dyDescent="0.3">
      <c r="A355">
        <v>88</v>
      </c>
      <c r="B355">
        <f t="shared" si="47"/>
        <v>1.32</v>
      </c>
      <c r="C355">
        <v>57.237000000000002</v>
      </c>
      <c r="E355">
        <v>88</v>
      </c>
      <c r="F355">
        <f t="shared" si="50"/>
        <v>1.32</v>
      </c>
      <c r="G355">
        <v>24.151</v>
      </c>
      <c r="Q355">
        <v>86.4</v>
      </c>
      <c r="R355">
        <f t="shared" si="53"/>
        <v>0.40799999999999981</v>
      </c>
      <c r="S355">
        <v>-42.274000000000001</v>
      </c>
      <c r="V355">
        <f t="shared" si="48"/>
        <v>1.3270676691729304</v>
      </c>
      <c r="W355">
        <v>-58.076999999999998</v>
      </c>
      <c r="Y355">
        <f t="shared" si="51"/>
        <v>2.6734177215189985</v>
      </c>
      <c r="Z355">
        <v>-46.631</v>
      </c>
      <c r="AB355">
        <f t="shared" si="46"/>
        <v>2.1904821135379948</v>
      </c>
      <c r="AC355">
        <v>31.265000000000001</v>
      </c>
      <c r="AE355">
        <f t="shared" si="49"/>
        <v>0.33894230769231082</v>
      </c>
      <c r="AF355">
        <v>-23.196000000000002</v>
      </c>
      <c r="AH355">
        <f t="shared" si="52"/>
        <v>1.3354591836734742</v>
      </c>
      <c r="AI355">
        <v>-24.263999999999999</v>
      </c>
    </row>
    <row r="356" spans="1:35" x14ac:dyDescent="0.3">
      <c r="A356">
        <v>88.2</v>
      </c>
      <c r="B356">
        <f t="shared" si="47"/>
        <v>1.3230000000000002</v>
      </c>
      <c r="C356">
        <v>57.378</v>
      </c>
      <c r="E356">
        <v>88.2</v>
      </c>
      <c r="F356">
        <f t="shared" si="50"/>
        <v>1.3230000000000002</v>
      </c>
      <c r="G356">
        <v>24.173999999999999</v>
      </c>
      <c r="Q356">
        <v>86.7</v>
      </c>
      <c r="R356">
        <f t="shared" si="53"/>
        <v>0.39899999999999991</v>
      </c>
      <c r="S356">
        <v>-42.43</v>
      </c>
      <c r="V356">
        <f t="shared" si="48"/>
        <v>1.3308270676691709</v>
      </c>
      <c r="W356">
        <v>-58.3</v>
      </c>
      <c r="Y356">
        <f t="shared" si="51"/>
        <v>2.6810126582278593</v>
      </c>
      <c r="Z356">
        <v>-46.935000000000002</v>
      </c>
      <c r="AB356">
        <f t="shared" si="46"/>
        <v>2.17563062838948</v>
      </c>
      <c r="AC356">
        <v>31.242000000000001</v>
      </c>
      <c r="AE356">
        <f t="shared" si="49"/>
        <v>0.33173076923077238</v>
      </c>
      <c r="AF356">
        <v>-23.234000000000002</v>
      </c>
      <c r="AH356">
        <f t="shared" si="52"/>
        <v>1.3392857142857191</v>
      </c>
      <c r="AI356">
        <v>-24.288</v>
      </c>
    </row>
    <row r="357" spans="1:35" x14ac:dyDescent="0.3">
      <c r="A357">
        <v>88.4</v>
      </c>
      <c r="B357">
        <f t="shared" si="47"/>
        <v>1.3260000000000003</v>
      </c>
      <c r="C357">
        <v>57.517000000000003</v>
      </c>
      <c r="E357">
        <v>88.4</v>
      </c>
      <c r="F357">
        <f t="shared" si="50"/>
        <v>1.3260000000000003</v>
      </c>
      <c r="G357">
        <v>24.196999999999999</v>
      </c>
      <c r="Q357">
        <v>87</v>
      </c>
      <c r="R357">
        <f t="shared" si="53"/>
        <v>0.39</v>
      </c>
      <c r="S357">
        <v>-42.585000000000001</v>
      </c>
      <c r="V357">
        <f t="shared" si="48"/>
        <v>1.3345864661654114</v>
      </c>
      <c r="W357">
        <v>-58.527000000000001</v>
      </c>
      <c r="Y357">
        <f t="shared" si="51"/>
        <v>2.6886075949367201</v>
      </c>
      <c r="Z357">
        <v>-47.405000000000001</v>
      </c>
      <c r="AB357">
        <f t="shared" si="46"/>
        <v>2.1607791432409651</v>
      </c>
      <c r="AC357">
        <v>31.257999999999999</v>
      </c>
      <c r="AE357">
        <f t="shared" si="49"/>
        <v>0.32451923076923395</v>
      </c>
      <c r="AF357">
        <v>-23.289000000000001</v>
      </c>
      <c r="AH357">
        <f t="shared" si="52"/>
        <v>1.343112244897964</v>
      </c>
      <c r="AI357">
        <v>-24.324000000000002</v>
      </c>
    </row>
    <row r="358" spans="1:35" x14ac:dyDescent="0.3">
      <c r="A358">
        <v>88.7</v>
      </c>
      <c r="B358">
        <f t="shared" si="47"/>
        <v>1.3305</v>
      </c>
      <c r="C358">
        <v>57.728999999999999</v>
      </c>
      <c r="E358">
        <v>88.7</v>
      </c>
      <c r="F358">
        <f t="shared" si="50"/>
        <v>1.3305</v>
      </c>
      <c r="G358">
        <v>24.231999999999999</v>
      </c>
      <c r="Q358">
        <v>87.2</v>
      </c>
      <c r="R358">
        <f t="shared" si="53"/>
        <v>0.3839999999999999</v>
      </c>
      <c r="S358">
        <v>-42.701999999999998</v>
      </c>
      <c r="V358">
        <f t="shared" si="48"/>
        <v>1.338345864661652</v>
      </c>
      <c r="W358">
        <v>-58.680999999999997</v>
      </c>
      <c r="Y358">
        <f t="shared" si="51"/>
        <v>2.6962025316455809</v>
      </c>
      <c r="Z358">
        <v>-47.89</v>
      </c>
      <c r="AB358">
        <f t="shared" si="46"/>
        <v>2.1459276580924502</v>
      </c>
      <c r="AC358">
        <v>31.233000000000001</v>
      </c>
      <c r="AE358">
        <f t="shared" si="49"/>
        <v>0.31730769230769551</v>
      </c>
      <c r="AF358">
        <v>-23.344000000000001</v>
      </c>
      <c r="AH358">
        <f t="shared" si="52"/>
        <v>1.3469387755102089</v>
      </c>
      <c r="AI358">
        <v>-24.36</v>
      </c>
    </row>
    <row r="359" spans="1:35" x14ac:dyDescent="0.3">
      <c r="A359">
        <v>89</v>
      </c>
      <c r="B359">
        <f t="shared" si="47"/>
        <v>1.335</v>
      </c>
      <c r="C359">
        <v>57.944000000000003</v>
      </c>
      <c r="E359">
        <v>89</v>
      </c>
      <c r="F359">
        <f t="shared" si="50"/>
        <v>1.335</v>
      </c>
      <c r="G359">
        <v>24.266999999999999</v>
      </c>
      <c r="Q359">
        <v>87.4</v>
      </c>
      <c r="R359">
        <f t="shared" si="53"/>
        <v>0.37799999999999984</v>
      </c>
      <c r="S359">
        <v>-42.795999999999999</v>
      </c>
      <c r="V359">
        <f t="shared" si="48"/>
        <v>1.3421052631578925</v>
      </c>
      <c r="W359">
        <v>-58.834000000000003</v>
      </c>
      <c r="Y359">
        <f t="shared" si="51"/>
        <v>2.7037974683544417</v>
      </c>
      <c r="Z359">
        <v>-48.222999999999999</v>
      </c>
      <c r="AB359">
        <f t="shared" si="46"/>
        <v>2.1310761729439354</v>
      </c>
      <c r="AC359">
        <v>31.207000000000001</v>
      </c>
      <c r="AE359">
        <f t="shared" si="49"/>
        <v>0.31009615384615707</v>
      </c>
      <c r="AF359">
        <v>-23.381</v>
      </c>
      <c r="AH359">
        <f t="shared" si="52"/>
        <v>1.3507653061224538</v>
      </c>
      <c r="AI359">
        <v>-24.384</v>
      </c>
    </row>
    <row r="360" spans="1:35" x14ac:dyDescent="0.3">
      <c r="A360">
        <v>89.2</v>
      </c>
      <c r="B360">
        <f t="shared" si="47"/>
        <v>1.3380000000000001</v>
      </c>
      <c r="C360">
        <v>58.09</v>
      </c>
      <c r="E360">
        <v>89.2</v>
      </c>
      <c r="F360">
        <f t="shared" si="50"/>
        <v>1.3380000000000001</v>
      </c>
      <c r="G360">
        <v>24.29</v>
      </c>
      <c r="Q360">
        <v>87.7</v>
      </c>
      <c r="R360">
        <f t="shared" si="53"/>
        <v>0.36899999999999994</v>
      </c>
      <c r="S360">
        <v>-42.962000000000003</v>
      </c>
      <c r="V360">
        <f t="shared" si="48"/>
        <v>1.345864661654133</v>
      </c>
      <c r="W360">
        <v>-59.067</v>
      </c>
      <c r="Y360">
        <f t="shared" si="51"/>
        <v>2.7113924050633025</v>
      </c>
      <c r="Z360">
        <v>-48.563000000000002</v>
      </c>
      <c r="AB360">
        <f t="shared" si="46"/>
        <v>2.1162246877954205</v>
      </c>
      <c r="AC360">
        <v>31.190999999999999</v>
      </c>
      <c r="AE360">
        <f t="shared" si="49"/>
        <v>0.30288461538461864</v>
      </c>
      <c r="AF360">
        <v>-23.417000000000002</v>
      </c>
      <c r="AH360">
        <f t="shared" si="52"/>
        <v>1.3545918367346987</v>
      </c>
      <c r="AI360">
        <v>-24.408000000000001</v>
      </c>
    </row>
    <row r="361" spans="1:35" x14ac:dyDescent="0.3">
      <c r="A361">
        <v>89.4</v>
      </c>
      <c r="B361">
        <f t="shared" si="47"/>
        <v>1.3410000000000002</v>
      </c>
      <c r="C361">
        <v>58.234999999999999</v>
      </c>
      <c r="E361">
        <v>89.4</v>
      </c>
      <c r="F361">
        <f t="shared" si="50"/>
        <v>1.3410000000000002</v>
      </c>
      <c r="G361">
        <v>24.314</v>
      </c>
      <c r="Q361">
        <v>88</v>
      </c>
      <c r="R361">
        <f t="shared" si="53"/>
        <v>0.36</v>
      </c>
      <c r="S361">
        <v>-43.122</v>
      </c>
      <c r="V361">
        <f t="shared" si="48"/>
        <v>1.3496240601503735</v>
      </c>
      <c r="W361">
        <v>-59.304000000000002</v>
      </c>
      <c r="Y361">
        <f t="shared" si="51"/>
        <v>2.7189873417721633</v>
      </c>
      <c r="Z361">
        <v>-49.087000000000003</v>
      </c>
      <c r="AB361">
        <f t="shared" si="46"/>
        <v>2.1013732026469056</v>
      </c>
      <c r="AC361">
        <v>31.173999999999999</v>
      </c>
      <c r="AE361">
        <f t="shared" si="49"/>
        <v>0.2956730769230802</v>
      </c>
      <c r="AF361">
        <v>-23.471</v>
      </c>
      <c r="AH361">
        <f t="shared" si="52"/>
        <v>1.3584183673469437</v>
      </c>
      <c r="AI361">
        <v>-24.445</v>
      </c>
    </row>
    <row r="362" spans="1:35" x14ac:dyDescent="0.3">
      <c r="A362">
        <v>89.7</v>
      </c>
      <c r="B362">
        <f t="shared" si="47"/>
        <v>1.3455000000000001</v>
      </c>
      <c r="C362">
        <v>58.456000000000003</v>
      </c>
      <c r="E362">
        <v>89.7</v>
      </c>
      <c r="F362">
        <f t="shared" si="50"/>
        <v>1.3455000000000001</v>
      </c>
      <c r="G362">
        <v>24.349</v>
      </c>
      <c r="Q362">
        <v>88.2</v>
      </c>
      <c r="R362">
        <f t="shared" si="53"/>
        <v>0.35399999999999993</v>
      </c>
      <c r="S362">
        <v>-43.238999999999997</v>
      </c>
      <c r="V362">
        <f t="shared" si="48"/>
        <v>1.353383458646614</v>
      </c>
      <c r="W362">
        <v>-59.463999999999999</v>
      </c>
      <c r="Y362">
        <f t="shared" si="51"/>
        <v>2.7265822784810241</v>
      </c>
      <c r="Z362">
        <v>-49.631</v>
      </c>
      <c r="AB362">
        <f t="shared" si="46"/>
        <v>2.0865217174983908</v>
      </c>
      <c r="AC362">
        <v>31.151</v>
      </c>
      <c r="AE362">
        <f t="shared" si="49"/>
        <v>0.28846153846154177</v>
      </c>
      <c r="AF362">
        <v>-23.524999999999999</v>
      </c>
      <c r="AH362">
        <f t="shared" si="52"/>
        <v>1.3622448979591886</v>
      </c>
      <c r="AI362">
        <v>-24.481000000000002</v>
      </c>
    </row>
    <row r="363" spans="1:35" x14ac:dyDescent="0.3">
      <c r="A363">
        <v>90</v>
      </c>
      <c r="B363">
        <f t="shared" si="47"/>
        <v>1.35</v>
      </c>
      <c r="C363">
        <v>58.68</v>
      </c>
      <c r="E363">
        <v>90</v>
      </c>
      <c r="F363">
        <f t="shared" si="50"/>
        <v>1.35</v>
      </c>
      <c r="G363">
        <v>24.384</v>
      </c>
      <c r="Q363">
        <v>88.4</v>
      </c>
      <c r="R363">
        <f t="shared" si="53"/>
        <v>0.34799999999999981</v>
      </c>
      <c r="S363">
        <v>-43.343000000000004</v>
      </c>
      <c r="V363">
        <f t="shared" si="48"/>
        <v>1.3571428571428545</v>
      </c>
      <c r="W363">
        <v>-59.624000000000002</v>
      </c>
      <c r="Y363">
        <f t="shared" si="51"/>
        <v>2.7341772151898849</v>
      </c>
      <c r="Z363">
        <v>-50.006</v>
      </c>
      <c r="AB363">
        <f t="shared" si="46"/>
        <v>2.0716702323498759</v>
      </c>
      <c r="AC363">
        <v>31.13</v>
      </c>
      <c r="AE363">
        <f t="shared" si="49"/>
        <v>0.28125000000000333</v>
      </c>
      <c r="AF363">
        <v>-23.56</v>
      </c>
      <c r="AH363">
        <f t="shared" si="52"/>
        <v>1.3660714285714335</v>
      </c>
      <c r="AI363">
        <v>-24.504999999999999</v>
      </c>
    </row>
    <row r="364" spans="1:35" x14ac:dyDescent="0.3">
      <c r="A364">
        <v>90.2</v>
      </c>
      <c r="B364">
        <f t="shared" si="47"/>
        <v>1.3530000000000002</v>
      </c>
      <c r="C364">
        <v>58.832000000000001</v>
      </c>
      <c r="E364">
        <v>90.2</v>
      </c>
      <c r="F364">
        <f t="shared" si="50"/>
        <v>1.3530000000000002</v>
      </c>
      <c r="G364">
        <v>24.408000000000001</v>
      </c>
      <c r="Q364">
        <v>88.7</v>
      </c>
      <c r="R364">
        <f t="shared" si="53"/>
        <v>0.33899999999999991</v>
      </c>
      <c r="S364">
        <v>-43.514000000000003</v>
      </c>
      <c r="V364">
        <f t="shared" si="48"/>
        <v>1.3609022556390951</v>
      </c>
      <c r="W364">
        <v>-59.868000000000002</v>
      </c>
      <c r="Y364">
        <f t="shared" si="51"/>
        <v>2.7417721518987457</v>
      </c>
      <c r="Z364">
        <v>-50.39</v>
      </c>
      <c r="AB364">
        <f t="shared" si="46"/>
        <v>2.056818747201361</v>
      </c>
      <c r="AC364">
        <v>31.109000000000002</v>
      </c>
      <c r="AE364">
        <f t="shared" si="49"/>
        <v>0.27403846153846489</v>
      </c>
      <c r="AF364">
        <v>-23.594999999999999</v>
      </c>
      <c r="AH364">
        <f t="shared" si="52"/>
        <v>1.3698979591836784</v>
      </c>
      <c r="AI364">
        <v>-24.53</v>
      </c>
    </row>
    <row r="365" spans="1:35" x14ac:dyDescent="0.3">
      <c r="A365">
        <v>90.4</v>
      </c>
      <c r="B365">
        <f t="shared" si="47"/>
        <v>1.3560000000000003</v>
      </c>
      <c r="C365">
        <v>58.984000000000002</v>
      </c>
      <c r="E365">
        <v>90.4</v>
      </c>
      <c r="F365">
        <f t="shared" si="50"/>
        <v>1.3560000000000003</v>
      </c>
      <c r="G365">
        <v>24.431000000000001</v>
      </c>
      <c r="Q365">
        <v>89</v>
      </c>
      <c r="R365">
        <f t="shared" si="53"/>
        <v>0.33</v>
      </c>
      <c r="S365">
        <v>-43.680999999999997</v>
      </c>
      <c r="V365">
        <f t="shared" si="48"/>
        <v>1.3646616541353356</v>
      </c>
      <c r="W365">
        <v>-60.115000000000002</v>
      </c>
      <c r="Y365">
        <f t="shared" si="51"/>
        <v>2.7493670886076065</v>
      </c>
      <c r="Z365">
        <v>-50.984000000000002</v>
      </c>
      <c r="AB365">
        <f t="shared" si="46"/>
        <v>2.0419672620528462</v>
      </c>
      <c r="AC365">
        <v>31.071000000000002</v>
      </c>
      <c r="AE365">
        <f t="shared" si="49"/>
        <v>0.26682692307692646</v>
      </c>
      <c r="AF365">
        <v>-23.649000000000001</v>
      </c>
      <c r="AH365">
        <f t="shared" si="52"/>
        <v>1.3737244897959233</v>
      </c>
      <c r="AI365">
        <v>-24.565999999999999</v>
      </c>
    </row>
    <row r="366" spans="1:35" x14ac:dyDescent="0.3">
      <c r="A366">
        <v>90.7</v>
      </c>
      <c r="B366">
        <f t="shared" si="47"/>
        <v>1.3605</v>
      </c>
      <c r="C366">
        <v>59.213999999999999</v>
      </c>
      <c r="E366">
        <v>90.7</v>
      </c>
      <c r="F366">
        <f t="shared" si="50"/>
        <v>1.3605</v>
      </c>
      <c r="G366">
        <v>24.466999999999999</v>
      </c>
      <c r="Q366">
        <v>89.2</v>
      </c>
      <c r="R366">
        <f t="shared" si="53"/>
        <v>0.3239999999999999</v>
      </c>
      <c r="S366">
        <v>-43.798999999999999</v>
      </c>
      <c r="V366">
        <f t="shared" si="48"/>
        <v>1.3684210526315761</v>
      </c>
      <c r="W366">
        <v>-60.280999999999999</v>
      </c>
      <c r="Y366">
        <f t="shared" si="51"/>
        <v>2.7569620253164673</v>
      </c>
      <c r="Z366">
        <v>-51.604999999999997</v>
      </c>
      <c r="AB366">
        <f t="shared" si="46"/>
        <v>2.0271157769043313</v>
      </c>
      <c r="AC366">
        <v>31.032</v>
      </c>
      <c r="AE366">
        <f t="shared" si="49"/>
        <v>0.25961538461538802</v>
      </c>
      <c r="AF366">
        <v>-23.702000000000002</v>
      </c>
      <c r="AH366">
        <f t="shared" si="52"/>
        <v>1.3775510204081682</v>
      </c>
      <c r="AI366">
        <v>-24.603000000000002</v>
      </c>
    </row>
    <row r="367" spans="1:35" x14ac:dyDescent="0.3">
      <c r="A367">
        <v>91</v>
      </c>
      <c r="B367">
        <f t="shared" si="47"/>
        <v>1.365</v>
      </c>
      <c r="C367">
        <v>59.448</v>
      </c>
      <c r="E367">
        <v>91</v>
      </c>
      <c r="F367">
        <f t="shared" si="50"/>
        <v>1.365</v>
      </c>
      <c r="G367">
        <v>24.503</v>
      </c>
      <c r="Q367">
        <v>89.4</v>
      </c>
      <c r="R367">
        <f t="shared" si="53"/>
        <v>0.31799999999999984</v>
      </c>
      <c r="S367">
        <v>-43.914000000000001</v>
      </c>
      <c r="V367">
        <f t="shared" si="48"/>
        <v>1.3721804511278166</v>
      </c>
      <c r="W367">
        <v>-60.447000000000003</v>
      </c>
      <c r="Y367">
        <f t="shared" si="51"/>
        <v>2.7645569620253281</v>
      </c>
      <c r="Z367">
        <v>-52.03</v>
      </c>
      <c r="AB367">
        <f t="shared" ref="AB367:AB402" si="54">AB366-1.5/101</f>
        <v>2.0122642917558164</v>
      </c>
      <c r="AC367">
        <v>31.001999999999999</v>
      </c>
      <c r="AE367">
        <f t="shared" si="49"/>
        <v>0.25240384615384959</v>
      </c>
      <c r="AF367">
        <v>-23.736000000000001</v>
      </c>
      <c r="AH367">
        <f t="shared" si="52"/>
        <v>1.3813775510204132</v>
      </c>
      <c r="AI367">
        <v>-24.628</v>
      </c>
    </row>
    <row r="368" spans="1:35" x14ac:dyDescent="0.3">
      <c r="A368">
        <v>91.2</v>
      </c>
      <c r="B368">
        <f t="shared" si="47"/>
        <v>1.3680000000000001</v>
      </c>
      <c r="C368">
        <v>59.606000000000002</v>
      </c>
      <c r="E368">
        <v>91.2</v>
      </c>
      <c r="F368">
        <f t="shared" si="50"/>
        <v>1.3680000000000001</v>
      </c>
      <c r="G368">
        <v>24.527000000000001</v>
      </c>
      <c r="Q368">
        <v>89.7</v>
      </c>
      <c r="R368">
        <f t="shared" si="53"/>
        <v>0.30899999999999994</v>
      </c>
      <c r="S368">
        <v>-44.088000000000001</v>
      </c>
      <c r="V368">
        <f t="shared" si="48"/>
        <v>1.3759398496240571</v>
      </c>
      <c r="W368">
        <v>-60.701000000000001</v>
      </c>
      <c r="Y368">
        <f t="shared" si="51"/>
        <v>2.7721518987341889</v>
      </c>
      <c r="Z368">
        <v>-52.465000000000003</v>
      </c>
      <c r="AB368">
        <f t="shared" si="54"/>
        <v>1.9974128066073016</v>
      </c>
      <c r="AC368">
        <v>30.981000000000002</v>
      </c>
      <c r="AE368">
        <f t="shared" si="49"/>
        <v>0.24519230769231112</v>
      </c>
      <c r="AF368">
        <v>-23.771999999999998</v>
      </c>
      <c r="AH368">
        <f t="shared" si="52"/>
        <v>1.3852040816326581</v>
      </c>
      <c r="AI368">
        <v>-24.652000000000001</v>
      </c>
    </row>
    <row r="369" spans="1:35" x14ac:dyDescent="0.3">
      <c r="A369">
        <v>91.4</v>
      </c>
      <c r="B369">
        <f t="shared" si="47"/>
        <v>1.3710000000000002</v>
      </c>
      <c r="C369">
        <v>59.764000000000003</v>
      </c>
      <c r="E369">
        <v>91.4</v>
      </c>
      <c r="F369">
        <f t="shared" si="50"/>
        <v>1.3710000000000002</v>
      </c>
      <c r="G369">
        <v>24.550999999999998</v>
      </c>
      <c r="Q369">
        <v>90</v>
      </c>
      <c r="R369">
        <f t="shared" si="53"/>
        <v>0.3</v>
      </c>
      <c r="S369">
        <v>-44.264000000000003</v>
      </c>
      <c r="V369">
        <f t="shared" si="48"/>
        <v>1.3796992481202976</v>
      </c>
      <c r="W369">
        <v>-60.957000000000001</v>
      </c>
      <c r="Y369">
        <f t="shared" si="51"/>
        <v>2.7797468354430497</v>
      </c>
      <c r="Z369">
        <v>-53.143000000000001</v>
      </c>
      <c r="AB369">
        <f t="shared" si="54"/>
        <v>1.9825613214587867</v>
      </c>
      <c r="AC369">
        <v>30.940999999999999</v>
      </c>
      <c r="AE369">
        <f t="shared" si="49"/>
        <v>0.23798076923077266</v>
      </c>
      <c r="AF369">
        <v>-23.827000000000002</v>
      </c>
      <c r="AH369">
        <f t="shared" si="52"/>
        <v>1.389030612244903</v>
      </c>
      <c r="AI369">
        <v>-24.689</v>
      </c>
    </row>
    <row r="370" spans="1:35" x14ac:dyDescent="0.3">
      <c r="A370">
        <v>91.7</v>
      </c>
      <c r="B370">
        <f t="shared" si="47"/>
        <v>1.3755000000000002</v>
      </c>
      <c r="C370">
        <v>60.005000000000003</v>
      </c>
      <c r="E370">
        <v>91.7</v>
      </c>
      <c r="F370">
        <f t="shared" si="50"/>
        <v>1.3755000000000002</v>
      </c>
      <c r="G370">
        <v>24.587</v>
      </c>
      <c r="Q370">
        <v>90.2</v>
      </c>
      <c r="R370">
        <f t="shared" si="53"/>
        <v>0.29399999999999993</v>
      </c>
      <c r="S370">
        <v>-44.384999999999998</v>
      </c>
      <c r="V370">
        <f t="shared" si="48"/>
        <v>1.3834586466165382</v>
      </c>
      <c r="W370">
        <v>-61.128999999999998</v>
      </c>
      <c r="Y370">
        <f t="shared" si="51"/>
        <v>2.7873417721519105</v>
      </c>
      <c r="Z370">
        <v>-53.850999999999999</v>
      </c>
      <c r="AB370">
        <f t="shared" si="54"/>
        <v>1.9677098363102719</v>
      </c>
      <c r="AC370">
        <v>30.899000000000001</v>
      </c>
      <c r="AE370">
        <f t="shared" si="49"/>
        <v>0.2307692307692342</v>
      </c>
      <c r="AF370">
        <v>-23.879000000000001</v>
      </c>
      <c r="AH370">
        <f t="shared" si="52"/>
        <v>1.3928571428571479</v>
      </c>
      <c r="AI370">
        <v>-24.727</v>
      </c>
    </row>
    <row r="371" spans="1:35" x14ac:dyDescent="0.3">
      <c r="A371">
        <v>92</v>
      </c>
      <c r="B371">
        <f t="shared" si="47"/>
        <v>1.38</v>
      </c>
      <c r="C371">
        <v>60.247999999999998</v>
      </c>
      <c r="E371">
        <v>92</v>
      </c>
      <c r="F371">
        <f t="shared" si="50"/>
        <v>1.38</v>
      </c>
      <c r="G371">
        <v>24.623000000000001</v>
      </c>
      <c r="Q371">
        <v>90.4</v>
      </c>
      <c r="R371">
        <f t="shared" si="53"/>
        <v>0.28799999999999981</v>
      </c>
      <c r="S371">
        <v>-44.503999999999998</v>
      </c>
      <c r="V371">
        <f t="shared" si="48"/>
        <v>1.3872180451127787</v>
      </c>
      <c r="W371">
        <v>-61.302</v>
      </c>
      <c r="Y371">
        <f t="shared" si="51"/>
        <v>2.7949367088607713</v>
      </c>
      <c r="Z371">
        <v>-54.34</v>
      </c>
      <c r="AB371">
        <f t="shared" si="54"/>
        <v>1.952858351161757</v>
      </c>
      <c r="AC371">
        <v>30.870999999999999</v>
      </c>
      <c r="AE371">
        <f t="shared" si="49"/>
        <v>0.22355769230769573</v>
      </c>
      <c r="AF371">
        <v>-23.914000000000001</v>
      </c>
      <c r="AH371">
        <f t="shared" si="52"/>
        <v>1.3966836734693928</v>
      </c>
      <c r="AI371">
        <v>-24.751999999999999</v>
      </c>
    </row>
    <row r="372" spans="1:35" x14ac:dyDescent="0.3">
      <c r="A372">
        <v>92.2</v>
      </c>
      <c r="B372">
        <f t="shared" si="47"/>
        <v>1.383</v>
      </c>
      <c r="C372">
        <v>60.411000000000001</v>
      </c>
      <c r="E372">
        <v>92.2</v>
      </c>
      <c r="F372">
        <f t="shared" si="50"/>
        <v>1.383</v>
      </c>
      <c r="G372">
        <v>24.646999999999998</v>
      </c>
      <c r="Q372">
        <v>90.7</v>
      </c>
      <c r="R372">
        <f t="shared" si="53"/>
        <v>0.27899999999999991</v>
      </c>
      <c r="S372">
        <v>-44.686</v>
      </c>
      <c r="V372">
        <f t="shared" si="48"/>
        <v>1.3909774436090192</v>
      </c>
      <c r="W372">
        <v>-61.564999999999998</v>
      </c>
      <c r="Y372">
        <f t="shared" si="51"/>
        <v>2.8025316455696321</v>
      </c>
      <c r="Z372">
        <v>-54.844000000000001</v>
      </c>
      <c r="AB372">
        <f t="shared" si="54"/>
        <v>1.9380068660132421</v>
      </c>
      <c r="AC372">
        <v>30.843</v>
      </c>
      <c r="AE372">
        <f t="shared" si="49"/>
        <v>0.21634615384615727</v>
      </c>
      <c r="AF372">
        <v>-23.949000000000002</v>
      </c>
      <c r="AH372">
        <f t="shared" si="52"/>
        <v>1.4005102040816377</v>
      </c>
      <c r="AI372">
        <v>-24.777000000000001</v>
      </c>
    </row>
    <row r="373" spans="1:35" x14ac:dyDescent="0.3">
      <c r="A373">
        <v>92.4</v>
      </c>
      <c r="B373">
        <f t="shared" si="47"/>
        <v>1.3860000000000001</v>
      </c>
      <c r="C373">
        <v>60.576000000000001</v>
      </c>
      <c r="E373">
        <v>92.4</v>
      </c>
      <c r="F373">
        <f t="shared" si="50"/>
        <v>1.3860000000000001</v>
      </c>
      <c r="G373">
        <v>24.670999999999999</v>
      </c>
      <c r="Q373">
        <v>91</v>
      </c>
      <c r="R373">
        <f t="shared" si="53"/>
        <v>0.27</v>
      </c>
      <c r="S373">
        <v>-44.87</v>
      </c>
      <c r="V373">
        <f t="shared" si="48"/>
        <v>1.3947368421052597</v>
      </c>
      <c r="W373">
        <v>-61.832000000000001</v>
      </c>
      <c r="Y373">
        <f t="shared" si="51"/>
        <v>2.8101265822784929</v>
      </c>
      <c r="Z373">
        <v>-55.63</v>
      </c>
      <c r="AB373">
        <f t="shared" si="54"/>
        <v>1.9231553808647273</v>
      </c>
      <c r="AC373">
        <v>30.803000000000001</v>
      </c>
      <c r="AE373">
        <f t="shared" si="49"/>
        <v>0.2091346153846188</v>
      </c>
      <c r="AF373">
        <v>-24.003</v>
      </c>
      <c r="AH373">
        <f t="shared" si="52"/>
        <v>1.4043367346938826</v>
      </c>
      <c r="AI373">
        <v>-24.814</v>
      </c>
    </row>
    <row r="374" spans="1:35" x14ac:dyDescent="0.3">
      <c r="A374">
        <v>92.7</v>
      </c>
      <c r="B374">
        <f t="shared" si="47"/>
        <v>1.3905000000000001</v>
      </c>
      <c r="C374">
        <v>60.826000000000001</v>
      </c>
      <c r="E374">
        <v>92.7</v>
      </c>
      <c r="F374">
        <f t="shared" si="50"/>
        <v>1.3905000000000001</v>
      </c>
      <c r="G374">
        <v>24.707999999999998</v>
      </c>
      <c r="Q374">
        <v>91.2</v>
      </c>
      <c r="R374">
        <f t="shared" si="53"/>
        <v>0.2639999999999999</v>
      </c>
      <c r="S374">
        <v>-44.997</v>
      </c>
      <c r="V374">
        <f t="shared" si="48"/>
        <v>1.3984962406015002</v>
      </c>
      <c r="W374">
        <v>-62.011000000000003</v>
      </c>
      <c r="Y374">
        <f t="shared" si="51"/>
        <v>2.8177215189873537</v>
      </c>
      <c r="Z374">
        <v>-56.454999999999998</v>
      </c>
      <c r="AB374">
        <f t="shared" si="54"/>
        <v>1.9083038957162124</v>
      </c>
      <c r="AC374">
        <v>30.763000000000002</v>
      </c>
      <c r="AE374">
        <f t="shared" si="49"/>
        <v>0.20192307692308034</v>
      </c>
      <c r="AF374">
        <v>-24.056000000000001</v>
      </c>
      <c r="AH374">
        <f t="shared" si="52"/>
        <v>1.4081632653061276</v>
      </c>
      <c r="AI374">
        <v>-24.852</v>
      </c>
    </row>
    <row r="375" spans="1:35" x14ac:dyDescent="0.3">
      <c r="A375">
        <v>93</v>
      </c>
      <c r="B375">
        <f t="shared" si="47"/>
        <v>1.395</v>
      </c>
      <c r="C375">
        <v>61.076999999999998</v>
      </c>
      <c r="E375">
        <v>93</v>
      </c>
      <c r="F375">
        <f t="shared" si="50"/>
        <v>1.395</v>
      </c>
      <c r="G375">
        <v>24.744</v>
      </c>
      <c r="Q375">
        <v>91.4</v>
      </c>
      <c r="R375">
        <f t="shared" si="53"/>
        <v>0.25799999999999984</v>
      </c>
      <c r="S375">
        <v>-45.119</v>
      </c>
      <c r="V375">
        <f t="shared" si="48"/>
        <v>1.4022556390977408</v>
      </c>
      <c r="W375">
        <v>-62.192</v>
      </c>
      <c r="Y375">
        <f t="shared" si="51"/>
        <v>2.8253164556962145</v>
      </c>
      <c r="Z375">
        <v>-57.023000000000003</v>
      </c>
      <c r="AB375">
        <f t="shared" si="54"/>
        <v>1.8934524105676975</v>
      </c>
      <c r="AC375">
        <v>30.736999999999998</v>
      </c>
      <c r="AE375">
        <f t="shared" si="49"/>
        <v>0.19471153846154188</v>
      </c>
      <c r="AF375">
        <v>-24.09</v>
      </c>
      <c r="AH375">
        <f t="shared" si="52"/>
        <v>1.4119897959183725</v>
      </c>
      <c r="AI375">
        <v>-24.876999999999999</v>
      </c>
    </row>
    <row r="376" spans="1:35" x14ac:dyDescent="0.3">
      <c r="A376">
        <v>93.2</v>
      </c>
      <c r="B376">
        <f t="shared" si="47"/>
        <v>1.3980000000000001</v>
      </c>
      <c r="C376">
        <v>61.247</v>
      </c>
      <c r="E376">
        <v>93.2</v>
      </c>
      <c r="F376">
        <f t="shared" si="50"/>
        <v>1.3980000000000001</v>
      </c>
      <c r="G376">
        <v>24.768999999999998</v>
      </c>
      <c r="Q376">
        <v>91.7</v>
      </c>
      <c r="R376">
        <f t="shared" si="53"/>
        <v>0.24899999999999992</v>
      </c>
      <c r="S376">
        <v>-45.308999999999997</v>
      </c>
      <c r="V376">
        <f t="shared" si="48"/>
        <v>1.4060150375939813</v>
      </c>
      <c r="W376">
        <v>-62.466999999999999</v>
      </c>
      <c r="Y376">
        <f t="shared" si="51"/>
        <v>2.8329113924050753</v>
      </c>
      <c r="Z376">
        <v>-57.612000000000002</v>
      </c>
      <c r="AB376">
        <f t="shared" si="54"/>
        <v>1.8786009254191827</v>
      </c>
      <c r="AC376">
        <v>30.709</v>
      </c>
      <c r="AE376">
        <f t="shared" si="49"/>
        <v>0.18750000000000341</v>
      </c>
      <c r="AF376">
        <v>-24.125</v>
      </c>
      <c r="AH376">
        <f t="shared" si="52"/>
        <v>1.4158163265306174</v>
      </c>
      <c r="AI376">
        <v>-24.902000000000001</v>
      </c>
    </row>
    <row r="377" spans="1:35" x14ac:dyDescent="0.3">
      <c r="A377">
        <v>93.4</v>
      </c>
      <c r="B377">
        <f t="shared" si="47"/>
        <v>1.4010000000000002</v>
      </c>
      <c r="C377">
        <v>61.417999999999999</v>
      </c>
      <c r="E377">
        <v>93.4</v>
      </c>
      <c r="F377">
        <f t="shared" si="50"/>
        <v>1.4010000000000002</v>
      </c>
      <c r="G377">
        <v>24.792999999999999</v>
      </c>
      <c r="Q377">
        <v>92</v>
      </c>
      <c r="R377">
        <f t="shared" si="53"/>
        <v>0.24</v>
      </c>
      <c r="S377">
        <v>-45.500999999999998</v>
      </c>
      <c r="V377">
        <f t="shared" si="48"/>
        <v>1.4097744360902218</v>
      </c>
      <c r="W377">
        <v>-62.744999999999997</v>
      </c>
      <c r="Y377">
        <f t="shared" si="51"/>
        <v>2.8405063291139361</v>
      </c>
      <c r="Z377">
        <v>-58.533000000000001</v>
      </c>
      <c r="AB377">
        <f t="shared" si="54"/>
        <v>1.8637494402706678</v>
      </c>
      <c r="AC377">
        <v>30.669</v>
      </c>
      <c r="AE377">
        <f t="shared" si="49"/>
        <v>0.18028846153846495</v>
      </c>
      <c r="AF377">
        <v>-24.177</v>
      </c>
      <c r="AH377">
        <f t="shared" si="52"/>
        <v>1.4196428571428623</v>
      </c>
      <c r="AI377">
        <v>-24.94</v>
      </c>
    </row>
    <row r="378" spans="1:35" x14ac:dyDescent="0.3">
      <c r="A378">
        <v>93.7</v>
      </c>
      <c r="B378">
        <f t="shared" si="47"/>
        <v>1.4055000000000002</v>
      </c>
      <c r="C378">
        <v>61.677</v>
      </c>
      <c r="E378">
        <v>93.7</v>
      </c>
      <c r="F378">
        <f t="shared" si="50"/>
        <v>1.4055000000000002</v>
      </c>
      <c r="G378">
        <v>24.83</v>
      </c>
      <c r="Q378">
        <v>92.2</v>
      </c>
      <c r="R378">
        <f t="shared" si="53"/>
        <v>0.2339999999999999</v>
      </c>
      <c r="S378">
        <v>-45.634</v>
      </c>
      <c r="V378">
        <f t="shared" si="48"/>
        <v>1.4135338345864623</v>
      </c>
      <c r="W378">
        <v>-62.933</v>
      </c>
      <c r="Y378">
        <f t="shared" si="51"/>
        <v>2.8481012658227969</v>
      </c>
      <c r="Z378">
        <v>-59.503</v>
      </c>
      <c r="AB378">
        <f t="shared" si="54"/>
        <v>1.8488979551221529</v>
      </c>
      <c r="AC378">
        <v>30.628</v>
      </c>
      <c r="AE378">
        <f t="shared" si="49"/>
        <v>0.17307692307692649</v>
      </c>
      <c r="AF378">
        <v>-24.228999999999999</v>
      </c>
      <c r="AH378">
        <f t="shared" si="52"/>
        <v>1.4234693877551072</v>
      </c>
      <c r="AI378">
        <v>-24.978000000000002</v>
      </c>
    </row>
    <row r="379" spans="1:35" x14ac:dyDescent="0.3">
      <c r="A379">
        <v>94</v>
      </c>
      <c r="B379">
        <f t="shared" si="47"/>
        <v>1.41</v>
      </c>
      <c r="C379">
        <v>61.94</v>
      </c>
      <c r="E379">
        <v>94</v>
      </c>
      <c r="F379">
        <f t="shared" si="50"/>
        <v>1.41</v>
      </c>
      <c r="G379">
        <v>24.867000000000001</v>
      </c>
      <c r="Q379">
        <v>92.4</v>
      </c>
      <c r="R379">
        <f t="shared" si="53"/>
        <v>0.22799999999999984</v>
      </c>
      <c r="S379">
        <v>-45.761000000000003</v>
      </c>
      <c r="V379">
        <f t="shared" si="48"/>
        <v>1.4172932330827028</v>
      </c>
      <c r="W379">
        <v>-63.122</v>
      </c>
      <c r="Y379">
        <f t="shared" si="51"/>
        <v>2.8556962025316577</v>
      </c>
      <c r="Z379">
        <v>-60.174999999999997</v>
      </c>
      <c r="AB379">
        <f t="shared" si="54"/>
        <v>1.8340464699736381</v>
      </c>
      <c r="AC379">
        <v>30.600999999999999</v>
      </c>
      <c r="AE379">
        <f t="shared" si="49"/>
        <v>0.16586538461538802</v>
      </c>
      <c r="AF379">
        <v>-24.263000000000002</v>
      </c>
      <c r="AH379">
        <f t="shared" si="52"/>
        <v>1.4272959183673521</v>
      </c>
      <c r="AI379">
        <v>-25.004000000000001</v>
      </c>
    </row>
    <row r="380" spans="1:35" x14ac:dyDescent="0.3">
      <c r="A380">
        <v>94.2</v>
      </c>
      <c r="B380">
        <f t="shared" si="47"/>
        <v>1.413</v>
      </c>
      <c r="C380">
        <v>62.116</v>
      </c>
      <c r="E380">
        <v>94.2</v>
      </c>
      <c r="F380">
        <f t="shared" si="50"/>
        <v>1.413</v>
      </c>
      <c r="G380">
        <v>24.891999999999999</v>
      </c>
      <c r="Q380">
        <v>92.7</v>
      </c>
      <c r="R380">
        <f t="shared" si="53"/>
        <v>0.21899999999999992</v>
      </c>
      <c r="S380">
        <v>-45.96</v>
      </c>
      <c r="V380">
        <f t="shared" si="48"/>
        <v>1.4210526315789433</v>
      </c>
      <c r="W380">
        <v>-63.41</v>
      </c>
      <c r="Y380">
        <f t="shared" si="51"/>
        <v>2.8632911392405185</v>
      </c>
      <c r="Z380">
        <v>-60.866</v>
      </c>
      <c r="AB380">
        <f t="shared" si="54"/>
        <v>1.8191949848251232</v>
      </c>
      <c r="AC380">
        <v>30.571999999999999</v>
      </c>
      <c r="AE380">
        <f t="shared" si="49"/>
        <v>0.15865384615384956</v>
      </c>
      <c r="AF380">
        <v>-24.297999999999998</v>
      </c>
      <c r="AH380">
        <f t="shared" si="52"/>
        <v>1.4311224489795971</v>
      </c>
      <c r="AI380">
        <v>-25.029</v>
      </c>
    </row>
    <row r="381" spans="1:35" x14ac:dyDescent="0.3">
      <c r="A381">
        <v>94.4</v>
      </c>
      <c r="B381">
        <f t="shared" si="47"/>
        <v>1.4160000000000001</v>
      </c>
      <c r="C381">
        <v>62.295000000000002</v>
      </c>
      <c r="E381">
        <v>94.4</v>
      </c>
      <c r="F381">
        <f t="shared" si="50"/>
        <v>1.4160000000000001</v>
      </c>
      <c r="G381">
        <v>24.916</v>
      </c>
      <c r="Q381">
        <v>93</v>
      </c>
      <c r="R381">
        <f t="shared" si="53"/>
        <v>0.21</v>
      </c>
      <c r="S381">
        <v>-46.16</v>
      </c>
      <c r="V381">
        <f t="shared" si="48"/>
        <v>1.4248120300751839</v>
      </c>
      <c r="W381">
        <v>-63.701999999999998</v>
      </c>
      <c r="Y381">
        <f t="shared" si="51"/>
        <v>2.8708860759493793</v>
      </c>
      <c r="Z381">
        <v>-61.953000000000003</v>
      </c>
      <c r="AB381">
        <f t="shared" si="54"/>
        <v>1.8043434996766083</v>
      </c>
      <c r="AC381">
        <v>30.53</v>
      </c>
      <c r="AE381">
        <f t="shared" si="49"/>
        <v>0.1514423076923111</v>
      </c>
      <c r="AF381">
        <v>-24.350999999999999</v>
      </c>
      <c r="AH381">
        <f t="shared" si="52"/>
        <v>1.434948979591842</v>
      </c>
      <c r="AI381">
        <v>-25.068000000000001</v>
      </c>
    </row>
    <row r="382" spans="1:35" x14ac:dyDescent="0.3">
      <c r="A382">
        <v>94.7</v>
      </c>
      <c r="B382">
        <f t="shared" si="47"/>
        <v>1.4205000000000001</v>
      </c>
      <c r="C382">
        <v>62.566000000000003</v>
      </c>
      <c r="E382">
        <v>94.7</v>
      </c>
      <c r="F382">
        <f t="shared" si="50"/>
        <v>1.4205000000000001</v>
      </c>
      <c r="G382">
        <v>24.954000000000001</v>
      </c>
      <c r="Q382">
        <v>93.2</v>
      </c>
      <c r="R382">
        <f t="shared" si="53"/>
        <v>0.2039999999999999</v>
      </c>
      <c r="S382">
        <v>-46.298999999999999</v>
      </c>
      <c r="V382">
        <f t="shared" si="48"/>
        <v>1.4285714285714244</v>
      </c>
      <c r="W382">
        <v>-63.9</v>
      </c>
      <c r="Y382">
        <f t="shared" si="51"/>
        <v>2.8784810126582401</v>
      </c>
      <c r="Z382">
        <v>-63.098999999999997</v>
      </c>
      <c r="AB382">
        <f t="shared" si="54"/>
        <v>1.7894920145280935</v>
      </c>
      <c r="AC382">
        <v>30.486999999999998</v>
      </c>
      <c r="AE382">
        <f t="shared" si="49"/>
        <v>0.14423076923077263</v>
      </c>
      <c r="AF382">
        <v>-24.402999999999999</v>
      </c>
      <c r="AH382">
        <f t="shared" si="52"/>
        <v>1.4387755102040869</v>
      </c>
      <c r="AI382">
        <v>-25.106000000000002</v>
      </c>
    </row>
    <row r="383" spans="1:35" x14ac:dyDescent="0.3">
      <c r="A383">
        <v>95</v>
      </c>
      <c r="B383">
        <f t="shared" si="47"/>
        <v>1.425</v>
      </c>
      <c r="C383">
        <v>62.838999999999999</v>
      </c>
      <c r="E383">
        <v>95</v>
      </c>
      <c r="F383">
        <f t="shared" si="50"/>
        <v>1.425</v>
      </c>
      <c r="G383">
        <v>24.991</v>
      </c>
      <c r="Q383">
        <v>93.4</v>
      </c>
      <c r="R383">
        <f t="shared" si="53"/>
        <v>0.19799999999999984</v>
      </c>
      <c r="S383">
        <v>-46.430999999999997</v>
      </c>
      <c r="V383">
        <f t="shared" si="48"/>
        <v>1.4323308270676649</v>
      </c>
      <c r="W383">
        <v>-64.180999999999997</v>
      </c>
      <c r="Y383">
        <f t="shared" si="51"/>
        <v>2.8860759493671009</v>
      </c>
      <c r="Z383">
        <v>-63.9</v>
      </c>
      <c r="AB383">
        <f t="shared" si="54"/>
        <v>1.7746405293795786</v>
      </c>
      <c r="AC383">
        <v>30.459</v>
      </c>
      <c r="AE383">
        <f t="shared" si="49"/>
        <v>0.13701923076923417</v>
      </c>
      <c r="AF383">
        <v>-24.437999999999999</v>
      </c>
      <c r="AH383">
        <f t="shared" si="52"/>
        <v>1.4426020408163318</v>
      </c>
      <c r="AI383">
        <v>-25.13</v>
      </c>
    </row>
    <row r="384" spans="1:35" x14ac:dyDescent="0.3">
      <c r="A384">
        <v>95.2</v>
      </c>
      <c r="B384">
        <f t="shared" si="47"/>
        <v>1.4280000000000002</v>
      </c>
      <c r="C384">
        <v>63.024000000000001</v>
      </c>
      <c r="E384">
        <v>95.2</v>
      </c>
      <c r="F384">
        <f t="shared" si="50"/>
        <v>1.4280000000000002</v>
      </c>
      <c r="G384">
        <v>25.015999999999998</v>
      </c>
      <c r="Q384">
        <v>93.7</v>
      </c>
      <c r="R384">
        <f t="shared" si="53"/>
        <v>0.18899999999999992</v>
      </c>
      <c r="S384">
        <v>-46.64</v>
      </c>
      <c r="V384">
        <f t="shared" si="48"/>
        <v>1.4360902255639054</v>
      </c>
      <c r="W384">
        <v>-64.400999999999996</v>
      </c>
      <c r="Y384">
        <f t="shared" si="51"/>
        <v>2.8936708860759617</v>
      </c>
      <c r="Z384">
        <v>-64.733000000000004</v>
      </c>
      <c r="AB384">
        <f t="shared" si="54"/>
        <v>1.7597890442310637</v>
      </c>
      <c r="AC384">
        <v>30.43</v>
      </c>
      <c r="AE384">
        <f t="shared" si="49"/>
        <v>0.1298076923076957</v>
      </c>
      <c r="AF384">
        <v>-24.474</v>
      </c>
      <c r="AH384">
        <f t="shared" si="52"/>
        <v>1.4464285714285767</v>
      </c>
      <c r="AI384">
        <v>-25.158000000000001</v>
      </c>
    </row>
    <row r="385" spans="1:35" x14ac:dyDescent="0.3">
      <c r="A385">
        <v>95.4</v>
      </c>
      <c r="B385">
        <f t="shared" si="47"/>
        <v>1.4310000000000003</v>
      </c>
      <c r="C385">
        <v>63.210999999999999</v>
      </c>
      <c r="E385">
        <v>95.4</v>
      </c>
      <c r="F385">
        <f t="shared" si="50"/>
        <v>1.4310000000000003</v>
      </c>
      <c r="G385">
        <v>25.041</v>
      </c>
      <c r="Q385">
        <v>94</v>
      </c>
      <c r="R385">
        <f t="shared" si="53"/>
        <v>0.18</v>
      </c>
      <c r="S385">
        <v>-46.847999999999999</v>
      </c>
      <c r="V385">
        <f t="shared" si="48"/>
        <v>1.4398496240601459</v>
      </c>
      <c r="W385">
        <v>-64.718000000000004</v>
      </c>
      <c r="Y385">
        <f t="shared" si="51"/>
        <v>2.9012658227848225</v>
      </c>
      <c r="Z385">
        <v>-66.040000000000006</v>
      </c>
      <c r="AB385">
        <f t="shared" si="54"/>
        <v>1.7449375590825489</v>
      </c>
      <c r="AC385">
        <v>30.387</v>
      </c>
      <c r="AE385">
        <f t="shared" si="49"/>
        <v>0.12259615384615724</v>
      </c>
      <c r="AF385">
        <v>-24.526</v>
      </c>
      <c r="AH385">
        <f t="shared" si="52"/>
        <v>1.4502551020408216</v>
      </c>
      <c r="AI385">
        <v>-25.196999999999999</v>
      </c>
    </row>
    <row r="386" spans="1:35" x14ac:dyDescent="0.3">
      <c r="A386">
        <v>95.7</v>
      </c>
      <c r="B386">
        <f t="shared" si="47"/>
        <v>1.4355000000000002</v>
      </c>
      <c r="C386">
        <v>63.494</v>
      </c>
      <c r="E386">
        <v>95.7</v>
      </c>
      <c r="F386">
        <f t="shared" si="50"/>
        <v>1.4355000000000002</v>
      </c>
      <c r="G386">
        <v>25.079000000000001</v>
      </c>
      <c r="Q386">
        <v>94.2</v>
      </c>
      <c r="R386">
        <f t="shared" si="53"/>
        <v>0.1739999999999999</v>
      </c>
      <c r="S386">
        <v>-47.058</v>
      </c>
      <c r="V386">
        <f t="shared" si="48"/>
        <v>1.4436090225563865</v>
      </c>
      <c r="W386">
        <v>-64.915000000000006</v>
      </c>
      <c r="Y386">
        <f t="shared" si="51"/>
        <v>2.9088607594936833</v>
      </c>
      <c r="Z386">
        <v>-67.430999999999997</v>
      </c>
      <c r="AB386">
        <f t="shared" si="54"/>
        <v>1.730086073934034</v>
      </c>
      <c r="AC386">
        <v>30.343</v>
      </c>
      <c r="AE386">
        <f t="shared" si="49"/>
        <v>0.11538461538461878</v>
      </c>
      <c r="AF386">
        <v>-24.579000000000001</v>
      </c>
      <c r="AH386">
        <f t="shared" si="52"/>
        <v>1.4540816326530666</v>
      </c>
      <c r="AI386">
        <v>-25.236000000000001</v>
      </c>
    </row>
    <row r="387" spans="1:35" x14ac:dyDescent="0.3">
      <c r="A387">
        <v>96</v>
      </c>
      <c r="B387">
        <f t="shared" si="47"/>
        <v>1.44</v>
      </c>
      <c r="C387">
        <v>63.780999999999999</v>
      </c>
      <c r="E387">
        <v>96</v>
      </c>
      <c r="F387">
        <f t="shared" si="50"/>
        <v>1.44</v>
      </c>
      <c r="G387">
        <v>25.117000000000001</v>
      </c>
      <c r="Q387">
        <v>94.4</v>
      </c>
      <c r="R387">
        <f t="shared" si="53"/>
        <v>0.16799999999999982</v>
      </c>
      <c r="S387">
        <v>-47.131999999999998</v>
      </c>
      <c r="V387">
        <f t="shared" si="48"/>
        <v>1.447368421052627</v>
      </c>
      <c r="W387">
        <v>-65.126000000000005</v>
      </c>
      <c r="Y387">
        <f t="shared" si="51"/>
        <v>2.9164556962025441</v>
      </c>
      <c r="Z387">
        <v>-68.409000000000006</v>
      </c>
      <c r="AB387">
        <f t="shared" si="54"/>
        <v>1.7152345887855192</v>
      </c>
      <c r="AC387">
        <v>30.31</v>
      </c>
      <c r="AE387">
        <f t="shared" si="49"/>
        <v>0.10817307692308031</v>
      </c>
      <c r="AF387">
        <v>-24.613</v>
      </c>
      <c r="AH387">
        <f t="shared" si="52"/>
        <v>1.4579081632653115</v>
      </c>
      <c r="AI387">
        <v>-25.262</v>
      </c>
    </row>
    <row r="388" spans="1:35" x14ac:dyDescent="0.3">
      <c r="A388">
        <v>96.2</v>
      </c>
      <c r="B388">
        <f t="shared" ref="B388:B451" si="55">A388*$B$2/100</f>
        <v>1.4430000000000001</v>
      </c>
      <c r="C388">
        <v>63.975000000000001</v>
      </c>
      <c r="E388">
        <v>96.2</v>
      </c>
      <c r="F388">
        <f t="shared" si="50"/>
        <v>1.4430000000000001</v>
      </c>
      <c r="G388">
        <v>25.14</v>
      </c>
      <c r="Q388">
        <v>94.7</v>
      </c>
      <c r="R388">
        <f t="shared" si="53"/>
        <v>0.15899999999999992</v>
      </c>
      <c r="S388">
        <v>-47.353999999999999</v>
      </c>
      <c r="V388">
        <f t="shared" ref="V388:V402" si="56">V387+1.5/399</f>
        <v>1.4511278195488675</v>
      </c>
      <c r="W388">
        <v>-65.442999999999998</v>
      </c>
      <c r="Y388">
        <f t="shared" si="51"/>
        <v>2.9240506329114049</v>
      </c>
      <c r="Z388">
        <v>-69.432000000000002</v>
      </c>
      <c r="AB388">
        <f t="shared" si="54"/>
        <v>1.7003831036370043</v>
      </c>
      <c r="AC388">
        <v>30.279</v>
      </c>
      <c r="AE388">
        <f t="shared" ref="AE388:AE402" si="57">AE387-1.5/208</f>
        <v>0.10096153846154185</v>
      </c>
      <c r="AF388">
        <v>-24.648</v>
      </c>
      <c r="AH388">
        <f t="shared" si="52"/>
        <v>1.4617346938775564</v>
      </c>
      <c r="AI388">
        <v>-25.288</v>
      </c>
    </row>
    <row r="389" spans="1:35" x14ac:dyDescent="0.3">
      <c r="A389">
        <v>96.4</v>
      </c>
      <c r="B389">
        <f t="shared" si="55"/>
        <v>1.4460000000000002</v>
      </c>
      <c r="C389">
        <v>64.171000000000006</v>
      </c>
      <c r="E389">
        <v>96.4</v>
      </c>
      <c r="F389">
        <f t="shared" ref="F389:F452" si="58">E389*$B$2/100</f>
        <v>1.4460000000000002</v>
      </c>
      <c r="G389">
        <v>25.167000000000002</v>
      </c>
      <c r="Q389">
        <v>95</v>
      </c>
      <c r="R389">
        <f t="shared" si="53"/>
        <v>0.15</v>
      </c>
      <c r="S389">
        <v>-47.575000000000003</v>
      </c>
      <c r="V389">
        <f t="shared" si="56"/>
        <v>1.454887218045108</v>
      </c>
      <c r="W389">
        <v>-65.766999999999996</v>
      </c>
      <c r="Y389">
        <f t="shared" ref="Y389:Y401" si="59">Y388+3/395</f>
        <v>2.9316455696202657</v>
      </c>
      <c r="Z389">
        <v>-71.052000000000007</v>
      </c>
      <c r="AB389">
        <f t="shared" si="54"/>
        <v>1.6855316184884894</v>
      </c>
      <c r="AC389">
        <v>30.231000000000002</v>
      </c>
      <c r="AE389">
        <f t="shared" si="57"/>
        <v>9.3750000000003386E-2</v>
      </c>
      <c r="AF389">
        <v>-24.7</v>
      </c>
      <c r="AH389">
        <f t="shared" si="52"/>
        <v>1.4655612244898013</v>
      </c>
      <c r="AI389">
        <v>-25.327000000000002</v>
      </c>
    </row>
    <row r="390" spans="1:35" x14ac:dyDescent="0.3">
      <c r="A390">
        <v>96.7</v>
      </c>
      <c r="B390">
        <f t="shared" si="55"/>
        <v>1.4505000000000001</v>
      </c>
      <c r="C390">
        <v>64.468000000000004</v>
      </c>
      <c r="E390">
        <v>96.7</v>
      </c>
      <c r="F390">
        <f t="shared" si="58"/>
        <v>1.4505000000000001</v>
      </c>
      <c r="G390">
        <v>25.206</v>
      </c>
      <c r="Q390">
        <v>95.2</v>
      </c>
      <c r="R390">
        <f t="shared" si="53"/>
        <v>0.14399999999999991</v>
      </c>
      <c r="S390">
        <v>-47.723999999999997</v>
      </c>
      <c r="V390">
        <f t="shared" si="56"/>
        <v>1.4586466165413485</v>
      </c>
      <c r="W390">
        <v>-65.983000000000004</v>
      </c>
      <c r="Y390">
        <f t="shared" si="59"/>
        <v>2.9392405063291265</v>
      </c>
      <c r="Z390">
        <v>-72.783000000000001</v>
      </c>
      <c r="AB390">
        <f t="shared" si="54"/>
        <v>1.6706801333399746</v>
      </c>
      <c r="AC390">
        <v>30.184000000000001</v>
      </c>
      <c r="AE390">
        <f t="shared" si="57"/>
        <v>8.6538461538464923E-2</v>
      </c>
      <c r="AF390">
        <v>-24.751999999999999</v>
      </c>
      <c r="AH390">
        <f t="shared" si="52"/>
        <v>1.4693877551020462</v>
      </c>
      <c r="AI390">
        <v>-25.366</v>
      </c>
    </row>
    <row r="391" spans="1:35" x14ac:dyDescent="0.3">
      <c r="A391">
        <v>97</v>
      </c>
      <c r="B391">
        <f t="shared" si="55"/>
        <v>1.4550000000000001</v>
      </c>
      <c r="C391">
        <v>64.77</v>
      </c>
      <c r="E391">
        <v>97</v>
      </c>
      <c r="F391">
        <f t="shared" si="58"/>
        <v>1.4550000000000001</v>
      </c>
      <c r="G391">
        <v>25.244</v>
      </c>
      <c r="Q391">
        <v>95.4</v>
      </c>
      <c r="R391">
        <f t="shared" si="53"/>
        <v>0.13799999999999982</v>
      </c>
      <c r="S391">
        <v>-47.871000000000002</v>
      </c>
      <c r="V391">
        <f t="shared" si="56"/>
        <v>1.462406015037589</v>
      </c>
      <c r="W391">
        <v>-66.203000000000003</v>
      </c>
      <c r="Y391">
        <f t="shared" si="59"/>
        <v>2.9468354430379873</v>
      </c>
      <c r="Z391">
        <v>-74.006</v>
      </c>
      <c r="AB391">
        <f t="shared" si="54"/>
        <v>1.6558286481914597</v>
      </c>
      <c r="AC391">
        <v>30.15</v>
      </c>
      <c r="AE391">
        <f t="shared" si="57"/>
        <v>7.9326923076926459E-2</v>
      </c>
      <c r="AF391">
        <v>-24.786999999999999</v>
      </c>
      <c r="AH391">
        <f t="shared" si="52"/>
        <v>1.4732142857142911</v>
      </c>
      <c r="AI391">
        <v>-25.393000000000001</v>
      </c>
    </row>
    <row r="392" spans="1:35" x14ac:dyDescent="0.3">
      <c r="A392">
        <v>97.2</v>
      </c>
      <c r="B392">
        <f t="shared" si="55"/>
        <v>1.4580000000000002</v>
      </c>
      <c r="C392">
        <v>64.974000000000004</v>
      </c>
      <c r="E392">
        <v>97.2</v>
      </c>
      <c r="F392">
        <f t="shared" si="58"/>
        <v>1.4580000000000002</v>
      </c>
      <c r="G392">
        <v>25.268999999999998</v>
      </c>
      <c r="Q392">
        <v>95.7</v>
      </c>
      <c r="R392">
        <f t="shared" si="53"/>
        <v>0.12899999999999992</v>
      </c>
      <c r="S392">
        <v>-48.085999999999999</v>
      </c>
      <c r="V392">
        <f t="shared" si="56"/>
        <v>1.4661654135338296</v>
      </c>
      <c r="W392">
        <v>-66.537000000000006</v>
      </c>
      <c r="Y392">
        <f t="shared" si="59"/>
        <v>2.9544303797468481</v>
      </c>
      <c r="Z392">
        <v>-75.290000000000006</v>
      </c>
      <c r="AB392">
        <f t="shared" si="54"/>
        <v>1.6409771630429448</v>
      </c>
      <c r="AC392">
        <v>30.116</v>
      </c>
      <c r="AE392">
        <f t="shared" si="57"/>
        <v>7.2115384615387995E-2</v>
      </c>
      <c r="AF392">
        <v>-24.821999999999999</v>
      </c>
      <c r="AH392">
        <f t="shared" ref="AH392:AH402" si="60">AH391+1.5/392</f>
        <v>1.4770408163265361</v>
      </c>
      <c r="AI392">
        <v>-25.419</v>
      </c>
    </row>
    <row r="393" spans="1:35" x14ac:dyDescent="0.3">
      <c r="A393">
        <v>97.4</v>
      </c>
      <c r="B393">
        <f t="shared" si="55"/>
        <v>1.4610000000000003</v>
      </c>
      <c r="C393">
        <v>65.180000000000007</v>
      </c>
      <c r="E393">
        <v>97.4</v>
      </c>
      <c r="F393">
        <f t="shared" si="58"/>
        <v>1.4610000000000003</v>
      </c>
      <c r="G393">
        <v>25.295000000000002</v>
      </c>
      <c r="Q393">
        <v>96</v>
      </c>
      <c r="R393">
        <f t="shared" si="53"/>
        <v>0.12</v>
      </c>
      <c r="S393">
        <v>-48.314999999999998</v>
      </c>
      <c r="V393">
        <f t="shared" si="56"/>
        <v>1.4699248120300701</v>
      </c>
      <c r="W393">
        <v>-66.876999999999995</v>
      </c>
      <c r="Y393">
        <f t="shared" si="59"/>
        <v>2.9620253164557089</v>
      </c>
      <c r="Z393">
        <v>-77.334999999999994</v>
      </c>
      <c r="AB393">
        <f t="shared" si="54"/>
        <v>1.62612567789443</v>
      </c>
      <c r="AC393">
        <v>30.065000000000001</v>
      </c>
      <c r="AE393">
        <f t="shared" si="57"/>
        <v>6.4903846153849531E-2</v>
      </c>
      <c r="AF393">
        <v>-24.875</v>
      </c>
      <c r="AH393">
        <f t="shared" si="60"/>
        <v>1.480867346938781</v>
      </c>
      <c r="AI393">
        <v>-25.459</v>
      </c>
    </row>
    <row r="394" spans="1:35" x14ac:dyDescent="0.3">
      <c r="A394">
        <v>97.7</v>
      </c>
      <c r="B394">
        <f t="shared" si="55"/>
        <v>1.4655</v>
      </c>
      <c r="C394">
        <v>65.492999999999995</v>
      </c>
      <c r="E394">
        <v>97.7</v>
      </c>
      <c r="F394">
        <f t="shared" si="58"/>
        <v>1.4655</v>
      </c>
      <c r="G394">
        <v>25.332999999999998</v>
      </c>
      <c r="Q394">
        <v>96.2</v>
      </c>
      <c r="R394">
        <f t="shared" si="53"/>
        <v>0.11399999999999992</v>
      </c>
      <c r="S394">
        <v>-48.478999999999999</v>
      </c>
      <c r="V394">
        <f t="shared" si="56"/>
        <v>1.4736842105263106</v>
      </c>
      <c r="W394">
        <v>-67.106999999999999</v>
      </c>
      <c r="Y394">
        <f t="shared" si="59"/>
        <v>2.9696202531645697</v>
      </c>
      <c r="Z394">
        <v>-79.52</v>
      </c>
      <c r="AB394">
        <f t="shared" si="54"/>
        <v>1.6112741927459151</v>
      </c>
      <c r="AC394">
        <v>30.015000000000001</v>
      </c>
      <c r="AE394">
        <f t="shared" si="57"/>
        <v>5.7692307692311068E-2</v>
      </c>
      <c r="AF394">
        <v>-24.928000000000001</v>
      </c>
      <c r="AH394">
        <f t="shared" si="60"/>
        <v>1.4846938775510259</v>
      </c>
      <c r="AI394">
        <v>-25.498000000000001</v>
      </c>
    </row>
    <row r="395" spans="1:35" x14ac:dyDescent="0.3">
      <c r="A395">
        <v>98</v>
      </c>
      <c r="B395">
        <f t="shared" si="55"/>
        <v>1.47</v>
      </c>
      <c r="C395">
        <v>65.81</v>
      </c>
      <c r="E395">
        <v>98</v>
      </c>
      <c r="F395">
        <f t="shared" si="58"/>
        <v>1.47</v>
      </c>
      <c r="G395">
        <v>25.372</v>
      </c>
      <c r="Q395">
        <v>96.4</v>
      </c>
      <c r="R395">
        <f t="shared" si="53"/>
        <v>0.10799999999999983</v>
      </c>
      <c r="S395">
        <v>-48.631</v>
      </c>
      <c r="V395">
        <f t="shared" si="56"/>
        <v>1.4774436090225511</v>
      </c>
      <c r="W395">
        <v>-67.34</v>
      </c>
      <c r="Y395">
        <f t="shared" si="59"/>
        <v>2.9772151898734305</v>
      </c>
      <c r="Z395">
        <v>-81.066999999999993</v>
      </c>
      <c r="AB395">
        <f t="shared" si="54"/>
        <v>1.5964227075974002</v>
      </c>
      <c r="AC395">
        <v>29.981000000000002</v>
      </c>
      <c r="AE395">
        <f t="shared" si="57"/>
        <v>5.0480769230772604E-2</v>
      </c>
      <c r="AF395">
        <v>-24.963000000000001</v>
      </c>
      <c r="AH395">
        <f t="shared" si="60"/>
        <v>1.4885204081632708</v>
      </c>
      <c r="AI395">
        <v>-25.524999999999999</v>
      </c>
    </row>
    <row r="396" spans="1:35" x14ac:dyDescent="0.3">
      <c r="A396">
        <v>98.2</v>
      </c>
      <c r="B396">
        <f t="shared" si="55"/>
        <v>1.4730000000000001</v>
      </c>
      <c r="C396">
        <v>66.022999999999996</v>
      </c>
      <c r="E396">
        <v>98.2</v>
      </c>
      <c r="F396">
        <f t="shared" si="58"/>
        <v>1.4730000000000001</v>
      </c>
      <c r="G396">
        <v>25.396999999999998</v>
      </c>
      <c r="Q396">
        <v>96.7</v>
      </c>
      <c r="R396">
        <f t="shared" si="53"/>
        <v>9.8999999999999921E-2</v>
      </c>
      <c r="S396">
        <v>-48.853999999999999</v>
      </c>
      <c r="V396">
        <f t="shared" si="56"/>
        <v>1.4812030075187916</v>
      </c>
      <c r="W396">
        <v>-67.692999999999998</v>
      </c>
      <c r="Y396">
        <f t="shared" si="59"/>
        <v>2.9848101265822913</v>
      </c>
      <c r="Z396">
        <v>-82.695999999999998</v>
      </c>
      <c r="AB396">
        <f t="shared" si="54"/>
        <v>1.5815712224488854</v>
      </c>
      <c r="AC396">
        <v>29.946000000000002</v>
      </c>
      <c r="AE396">
        <f t="shared" si="57"/>
        <v>4.326923076923414E-2</v>
      </c>
      <c r="AF396">
        <v>-24.998999999999999</v>
      </c>
      <c r="AH396">
        <f t="shared" si="60"/>
        <v>1.4923469387755157</v>
      </c>
      <c r="AI396">
        <v>-25.550999999999998</v>
      </c>
    </row>
    <row r="397" spans="1:35" x14ac:dyDescent="0.3">
      <c r="A397">
        <v>98.4</v>
      </c>
      <c r="B397">
        <f t="shared" si="55"/>
        <v>1.4760000000000002</v>
      </c>
      <c r="C397">
        <v>66.239000000000004</v>
      </c>
      <c r="E397">
        <v>98.4</v>
      </c>
      <c r="F397">
        <f t="shared" si="58"/>
        <v>1.4760000000000002</v>
      </c>
      <c r="G397">
        <v>25.422999999999998</v>
      </c>
      <c r="Q397">
        <v>97</v>
      </c>
      <c r="R397">
        <f t="shared" ref="R397:R409" si="61">(100-Q397)*1.5/50</f>
        <v>0.09</v>
      </c>
      <c r="S397">
        <v>-49.094999999999999</v>
      </c>
      <c r="V397">
        <f t="shared" si="56"/>
        <v>1.4849624060150322</v>
      </c>
      <c r="W397">
        <v>-68.052999999999997</v>
      </c>
      <c r="Y397">
        <f t="shared" si="59"/>
        <v>2.9924050632911521</v>
      </c>
      <c r="Z397">
        <v>-85.316000000000003</v>
      </c>
      <c r="AB397">
        <f t="shared" si="54"/>
        <v>1.5667197373003705</v>
      </c>
      <c r="AC397">
        <v>29.896000000000001</v>
      </c>
      <c r="AE397">
        <f t="shared" si="57"/>
        <v>3.6057692307695677E-2</v>
      </c>
      <c r="AF397">
        <v>-25.053000000000001</v>
      </c>
      <c r="AH397">
        <f t="shared" si="60"/>
        <v>1.4961734693877606</v>
      </c>
      <c r="AI397">
        <v>-25.591999999999999</v>
      </c>
    </row>
    <row r="398" spans="1:35" x14ac:dyDescent="0.3">
      <c r="A398">
        <v>98.7</v>
      </c>
      <c r="B398">
        <f t="shared" si="55"/>
        <v>1.4805000000000001</v>
      </c>
      <c r="C398">
        <v>66.566999999999993</v>
      </c>
      <c r="E398">
        <v>98.7</v>
      </c>
      <c r="F398">
        <f t="shared" si="58"/>
        <v>1.4805000000000001</v>
      </c>
      <c r="G398">
        <v>25.462</v>
      </c>
      <c r="Q398">
        <v>97.2</v>
      </c>
      <c r="R398">
        <f t="shared" si="61"/>
        <v>8.3999999999999908E-2</v>
      </c>
      <c r="S398">
        <v>-49.264000000000003</v>
      </c>
      <c r="V398">
        <f t="shared" si="56"/>
        <v>1.4887218045112727</v>
      </c>
      <c r="W398">
        <v>-68.052999999999997</v>
      </c>
      <c r="Y398">
        <f t="shared" si="59"/>
        <v>3.0000000000000129</v>
      </c>
      <c r="Z398">
        <v>-88.16</v>
      </c>
      <c r="AB398">
        <f t="shared" si="54"/>
        <v>1.5518682521518556</v>
      </c>
      <c r="AC398">
        <v>29.844999999999999</v>
      </c>
      <c r="AE398">
        <f t="shared" si="57"/>
        <v>2.8846153846157213E-2</v>
      </c>
      <c r="AF398">
        <v>-25.106000000000002</v>
      </c>
      <c r="AH398">
        <f t="shared" si="60"/>
        <v>1.5000000000000056</v>
      </c>
      <c r="AI398">
        <v>-25.632000000000001</v>
      </c>
    </row>
    <row r="399" spans="1:35" x14ac:dyDescent="0.3">
      <c r="A399">
        <v>99</v>
      </c>
      <c r="B399">
        <f t="shared" si="55"/>
        <v>1.4850000000000001</v>
      </c>
      <c r="C399">
        <v>66.900999999999996</v>
      </c>
      <c r="E399">
        <v>99</v>
      </c>
      <c r="F399">
        <f t="shared" si="58"/>
        <v>1.4850000000000001</v>
      </c>
      <c r="G399">
        <v>25.501000000000001</v>
      </c>
      <c r="Q399">
        <v>97.4</v>
      </c>
      <c r="R399">
        <f t="shared" si="61"/>
        <v>7.7999999999999833E-2</v>
      </c>
      <c r="S399">
        <v>-49.408999999999999</v>
      </c>
      <c r="V399">
        <f t="shared" si="56"/>
        <v>1.4924812030075132</v>
      </c>
      <c r="W399">
        <v>-68.052999999999997</v>
      </c>
      <c r="Y399">
        <f>Y398-3/403</f>
        <v>2.9925558312655216</v>
      </c>
      <c r="Z399">
        <v>-80.918999999999997</v>
      </c>
      <c r="AB399">
        <f t="shared" si="54"/>
        <v>1.5370167670033408</v>
      </c>
      <c r="AC399">
        <v>29.81</v>
      </c>
      <c r="AE399">
        <f t="shared" si="57"/>
        <v>2.1634615384618749E-2</v>
      </c>
      <c r="AF399">
        <v>-25.140999999999998</v>
      </c>
      <c r="AH399">
        <f>AH398-1.5/403</f>
        <v>1.4962779156327599</v>
      </c>
      <c r="AI399">
        <v>-25.234000000000002</v>
      </c>
    </row>
    <row r="400" spans="1:35" x14ac:dyDescent="0.3">
      <c r="A400">
        <v>99.2</v>
      </c>
      <c r="B400">
        <f t="shared" si="55"/>
        <v>1.4880000000000002</v>
      </c>
      <c r="C400">
        <v>67.126000000000005</v>
      </c>
      <c r="E400">
        <v>99.2</v>
      </c>
      <c r="F400">
        <f t="shared" si="58"/>
        <v>1.4880000000000002</v>
      </c>
      <c r="G400">
        <v>25.527000000000001</v>
      </c>
      <c r="Q400">
        <v>97.7</v>
      </c>
      <c r="R400">
        <f t="shared" si="61"/>
        <v>6.8999999999999909E-2</v>
      </c>
      <c r="S400">
        <v>-49.658999999999999</v>
      </c>
      <c r="V400">
        <f t="shared" si="56"/>
        <v>1.4962406015037537</v>
      </c>
      <c r="W400">
        <v>-68.052000000000007</v>
      </c>
      <c r="Y400">
        <f t="shared" ref="Y400:Y463" si="62">Y399-3/403</f>
        <v>2.9851116625310303</v>
      </c>
      <c r="Z400">
        <v>-74.114000000000004</v>
      </c>
      <c r="AB400">
        <f t="shared" si="54"/>
        <v>1.5221652818548259</v>
      </c>
      <c r="AC400">
        <v>29.774999999999999</v>
      </c>
      <c r="AE400">
        <f t="shared" si="57"/>
        <v>1.4423076923080288E-2</v>
      </c>
      <c r="AF400">
        <v>-25.178000000000001</v>
      </c>
      <c r="AH400">
        <f t="shared" ref="AH400:AH463" si="63">AH399-1.5/403</f>
        <v>1.4925558312655143</v>
      </c>
      <c r="AI400">
        <v>-24.891999999999999</v>
      </c>
    </row>
    <row r="401" spans="1:35" x14ac:dyDescent="0.3">
      <c r="A401">
        <v>99.4</v>
      </c>
      <c r="B401">
        <f t="shared" si="55"/>
        <v>1.4910000000000003</v>
      </c>
      <c r="C401">
        <v>67.353999999999999</v>
      </c>
      <c r="E401">
        <v>99.4</v>
      </c>
      <c r="F401">
        <f t="shared" si="58"/>
        <v>1.4910000000000003</v>
      </c>
      <c r="G401">
        <v>25.553000000000001</v>
      </c>
      <c r="Q401">
        <v>98</v>
      </c>
      <c r="R401">
        <f t="shared" si="61"/>
        <v>0.06</v>
      </c>
      <c r="S401">
        <v>-49.902999999999999</v>
      </c>
      <c r="V401">
        <f t="shared" si="56"/>
        <v>1.4999999999999942</v>
      </c>
      <c r="W401">
        <v>-68.052999999999997</v>
      </c>
      <c r="Y401">
        <f t="shared" si="62"/>
        <v>2.9776674937965391</v>
      </c>
      <c r="Z401">
        <v>-64.644000000000005</v>
      </c>
      <c r="AB401">
        <f t="shared" si="54"/>
        <v>1.507313796706311</v>
      </c>
      <c r="AC401">
        <v>29.725000000000001</v>
      </c>
      <c r="AE401">
        <f t="shared" si="57"/>
        <v>7.2115384615418256E-3</v>
      </c>
      <c r="AF401">
        <v>-25.233000000000001</v>
      </c>
      <c r="AH401">
        <f t="shared" si="63"/>
        <v>1.4888337468982686</v>
      </c>
      <c r="AI401">
        <v>-24.338999999999999</v>
      </c>
    </row>
    <row r="402" spans="1:35" x14ac:dyDescent="0.3">
      <c r="A402">
        <v>99.7</v>
      </c>
      <c r="B402">
        <f t="shared" si="55"/>
        <v>1.4955000000000001</v>
      </c>
      <c r="C402">
        <v>67.700999999999993</v>
      </c>
      <c r="E402">
        <v>99.7</v>
      </c>
      <c r="F402">
        <f t="shared" si="58"/>
        <v>1.4955000000000001</v>
      </c>
      <c r="G402">
        <v>25.591999999999999</v>
      </c>
      <c r="Q402">
        <v>98.2</v>
      </c>
      <c r="R402">
        <f t="shared" si="61"/>
        <v>5.3999999999999916E-2</v>
      </c>
      <c r="S402">
        <v>-50.084000000000003</v>
      </c>
      <c r="V402">
        <f>V401-1.5/399</f>
        <v>1.4962406015037537</v>
      </c>
      <c r="W402">
        <v>-65.587000000000003</v>
      </c>
      <c r="Y402">
        <f t="shared" si="62"/>
        <v>2.9702233250620478</v>
      </c>
      <c r="Z402">
        <v>-55.96</v>
      </c>
      <c r="AB402">
        <f t="shared" si="54"/>
        <v>1.4924623115577962</v>
      </c>
      <c r="AC402">
        <v>29.672000000000001</v>
      </c>
      <c r="AE402">
        <f t="shared" si="57"/>
        <v>3.363628819919029E-15</v>
      </c>
      <c r="AF402">
        <v>-25.288</v>
      </c>
      <c r="AH402">
        <f t="shared" si="63"/>
        <v>1.485111662531023</v>
      </c>
      <c r="AI402">
        <v>-23.788</v>
      </c>
    </row>
    <row r="403" spans="1:35" x14ac:dyDescent="0.3">
      <c r="A403">
        <v>100</v>
      </c>
      <c r="B403">
        <f t="shared" si="55"/>
        <v>1.5</v>
      </c>
      <c r="C403">
        <v>68.054000000000002</v>
      </c>
      <c r="E403">
        <v>100</v>
      </c>
      <c r="F403">
        <f t="shared" si="58"/>
        <v>1.5</v>
      </c>
      <c r="G403">
        <v>25.632000000000001</v>
      </c>
      <c r="Q403">
        <v>98.4</v>
      </c>
      <c r="R403">
        <f t="shared" si="61"/>
        <v>4.7999999999999828E-2</v>
      </c>
      <c r="S403">
        <v>-50.234999999999999</v>
      </c>
      <c r="V403">
        <f t="shared" ref="V403:V466" si="64">V402-1.5/399</f>
        <v>1.4924812030075132</v>
      </c>
      <c r="W403">
        <v>-63.338000000000001</v>
      </c>
      <c r="Y403">
        <f t="shared" si="62"/>
        <v>2.9627791563275565</v>
      </c>
      <c r="Z403">
        <v>-50.551000000000002</v>
      </c>
      <c r="AH403">
        <f t="shared" si="63"/>
        <v>1.4813895781637774</v>
      </c>
      <c r="AI403">
        <v>-23.396000000000001</v>
      </c>
    </row>
    <row r="404" spans="1:35" x14ac:dyDescent="0.3">
      <c r="A404">
        <v>101</v>
      </c>
      <c r="B404">
        <f t="shared" si="55"/>
        <v>1.5149999999999999</v>
      </c>
      <c r="E404">
        <v>100.2</v>
      </c>
      <c r="F404">
        <f t="shared" si="58"/>
        <v>1.5030000000000001</v>
      </c>
      <c r="G404">
        <v>25.658000000000001</v>
      </c>
      <c r="Q404">
        <v>98.7</v>
      </c>
      <c r="R404">
        <f t="shared" si="61"/>
        <v>3.8999999999999917E-2</v>
      </c>
      <c r="S404">
        <v>-50.499000000000002</v>
      </c>
      <c r="V404">
        <f t="shared" si="64"/>
        <v>1.4887218045112727</v>
      </c>
      <c r="W404">
        <v>-59.857999999999997</v>
      </c>
      <c r="Y404">
        <f t="shared" si="62"/>
        <v>2.9553349875930652</v>
      </c>
      <c r="Z404">
        <v>-45.436</v>
      </c>
      <c r="AH404">
        <f t="shared" si="63"/>
        <v>1.4776674937965317</v>
      </c>
      <c r="AI404">
        <v>-23.056000000000001</v>
      </c>
    </row>
    <row r="405" spans="1:35" x14ac:dyDescent="0.3">
      <c r="A405">
        <v>102</v>
      </c>
      <c r="B405">
        <f t="shared" si="55"/>
        <v>1.53</v>
      </c>
      <c r="E405">
        <v>100.4</v>
      </c>
      <c r="F405">
        <f t="shared" si="58"/>
        <v>1.5060000000000002</v>
      </c>
      <c r="G405">
        <v>25.684000000000001</v>
      </c>
      <c r="Q405">
        <v>99</v>
      </c>
      <c r="R405">
        <f t="shared" si="61"/>
        <v>0.03</v>
      </c>
      <c r="S405">
        <v>-50.755000000000003</v>
      </c>
      <c r="V405">
        <f t="shared" si="64"/>
        <v>1.4849624060150322</v>
      </c>
      <c r="W405">
        <v>-56.424999999999997</v>
      </c>
      <c r="Y405">
        <f t="shared" si="62"/>
        <v>2.947890818858574</v>
      </c>
      <c r="Z405">
        <v>-38.249000000000002</v>
      </c>
      <c r="AH405">
        <f t="shared" si="63"/>
        <v>1.4739454094292861</v>
      </c>
      <c r="AI405">
        <v>-22.507999999999999</v>
      </c>
    </row>
    <row r="406" spans="1:35" x14ac:dyDescent="0.3">
      <c r="A406">
        <v>103</v>
      </c>
      <c r="B406">
        <f t="shared" si="55"/>
        <v>1.5449999999999999</v>
      </c>
      <c r="E406">
        <v>100.7</v>
      </c>
      <c r="F406">
        <f t="shared" si="58"/>
        <v>1.5105000000000002</v>
      </c>
      <c r="G406">
        <v>25.724</v>
      </c>
      <c r="Q406">
        <v>99.2</v>
      </c>
      <c r="R406">
        <f t="shared" si="61"/>
        <v>2.3999999999999914E-2</v>
      </c>
      <c r="S406">
        <v>-50.936</v>
      </c>
      <c r="V406">
        <f t="shared" si="64"/>
        <v>1.4812030075187916</v>
      </c>
      <c r="W406">
        <v>-54.079000000000001</v>
      </c>
      <c r="Y406">
        <f t="shared" si="62"/>
        <v>2.9404466501240827</v>
      </c>
      <c r="Z406">
        <v>-31.58</v>
      </c>
      <c r="AH406">
        <f t="shared" si="63"/>
        <v>1.4702233250620405</v>
      </c>
      <c r="AI406">
        <v>-21.962</v>
      </c>
    </row>
    <row r="407" spans="1:35" x14ac:dyDescent="0.3">
      <c r="A407">
        <v>104</v>
      </c>
      <c r="B407">
        <f t="shared" si="55"/>
        <v>1.56</v>
      </c>
      <c r="E407">
        <v>101</v>
      </c>
      <c r="F407">
        <f t="shared" si="58"/>
        <v>1.5149999999999999</v>
      </c>
      <c r="G407">
        <v>25.763999999999999</v>
      </c>
      <c r="Q407">
        <v>99.4</v>
      </c>
      <c r="R407">
        <f t="shared" si="61"/>
        <v>1.7999999999999829E-2</v>
      </c>
      <c r="S407">
        <v>-51.124000000000002</v>
      </c>
      <c r="V407">
        <f t="shared" si="64"/>
        <v>1.4774436090225511</v>
      </c>
      <c r="W407">
        <v>-51.917999999999999</v>
      </c>
      <c r="Y407">
        <f t="shared" si="62"/>
        <v>2.9330024813895914</v>
      </c>
      <c r="Z407">
        <v>-27.39</v>
      </c>
      <c r="AH407">
        <f t="shared" si="63"/>
        <v>1.4665012406947948</v>
      </c>
      <c r="AI407">
        <v>-21.574999999999999</v>
      </c>
    </row>
    <row r="408" spans="1:35" x14ac:dyDescent="0.3">
      <c r="A408">
        <v>105</v>
      </c>
      <c r="B408">
        <f t="shared" si="55"/>
        <v>1.575</v>
      </c>
      <c r="E408">
        <v>101.2</v>
      </c>
      <c r="F408">
        <f t="shared" si="58"/>
        <v>1.518</v>
      </c>
      <c r="G408">
        <v>25.79</v>
      </c>
      <c r="Q408">
        <v>99.7</v>
      </c>
      <c r="R408">
        <f t="shared" si="61"/>
        <v>8.9999999999999143E-3</v>
      </c>
      <c r="S408">
        <v>-51.366</v>
      </c>
      <c r="V408">
        <f t="shared" si="64"/>
        <v>1.4736842105263106</v>
      </c>
      <c r="W408">
        <v>-48.588999999999999</v>
      </c>
      <c r="Y408">
        <f t="shared" si="62"/>
        <v>2.9255583126551001</v>
      </c>
      <c r="Z408">
        <v>-23.396999999999998</v>
      </c>
      <c r="AH408">
        <f t="shared" si="63"/>
        <v>1.4627791563275492</v>
      </c>
      <c r="AI408">
        <v>-21.236000000000001</v>
      </c>
    </row>
    <row r="409" spans="1:35" x14ac:dyDescent="0.3">
      <c r="A409">
        <v>106</v>
      </c>
      <c r="B409">
        <f t="shared" si="55"/>
        <v>1.59</v>
      </c>
      <c r="E409">
        <v>101.4</v>
      </c>
      <c r="F409">
        <f t="shared" si="58"/>
        <v>1.5210000000000001</v>
      </c>
      <c r="G409">
        <v>25.817</v>
      </c>
      <c r="Q409">
        <v>100</v>
      </c>
      <c r="R409">
        <f t="shared" si="61"/>
        <v>0</v>
      </c>
      <c r="S409">
        <v>-51.651000000000003</v>
      </c>
      <c r="V409">
        <f t="shared" si="64"/>
        <v>1.4699248120300701</v>
      </c>
      <c r="W409">
        <v>-45.302999999999997</v>
      </c>
      <c r="Y409">
        <f t="shared" si="62"/>
        <v>2.9181141439206089</v>
      </c>
      <c r="Z409">
        <v>-17.738</v>
      </c>
      <c r="AH409">
        <f t="shared" si="63"/>
        <v>1.4590570719603035</v>
      </c>
      <c r="AI409">
        <v>-20.693000000000001</v>
      </c>
    </row>
    <row r="410" spans="1:35" x14ac:dyDescent="0.3">
      <c r="A410">
        <v>107</v>
      </c>
      <c r="B410">
        <f t="shared" si="55"/>
        <v>1.605</v>
      </c>
      <c r="E410">
        <v>101.7</v>
      </c>
      <c r="F410">
        <f t="shared" si="58"/>
        <v>1.5255000000000001</v>
      </c>
      <c r="G410">
        <v>25.856999999999999</v>
      </c>
      <c r="V410">
        <f t="shared" si="64"/>
        <v>1.4661654135338296</v>
      </c>
      <c r="W410">
        <v>-43.067</v>
      </c>
      <c r="Y410">
        <f t="shared" si="62"/>
        <v>2.9106699751861176</v>
      </c>
      <c r="Z410">
        <v>-12.436999999999999</v>
      </c>
      <c r="AH410">
        <f t="shared" si="63"/>
        <v>1.4553349875930579</v>
      </c>
      <c r="AI410">
        <v>-20.152000000000001</v>
      </c>
    </row>
    <row r="411" spans="1:35" x14ac:dyDescent="0.3">
      <c r="A411">
        <v>108</v>
      </c>
      <c r="B411">
        <f t="shared" si="55"/>
        <v>1.62</v>
      </c>
      <c r="E411">
        <v>102</v>
      </c>
      <c r="F411">
        <f t="shared" si="58"/>
        <v>1.53</v>
      </c>
      <c r="G411">
        <v>25.896999999999998</v>
      </c>
      <c r="V411">
        <f t="shared" si="64"/>
        <v>1.462406015037589</v>
      </c>
      <c r="W411">
        <v>-40.987000000000002</v>
      </c>
      <c r="Y411">
        <f t="shared" si="62"/>
        <v>2.9032258064516263</v>
      </c>
      <c r="Z411">
        <v>-9.0794999999999995</v>
      </c>
      <c r="AH411">
        <f t="shared" si="63"/>
        <v>1.4516129032258123</v>
      </c>
      <c r="AI411">
        <v>-19.77</v>
      </c>
    </row>
    <row r="412" spans="1:35" x14ac:dyDescent="0.3">
      <c r="A412">
        <v>109</v>
      </c>
      <c r="B412">
        <f t="shared" si="55"/>
        <v>1.635</v>
      </c>
      <c r="E412">
        <v>102.2</v>
      </c>
      <c r="F412">
        <f t="shared" si="58"/>
        <v>1.5330000000000001</v>
      </c>
      <c r="G412">
        <v>25.923999999999999</v>
      </c>
      <c r="V412">
        <f t="shared" si="64"/>
        <v>1.4586466165413485</v>
      </c>
      <c r="W412">
        <v>-37.795999999999999</v>
      </c>
      <c r="Y412">
        <f t="shared" si="62"/>
        <v>2.895781637717135</v>
      </c>
      <c r="Z412">
        <v>-5.8606999999999996</v>
      </c>
      <c r="AH412">
        <f t="shared" si="63"/>
        <v>1.4478908188585666</v>
      </c>
      <c r="AI412">
        <v>-19.433</v>
      </c>
    </row>
    <row r="413" spans="1:35" x14ac:dyDescent="0.3">
      <c r="A413">
        <v>110</v>
      </c>
      <c r="B413">
        <f t="shared" si="55"/>
        <v>1.65</v>
      </c>
      <c r="E413">
        <v>102.4</v>
      </c>
      <c r="F413">
        <f t="shared" si="58"/>
        <v>1.5360000000000003</v>
      </c>
      <c r="G413">
        <v>25.951000000000001</v>
      </c>
      <c r="V413">
        <f t="shared" si="64"/>
        <v>1.454887218045108</v>
      </c>
      <c r="W413">
        <v>-34.646000000000001</v>
      </c>
      <c r="Y413">
        <f t="shared" si="62"/>
        <v>2.8883374689826438</v>
      </c>
      <c r="Z413">
        <v>-1.2655000000000001</v>
      </c>
      <c r="AH413">
        <f t="shared" si="63"/>
        <v>1.444168734491321</v>
      </c>
      <c r="AI413">
        <v>-18.895</v>
      </c>
    </row>
    <row r="414" spans="1:35" x14ac:dyDescent="0.3">
      <c r="A414">
        <v>111</v>
      </c>
      <c r="B414">
        <f t="shared" si="55"/>
        <v>1.665</v>
      </c>
      <c r="E414">
        <v>102.7</v>
      </c>
      <c r="F414">
        <f t="shared" si="58"/>
        <v>1.5405000000000002</v>
      </c>
      <c r="G414">
        <v>25.992000000000001</v>
      </c>
      <c r="V414">
        <f t="shared" si="64"/>
        <v>1.4511278195488675</v>
      </c>
      <c r="W414">
        <v>-32.512</v>
      </c>
      <c r="Y414">
        <f t="shared" si="62"/>
        <v>2.8808933002481525</v>
      </c>
      <c r="Z414">
        <v>3.0747</v>
      </c>
      <c r="AH414">
        <f t="shared" si="63"/>
        <v>1.4404466501240754</v>
      </c>
      <c r="AI414">
        <v>-18.358000000000001</v>
      </c>
    </row>
    <row r="415" spans="1:35" x14ac:dyDescent="0.3">
      <c r="A415">
        <v>112</v>
      </c>
      <c r="B415">
        <f t="shared" si="55"/>
        <v>1.68</v>
      </c>
      <c r="E415">
        <v>103</v>
      </c>
      <c r="F415">
        <f t="shared" si="58"/>
        <v>1.5449999999999999</v>
      </c>
      <c r="G415">
        <v>26.032</v>
      </c>
      <c r="V415">
        <f t="shared" si="64"/>
        <v>1.447368421052627</v>
      </c>
      <c r="W415">
        <v>-30.504999999999999</v>
      </c>
      <c r="Y415">
        <f t="shared" si="62"/>
        <v>2.8734491315136612</v>
      </c>
      <c r="Z415">
        <v>5.8396999999999997</v>
      </c>
      <c r="AH415">
        <f t="shared" si="63"/>
        <v>1.4367245657568297</v>
      </c>
      <c r="AI415">
        <v>-17.981999999999999</v>
      </c>
    </row>
    <row r="416" spans="1:35" x14ac:dyDescent="0.3">
      <c r="A416">
        <v>113</v>
      </c>
      <c r="B416">
        <f t="shared" si="55"/>
        <v>1.6950000000000001</v>
      </c>
      <c r="E416">
        <v>103.2</v>
      </c>
      <c r="F416">
        <f t="shared" si="58"/>
        <v>1.548</v>
      </c>
      <c r="G416">
        <v>26.059000000000001</v>
      </c>
      <c r="V416">
        <f t="shared" si="64"/>
        <v>1.4436090225563865</v>
      </c>
      <c r="W416">
        <v>-27.443000000000001</v>
      </c>
      <c r="Y416">
        <f t="shared" si="62"/>
        <v>2.8660049627791699</v>
      </c>
      <c r="Z416">
        <v>8.4944000000000006</v>
      </c>
      <c r="AH416">
        <f t="shared" si="63"/>
        <v>1.4330024813895841</v>
      </c>
      <c r="AI416">
        <v>-17.645</v>
      </c>
    </row>
    <row r="417" spans="1:35" x14ac:dyDescent="0.3">
      <c r="A417">
        <v>114</v>
      </c>
      <c r="B417">
        <f t="shared" si="55"/>
        <v>1.71</v>
      </c>
      <c r="E417">
        <v>103.4</v>
      </c>
      <c r="F417">
        <f t="shared" si="58"/>
        <v>1.5510000000000002</v>
      </c>
      <c r="G417">
        <v>26.085999999999999</v>
      </c>
      <c r="V417">
        <f t="shared" si="64"/>
        <v>1.4398496240601459</v>
      </c>
      <c r="W417">
        <v>-24.417000000000002</v>
      </c>
      <c r="Y417">
        <f t="shared" si="62"/>
        <v>2.8585607940446787</v>
      </c>
      <c r="Z417">
        <v>12.257</v>
      </c>
      <c r="AH417">
        <f t="shared" si="63"/>
        <v>1.4292803970223384</v>
      </c>
      <c r="AI417">
        <v>-17.111999999999998</v>
      </c>
    </row>
    <row r="418" spans="1:35" x14ac:dyDescent="0.3">
      <c r="A418">
        <v>115</v>
      </c>
      <c r="B418">
        <f t="shared" si="55"/>
        <v>1.7250000000000001</v>
      </c>
      <c r="E418">
        <v>103.7</v>
      </c>
      <c r="F418">
        <f t="shared" si="58"/>
        <v>1.5555000000000001</v>
      </c>
      <c r="G418">
        <v>26.126999999999999</v>
      </c>
      <c r="V418">
        <f t="shared" si="64"/>
        <v>1.4360902255639054</v>
      </c>
      <c r="W418">
        <v>-22.378</v>
      </c>
      <c r="Y418">
        <f t="shared" si="62"/>
        <v>2.8511166253101874</v>
      </c>
      <c r="Z418">
        <v>15.83</v>
      </c>
      <c r="AH418">
        <f t="shared" si="63"/>
        <v>1.4255583126550928</v>
      </c>
      <c r="AI418">
        <v>-16.579999999999998</v>
      </c>
    </row>
    <row r="419" spans="1:35" x14ac:dyDescent="0.3">
      <c r="A419">
        <v>116</v>
      </c>
      <c r="B419">
        <f t="shared" si="55"/>
        <v>1.74</v>
      </c>
      <c r="E419">
        <v>104</v>
      </c>
      <c r="F419">
        <f t="shared" si="58"/>
        <v>1.56</v>
      </c>
      <c r="G419">
        <v>26.167999999999999</v>
      </c>
      <c r="V419">
        <f t="shared" si="64"/>
        <v>1.4323308270676649</v>
      </c>
      <c r="W419">
        <v>-20.437999999999999</v>
      </c>
      <c r="Y419">
        <f t="shared" si="62"/>
        <v>2.8436724565756961</v>
      </c>
      <c r="Z419">
        <v>18.117000000000001</v>
      </c>
      <c r="AH419">
        <f t="shared" si="63"/>
        <v>1.4218362282878472</v>
      </c>
      <c r="AI419">
        <v>-16.207999999999998</v>
      </c>
    </row>
    <row r="420" spans="1:35" x14ac:dyDescent="0.3">
      <c r="A420">
        <v>117</v>
      </c>
      <c r="B420">
        <f t="shared" si="55"/>
        <v>1.7549999999999999</v>
      </c>
      <c r="E420">
        <v>104.2</v>
      </c>
      <c r="F420">
        <f t="shared" si="58"/>
        <v>1.5630000000000002</v>
      </c>
      <c r="G420">
        <v>26.195</v>
      </c>
      <c r="V420">
        <f t="shared" si="64"/>
        <v>1.4285714285714244</v>
      </c>
      <c r="W420">
        <v>-17.494</v>
      </c>
      <c r="Y420">
        <f t="shared" si="62"/>
        <v>2.8362282878412048</v>
      </c>
      <c r="Z420">
        <v>20.331</v>
      </c>
      <c r="AH420">
        <f t="shared" si="63"/>
        <v>1.4181141439206015</v>
      </c>
      <c r="AI420">
        <v>-15.872999999999999</v>
      </c>
    </row>
    <row r="421" spans="1:35" x14ac:dyDescent="0.3">
      <c r="A421">
        <v>118</v>
      </c>
      <c r="B421">
        <f t="shared" si="55"/>
        <v>1.77</v>
      </c>
      <c r="E421">
        <v>104.4</v>
      </c>
      <c r="F421">
        <f t="shared" si="58"/>
        <v>1.5660000000000003</v>
      </c>
      <c r="G421">
        <v>26.222000000000001</v>
      </c>
      <c r="V421">
        <f t="shared" si="64"/>
        <v>1.4248120300751839</v>
      </c>
      <c r="W421">
        <v>-14.583</v>
      </c>
      <c r="Y421">
        <f t="shared" si="62"/>
        <v>2.8287841191067136</v>
      </c>
      <c r="Z421">
        <v>23.527000000000001</v>
      </c>
      <c r="AH421">
        <f t="shared" si="63"/>
        <v>1.4143920595533559</v>
      </c>
      <c r="AI421">
        <v>-15.343999999999999</v>
      </c>
    </row>
    <row r="422" spans="1:35" x14ac:dyDescent="0.3">
      <c r="A422">
        <v>119</v>
      </c>
      <c r="B422">
        <f t="shared" si="55"/>
        <v>1.7849999999999999</v>
      </c>
      <c r="E422">
        <v>104.7</v>
      </c>
      <c r="F422">
        <f t="shared" si="58"/>
        <v>1.5705</v>
      </c>
      <c r="G422">
        <v>26.263000000000002</v>
      </c>
      <c r="V422">
        <f t="shared" si="64"/>
        <v>1.4210526315789433</v>
      </c>
      <c r="W422">
        <v>-12.631</v>
      </c>
      <c r="Y422">
        <f t="shared" si="62"/>
        <v>2.8213399503722223</v>
      </c>
      <c r="Z422">
        <v>26.585000000000001</v>
      </c>
      <c r="AH422">
        <f t="shared" si="63"/>
        <v>1.4106699751861103</v>
      </c>
      <c r="AI422">
        <v>-14.817</v>
      </c>
    </row>
    <row r="423" spans="1:35" x14ac:dyDescent="0.3">
      <c r="A423">
        <v>120</v>
      </c>
      <c r="B423">
        <f t="shared" si="55"/>
        <v>1.8</v>
      </c>
      <c r="E423">
        <v>105</v>
      </c>
      <c r="F423">
        <f t="shared" si="58"/>
        <v>1.575</v>
      </c>
      <c r="G423">
        <v>26.303999999999998</v>
      </c>
      <c r="V423">
        <f t="shared" si="64"/>
        <v>1.4172932330827028</v>
      </c>
      <c r="W423">
        <v>-10.753</v>
      </c>
      <c r="Y423">
        <f t="shared" si="62"/>
        <v>2.813895781637731</v>
      </c>
      <c r="Z423">
        <v>28.552</v>
      </c>
      <c r="AH423">
        <f t="shared" si="63"/>
        <v>1.4069478908188646</v>
      </c>
      <c r="AI423">
        <v>-14.45</v>
      </c>
    </row>
    <row r="424" spans="1:35" x14ac:dyDescent="0.3">
      <c r="A424">
        <v>121</v>
      </c>
      <c r="B424">
        <f t="shared" si="55"/>
        <v>1.8149999999999999</v>
      </c>
      <c r="E424">
        <v>105.2</v>
      </c>
      <c r="F424">
        <f t="shared" si="58"/>
        <v>1.5780000000000001</v>
      </c>
      <c r="G424">
        <v>26.332000000000001</v>
      </c>
      <c r="V424">
        <f t="shared" si="64"/>
        <v>1.4135338345864623</v>
      </c>
      <c r="W424">
        <v>-7.9173999999999998</v>
      </c>
      <c r="Y424">
        <f t="shared" si="62"/>
        <v>2.8064516129032397</v>
      </c>
      <c r="Z424">
        <v>30.402999999999999</v>
      </c>
      <c r="AH424">
        <f t="shared" si="63"/>
        <v>1.403225806451619</v>
      </c>
      <c r="AI424">
        <v>-14.116</v>
      </c>
    </row>
    <row r="425" spans="1:35" x14ac:dyDescent="0.3">
      <c r="A425">
        <v>122</v>
      </c>
      <c r="B425">
        <f t="shared" si="55"/>
        <v>1.83</v>
      </c>
      <c r="E425">
        <v>105.4</v>
      </c>
      <c r="F425">
        <f t="shared" si="58"/>
        <v>1.5810000000000002</v>
      </c>
      <c r="G425">
        <v>26.359000000000002</v>
      </c>
      <c r="V425">
        <f t="shared" si="64"/>
        <v>1.4097744360902218</v>
      </c>
      <c r="W425">
        <v>-5.1132</v>
      </c>
      <c r="Y425">
        <f t="shared" si="62"/>
        <v>2.7990074441687485</v>
      </c>
      <c r="Z425">
        <v>32.939</v>
      </c>
      <c r="AH425">
        <f t="shared" si="63"/>
        <v>1.3995037220843733</v>
      </c>
      <c r="AI425">
        <v>-13.590999999999999</v>
      </c>
    </row>
    <row r="426" spans="1:35" x14ac:dyDescent="0.3">
      <c r="A426">
        <v>123</v>
      </c>
      <c r="B426">
        <f t="shared" si="55"/>
        <v>1.845</v>
      </c>
      <c r="E426">
        <v>105.7</v>
      </c>
      <c r="F426">
        <f t="shared" si="58"/>
        <v>1.5855000000000001</v>
      </c>
      <c r="G426">
        <v>26.401</v>
      </c>
      <c r="V426">
        <f t="shared" si="64"/>
        <v>1.4060150375939813</v>
      </c>
      <c r="W426">
        <v>-3.2433999999999998</v>
      </c>
      <c r="Y426">
        <f t="shared" si="62"/>
        <v>2.7915632754342572</v>
      </c>
      <c r="Z426">
        <v>35.32</v>
      </c>
      <c r="AH426">
        <f t="shared" si="63"/>
        <v>1.3957816377171277</v>
      </c>
      <c r="AI426">
        <v>-13.069000000000001</v>
      </c>
    </row>
    <row r="427" spans="1:35" x14ac:dyDescent="0.3">
      <c r="A427">
        <v>124</v>
      </c>
      <c r="B427">
        <f t="shared" si="55"/>
        <v>1.86</v>
      </c>
      <c r="E427">
        <v>106</v>
      </c>
      <c r="F427">
        <f t="shared" si="58"/>
        <v>1.59</v>
      </c>
      <c r="G427">
        <v>26.442</v>
      </c>
      <c r="V427">
        <f t="shared" si="64"/>
        <v>1.4022556390977408</v>
      </c>
      <c r="W427">
        <v>-1.4212</v>
      </c>
      <c r="Y427">
        <f t="shared" si="62"/>
        <v>2.7841191066997659</v>
      </c>
      <c r="Z427">
        <v>36.79</v>
      </c>
      <c r="AH427">
        <f t="shared" si="63"/>
        <v>1.3920595533498821</v>
      </c>
      <c r="AI427">
        <v>-12.706</v>
      </c>
    </row>
    <row r="428" spans="1:35" x14ac:dyDescent="0.3">
      <c r="A428">
        <v>125</v>
      </c>
      <c r="B428">
        <f t="shared" si="55"/>
        <v>1.875</v>
      </c>
      <c r="E428">
        <v>106.2</v>
      </c>
      <c r="F428">
        <f t="shared" si="58"/>
        <v>1.5930000000000002</v>
      </c>
      <c r="G428">
        <v>26.468</v>
      </c>
      <c r="V428">
        <f t="shared" si="64"/>
        <v>1.3984962406015002</v>
      </c>
      <c r="W428">
        <v>1.3132999999999999</v>
      </c>
      <c r="Y428">
        <f t="shared" si="62"/>
        <v>2.7766749379652746</v>
      </c>
      <c r="Z428">
        <v>38.073</v>
      </c>
      <c r="AH428">
        <f t="shared" si="63"/>
        <v>1.3883374689826364</v>
      </c>
      <c r="AI428">
        <v>-12.372999999999999</v>
      </c>
    </row>
    <row r="429" spans="1:35" x14ac:dyDescent="0.3">
      <c r="A429">
        <v>126</v>
      </c>
      <c r="B429">
        <f t="shared" si="55"/>
        <v>1.89</v>
      </c>
      <c r="E429">
        <v>106.4</v>
      </c>
      <c r="F429">
        <f t="shared" si="58"/>
        <v>1.5960000000000003</v>
      </c>
      <c r="G429">
        <v>26.498000000000001</v>
      </c>
      <c r="V429">
        <f t="shared" si="64"/>
        <v>1.3947368421052597</v>
      </c>
      <c r="W429">
        <v>4.0190999999999999</v>
      </c>
      <c r="Y429">
        <f t="shared" si="62"/>
        <v>2.7692307692307834</v>
      </c>
      <c r="Z429">
        <v>39.652000000000001</v>
      </c>
      <c r="AH429">
        <f t="shared" si="63"/>
        <v>1.3846153846153908</v>
      </c>
      <c r="AI429">
        <v>-11.853</v>
      </c>
    </row>
    <row r="430" spans="1:35" x14ac:dyDescent="0.3">
      <c r="A430">
        <v>127</v>
      </c>
      <c r="B430">
        <f t="shared" si="55"/>
        <v>1.905</v>
      </c>
      <c r="E430">
        <v>106.7</v>
      </c>
      <c r="F430">
        <f t="shared" si="58"/>
        <v>1.6005</v>
      </c>
      <c r="G430">
        <v>26.54</v>
      </c>
      <c r="V430">
        <f t="shared" si="64"/>
        <v>1.3909774436090192</v>
      </c>
      <c r="W430">
        <v>5.8124000000000002</v>
      </c>
      <c r="Y430">
        <f t="shared" si="62"/>
        <v>2.7617866004962921</v>
      </c>
      <c r="Z430">
        <v>40.948</v>
      </c>
      <c r="AH430">
        <f t="shared" si="63"/>
        <v>1.3808933002481452</v>
      </c>
      <c r="AI430">
        <v>-11.335000000000001</v>
      </c>
    </row>
    <row r="431" spans="1:35" x14ac:dyDescent="0.3">
      <c r="A431">
        <v>128</v>
      </c>
      <c r="B431">
        <f t="shared" si="55"/>
        <v>1.92</v>
      </c>
      <c r="E431">
        <v>107</v>
      </c>
      <c r="F431">
        <f t="shared" si="58"/>
        <v>1.605</v>
      </c>
      <c r="G431">
        <v>26.582000000000001</v>
      </c>
      <c r="V431">
        <f t="shared" si="64"/>
        <v>1.3872180451127787</v>
      </c>
      <c r="W431">
        <v>7.5830000000000002</v>
      </c>
      <c r="Y431">
        <f t="shared" si="62"/>
        <v>2.7543424317618008</v>
      </c>
      <c r="Z431">
        <v>41.683999999999997</v>
      </c>
      <c r="AH431">
        <f t="shared" si="63"/>
        <v>1.3771712158808995</v>
      </c>
      <c r="AI431">
        <v>-10.977</v>
      </c>
    </row>
    <row r="432" spans="1:35" x14ac:dyDescent="0.3">
      <c r="A432">
        <v>129</v>
      </c>
      <c r="B432">
        <f t="shared" si="55"/>
        <v>1.9350000000000001</v>
      </c>
      <c r="E432">
        <v>107.2</v>
      </c>
      <c r="F432">
        <f t="shared" si="58"/>
        <v>1.6080000000000001</v>
      </c>
      <c r="G432">
        <v>26.61</v>
      </c>
      <c r="V432">
        <f t="shared" si="64"/>
        <v>1.3834586466165382</v>
      </c>
      <c r="W432">
        <v>10.224</v>
      </c>
      <c r="Y432">
        <f t="shared" si="62"/>
        <v>2.7468982630273096</v>
      </c>
      <c r="Z432">
        <v>42.295999999999999</v>
      </c>
      <c r="AH432">
        <f t="shared" si="63"/>
        <v>1.3734491315136539</v>
      </c>
      <c r="AI432">
        <v>-10.645</v>
      </c>
    </row>
    <row r="433" spans="1:35" x14ac:dyDescent="0.3">
      <c r="A433">
        <v>130</v>
      </c>
      <c r="B433">
        <f t="shared" si="55"/>
        <v>1.95</v>
      </c>
      <c r="E433">
        <v>107.4</v>
      </c>
      <c r="F433">
        <f t="shared" si="58"/>
        <v>1.6110000000000002</v>
      </c>
      <c r="G433">
        <v>26.638000000000002</v>
      </c>
      <c r="V433">
        <f t="shared" si="64"/>
        <v>1.3796992481202976</v>
      </c>
      <c r="W433">
        <v>12.837999999999999</v>
      </c>
      <c r="Y433">
        <f t="shared" si="62"/>
        <v>2.7394540942928183</v>
      </c>
      <c r="Z433">
        <v>43.106999999999999</v>
      </c>
      <c r="AH433">
        <f t="shared" si="63"/>
        <v>1.3697270471464082</v>
      </c>
      <c r="AI433">
        <v>-10.129</v>
      </c>
    </row>
    <row r="434" spans="1:35" x14ac:dyDescent="0.3">
      <c r="A434">
        <v>131</v>
      </c>
      <c r="B434">
        <f t="shared" si="55"/>
        <v>1.9650000000000001</v>
      </c>
      <c r="E434">
        <v>107.7</v>
      </c>
      <c r="F434">
        <f t="shared" si="58"/>
        <v>1.6155000000000002</v>
      </c>
      <c r="G434">
        <v>26.68</v>
      </c>
      <c r="V434">
        <f t="shared" si="64"/>
        <v>1.3759398496240571</v>
      </c>
      <c r="W434">
        <v>14.56</v>
      </c>
      <c r="Y434">
        <f t="shared" si="62"/>
        <v>2.732009925558327</v>
      </c>
      <c r="Z434">
        <v>43.771999999999998</v>
      </c>
      <c r="AH434">
        <f t="shared" si="63"/>
        <v>1.3660049627791626</v>
      </c>
      <c r="AI434">
        <v>-9.6144999999999996</v>
      </c>
    </row>
    <row r="435" spans="1:35" x14ac:dyDescent="0.3">
      <c r="A435">
        <v>132</v>
      </c>
      <c r="B435">
        <f t="shared" si="55"/>
        <v>1.98</v>
      </c>
      <c r="E435">
        <v>108</v>
      </c>
      <c r="F435">
        <f t="shared" si="58"/>
        <v>1.62</v>
      </c>
      <c r="G435">
        <v>26.722999999999999</v>
      </c>
      <c r="V435">
        <f t="shared" si="64"/>
        <v>1.3721804511278166</v>
      </c>
      <c r="W435">
        <v>16.283000000000001</v>
      </c>
      <c r="Y435">
        <f t="shared" si="62"/>
        <v>2.7245657568238357</v>
      </c>
      <c r="Z435">
        <v>44.087000000000003</v>
      </c>
      <c r="AH435">
        <f t="shared" si="63"/>
        <v>1.362282878411917</v>
      </c>
      <c r="AI435">
        <v>-9.2617999999999991</v>
      </c>
    </row>
    <row r="436" spans="1:35" x14ac:dyDescent="0.3">
      <c r="A436">
        <v>133</v>
      </c>
      <c r="B436">
        <f t="shared" si="55"/>
        <v>1.9950000000000001</v>
      </c>
      <c r="E436">
        <v>108.2</v>
      </c>
      <c r="F436">
        <f t="shared" si="58"/>
        <v>1.6230000000000002</v>
      </c>
      <c r="G436">
        <v>26.751000000000001</v>
      </c>
      <c r="V436">
        <f t="shared" si="64"/>
        <v>1.3684210526315761</v>
      </c>
      <c r="W436">
        <v>18.824999999999999</v>
      </c>
      <c r="Y436">
        <f t="shared" si="62"/>
        <v>2.7171215880893445</v>
      </c>
      <c r="Z436">
        <v>44.3</v>
      </c>
      <c r="AH436">
        <f t="shared" si="63"/>
        <v>1.3585607940446713</v>
      </c>
      <c r="AI436">
        <v>-8.9303000000000008</v>
      </c>
    </row>
    <row r="437" spans="1:35" x14ac:dyDescent="0.3">
      <c r="A437">
        <v>134</v>
      </c>
      <c r="B437">
        <f t="shared" si="55"/>
        <v>2.0099999999999998</v>
      </c>
      <c r="E437">
        <v>108.4</v>
      </c>
      <c r="F437">
        <f t="shared" si="58"/>
        <v>1.6260000000000003</v>
      </c>
      <c r="G437">
        <v>26.78</v>
      </c>
      <c r="V437">
        <f t="shared" si="64"/>
        <v>1.3646616541353356</v>
      </c>
      <c r="W437">
        <v>21.288</v>
      </c>
      <c r="Y437">
        <f t="shared" si="62"/>
        <v>2.7096774193548532</v>
      </c>
      <c r="Z437">
        <v>44.584000000000003</v>
      </c>
      <c r="AH437">
        <f t="shared" si="63"/>
        <v>1.3548387096774257</v>
      </c>
      <c r="AI437">
        <v>-8.4185999999999996</v>
      </c>
    </row>
    <row r="438" spans="1:35" x14ac:dyDescent="0.3">
      <c r="A438">
        <v>135</v>
      </c>
      <c r="B438">
        <f t="shared" si="55"/>
        <v>2.0249999999999999</v>
      </c>
      <c r="E438">
        <v>108.7</v>
      </c>
      <c r="F438">
        <f t="shared" si="58"/>
        <v>1.6305000000000001</v>
      </c>
      <c r="G438">
        <v>26.823</v>
      </c>
      <c r="V438">
        <f t="shared" si="64"/>
        <v>1.3609022556390951</v>
      </c>
      <c r="W438">
        <v>22.916</v>
      </c>
      <c r="Y438">
        <f t="shared" si="62"/>
        <v>2.7022332506203619</v>
      </c>
      <c r="Z438">
        <v>44.798999999999999</v>
      </c>
      <c r="AH438">
        <f t="shared" si="63"/>
        <v>1.3511166253101801</v>
      </c>
      <c r="AI438">
        <v>-7.9081000000000001</v>
      </c>
    </row>
    <row r="439" spans="1:35" x14ac:dyDescent="0.3">
      <c r="A439">
        <v>136</v>
      </c>
      <c r="B439">
        <f t="shared" si="55"/>
        <v>2.04</v>
      </c>
      <c r="E439">
        <v>109</v>
      </c>
      <c r="F439">
        <f t="shared" si="58"/>
        <v>1.635</v>
      </c>
      <c r="G439">
        <v>26.866</v>
      </c>
      <c r="V439">
        <f t="shared" si="64"/>
        <v>1.3571428571428545</v>
      </c>
      <c r="W439">
        <v>24.533000000000001</v>
      </c>
      <c r="Y439">
        <f t="shared" si="62"/>
        <v>2.6947890818858706</v>
      </c>
      <c r="Z439">
        <v>44.911999999999999</v>
      </c>
      <c r="AH439">
        <f t="shared" si="63"/>
        <v>1.3473945409429344</v>
      </c>
      <c r="AI439">
        <v>-7.5598999999999998</v>
      </c>
    </row>
    <row r="440" spans="1:35" x14ac:dyDescent="0.3">
      <c r="A440">
        <v>137</v>
      </c>
      <c r="B440">
        <f t="shared" si="55"/>
        <v>2.0550000000000002</v>
      </c>
      <c r="E440">
        <v>109.2</v>
      </c>
      <c r="F440">
        <f t="shared" si="58"/>
        <v>1.6380000000000001</v>
      </c>
      <c r="G440">
        <v>26.888999999999999</v>
      </c>
      <c r="V440">
        <f t="shared" si="64"/>
        <v>1.353383458646614</v>
      </c>
      <c r="W440">
        <v>26.905999999999999</v>
      </c>
      <c r="Y440">
        <f t="shared" si="62"/>
        <v>2.6873449131513794</v>
      </c>
      <c r="Z440">
        <v>45.009</v>
      </c>
      <c r="AH440">
        <f t="shared" si="63"/>
        <v>1.3436724565756888</v>
      </c>
      <c r="AI440">
        <v>-7.2291999999999996</v>
      </c>
    </row>
    <row r="441" spans="1:35" x14ac:dyDescent="0.3">
      <c r="A441">
        <v>138</v>
      </c>
      <c r="B441">
        <f t="shared" si="55"/>
        <v>2.0699999999999998</v>
      </c>
      <c r="E441">
        <v>109.4</v>
      </c>
      <c r="F441">
        <f t="shared" si="58"/>
        <v>1.6410000000000002</v>
      </c>
      <c r="G441">
        <v>26.922999999999998</v>
      </c>
      <c r="V441">
        <f t="shared" si="64"/>
        <v>1.3496240601503735</v>
      </c>
      <c r="W441">
        <v>29.172000000000001</v>
      </c>
      <c r="Y441">
        <f t="shared" si="62"/>
        <v>2.6799007444168881</v>
      </c>
      <c r="Z441">
        <v>45.113999999999997</v>
      </c>
      <c r="AH441">
        <f t="shared" si="63"/>
        <v>1.3399503722084432</v>
      </c>
      <c r="AI441">
        <v>-6.7214</v>
      </c>
    </row>
    <row r="442" spans="1:35" x14ac:dyDescent="0.3">
      <c r="A442">
        <v>139</v>
      </c>
      <c r="B442">
        <f t="shared" si="55"/>
        <v>2.085</v>
      </c>
      <c r="E442">
        <v>109.7</v>
      </c>
      <c r="F442">
        <f t="shared" si="58"/>
        <v>1.6455000000000002</v>
      </c>
      <c r="G442">
        <v>26.966000000000001</v>
      </c>
      <c r="V442">
        <f t="shared" si="64"/>
        <v>1.345864661654133</v>
      </c>
      <c r="W442">
        <v>30.66</v>
      </c>
      <c r="Y442">
        <f t="shared" si="62"/>
        <v>2.6724565756823968</v>
      </c>
      <c r="Z442">
        <v>45.165999999999997</v>
      </c>
      <c r="AH442">
        <f t="shared" si="63"/>
        <v>1.3362282878411975</v>
      </c>
      <c r="AI442">
        <v>-6.2149000000000001</v>
      </c>
    </row>
    <row r="443" spans="1:35" x14ac:dyDescent="0.3">
      <c r="A443">
        <v>140</v>
      </c>
      <c r="B443">
        <f t="shared" si="55"/>
        <v>2.1</v>
      </c>
      <c r="E443">
        <v>110</v>
      </c>
      <c r="F443">
        <f t="shared" si="58"/>
        <v>1.65</v>
      </c>
      <c r="G443">
        <v>27.009</v>
      </c>
      <c r="V443">
        <f t="shared" si="64"/>
        <v>1.3421052631578925</v>
      </c>
      <c r="W443">
        <v>32.118000000000002</v>
      </c>
      <c r="Y443">
        <f t="shared" si="62"/>
        <v>2.6650124069479055</v>
      </c>
      <c r="Z443">
        <v>45.174999999999997</v>
      </c>
      <c r="AH443">
        <f t="shared" si="63"/>
        <v>1.3325062034739519</v>
      </c>
      <c r="AI443">
        <v>-5.8711000000000002</v>
      </c>
    </row>
    <row r="444" spans="1:35" x14ac:dyDescent="0.3">
      <c r="A444">
        <v>141</v>
      </c>
      <c r="B444">
        <f t="shared" si="55"/>
        <v>2.1150000000000002</v>
      </c>
      <c r="E444">
        <v>110.2</v>
      </c>
      <c r="F444">
        <f t="shared" si="58"/>
        <v>1.653</v>
      </c>
      <c r="G444">
        <v>27.036999999999999</v>
      </c>
      <c r="V444">
        <f t="shared" si="64"/>
        <v>1.338345864661652</v>
      </c>
      <c r="W444">
        <v>34.216999999999999</v>
      </c>
      <c r="Y444">
        <f t="shared" si="62"/>
        <v>2.6575682382134143</v>
      </c>
      <c r="Z444">
        <v>45.164000000000001</v>
      </c>
      <c r="AH444">
        <f t="shared" si="63"/>
        <v>1.3287841191067062</v>
      </c>
      <c r="AI444">
        <v>-5.5411999999999999</v>
      </c>
    </row>
    <row r="445" spans="1:35" x14ac:dyDescent="0.3">
      <c r="A445">
        <v>142</v>
      </c>
      <c r="B445">
        <f t="shared" si="55"/>
        <v>2.13</v>
      </c>
      <c r="E445">
        <v>110.4</v>
      </c>
      <c r="F445">
        <f t="shared" si="58"/>
        <v>1.6560000000000001</v>
      </c>
      <c r="G445">
        <v>27.065999999999999</v>
      </c>
      <c r="V445">
        <f t="shared" si="64"/>
        <v>1.3345864661654114</v>
      </c>
      <c r="W445">
        <v>36.225000000000001</v>
      </c>
      <c r="Y445">
        <f t="shared" si="62"/>
        <v>2.650124069478923</v>
      </c>
      <c r="Z445">
        <v>45.139000000000003</v>
      </c>
      <c r="AH445">
        <f t="shared" si="63"/>
        <v>1.3250620347394606</v>
      </c>
      <c r="AI445">
        <v>-5.0373000000000001</v>
      </c>
    </row>
    <row r="446" spans="1:35" x14ac:dyDescent="0.3">
      <c r="A446">
        <v>143</v>
      </c>
      <c r="B446">
        <f t="shared" si="55"/>
        <v>2.145</v>
      </c>
      <c r="E446">
        <v>110.7</v>
      </c>
      <c r="F446">
        <f t="shared" si="58"/>
        <v>1.6605000000000001</v>
      </c>
      <c r="G446">
        <v>27.109000000000002</v>
      </c>
      <c r="V446">
        <f t="shared" si="64"/>
        <v>1.3308270676691709</v>
      </c>
      <c r="W446">
        <v>37.542000000000002</v>
      </c>
      <c r="Y446">
        <f t="shared" si="62"/>
        <v>2.6426799007444317</v>
      </c>
      <c r="Z446">
        <v>45.091999999999999</v>
      </c>
      <c r="AH446">
        <f t="shared" si="63"/>
        <v>1.321339950372215</v>
      </c>
      <c r="AI446">
        <v>-4.5345000000000004</v>
      </c>
    </row>
    <row r="447" spans="1:35" x14ac:dyDescent="0.3">
      <c r="A447">
        <v>144</v>
      </c>
      <c r="B447">
        <f t="shared" si="55"/>
        <v>2.16</v>
      </c>
      <c r="E447">
        <v>111</v>
      </c>
      <c r="F447">
        <f t="shared" si="58"/>
        <v>1.665</v>
      </c>
      <c r="G447">
        <v>27.152000000000001</v>
      </c>
      <c r="V447">
        <f t="shared" si="64"/>
        <v>1.3270676691729304</v>
      </c>
      <c r="W447">
        <v>38.817999999999998</v>
      </c>
      <c r="Y447">
        <f t="shared" si="62"/>
        <v>2.6352357320099404</v>
      </c>
      <c r="Z447">
        <v>45.064</v>
      </c>
      <c r="AH447">
        <f t="shared" si="63"/>
        <v>1.3176178660049693</v>
      </c>
      <c r="AI447">
        <v>-4.1950000000000003</v>
      </c>
    </row>
    <row r="448" spans="1:35" x14ac:dyDescent="0.3">
      <c r="A448">
        <v>145</v>
      </c>
      <c r="B448">
        <f t="shared" si="55"/>
        <v>2.1749999999999998</v>
      </c>
      <c r="E448">
        <v>111.2</v>
      </c>
      <c r="F448">
        <f t="shared" si="58"/>
        <v>1.6680000000000001</v>
      </c>
      <c r="G448">
        <v>27.181000000000001</v>
      </c>
      <c r="V448">
        <f t="shared" si="64"/>
        <v>1.3233082706766899</v>
      </c>
      <c r="W448">
        <v>40.576999999999998</v>
      </c>
      <c r="Y448">
        <f t="shared" si="62"/>
        <v>2.6277915632754492</v>
      </c>
      <c r="Z448">
        <v>45.026000000000003</v>
      </c>
      <c r="AH448">
        <f t="shared" si="63"/>
        <v>1.3138957816377237</v>
      </c>
      <c r="AI448">
        <v>-3.8658999999999999</v>
      </c>
    </row>
    <row r="449" spans="1:35" x14ac:dyDescent="0.3">
      <c r="A449">
        <v>146</v>
      </c>
      <c r="B449">
        <f t="shared" si="55"/>
        <v>2.19</v>
      </c>
      <c r="E449">
        <v>111.4</v>
      </c>
      <c r="F449">
        <f t="shared" si="58"/>
        <v>1.6710000000000003</v>
      </c>
      <c r="G449">
        <v>27.21</v>
      </c>
      <c r="V449">
        <f t="shared" si="64"/>
        <v>1.3195488721804494</v>
      </c>
      <c r="W449">
        <v>41.996000000000002</v>
      </c>
      <c r="Y449">
        <f t="shared" si="62"/>
        <v>2.6203473945409579</v>
      </c>
      <c r="Z449">
        <v>44.953000000000003</v>
      </c>
      <c r="AH449">
        <f t="shared" si="63"/>
        <v>1.3101736972704781</v>
      </c>
      <c r="AI449">
        <v>-3.3656999999999999</v>
      </c>
    </row>
    <row r="450" spans="1:35" x14ac:dyDescent="0.3">
      <c r="A450">
        <v>147</v>
      </c>
      <c r="B450">
        <f t="shared" si="55"/>
        <v>2.2050000000000001</v>
      </c>
      <c r="E450">
        <v>111.7</v>
      </c>
      <c r="F450">
        <f t="shared" si="58"/>
        <v>1.6755000000000002</v>
      </c>
      <c r="G450">
        <v>27.253</v>
      </c>
      <c r="V450">
        <f t="shared" si="64"/>
        <v>1.3157894736842088</v>
      </c>
      <c r="W450">
        <v>43.15</v>
      </c>
      <c r="Y450">
        <f t="shared" si="62"/>
        <v>2.6129032258064666</v>
      </c>
      <c r="Z450">
        <v>44.851999999999997</v>
      </c>
      <c r="AH450">
        <f t="shared" si="63"/>
        <v>1.3064516129032324</v>
      </c>
      <c r="AI450">
        <v>-2.8666</v>
      </c>
    </row>
    <row r="451" spans="1:35" x14ac:dyDescent="0.3">
      <c r="A451">
        <v>148</v>
      </c>
      <c r="B451">
        <f t="shared" si="55"/>
        <v>2.2200000000000002</v>
      </c>
      <c r="E451">
        <v>112</v>
      </c>
      <c r="F451">
        <f t="shared" si="58"/>
        <v>1.68</v>
      </c>
      <c r="G451">
        <v>27.297000000000001</v>
      </c>
      <c r="V451">
        <f t="shared" si="64"/>
        <v>1.3120300751879683</v>
      </c>
      <c r="W451">
        <v>44.11</v>
      </c>
      <c r="Y451">
        <f t="shared" si="62"/>
        <v>2.6054590570719753</v>
      </c>
      <c r="Z451">
        <v>44.77</v>
      </c>
      <c r="AH451">
        <f t="shared" si="63"/>
        <v>1.3027295285359868</v>
      </c>
      <c r="AI451">
        <v>-2.5314000000000001</v>
      </c>
    </row>
    <row r="452" spans="1:35" x14ac:dyDescent="0.3">
      <c r="A452">
        <v>149</v>
      </c>
      <c r="B452">
        <f t="shared" ref="B452:B503" si="65">A452*$B$2/100</f>
        <v>2.2349999999999999</v>
      </c>
      <c r="E452">
        <v>112.2</v>
      </c>
      <c r="F452">
        <f t="shared" si="58"/>
        <v>1.6830000000000001</v>
      </c>
      <c r="G452">
        <v>27.326000000000001</v>
      </c>
      <c r="V452">
        <f t="shared" si="64"/>
        <v>1.3082706766917278</v>
      </c>
      <c r="W452">
        <v>45.393999999999998</v>
      </c>
      <c r="Y452">
        <f t="shared" si="62"/>
        <v>2.5980148883374841</v>
      </c>
      <c r="Z452">
        <v>44.68</v>
      </c>
      <c r="AH452">
        <f t="shared" si="63"/>
        <v>1.2990074441687411</v>
      </c>
      <c r="AI452">
        <v>-2.2029000000000001</v>
      </c>
    </row>
    <row r="453" spans="1:35" x14ac:dyDescent="0.3">
      <c r="A453">
        <v>150</v>
      </c>
      <c r="B453">
        <f t="shared" si="65"/>
        <v>2.25</v>
      </c>
      <c r="E453">
        <v>112.4</v>
      </c>
      <c r="F453">
        <f t="shared" ref="F453:F516" si="66">E453*$B$2/100</f>
        <v>1.6860000000000002</v>
      </c>
      <c r="G453">
        <v>27.355</v>
      </c>
      <c r="V453">
        <f t="shared" si="64"/>
        <v>1.3045112781954873</v>
      </c>
      <c r="W453">
        <v>46.484999999999999</v>
      </c>
      <c r="Y453">
        <f t="shared" si="62"/>
        <v>2.5905707196029928</v>
      </c>
      <c r="Z453">
        <v>44.554000000000002</v>
      </c>
      <c r="AH453">
        <f t="shared" si="63"/>
        <v>1.2952853598014955</v>
      </c>
      <c r="AI453">
        <v>-1.7063999999999999</v>
      </c>
    </row>
    <row r="454" spans="1:35" x14ac:dyDescent="0.3">
      <c r="A454">
        <v>151</v>
      </c>
      <c r="B454">
        <f t="shared" si="65"/>
        <v>2.2650000000000001</v>
      </c>
      <c r="E454">
        <v>112.7</v>
      </c>
      <c r="F454">
        <f t="shared" si="66"/>
        <v>1.6905000000000001</v>
      </c>
      <c r="G454">
        <v>27.398</v>
      </c>
      <c r="V454">
        <f t="shared" si="64"/>
        <v>1.3007518796992468</v>
      </c>
      <c r="W454">
        <v>47.165999999999997</v>
      </c>
      <c r="Y454">
        <f t="shared" si="62"/>
        <v>2.5831265508685015</v>
      </c>
      <c r="Z454">
        <v>44.396000000000001</v>
      </c>
      <c r="AH454">
        <f t="shared" si="63"/>
        <v>1.2915632754342499</v>
      </c>
      <c r="AI454">
        <v>-1.2109000000000001</v>
      </c>
    </row>
    <row r="455" spans="1:35" x14ac:dyDescent="0.3">
      <c r="A455">
        <v>152</v>
      </c>
      <c r="B455">
        <f t="shared" si="65"/>
        <v>2.2799999999999998</v>
      </c>
      <c r="E455">
        <v>113</v>
      </c>
      <c r="F455">
        <f t="shared" si="66"/>
        <v>1.6950000000000001</v>
      </c>
      <c r="G455">
        <v>27.440999999999999</v>
      </c>
      <c r="V455">
        <f t="shared" si="64"/>
        <v>1.2969924812030063</v>
      </c>
      <c r="W455">
        <v>47.826000000000001</v>
      </c>
      <c r="Y455">
        <f t="shared" si="62"/>
        <v>2.5756823821340102</v>
      </c>
      <c r="Z455">
        <v>44.301000000000002</v>
      </c>
      <c r="AH455">
        <f t="shared" si="63"/>
        <v>1.2878411910670042</v>
      </c>
      <c r="AI455">
        <v>-0.87987000000000004</v>
      </c>
    </row>
    <row r="456" spans="1:35" x14ac:dyDescent="0.3">
      <c r="A456">
        <v>153</v>
      </c>
      <c r="B456">
        <f t="shared" si="65"/>
        <v>2.2949999999999999</v>
      </c>
      <c r="E456">
        <v>113.2</v>
      </c>
      <c r="F456">
        <f t="shared" si="66"/>
        <v>1.6980000000000002</v>
      </c>
      <c r="G456">
        <v>27.47</v>
      </c>
      <c r="V456">
        <f t="shared" si="64"/>
        <v>1.2932330827067657</v>
      </c>
      <c r="W456">
        <v>48.762</v>
      </c>
      <c r="Y456">
        <f t="shared" si="62"/>
        <v>2.568238213399519</v>
      </c>
      <c r="Z456">
        <v>44.204000000000001</v>
      </c>
      <c r="AH456">
        <f t="shared" si="63"/>
        <v>1.2841191066997586</v>
      </c>
      <c r="AI456">
        <v>-0.55196999999999996</v>
      </c>
    </row>
    <row r="457" spans="1:35" x14ac:dyDescent="0.3">
      <c r="A457">
        <v>154</v>
      </c>
      <c r="B457">
        <f t="shared" si="65"/>
        <v>2.31</v>
      </c>
      <c r="E457">
        <v>113.4</v>
      </c>
      <c r="F457">
        <f t="shared" si="66"/>
        <v>1.7010000000000003</v>
      </c>
      <c r="G457">
        <v>27.498999999999999</v>
      </c>
      <c r="V457">
        <f t="shared" si="64"/>
        <v>1.2894736842105252</v>
      </c>
      <c r="W457">
        <v>49.579000000000001</v>
      </c>
      <c r="Y457">
        <f t="shared" si="62"/>
        <v>2.5607940446650277</v>
      </c>
      <c r="Z457">
        <v>44.055999999999997</v>
      </c>
      <c r="AH457">
        <f t="shared" si="63"/>
        <v>1.280397022332513</v>
      </c>
      <c r="AI457" s="1">
        <v>-5.9000999999999998E-2</v>
      </c>
    </row>
    <row r="458" spans="1:35" x14ac:dyDescent="0.3">
      <c r="A458">
        <v>155</v>
      </c>
      <c r="B458">
        <f t="shared" si="65"/>
        <v>2.3250000000000002</v>
      </c>
      <c r="E458">
        <v>113.7</v>
      </c>
      <c r="F458">
        <f t="shared" si="66"/>
        <v>1.7055</v>
      </c>
      <c r="G458">
        <v>27.542000000000002</v>
      </c>
      <c r="V458">
        <f t="shared" si="64"/>
        <v>1.2857142857142847</v>
      </c>
      <c r="W458">
        <v>50.119</v>
      </c>
      <c r="Y458">
        <f t="shared" si="62"/>
        <v>2.5533498759305364</v>
      </c>
      <c r="Z458">
        <v>43.902999999999999</v>
      </c>
      <c r="AH458">
        <f t="shared" si="63"/>
        <v>1.2766749379652673</v>
      </c>
      <c r="AI458">
        <v>0.43293999999999999</v>
      </c>
    </row>
    <row r="459" spans="1:35" x14ac:dyDescent="0.3">
      <c r="A459">
        <v>156</v>
      </c>
      <c r="B459">
        <f t="shared" si="65"/>
        <v>2.34</v>
      </c>
      <c r="E459">
        <v>114</v>
      </c>
      <c r="F459">
        <f t="shared" si="66"/>
        <v>1.71</v>
      </c>
      <c r="G459">
        <v>27.585999999999999</v>
      </c>
      <c r="V459">
        <f t="shared" si="64"/>
        <v>1.2819548872180442</v>
      </c>
      <c r="W459">
        <v>50.607999999999997</v>
      </c>
      <c r="Y459">
        <f t="shared" si="62"/>
        <v>2.5459057071960451</v>
      </c>
      <c r="Z459">
        <v>43.804000000000002</v>
      </c>
      <c r="AH459">
        <f t="shared" si="63"/>
        <v>1.2729528535980217</v>
      </c>
      <c r="AI459">
        <v>0.75992000000000004</v>
      </c>
    </row>
    <row r="460" spans="1:35" x14ac:dyDescent="0.3">
      <c r="A460">
        <v>157</v>
      </c>
      <c r="B460">
        <f t="shared" si="65"/>
        <v>2.355</v>
      </c>
      <c r="E460">
        <v>114.2</v>
      </c>
      <c r="F460">
        <f t="shared" si="66"/>
        <v>1.7130000000000001</v>
      </c>
      <c r="G460">
        <v>27.614999999999998</v>
      </c>
      <c r="V460">
        <f t="shared" si="64"/>
        <v>1.2781954887218037</v>
      </c>
      <c r="W460">
        <v>51.281999999999996</v>
      </c>
      <c r="Y460">
        <f t="shared" si="62"/>
        <v>2.5384615384615539</v>
      </c>
      <c r="Z460">
        <v>43.701999999999998</v>
      </c>
      <c r="AH460">
        <f t="shared" si="63"/>
        <v>1.269230769230776</v>
      </c>
      <c r="AI460">
        <v>1.0872999999999999</v>
      </c>
    </row>
    <row r="461" spans="1:35" x14ac:dyDescent="0.3">
      <c r="A461">
        <v>158</v>
      </c>
      <c r="B461">
        <f t="shared" si="65"/>
        <v>2.37</v>
      </c>
      <c r="E461">
        <v>114.4</v>
      </c>
      <c r="F461">
        <f t="shared" si="66"/>
        <v>1.7160000000000002</v>
      </c>
      <c r="G461">
        <v>27.643999999999998</v>
      </c>
      <c r="V461">
        <f t="shared" si="64"/>
        <v>1.2744360902255631</v>
      </c>
      <c r="W461">
        <v>51.906999999999996</v>
      </c>
      <c r="Y461">
        <f t="shared" si="62"/>
        <v>2.5310173697270626</v>
      </c>
      <c r="Z461">
        <v>43.55</v>
      </c>
      <c r="AH461">
        <f t="shared" si="63"/>
        <v>1.2655086848635304</v>
      </c>
      <c r="AI461">
        <v>1.5768</v>
      </c>
    </row>
    <row r="462" spans="1:35" x14ac:dyDescent="0.3">
      <c r="A462">
        <v>159</v>
      </c>
      <c r="B462">
        <f t="shared" si="65"/>
        <v>2.3849999999999998</v>
      </c>
      <c r="E462">
        <v>114.7</v>
      </c>
      <c r="F462">
        <f t="shared" si="66"/>
        <v>1.7205000000000001</v>
      </c>
      <c r="G462">
        <v>27.687999999999999</v>
      </c>
      <c r="V462">
        <f t="shared" si="64"/>
        <v>1.2706766917293226</v>
      </c>
      <c r="W462">
        <v>52.244</v>
      </c>
      <c r="Y462">
        <f t="shared" si="62"/>
        <v>2.5235732009925713</v>
      </c>
      <c r="Z462">
        <v>43.399000000000001</v>
      </c>
      <c r="AH462">
        <f t="shared" si="63"/>
        <v>1.2617866004962848</v>
      </c>
      <c r="AI462">
        <v>2.0653000000000001</v>
      </c>
    </row>
    <row r="463" spans="1:35" x14ac:dyDescent="0.3">
      <c r="A463">
        <v>160</v>
      </c>
      <c r="B463">
        <f t="shared" si="65"/>
        <v>2.4</v>
      </c>
      <c r="E463">
        <v>115</v>
      </c>
      <c r="F463">
        <f t="shared" si="66"/>
        <v>1.7250000000000001</v>
      </c>
      <c r="G463">
        <v>27.731999999999999</v>
      </c>
      <c r="V463">
        <f t="shared" si="64"/>
        <v>1.2669172932330821</v>
      </c>
      <c r="W463">
        <v>52.551000000000002</v>
      </c>
      <c r="Y463">
        <f t="shared" si="62"/>
        <v>2.51612903225808</v>
      </c>
      <c r="Z463">
        <v>43.301000000000002</v>
      </c>
      <c r="AH463">
        <f t="shared" si="63"/>
        <v>1.2580645161290391</v>
      </c>
      <c r="AI463">
        <v>2.3883000000000001</v>
      </c>
    </row>
    <row r="464" spans="1:35" x14ac:dyDescent="0.3">
      <c r="A464">
        <v>161</v>
      </c>
      <c r="B464">
        <f t="shared" si="65"/>
        <v>2.415</v>
      </c>
      <c r="E464">
        <v>115.2</v>
      </c>
      <c r="F464">
        <f t="shared" si="66"/>
        <v>1.7280000000000002</v>
      </c>
      <c r="G464">
        <v>27.762</v>
      </c>
      <c r="V464">
        <f t="shared" si="64"/>
        <v>1.2631578947368416</v>
      </c>
      <c r="W464">
        <v>52.978999999999999</v>
      </c>
      <c r="Y464">
        <f t="shared" ref="Y464:Y527" si="67">Y463-3/403</f>
        <v>2.5086848635235888</v>
      </c>
      <c r="Z464">
        <v>43.201000000000001</v>
      </c>
      <c r="AH464">
        <f t="shared" ref="AH464:AH527" si="68">AH463-1.5/403</f>
        <v>1.2543424317617935</v>
      </c>
      <c r="AI464">
        <v>2.7151000000000001</v>
      </c>
    </row>
    <row r="465" spans="1:35" x14ac:dyDescent="0.3">
      <c r="A465">
        <v>162</v>
      </c>
      <c r="B465">
        <f t="shared" si="65"/>
        <v>2.4300000000000002</v>
      </c>
      <c r="E465">
        <v>115.4</v>
      </c>
      <c r="F465">
        <f t="shared" si="66"/>
        <v>1.7310000000000003</v>
      </c>
      <c r="G465">
        <v>27.791</v>
      </c>
      <c r="V465">
        <f t="shared" si="64"/>
        <v>1.2593984962406011</v>
      </c>
      <c r="W465">
        <v>53.433999999999997</v>
      </c>
      <c r="Y465">
        <f t="shared" si="67"/>
        <v>2.5012406947890975</v>
      </c>
      <c r="Z465">
        <v>43.051000000000002</v>
      </c>
      <c r="AH465">
        <f t="shared" si="68"/>
        <v>1.2506203473945479</v>
      </c>
      <c r="AI465">
        <v>3.2012999999999998</v>
      </c>
    </row>
    <row r="466" spans="1:35" x14ac:dyDescent="0.3">
      <c r="A466">
        <v>163</v>
      </c>
      <c r="B466">
        <f t="shared" si="65"/>
        <v>2.4449999999999998</v>
      </c>
      <c r="E466">
        <v>115.7</v>
      </c>
      <c r="F466">
        <f t="shared" si="66"/>
        <v>1.7355</v>
      </c>
      <c r="G466">
        <v>27.835999999999999</v>
      </c>
      <c r="V466">
        <f t="shared" si="64"/>
        <v>1.2556390977443606</v>
      </c>
      <c r="W466">
        <v>53.537999999999997</v>
      </c>
      <c r="Y466">
        <f t="shared" si="67"/>
        <v>2.4937965260546062</v>
      </c>
      <c r="Z466">
        <v>42.896999999999998</v>
      </c>
      <c r="AH466">
        <f t="shared" si="68"/>
        <v>1.2468982630273022</v>
      </c>
      <c r="AI466">
        <v>3.6865000000000001</v>
      </c>
    </row>
    <row r="467" spans="1:35" x14ac:dyDescent="0.3">
      <c r="A467">
        <v>164</v>
      </c>
      <c r="B467">
        <f t="shared" si="65"/>
        <v>2.46</v>
      </c>
      <c r="E467">
        <v>116</v>
      </c>
      <c r="F467">
        <f t="shared" si="66"/>
        <v>1.74</v>
      </c>
      <c r="G467">
        <v>27.88</v>
      </c>
      <c r="V467">
        <f t="shared" ref="V467:V530" si="69">V466-1.5/399</f>
        <v>1.25187969924812</v>
      </c>
      <c r="W467">
        <v>53.731999999999999</v>
      </c>
      <c r="Y467">
        <f t="shared" si="67"/>
        <v>2.4863523573201149</v>
      </c>
      <c r="Z467">
        <v>42.792000000000002</v>
      </c>
      <c r="AH467">
        <f t="shared" si="68"/>
        <v>1.2431761786600566</v>
      </c>
      <c r="AI467">
        <v>4.0065</v>
      </c>
    </row>
    <row r="468" spans="1:35" x14ac:dyDescent="0.3">
      <c r="A468">
        <v>165</v>
      </c>
      <c r="B468">
        <f t="shared" si="65"/>
        <v>2.4750000000000001</v>
      </c>
      <c r="E468">
        <v>116.2</v>
      </c>
      <c r="F468">
        <f t="shared" si="66"/>
        <v>1.7430000000000001</v>
      </c>
      <c r="G468">
        <v>27.91</v>
      </c>
      <c r="V468">
        <f t="shared" si="69"/>
        <v>1.2481203007518795</v>
      </c>
      <c r="W468">
        <v>54.005000000000003</v>
      </c>
      <c r="Y468">
        <f t="shared" si="67"/>
        <v>2.4789081885856237</v>
      </c>
      <c r="Z468">
        <v>42.683999999999997</v>
      </c>
      <c r="AH468">
        <f t="shared" si="68"/>
        <v>1.2394540942928109</v>
      </c>
      <c r="AI468">
        <v>4.3230000000000004</v>
      </c>
    </row>
    <row r="469" spans="1:35" x14ac:dyDescent="0.3">
      <c r="A469">
        <v>166</v>
      </c>
      <c r="B469">
        <f t="shared" si="65"/>
        <v>2.4900000000000002</v>
      </c>
      <c r="E469">
        <v>116.4</v>
      </c>
      <c r="F469">
        <f t="shared" si="66"/>
        <v>1.7460000000000002</v>
      </c>
      <c r="G469">
        <v>27.94</v>
      </c>
      <c r="V469">
        <f t="shared" si="69"/>
        <v>1.244360902255639</v>
      </c>
      <c r="W469">
        <v>54.246000000000002</v>
      </c>
      <c r="Y469">
        <f t="shared" si="67"/>
        <v>2.4714640198511324</v>
      </c>
      <c r="Z469">
        <v>42.521000000000001</v>
      </c>
      <c r="AH469">
        <f t="shared" si="68"/>
        <v>1.2357320099255653</v>
      </c>
      <c r="AI469">
        <v>4.7968999999999999</v>
      </c>
    </row>
    <row r="470" spans="1:35" x14ac:dyDescent="0.3">
      <c r="A470">
        <v>167</v>
      </c>
      <c r="B470">
        <f t="shared" si="65"/>
        <v>2.5049999999999999</v>
      </c>
      <c r="E470">
        <v>116.7</v>
      </c>
      <c r="F470">
        <f t="shared" si="66"/>
        <v>1.7505000000000002</v>
      </c>
      <c r="G470">
        <v>27.984999999999999</v>
      </c>
      <c r="V470">
        <f t="shared" si="69"/>
        <v>1.2406015037593985</v>
      </c>
      <c r="W470">
        <v>54.377000000000002</v>
      </c>
      <c r="Y470">
        <f t="shared" si="67"/>
        <v>2.4640198511166411</v>
      </c>
      <c r="Z470">
        <v>42.356999999999999</v>
      </c>
      <c r="AH470">
        <f t="shared" si="68"/>
        <v>1.2320099255583197</v>
      </c>
      <c r="AI470">
        <v>5.2698999999999998</v>
      </c>
    </row>
    <row r="471" spans="1:35" x14ac:dyDescent="0.3">
      <c r="A471">
        <v>168</v>
      </c>
      <c r="B471">
        <f t="shared" si="65"/>
        <v>2.52</v>
      </c>
      <c r="E471">
        <v>117</v>
      </c>
      <c r="F471">
        <f t="shared" si="66"/>
        <v>1.7549999999999999</v>
      </c>
      <c r="G471">
        <v>28.03</v>
      </c>
      <c r="V471">
        <f t="shared" si="69"/>
        <v>1.236842105263158</v>
      </c>
      <c r="W471">
        <v>54.494</v>
      </c>
      <c r="Y471">
        <f t="shared" si="67"/>
        <v>2.4565756823821499</v>
      </c>
      <c r="Z471">
        <v>42.249000000000002</v>
      </c>
      <c r="AH471">
        <f t="shared" si="68"/>
        <v>1.228287841191074</v>
      </c>
      <c r="AI471">
        <v>5.5846999999999998</v>
      </c>
    </row>
    <row r="472" spans="1:35" x14ac:dyDescent="0.3">
      <c r="A472">
        <v>169</v>
      </c>
      <c r="B472">
        <f t="shared" si="65"/>
        <v>2.5350000000000001</v>
      </c>
      <c r="E472">
        <v>117.2</v>
      </c>
      <c r="F472">
        <f t="shared" si="66"/>
        <v>1.758</v>
      </c>
      <c r="G472">
        <v>28.06</v>
      </c>
      <c r="V472">
        <f t="shared" si="69"/>
        <v>1.2330827067669174</v>
      </c>
      <c r="W472">
        <v>54.646999999999998</v>
      </c>
      <c r="Y472">
        <f t="shared" si="67"/>
        <v>2.4491315136476586</v>
      </c>
      <c r="Z472">
        <v>42.14</v>
      </c>
      <c r="AH472">
        <f t="shared" si="68"/>
        <v>1.2245657568238284</v>
      </c>
      <c r="AI472">
        <v>5.8987999999999996</v>
      </c>
    </row>
    <row r="473" spans="1:35" x14ac:dyDescent="0.3">
      <c r="A473">
        <v>170</v>
      </c>
      <c r="B473">
        <f t="shared" si="65"/>
        <v>2.5499999999999998</v>
      </c>
      <c r="E473">
        <v>117.4</v>
      </c>
      <c r="F473">
        <f t="shared" si="66"/>
        <v>1.7610000000000001</v>
      </c>
      <c r="G473">
        <v>28.09</v>
      </c>
      <c r="V473">
        <f t="shared" si="69"/>
        <v>1.2293233082706769</v>
      </c>
      <c r="W473">
        <v>54.780999999999999</v>
      </c>
      <c r="Y473">
        <f t="shared" si="67"/>
        <v>2.4416873449131673</v>
      </c>
      <c r="Z473">
        <v>41.978000000000002</v>
      </c>
      <c r="AH473">
        <f t="shared" si="68"/>
        <v>1.2208436724565828</v>
      </c>
      <c r="AI473">
        <v>6.3693999999999997</v>
      </c>
    </row>
    <row r="474" spans="1:35" x14ac:dyDescent="0.3">
      <c r="A474">
        <v>171</v>
      </c>
      <c r="B474">
        <f t="shared" si="65"/>
        <v>2.5649999999999999</v>
      </c>
      <c r="E474">
        <v>117.7</v>
      </c>
      <c r="F474">
        <f t="shared" si="66"/>
        <v>1.7655000000000001</v>
      </c>
      <c r="G474">
        <v>28.135999999999999</v>
      </c>
      <c r="V474">
        <f t="shared" si="69"/>
        <v>1.2255639097744364</v>
      </c>
      <c r="W474">
        <v>54.856999999999999</v>
      </c>
      <c r="Y474">
        <f t="shared" si="67"/>
        <v>2.434243176178676</v>
      </c>
      <c r="Z474">
        <v>41.82</v>
      </c>
      <c r="AH474">
        <f t="shared" si="68"/>
        <v>1.2171215880893371</v>
      </c>
      <c r="AI474">
        <v>6.8301999999999996</v>
      </c>
    </row>
    <row r="475" spans="1:35" x14ac:dyDescent="0.3">
      <c r="A475">
        <v>172</v>
      </c>
      <c r="B475">
        <f t="shared" si="65"/>
        <v>2.58</v>
      </c>
      <c r="E475">
        <v>118</v>
      </c>
      <c r="F475">
        <f t="shared" si="66"/>
        <v>1.77</v>
      </c>
      <c r="G475">
        <v>28.181000000000001</v>
      </c>
      <c r="V475">
        <f t="shared" si="69"/>
        <v>1.2218045112781959</v>
      </c>
      <c r="W475">
        <v>54.926000000000002</v>
      </c>
      <c r="Y475">
        <f t="shared" si="67"/>
        <v>2.4267990074441848</v>
      </c>
      <c r="Z475">
        <v>41.716000000000001</v>
      </c>
      <c r="AH475">
        <f t="shared" si="68"/>
        <v>1.2133995037220915</v>
      </c>
      <c r="AI475">
        <v>7.1322000000000001</v>
      </c>
    </row>
    <row r="476" spans="1:35" x14ac:dyDescent="0.3">
      <c r="A476">
        <v>173</v>
      </c>
      <c r="B476">
        <f t="shared" si="65"/>
        <v>2.5950000000000002</v>
      </c>
      <c r="E476">
        <v>118.2</v>
      </c>
      <c r="F476">
        <f t="shared" si="66"/>
        <v>1.7730000000000001</v>
      </c>
      <c r="G476">
        <v>28.212</v>
      </c>
      <c r="V476">
        <f t="shared" si="69"/>
        <v>1.2180451127819554</v>
      </c>
      <c r="W476">
        <v>55.018000000000001</v>
      </c>
      <c r="Y476">
        <f t="shared" si="67"/>
        <v>2.4193548387096935</v>
      </c>
      <c r="Z476">
        <v>41.61</v>
      </c>
      <c r="AH476">
        <f t="shared" si="68"/>
        <v>1.2096774193548459</v>
      </c>
      <c r="AI476">
        <v>7.4328000000000003</v>
      </c>
    </row>
    <row r="477" spans="1:35" x14ac:dyDescent="0.3">
      <c r="A477">
        <v>174</v>
      </c>
      <c r="B477">
        <f t="shared" si="65"/>
        <v>2.61</v>
      </c>
      <c r="E477">
        <v>118.4</v>
      </c>
      <c r="F477">
        <f t="shared" si="66"/>
        <v>1.7760000000000002</v>
      </c>
      <c r="G477">
        <v>28.242000000000001</v>
      </c>
      <c r="V477">
        <f t="shared" si="69"/>
        <v>1.2142857142857149</v>
      </c>
      <c r="W477">
        <v>55.100999999999999</v>
      </c>
      <c r="Y477">
        <f t="shared" si="67"/>
        <v>2.4119106699752022</v>
      </c>
      <c r="Z477">
        <v>41.451999999999998</v>
      </c>
      <c r="AH477">
        <f t="shared" si="68"/>
        <v>1.2059553349876002</v>
      </c>
      <c r="AI477">
        <v>7.8834999999999997</v>
      </c>
    </row>
    <row r="478" spans="1:35" x14ac:dyDescent="0.3">
      <c r="A478">
        <v>175</v>
      </c>
      <c r="B478">
        <f t="shared" si="65"/>
        <v>2.625</v>
      </c>
      <c r="E478">
        <v>118.7</v>
      </c>
      <c r="F478">
        <f t="shared" si="66"/>
        <v>1.7805000000000002</v>
      </c>
      <c r="G478">
        <v>28.288</v>
      </c>
      <c r="V478">
        <f t="shared" si="69"/>
        <v>1.2105263157894743</v>
      </c>
      <c r="W478">
        <v>55.149000000000001</v>
      </c>
      <c r="Y478">
        <f t="shared" si="67"/>
        <v>2.4044665012407109</v>
      </c>
      <c r="Z478">
        <v>41.295000000000002</v>
      </c>
      <c r="AH478">
        <f t="shared" si="68"/>
        <v>1.2022332506203546</v>
      </c>
      <c r="AI478">
        <v>8.3303999999999991</v>
      </c>
    </row>
    <row r="479" spans="1:35" x14ac:dyDescent="0.3">
      <c r="A479">
        <v>176</v>
      </c>
      <c r="B479">
        <f t="shared" si="65"/>
        <v>2.64</v>
      </c>
      <c r="E479">
        <v>119</v>
      </c>
      <c r="F479">
        <f t="shared" si="66"/>
        <v>1.7849999999999999</v>
      </c>
      <c r="G479">
        <v>28.334</v>
      </c>
      <c r="V479">
        <f t="shared" si="69"/>
        <v>1.2067669172932338</v>
      </c>
      <c r="W479">
        <v>55.189</v>
      </c>
      <c r="Y479">
        <f t="shared" si="67"/>
        <v>2.3970223325062197</v>
      </c>
      <c r="Z479">
        <v>41.194000000000003</v>
      </c>
      <c r="AH479">
        <f t="shared" si="68"/>
        <v>1.1985111662531089</v>
      </c>
      <c r="AI479">
        <v>8.6277000000000008</v>
      </c>
    </row>
    <row r="480" spans="1:35" x14ac:dyDescent="0.3">
      <c r="A480">
        <v>177</v>
      </c>
      <c r="B480">
        <f t="shared" si="65"/>
        <v>2.6549999999999998</v>
      </c>
      <c r="E480">
        <v>119.2</v>
      </c>
      <c r="F480">
        <f t="shared" si="66"/>
        <v>1.788</v>
      </c>
      <c r="G480">
        <v>28.364999999999998</v>
      </c>
      <c r="V480">
        <f t="shared" si="69"/>
        <v>1.2030075187969933</v>
      </c>
      <c r="W480">
        <v>55.24</v>
      </c>
      <c r="Y480">
        <f t="shared" si="67"/>
        <v>2.3895781637717284</v>
      </c>
      <c r="Z480">
        <v>41.091000000000001</v>
      </c>
      <c r="AH480">
        <f t="shared" si="68"/>
        <v>1.1947890818858633</v>
      </c>
      <c r="AI480">
        <v>8.9229000000000003</v>
      </c>
    </row>
    <row r="481" spans="1:35" x14ac:dyDescent="0.3">
      <c r="A481">
        <v>178</v>
      </c>
      <c r="B481">
        <f t="shared" si="65"/>
        <v>2.67</v>
      </c>
      <c r="E481">
        <v>119.4</v>
      </c>
      <c r="F481">
        <f t="shared" si="66"/>
        <v>1.7910000000000001</v>
      </c>
      <c r="G481">
        <v>28.395</v>
      </c>
      <c r="V481">
        <f t="shared" si="69"/>
        <v>1.1992481203007528</v>
      </c>
      <c r="W481">
        <v>55.283000000000001</v>
      </c>
      <c r="Y481">
        <f t="shared" si="67"/>
        <v>2.3821339950372371</v>
      </c>
      <c r="Z481">
        <v>40.936</v>
      </c>
      <c r="AH481">
        <f t="shared" si="68"/>
        <v>1.1910669975186177</v>
      </c>
      <c r="AI481">
        <v>9.3660999999999994</v>
      </c>
    </row>
    <row r="482" spans="1:35" x14ac:dyDescent="0.3">
      <c r="A482">
        <v>179</v>
      </c>
      <c r="B482">
        <f t="shared" si="65"/>
        <v>2.6850000000000001</v>
      </c>
      <c r="E482">
        <v>119.7</v>
      </c>
      <c r="F482">
        <f t="shared" si="66"/>
        <v>1.7955000000000001</v>
      </c>
      <c r="G482">
        <v>28.442</v>
      </c>
      <c r="V482">
        <f t="shared" si="69"/>
        <v>1.1954887218045123</v>
      </c>
      <c r="W482">
        <v>55.305999999999997</v>
      </c>
      <c r="Y482">
        <f t="shared" si="67"/>
        <v>2.3746898263027458</v>
      </c>
      <c r="Z482">
        <v>40.779000000000003</v>
      </c>
      <c r="AH482">
        <f t="shared" si="68"/>
        <v>1.187344913151372</v>
      </c>
      <c r="AI482">
        <v>9.8027999999999995</v>
      </c>
    </row>
    <row r="483" spans="1:35" x14ac:dyDescent="0.3">
      <c r="A483">
        <v>180</v>
      </c>
      <c r="B483">
        <f t="shared" si="65"/>
        <v>2.7</v>
      </c>
      <c r="E483">
        <v>120</v>
      </c>
      <c r="F483">
        <f t="shared" si="66"/>
        <v>1.8</v>
      </c>
      <c r="G483">
        <v>28.488</v>
      </c>
      <c r="V483">
        <f t="shared" si="69"/>
        <v>1.1917293233082717</v>
      </c>
      <c r="W483">
        <v>55.329000000000001</v>
      </c>
      <c r="Y483">
        <f t="shared" si="67"/>
        <v>2.3672456575682546</v>
      </c>
      <c r="Z483">
        <v>40.682000000000002</v>
      </c>
      <c r="AH483">
        <f t="shared" si="68"/>
        <v>1.1836228287841264</v>
      </c>
      <c r="AI483">
        <v>10.092000000000001</v>
      </c>
    </row>
    <row r="484" spans="1:35" x14ac:dyDescent="0.3">
      <c r="A484">
        <v>181</v>
      </c>
      <c r="B484">
        <f t="shared" si="65"/>
        <v>2.7149999999999999</v>
      </c>
      <c r="E484">
        <v>120.2</v>
      </c>
      <c r="F484">
        <f t="shared" si="66"/>
        <v>1.8030000000000002</v>
      </c>
      <c r="G484">
        <v>28.52</v>
      </c>
      <c r="V484">
        <f t="shared" si="69"/>
        <v>1.1879699248120312</v>
      </c>
      <c r="W484">
        <v>55.362000000000002</v>
      </c>
      <c r="Y484">
        <f t="shared" si="67"/>
        <v>2.3598014888337633</v>
      </c>
      <c r="Z484">
        <v>40.581000000000003</v>
      </c>
      <c r="AH484">
        <f t="shared" si="68"/>
        <v>1.1799007444168808</v>
      </c>
      <c r="AI484">
        <v>10.377000000000001</v>
      </c>
    </row>
    <row r="485" spans="1:35" x14ac:dyDescent="0.3">
      <c r="A485">
        <v>182</v>
      </c>
      <c r="B485">
        <f t="shared" si="65"/>
        <v>2.73</v>
      </c>
      <c r="E485">
        <v>120.4</v>
      </c>
      <c r="F485">
        <f t="shared" si="66"/>
        <v>1.8060000000000003</v>
      </c>
      <c r="G485">
        <v>28.550999999999998</v>
      </c>
      <c r="V485">
        <f t="shared" si="69"/>
        <v>1.1842105263157907</v>
      </c>
      <c r="W485">
        <v>55.390999999999998</v>
      </c>
      <c r="Y485">
        <f t="shared" si="67"/>
        <v>2.352357320099272</v>
      </c>
      <c r="Z485">
        <v>40.432000000000002</v>
      </c>
      <c r="AH485">
        <f t="shared" si="68"/>
        <v>1.1761786600496351</v>
      </c>
      <c r="AI485">
        <v>10.808999999999999</v>
      </c>
    </row>
    <row r="486" spans="1:35" x14ac:dyDescent="0.3">
      <c r="A486">
        <v>183</v>
      </c>
      <c r="B486">
        <f t="shared" si="65"/>
        <v>2.7450000000000001</v>
      </c>
      <c r="E486">
        <v>120.7</v>
      </c>
      <c r="F486">
        <f t="shared" si="66"/>
        <v>1.8105000000000002</v>
      </c>
      <c r="G486">
        <v>28.597999999999999</v>
      </c>
      <c r="V486">
        <f t="shared" si="69"/>
        <v>1.1804511278195502</v>
      </c>
      <c r="W486">
        <v>55.408999999999999</v>
      </c>
      <c r="Y486">
        <f t="shared" si="67"/>
        <v>2.3449131513647807</v>
      </c>
      <c r="Z486">
        <v>40.286000000000001</v>
      </c>
      <c r="AH486">
        <f t="shared" si="68"/>
        <v>1.1724565756823895</v>
      </c>
      <c r="AI486">
        <v>11.228</v>
      </c>
    </row>
    <row r="487" spans="1:35" x14ac:dyDescent="0.3">
      <c r="A487">
        <v>184</v>
      </c>
      <c r="B487">
        <f t="shared" si="65"/>
        <v>2.76</v>
      </c>
      <c r="E487">
        <v>121</v>
      </c>
      <c r="F487">
        <f t="shared" si="66"/>
        <v>1.8149999999999999</v>
      </c>
      <c r="G487">
        <v>28.645</v>
      </c>
      <c r="V487">
        <f t="shared" si="69"/>
        <v>1.1766917293233097</v>
      </c>
      <c r="W487">
        <v>55.427</v>
      </c>
      <c r="Y487">
        <f t="shared" si="67"/>
        <v>2.3374689826302895</v>
      </c>
      <c r="Z487">
        <v>40.19</v>
      </c>
      <c r="AH487">
        <f t="shared" si="68"/>
        <v>1.1687344913151438</v>
      </c>
      <c r="AI487">
        <v>11.507</v>
      </c>
    </row>
    <row r="488" spans="1:35" x14ac:dyDescent="0.3">
      <c r="A488">
        <v>185</v>
      </c>
      <c r="B488">
        <f t="shared" si="65"/>
        <v>2.7749999999999999</v>
      </c>
      <c r="E488">
        <v>121.2</v>
      </c>
      <c r="F488">
        <f t="shared" si="66"/>
        <v>1.8180000000000001</v>
      </c>
      <c r="G488">
        <v>28.675999999999998</v>
      </c>
      <c r="V488">
        <f t="shared" si="69"/>
        <v>1.1729323308270692</v>
      </c>
      <c r="W488">
        <v>55.453000000000003</v>
      </c>
      <c r="Y488">
        <f t="shared" si="67"/>
        <v>2.3300248138957982</v>
      </c>
      <c r="Z488">
        <v>40.094999999999999</v>
      </c>
      <c r="AH488">
        <f t="shared" si="68"/>
        <v>1.1650124069478982</v>
      </c>
      <c r="AI488">
        <v>11.778</v>
      </c>
    </row>
    <row r="489" spans="1:35" x14ac:dyDescent="0.3">
      <c r="A489">
        <v>186</v>
      </c>
      <c r="B489">
        <f t="shared" si="65"/>
        <v>2.79</v>
      </c>
      <c r="E489">
        <v>121.4</v>
      </c>
      <c r="F489">
        <f t="shared" si="66"/>
        <v>1.8210000000000002</v>
      </c>
      <c r="G489">
        <v>28.707999999999998</v>
      </c>
      <c r="V489">
        <f t="shared" si="69"/>
        <v>1.1691729323308286</v>
      </c>
      <c r="W489">
        <v>55.468000000000004</v>
      </c>
      <c r="Y489">
        <f t="shared" si="67"/>
        <v>2.3225806451613069</v>
      </c>
      <c r="Z489">
        <v>39.954999999999998</v>
      </c>
      <c r="AH489">
        <f t="shared" si="68"/>
        <v>1.1612903225806526</v>
      </c>
      <c r="AI489">
        <v>12.191000000000001</v>
      </c>
    </row>
    <row r="490" spans="1:35" x14ac:dyDescent="0.3">
      <c r="A490">
        <v>187</v>
      </c>
      <c r="B490">
        <f t="shared" si="65"/>
        <v>2.8050000000000002</v>
      </c>
      <c r="E490">
        <v>121.7</v>
      </c>
      <c r="F490">
        <f t="shared" si="66"/>
        <v>1.8255000000000001</v>
      </c>
      <c r="G490">
        <v>28.754999999999999</v>
      </c>
      <c r="V490">
        <f t="shared" si="69"/>
        <v>1.1654135338345881</v>
      </c>
      <c r="W490">
        <v>55.48</v>
      </c>
      <c r="Y490">
        <f t="shared" si="67"/>
        <v>2.3151364764268156</v>
      </c>
      <c r="Z490">
        <v>39.816000000000003</v>
      </c>
      <c r="AH490">
        <f t="shared" si="68"/>
        <v>1.1575682382134069</v>
      </c>
      <c r="AI490">
        <v>12.599</v>
      </c>
    </row>
    <row r="491" spans="1:35" x14ac:dyDescent="0.3">
      <c r="A491">
        <v>188</v>
      </c>
      <c r="B491">
        <f t="shared" si="65"/>
        <v>2.82</v>
      </c>
      <c r="E491">
        <v>122</v>
      </c>
      <c r="F491">
        <f t="shared" si="66"/>
        <v>1.83</v>
      </c>
      <c r="G491">
        <v>28.803000000000001</v>
      </c>
      <c r="V491">
        <f t="shared" si="69"/>
        <v>1.1616541353383476</v>
      </c>
      <c r="W491">
        <v>55.487000000000002</v>
      </c>
      <c r="Y491">
        <f t="shared" si="67"/>
        <v>2.3076923076923244</v>
      </c>
      <c r="Z491">
        <v>39.726999999999997</v>
      </c>
      <c r="AH491">
        <f t="shared" si="68"/>
        <v>1.1538461538461613</v>
      </c>
      <c r="AI491">
        <v>12.874000000000001</v>
      </c>
    </row>
    <row r="492" spans="1:35" x14ac:dyDescent="0.3">
      <c r="A492">
        <v>189</v>
      </c>
      <c r="B492">
        <f t="shared" si="65"/>
        <v>2.835</v>
      </c>
      <c r="E492">
        <v>122.2</v>
      </c>
      <c r="F492">
        <f t="shared" si="66"/>
        <v>1.8330000000000002</v>
      </c>
      <c r="G492">
        <v>28.835000000000001</v>
      </c>
      <c r="V492">
        <f t="shared" si="69"/>
        <v>1.1578947368421071</v>
      </c>
      <c r="W492">
        <v>55.494999999999997</v>
      </c>
      <c r="Y492">
        <f t="shared" si="67"/>
        <v>2.3002481389578331</v>
      </c>
      <c r="Z492">
        <v>39.637999999999998</v>
      </c>
      <c r="AH492">
        <f t="shared" si="68"/>
        <v>1.1501240694789157</v>
      </c>
      <c r="AI492">
        <v>13.129</v>
      </c>
    </row>
    <row r="493" spans="1:35" x14ac:dyDescent="0.3">
      <c r="A493">
        <v>190</v>
      </c>
      <c r="B493">
        <f t="shared" si="65"/>
        <v>2.85</v>
      </c>
      <c r="E493">
        <v>122.4</v>
      </c>
      <c r="F493">
        <f t="shared" si="66"/>
        <v>1.8360000000000003</v>
      </c>
      <c r="G493">
        <v>28.867000000000001</v>
      </c>
      <c r="V493">
        <f t="shared" si="69"/>
        <v>1.1541353383458666</v>
      </c>
      <c r="W493">
        <v>55.502000000000002</v>
      </c>
      <c r="Y493">
        <f t="shared" si="67"/>
        <v>2.2928039702233418</v>
      </c>
      <c r="Z493">
        <v>39.506</v>
      </c>
      <c r="AH493">
        <f t="shared" si="68"/>
        <v>1.14640198511167</v>
      </c>
      <c r="AI493">
        <v>13.510999999999999</v>
      </c>
    </row>
    <row r="494" spans="1:35" x14ac:dyDescent="0.3">
      <c r="A494">
        <v>191</v>
      </c>
      <c r="B494">
        <f t="shared" si="65"/>
        <v>2.8650000000000002</v>
      </c>
      <c r="E494">
        <v>122.7</v>
      </c>
      <c r="F494">
        <f t="shared" si="66"/>
        <v>1.8405</v>
      </c>
      <c r="G494">
        <v>28.914999999999999</v>
      </c>
      <c r="V494">
        <f t="shared" si="69"/>
        <v>1.1503759398496261</v>
      </c>
      <c r="W494">
        <v>55.503999999999998</v>
      </c>
      <c r="Y494">
        <f t="shared" si="67"/>
        <v>2.2853598014888505</v>
      </c>
      <c r="Z494">
        <v>39.375999999999998</v>
      </c>
      <c r="AH494">
        <f t="shared" si="68"/>
        <v>1.1426799007444244</v>
      </c>
      <c r="AI494">
        <v>13.894</v>
      </c>
    </row>
    <row r="495" spans="1:35" x14ac:dyDescent="0.3">
      <c r="A495">
        <v>192</v>
      </c>
      <c r="B495">
        <f t="shared" si="65"/>
        <v>2.88</v>
      </c>
      <c r="E495">
        <v>123</v>
      </c>
      <c r="F495">
        <f t="shared" si="66"/>
        <v>1.845</v>
      </c>
      <c r="G495">
        <v>28.963999999999999</v>
      </c>
      <c r="V495">
        <f t="shared" si="69"/>
        <v>1.1466165413533855</v>
      </c>
      <c r="W495">
        <v>55.503</v>
      </c>
      <c r="Y495">
        <f t="shared" si="67"/>
        <v>2.2779156327543593</v>
      </c>
      <c r="Z495">
        <v>39.290999999999997</v>
      </c>
      <c r="AH495">
        <f t="shared" si="68"/>
        <v>1.1389578163771787</v>
      </c>
      <c r="AI495">
        <v>14.145</v>
      </c>
    </row>
    <row r="496" spans="1:35" x14ac:dyDescent="0.3">
      <c r="A496">
        <v>193</v>
      </c>
      <c r="B496">
        <f t="shared" si="65"/>
        <v>2.895</v>
      </c>
      <c r="E496">
        <v>123.2</v>
      </c>
      <c r="F496">
        <f t="shared" si="66"/>
        <v>1.8480000000000001</v>
      </c>
      <c r="G496">
        <v>28.995999999999999</v>
      </c>
      <c r="V496">
        <f t="shared" si="69"/>
        <v>1.142857142857145</v>
      </c>
      <c r="W496">
        <v>55.494999999999997</v>
      </c>
      <c r="Y496">
        <f t="shared" si="67"/>
        <v>2.270471464019868</v>
      </c>
      <c r="Z496">
        <v>39.206000000000003</v>
      </c>
      <c r="AH496">
        <f t="shared" si="68"/>
        <v>1.1352357320099331</v>
      </c>
      <c r="AI496">
        <v>14.388</v>
      </c>
    </row>
    <row r="497" spans="1:35" x14ac:dyDescent="0.3">
      <c r="A497">
        <v>194</v>
      </c>
      <c r="B497">
        <f t="shared" si="65"/>
        <v>2.91</v>
      </c>
      <c r="E497">
        <v>123.4</v>
      </c>
      <c r="F497">
        <f t="shared" si="66"/>
        <v>1.8510000000000002</v>
      </c>
      <c r="G497">
        <v>29.029</v>
      </c>
      <c r="V497">
        <f t="shared" si="69"/>
        <v>1.1390977443609045</v>
      </c>
      <c r="W497">
        <v>55.484999999999999</v>
      </c>
      <c r="Y497">
        <f t="shared" si="67"/>
        <v>2.2630272952853767</v>
      </c>
      <c r="Z497">
        <v>39.081000000000003</v>
      </c>
      <c r="AH497">
        <f t="shared" si="68"/>
        <v>1.1315136476426875</v>
      </c>
      <c r="AI497">
        <v>14.739000000000001</v>
      </c>
    </row>
    <row r="498" spans="1:35" x14ac:dyDescent="0.3">
      <c r="A498">
        <v>195</v>
      </c>
      <c r="B498">
        <f t="shared" si="65"/>
        <v>2.9249999999999998</v>
      </c>
      <c r="E498">
        <v>123.7</v>
      </c>
      <c r="F498">
        <f t="shared" si="66"/>
        <v>1.8555000000000001</v>
      </c>
      <c r="G498">
        <v>29.077000000000002</v>
      </c>
      <c r="V498">
        <f t="shared" si="69"/>
        <v>1.135338345864664</v>
      </c>
      <c r="W498">
        <v>55.476999999999997</v>
      </c>
      <c r="Y498">
        <f t="shared" si="67"/>
        <v>2.2555831265508854</v>
      </c>
      <c r="Z498">
        <v>38.957000000000001</v>
      </c>
      <c r="AH498">
        <f t="shared" si="68"/>
        <v>1.1277915632754418</v>
      </c>
      <c r="AI498">
        <v>15.087999999999999</v>
      </c>
    </row>
    <row r="499" spans="1:35" x14ac:dyDescent="0.3">
      <c r="A499">
        <v>196</v>
      </c>
      <c r="B499">
        <f t="shared" si="65"/>
        <v>2.94</v>
      </c>
      <c r="E499">
        <v>124</v>
      </c>
      <c r="F499">
        <f t="shared" si="66"/>
        <v>1.86</v>
      </c>
      <c r="G499">
        <v>29.126000000000001</v>
      </c>
      <c r="V499">
        <f t="shared" si="69"/>
        <v>1.1315789473684235</v>
      </c>
      <c r="W499">
        <v>55.466999999999999</v>
      </c>
      <c r="Y499">
        <f t="shared" si="67"/>
        <v>2.2481389578163942</v>
      </c>
      <c r="Z499">
        <v>38.875999999999998</v>
      </c>
      <c r="AH499">
        <f t="shared" si="68"/>
        <v>1.1240694789081962</v>
      </c>
      <c r="AI499">
        <v>15.311</v>
      </c>
    </row>
    <row r="500" spans="1:35" x14ac:dyDescent="0.3">
      <c r="A500">
        <v>197</v>
      </c>
      <c r="B500">
        <f t="shared" si="65"/>
        <v>2.9550000000000001</v>
      </c>
      <c r="E500">
        <v>124.2</v>
      </c>
      <c r="F500">
        <f t="shared" si="66"/>
        <v>1.8630000000000002</v>
      </c>
      <c r="G500">
        <v>29.16</v>
      </c>
      <c r="V500">
        <f t="shared" si="69"/>
        <v>1.1278195488721829</v>
      </c>
      <c r="W500">
        <v>55.453000000000003</v>
      </c>
      <c r="Y500">
        <f t="shared" si="67"/>
        <v>2.2406947890819029</v>
      </c>
      <c r="Z500">
        <v>38.795999999999999</v>
      </c>
      <c r="AH500">
        <f t="shared" si="68"/>
        <v>1.1203473945409506</v>
      </c>
      <c r="AI500">
        <v>15.532</v>
      </c>
    </row>
    <row r="501" spans="1:35" x14ac:dyDescent="0.3">
      <c r="A501">
        <v>198</v>
      </c>
      <c r="B501">
        <f t="shared" si="65"/>
        <v>2.97</v>
      </c>
      <c r="E501">
        <v>124.4</v>
      </c>
      <c r="F501">
        <f t="shared" si="66"/>
        <v>1.8660000000000003</v>
      </c>
      <c r="G501">
        <v>29.192</v>
      </c>
      <c r="V501">
        <f t="shared" si="69"/>
        <v>1.1240601503759424</v>
      </c>
      <c r="W501">
        <v>55.436</v>
      </c>
      <c r="Y501">
        <f t="shared" si="67"/>
        <v>2.2332506203474116</v>
      </c>
      <c r="Z501">
        <v>38.677999999999997</v>
      </c>
      <c r="AH501">
        <f t="shared" si="68"/>
        <v>1.1166253101737049</v>
      </c>
      <c r="AI501">
        <v>15.86</v>
      </c>
    </row>
    <row r="502" spans="1:35" x14ac:dyDescent="0.3">
      <c r="A502">
        <v>199</v>
      </c>
      <c r="B502">
        <f t="shared" si="65"/>
        <v>2.9849999999999999</v>
      </c>
      <c r="E502">
        <v>124.7</v>
      </c>
      <c r="F502">
        <f t="shared" si="66"/>
        <v>1.8705000000000001</v>
      </c>
      <c r="G502">
        <v>29.242000000000001</v>
      </c>
      <c r="V502">
        <f t="shared" si="69"/>
        <v>1.1203007518797019</v>
      </c>
      <c r="W502">
        <v>55.424999999999997</v>
      </c>
      <c r="Y502">
        <f t="shared" si="67"/>
        <v>2.2258064516129203</v>
      </c>
      <c r="Z502">
        <v>38.561</v>
      </c>
      <c r="AH502">
        <f t="shared" si="68"/>
        <v>1.1129032258064593</v>
      </c>
      <c r="AI502">
        <v>16.178999999999998</v>
      </c>
    </row>
    <row r="503" spans="1:35" x14ac:dyDescent="0.3">
      <c r="A503">
        <v>200</v>
      </c>
      <c r="B503">
        <f t="shared" si="65"/>
        <v>3</v>
      </c>
      <c r="E503">
        <v>125</v>
      </c>
      <c r="F503">
        <f t="shared" si="66"/>
        <v>1.875</v>
      </c>
      <c r="G503">
        <v>29.291</v>
      </c>
      <c r="V503">
        <f t="shared" si="69"/>
        <v>1.1165413533834614</v>
      </c>
      <c r="W503">
        <v>55.412999999999997</v>
      </c>
      <c r="Y503">
        <f t="shared" si="67"/>
        <v>2.2183622828784291</v>
      </c>
      <c r="Z503">
        <v>38.482999999999997</v>
      </c>
      <c r="AH503">
        <f t="shared" si="68"/>
        <v>1.1091811414392136</v>
      </c>
      <c r="AI503">
        <v>16.376999999999999</v>
      </c>
    </row>
    <row r="504" spans="1:35" x14ac:dyDescent="0.3">
      <c r="E504">
        <v>125.2</v>
      </c>
      <c r="F504">
        <f t="shared" si="66"/>
        <v>1.8780000000000001</v>
      </c>
      <c r="G504">
        <v>29.324999999999999</v>
      </c>
      <c r="V504">
        <f t="shared" si="69"/>
        <v>1.1127819548872209</v>
      </c>
      <c r="W504">
        <v>55.396000000000001</v>
      </c>
      <c r="Y504">
        <f t="shared" si="67"/>
        <v>2.2109181141439378</v>
      </c>
      <c r="Z504">
        <v>38.408999999999999</v>
      </c>
      <c r="AH504">
        <f t="shared" si="68"/>
        <v>1.105459057071968</v>
      </c>
      <c r="AI504">
        <v>16.571000000000002</v>
      </c>
    </row>
    <row r="505" spans="1:35" x14ac:dyDescent="0.3">
      <c r="E505">
        <v>125.4</v>
      </c>
      <c r="F505">
        <f t="shared" si="66"/>
        <v>1.8810000000000002</v>
      </c>
      <c r="G505">
        <v>29.358000000000001</v>
      </c>
      <c r="V505">
        <f t="shared" si="69"/>
        <v>1.1090225563909804</v>
      </c>
      <c r="W505">
        <v>55.377000000000002</v>
      </c>
      <c r="Y505">
        <f t="shared" si="67"/>
        <v>2.2034739454094465</v>
      </c>
      <c r="Z505">
        <v>38.298000000000002</v>
      </c>
      <c r="AH505">
        <f t="shared" si="68"/>
        <v>1.1017369727047224</v>
      </c>
      <c r="AI505">
        <v>16.855</v>
      </c>
    </row>
    <row r="506" spans="1:35" x14ac:dyDescent="0.3">
      <c r="E506">
        <v>125.7</v>
      </c>
      <c r="F506">
        <f t="shared" si="66"/>
        <v>1.8855000000000002</v>
      </c>
      <c r="G506">
        <v>29.408000000000001</v>
      </c>
      <c r="V506">
        <f t="shared" si="69"/>
        <v>1.1052631578947398</v>
      </c>
      <c r="W506">
        <v>55.365000000000002</v>
      </c>
      <c r="Y506">
        <f t="shared" si="67"/>
        <v>2.1960297766749552</v>
      </c>
      <c r="Z506">
        <v>38.188000000000002</v>
      </c>
      <c r="AH506">
        <f t="shared" si="68"/>
        <v>1.0980148883374767</v>
      </c>
      <c r="AI506">
        <v>17.135999999999999</v>
      </c>
    </row>
    <row r="507" spans="1:35" x14ac:dyDescent="0.3">
      <c r="A507">
        <v>0</v>
      </c>
      <c r="B507">
        <f>A507*1.5/100</f>
        <v>0</v>
      </c>
      <c r="C507">
        <v>0</v>
      </c>
      <c r="E507">
        <v>126</v>
      </c>
      <c r="F507">
        <f t="shared" si="66"/>
        <v>1.89</v>
      </c>
      <c r="G507">
        <v>29.459</v>
      </c>
      <c r="V507">
        <f t="shared" si="69"/>
        <v>1.1015037593984993</v>
      </c>
      <c r="W507">
        <v>55.348999999999997</v>
      </c>
      <c r="Y507">
        <f t="shared" si="67"/>
        <v>2.188585607940464</v>
      </c>
      <c r="Z507">
        <v>38.116999999999997</v>
      </c>
      <c r="AH507">
        <f t="shared" si="68"/>
        <v>1.0942928039702311</v>
      </c>
      <c r="AI507">
        <v>17.321000000000002</v>
      </c>
    </row>
    <row r="508" spans="1:35" x14ac:dyDescent="0.3">
      <c r="A508">
        <v>0.2</v>
      </c>
      <c r="B508">
        <f t="shared" ref="B508:B571" si="70">A508*1.5/100</f>
        <v>3.0000000000000005E-3</v>
      </c>
      <c r="C508">
        <v>1.0230999999999999</v>
      </c>
      <c r="E508">
        <v>126.2</v>
      </c>
      <c r="F508">
        <f t="shared" si="66"/>
        <v>1.893</v>
      </c>
      <c r="G508">
        <v>29.492999999999999</v>
      </c>
      <c r="V508">
        <f t="shared" si="69"/>
        <v>1.0977443609022588</v>
      </c>
      <c r="W508">
        <v>55.320999999999998</v>
      </c>
      <c r="Y508">
        <f t="shared" si="67"/>
        <v>2.1811414392059727</v>
      </c>
      <c r="Z508">
        <v>38.045000000000002</v>
      </c>
      <c r="AH508">
        <f t="shared" si="68"/>
        <v>1.0905707196029855</v>
      </c>
      <c r="AI508">
        <v>17.497</v>
      </c>
    </row>
    <row r="509" spans="1:35" x14ac:dyDescent="0.3">
      <c r="A509">
        <v>0.4</v>
      </c>
      <c r="B509">
        <f t="shared" si="70"/>
        <v>6.000000000000001E-3</v>
      </c>
      <c r="C509">
        <v>2.0413000000000001</v>
      </c>
      <c r="E509">
        <v>126.4</v>
      </c>
      <c r="F509">
        <f t="shared" si="66"/>
        <v>1.8960000000000001</v>
      </c>
      <c r="G509">
        <v>29.526</v>
      </c>
      <c r="V509">
        <f t="shared" si="69"/>
        <v>1.0939849624060183</v>
      </c>
      <c r="W509">
        <v>55.29</v>
      </c>
      <c r="Y509">
        <f t="shared" si="67"/>
        <v>2.1736972704714814</v>
      </c>
      <c r="Z509">
        <v>37.94</v>
      </c>
      <c r="AH509">
        <f t="shared" si="68"/>
        <v>1.0868486352357398</v>
      </c>
      <c r="AI509">
        <v>17.753</v>
      </c>
    </row>
    <row r="510" spans="1:35" x14ac:dyDescent="0.3">
      <c r="A510">
        <v>0.7</v>
      </c>
      <c r="B510">
        <f t="shared" si="70"/>
        <v>1.0499999999999999E-2</v>
      </c>
      <c r="C510">
        <v>3.5594000000000001</v>
      </c>
      <c r="E510">
        <v>126.7</v>
      </c>
      <c r="F510">
        <f t="shared" si="66"/>
        <v>1.9005000000000001</v>
      </c>
      <c r="G510">
        <v>29.577000000000002</v>
      </c>
      <c r="V510">
        <f t="shared" si="69"/>
        <v>1.0902255639097778</v>
      </c>
      <c r="W510">
        <v>55.268000000000001</v>
      </c>
      <c r="Y510">
        <f t="shared" si="67"/>
        <v>2.1662531017369901</v>
      </c>
      <c r="Z510">
        <v>37.837000000000003</v>
      </c>
      <c r="AH510">
        <f t="shared" si="68"/>
        <v>1.0831265508684942</v>
      </c>
      <c r="AI510">
        <v>18.004999999999999</v>
      </c>
    </row>
    <row r="511" spans="1:35" x14ac:dyDescent="0.3">
      <c r="A511">
        <v>1</v>
      </c>
      <c r="B511">
        <f t="shared" si="70"/>
        <v>1.4999999999999999E-2</v>
      </c>
      <c r="C511">
        <v>5.0667</v>
      </c>
      <c r="E511">
        <v>127</v>
      </c>
      <c r="F511">
        <f t="shared" si="66"/>
        <v>1.905</v>
      </c>
      <c r="G511">
        <v>29.628</v>
      </c>
      <c r="V511">
        <f t="shared" si="69"/>
        <v>1.0864661654135372</v>
      </c>
      <c r="W511">
        <v>55.246000000000002</v>
      </c>
      <c r="Y511">
        <f t="shared" si="67"/>
        <v>2.1588089330024989</v>
      </c>
      <c r="Z511">
        <v>37.768999999999998</v>
      </c>
      <c r="AH511">
        <f t="shared" si="68"/>
        <v>1.0794044665012485</v>
      </c>
      <c r="AI511">
        <v>18.169</v>
      </c>
    </row>
    <row r="512" spans="1:35" x14ac:dyDescent="0.3">
      <c r="A512">
        <v>1.2</v>
      </c>
      <c r="B512">
        <f t="shared" si="70"/>
        <v>1.7999999999999999E-2</v>
      </c>
      <c r="C512">
        <v>6.0655000000000001</v>
      </c>
      <c r="E512">
        <v>127.2</v>
      </c>
      <c r="F512">
        <f t="shared" si="66"/>
        <v>1.9080000000000001</v>
      </c>
      <c r="G512">
        <v>29.663</v>
      </c>
      <c r="V512">
        <f t="shared" si="69"/>
        <v>1.0827067669172967</v>
      </c>
      <c r="W512">
        <v>55.210999999999999</v>
      </c>
      <c r="Y512">
        <f t="shared" si="67"/>
        <v>2.1513647642680076</v>
      </c>
      <c r="Z512">
        <v>37.701999999999998</v>
      </c>
      <c r="AH512">
        <f t="shared" si="68"/>
        <v>1.0756823821340029</v>
      </c>
      <c r="AI512">
        <v>18.324000000000002</v>
      </c>
    </row>
    <row r="513" spans="1:35" x14ac:dyDescent="0.3">
      <c r="A513">
        <v>1.4</v>
      </c>
      <c r="B513">
        <f t="shared" si="70"/>
        <v>2.0999999999999998E-2</v>
      </c>
      <c r="C513">
        <v>7.0597000000000003</v>
      </c>
      <c r="E513">
        <v>127.4</v>
      </c>
      <c r="F513">
        <f t="shared" si="66"/>
        <v>1.9110000000000003</v>
      </c>
      <c r="G513">
        <v>29.696999999999999</v>
      </c>
      <c r="V513">
        <f t="shared" si="69"/>
        <v>1.0789473684210562</v>
      </c>
      <c r="W513">
        <v>55.174999999999997</v>
      </c>
      <c r="Y513">
        <f t="shared" si="67"/>
        <v>2.1439205955335163</v>
      </c>
      <c r="Z513">
        <v>37.603000000000002</v>
      </c>
      <c r="AH513">
        <f t="shared" si="68"/>
        <v>1.0719602977667573</v>
      </c>
      <c r="AI513">
        <v>18.55</v>
      </c>
    </row>
    <row r="514" spans="1:35" x14ac:dyDescent="0.3">
      <c r="A514">
        <v>1.7</v>
      </c>
      <c r="B514">
        <f t="shared" si="70"/>
        <v>2.5499999999999998E-2</v>
      </c>
      <c r="C514">
        <v>8.5422999999999991</v>
      </c>
      <c r="E514">
        <v>127.7</v>
      </c>
      <c r="F514">
        <f t="shared" si="66"/>
        <v>1.9155000000000002</v>
      </c>
      <c r="G514">
        <v>29.748999999999999</v>
      </c>
      <c r="V514">
        <f t="shared" si="69"/>
        <v>1.0751879699248157</v>
      </c>
      <c r="W514">
        <v>55.15</v>
      </c>
      <c r="Y514">
        <f t="shared" si="67"/>
        <v>2.1364764267990251</v>
      </c>
      <c r="Z514">
        <v>37.505000000000003</v>
      </c>
      <c r="AH514">
        <f t="shared" si="68"/>
        <v>1.0682382133995116</v>
      </c>
      <c r="AI514">
        <v>18.771999999999998</v>
      </c>
    </row>
    <row r="515" spans="1:35" x14ac:dyDescent="0.3">
      <c r="A515">
        <v>2</v>
      </c>
      <c r="B515">
        <f t="shared" si="70"/>
        <v>0.03</v>
      </c>
      <c r="C515">
        <v>10.005000000000001</v>
      </c>
      <c r="E515">
        <v>128</v>
      </c>
      <c r="F515">
        <f t="shared" si="66"/>
        <v>1.92</v>
      </c>
      <c r="G515">
        <v>29.800999999999998</v>
      </c>
      <c r="V515">
        <f t="shared" si="69"/>
        <v>1.0714285714285752</v>
      </c>
      <c r="W515">
        <v>55.124000000000002</v>
      </c>
      <c r="Y515">
        <f t="shared" si="67"/>
        <v>2.1290322580645338</v>
      </c>
      <c r="Z515">
        <v>37.441000000000003</v>
      </c>
      <c r="AH515">
        <f t="shared" si="68"/>
        <v>1.064516129032266</v>
      </c>
      <c r="AI515">
        <v>18.917999999999999</v>
      </c>
    </row>
    <row r="516" spans="1:35" x14ac:dyDescent="0.3">
      <c r="A516">
        <v>2.2000000000000002</v>
      </c>
      <c r="B516">
        <f t="shared" si="70"/>
        <v>3.3000000000000002E-2</v>
      </c>
      <c r="C516">
        <v>10.965</v>
      </c>
      <c r="E516">
        <v>128.19999999999999</v>
      </c>
      <c r="F516">
        <f t="shared" si="66"/>
        <v>1.9229999999999998</v>
      </c>
      <c r="G516">
        <v>29.835999999999999</v>
      </c>
      <c r="V516">
        <f t="shared" si="69"/>
        <v>1.0676691729323347</v>
      </c>
      <c r="W516">
        <v>55.085000000000001</v>
      </c>
      <c r="Y516">
        <f t="shared" si="67"/>
        <v>2.1215880893300425</v>
      </c>
      <c r="Z516">
        <v>37.377000000000002</v>
      </c>
      <c r="AH516">
        <f t="shared" si="68"/>
        <v>1.0607940446650204</v>
      </c>
      <c r="AI516">
        <v>19.062000000000001</v>
      </c>
    </row>
    <row r="517" spans="1:35" x14ac:dyDescent="0.3">
      <c r="A517">
        <v>2.4</v>
      </c>
      <c r="B517">
        <f t="shared" si="70"/>
        <v>3.5999999999999997E-2</v>
      </c>
      <c r="C517">
        <v>11.923999999999999</v>
      </c>
      <c r="E517">
        <v>128.4</v>
      </c>
      <c r="F517">
        <f t="shared" ref="F517:F580" si="71">E517*$B$2/100</f>
        <v>1.9260000000000002</v>
      </c>
      <c r="G517">
        <v>29.870999999999999</v>
      </c>
      <c r="V517">
        <f t="shared" si="69"/>
        <v>1.0639097744360941</v>
      </c>
      <c r="W517">
        <v>55.045000000000002</v>
      </c>
      <c r="Y517">
        <f t="shared" si="67"/>
        <v>2.1141439205955512</v>
      </c>
      <c r="Z517">
        <v>37.281999999999996</v>
      </c>
      <c r="AH517">
        <f t="shared" si="68"/>
        <v>1.0570719602977747</v>
      </c>
      <c r="AI517">
        <v>19.27</v>
      </c>
    </row>
    <row r="518" spans="1:35" x14ac:dyDescent="0.3">
      <c r="A518">
        <v>2.7</v>
      </c>
      <c r="B518">
        <f t="shared" si="70"/>
        <v>4.0500000000000008E-2</v>
      </c>
      <c r="C518">
        <v>13.327</v>
      </c>
      <c r="E518">
        <v>128.69999999999999</v>
      </c>
      <c r="F518">
        <f t="shared" si="71"/>
        <v>1.9304999999999999</v>
      </c>
      <c r="G518">
        <v>29.922999999999998</v>
      </c>
      <c r="V518">
        <f t="shared" si="69"/>
        <v>1.0601503759398536</v>
      </c>
      <c r="W518">
        <v>55.018999999999998</v>
      </c>
      <c r="Y518">
        <f t="shared" si="67"/>
        <v>2.10669975186106</v>
      </c>
      <c r="Z518">
        <v>37.189</v>
      </c>
      <c r="AH518">
        <f t="shared" si="68"/>
        <v>1.0533498759305291</v>
      </c>
      <c r="AI518">
        <v>19.477</v>
      </c>
    </row>
    <row r="519" spans="1:35" x14ac:dyDescent="0.3">
      <c r="A519">
        <v>3</v>
      </c>
      <c r="B519">
        <f t="shared" si="70"/>
        <v>4.4999999999999998E-2</v>
      </c>
      <c r="C519">
        <v>14.696</v>
      </c>
      <c r="E519">
        <v>129</v>
      </c>
      <c r="F519">
        <f t="shared" si="71"/>
        <v>1.9350000000000001</v>
      </c>
      <c r="G519">
        <v>29.975999999999999</v>
      </c>
      <c r="V519">
        <f t="shared" si="69"/>
        <v>1.0563909774436131</v>
      </c>
      <c r="W519">
        <v>54.991999999999997</v>
      </c>
      <c r="Y519">
        <f t="shared" si="67"/>
        <v>2.0992555831265687</v>
      </c>
      <c r="Z519">
        <v>37.128999999999998</v>
      </c>
      <c r="AH519">
        <f t="shared" si="68"/>
        <v>1.0496277915632835</v>
      </c>
      <c r="AI519">
        <v>19.611999999999998</v>
      </c>
    </row>
    <row r="520" spans="1:35" x14ac:dyDescent="0.3">
      <c r="A520">
        <v>3.2</v>
      </c>
      <c r="B520">
        <f t="shared" si="70"/>
        <v>4.8000000000000008E-2</v>
      </c>
      <c r="C520">
        <v>15.579000000000001</v>
      </c>
      <c r="E520">
        <v>129.19999999999999</v>
      </c>
      <c r="F520">
        <f t="shared" si="71"/>
        <v>1.9379999999999997</v>
      </c>
      <c r="G520">
        <v>30.012</v>
      </c>
      <c r="V520">
        <f t="shared" si="69"/>
        <v>1.0526315789473726</v>
      </c>
      <c r="W520">
        <v>54.953000000000003</v>
      </c>
      <c r="Y520">
        <f t="shared" si="67"/>
        <v>2.0918114143920774</v>
      </c>
      <c r="Z520">
        <v>37.067</v>
      </c>
      <c r="AH520">
        <f t="shared" si="68"/>
        <v>1.0459057071960378</v>
      </c>
      <c r="AI520">
        <v>19.744</v>
      </c>
    </row>
    <row r="521" spans="1:35" x14ac:dyDescent="0.3">
      <c r="A521">
        <v>3.4</v>
      </c>
      <c r="B521">
        <f t="shared" si="70"/>
        <v>5.0999999999999997E-2</v>
      </c>
      <c r="C521">
        <v>16.465</v>
      </c>
      <c r="E521">
        <v>129.4</v>
      </c>
      <c r="F521">
        <f t="shared" si="71"/>
        <v>1.9410000000000003</v>
      </c>
      <c r="G521">
        <v>30.047000000000001</v>
      </c>
      <c r="V521">
        <f t="shared" si="69"/>
        <v>1.0488721804511321</v>
      </c>
      <c r="W521">
        <v>54.912999999999997</v>
      </c>
      <c r="Y521">
        <f t="shared" si="67"/>
        <v>2.0843672456575861</v>
      </c>
      <c r="Z521">
        <v>36.976999999999997</v>
      </c>
      <c r="AH521">
        <f t="shared" si="68"/>
        <v>1.0421836228287922</v>
      </c>
      <c r="AI521">
        <v>19.937000000000001</v>
      </c>
    </row>
    <row r="522" spans="1:35" x14ac:dyDescent="0.3">
      <c r="A522">
        <v>3.7</v>
      </c>
      <c r="B522">
        <f t="shared" si="70"/>
        <v>5.5500000000000008E-2</v>
      </c>
      <c r="C522">
        <v>17.713999999999999</v>
      </c>
      <c r="E522">
        <v>129.69999999999999</v>
      </c>
      <c r="F522">
        <f t="shared" si="71"/>
        <v>1.9454999999999998</v>
      </c>
      <c r="G522">
        <v>30.1</v>
      </c>
      <c r="V522">
        <f t="shared" si="69"/>
        <v>1.0451127819548915</v>
      </c>
      <c r="W522">
        <v>54.886000000000003</v>
      </c>
      <c r="Y522">
        <f t="shared" si="67"/>
        <v>2.0769230769230949</v>
      </c>
      <c r="Z522">
        <v>36.889000000000003</v>
      </c>
      <c r="AH522">
        <f t="shared" si="68"/>
        <v>1.0384615384615465</v>
      </c>
      <c r="AI522">
        <v>20.122</v>
      </c>
    </row>
    <row r="523" spans="1:35" x14ac:dyDescent="0.3">
      <c r="A523">
        <v>4</v>
      </c>
      <c r="B523">
        <f t="shared" si="70"/>
        <v>0.06</v>
      </c>
      <c r="C523">
        <v>18.876999999999999</v>
      </c>
      <c r="E523">
        <v>130</v>
      </c>
      <c r="F523">
        <f t="shared" si="71"/>
        <v>1.95</v>
      </c>
      <c r="G523">
        <v>30.154</v>
      </c>
      <c r="V523">
        <f t="shared" si="69"/>
        <v>1.041353383458651</v>
      </c>
      <c r="W523">
        <v>54.86</v>
      </c>
      <c r="Y523">
        <f t="shared" si="67"/>
        <v>2.0694789081886036</v>
      </c>
      <c r="Z523">
        <v>36.832999999999998</v>
      </c>
      <c r="AH523">
        <f t="shared" si="68"/>
        <v>1.0347394540943009</v>
      </c>
      <c r="AI523">
        <v>20.236999999999998</v>
      </c>
    </row>
    <row r="524" spans="1:35" x14ac:dyDescent="0.3">
      <c r="A524">
        <v>4.2</v>
      </c>
      <c r="B524">
        <f t="shared" si="70"/>
        <v>6.3E-2</v>
      </c>
      <c r="C524">
        <v>19.626000000000001</v>
      </c>
      <c r="E524">
        <v>130.19999999999999</v>
      </c>
      <c r="F524">
        <f t="shared" si="71"/>
        <v>1.9529999999999998</v>
      </c>
      <c r="G524">
        <v>30.190999999999999</v>
      </c>
      <c r="V524">
        <f t="shared" si="69"/>
        <v>1.0375939849624105</v>
      </c>
      <c r="W524">
        <v>54.780999999999999</v>
      </c>
      <c r="Y524">
        <f t="shared" si="67"/>
        <v>2.0620347394541123</v>
      </c>
      <c r="Z524">
        <v>36.774000000000001</v>
      </c>
      <c r="AH524">
        <f t="shared" si="68"/>
        <v>1.0310173697270553</v>
      </c>
      <c r="AI524">
        <v>20.347000000000001</v>
      </c>
    </row>
    <row r="525" spans="1:35" x14ac:dyDescent="0.3">
      <c r="A525">
        <v>4.4000000000000004</v>
      </c>
      <c r="B525">
        <f t="shared" si="70"/>
        <v>6.6000000000000003E-2</v>
      </c>
      <c r="C525">
        <v>20.346</v>
      </c>
      <c r="E525">
        <v>130.4</v>
      </c>
      <c r="F525">
        <f t="shared" si="71"/>
        <v>1.9560000000000002</v>
      </c>
      <c r="G525">
        <v>30.225999999999999</v>
      </c>
      <c r="V525">
        <f t="shared" si="69"/>
        <v>1.03383458646617</v>
      </c>
      <c r="W525">
        <v>54.777000000000001</v>
      </c>
      <c r="Y525">
        <f t="shared" si="67"/>
        <v>2.054590570719621</v>
      </c>
      <c r="Z525">
        <v>36.689</v>
      </c>
      <c r="AH525">
        <f t="shared" si="68"/>
        <v>1.0272952853598096</v>
      </c>
      <c r="AI525">
        <v>20.506</v>
      </c>
    </row>
    <row r="526" spans="1:35" x14ac:dyDescent="0.3">
      <c r="A526">
        <v>4.7</v>
      </c>
      <c r="B526">
        <f t="shared" si="70"/>
        <v>7.0500000000000007E-2</v>
      </c>
      <c r="C526">
        <v>21.33</v>
      </c>
      <c r="E526">
        <v>130.69999999999999</v>
      </c>
      <c r="F526">
        <f t="shared" si="71"/>
        <v>1.9604999999999999</v>
      </c>
      <c r="G526">
        <v>30.280999999999999</v>
      </c>
      <c r="V526">
        <f t="shared" si="69"/>
        <v>1.0300751879699295</v>
      </c>
      <c r="W526">
        <v>54.683</v>
      </c>
      <c r="Y526">
        <f t="shared" si="67"/>
        <v>2.0471464019851298</v>
      </c>
      <c r="Z526">
        <v>36.606000000000002</v>
      </c>
      <c r="AH526">
        <f t="shared" si="68"/>
        <v>1.023573200992564</v>
      </c>
      <c r="AI526">
        <v>20.657</v>
      </c>
    </row>
    <row r="527" spans="1:35" x14ac:dyDescent="0.3">
      <c r="A527">
        <v>5</v>
      </c>
      <c r="B527">
        <f t="shared" si="70"/>
        <v>7.4999999999999997E-2</v>
      </c>
      <c r="C527">
        <v>22.298999999999999</v>
      </c>
      <c r="E527">
        <v>131</v>
      </c>
      <c r="F527">
        <f t="shared" si="71"/>
        <v>1.9650000000000001</v>
      </c>
      <c r="G527">
        <v>30.335000000000001</v>
      </c>
      <c r="V527">
        <f t="shared" si="69"/>
        <v>1.026315789473689</v>
      </c>
      <c r="W527">
        <v>54.722000000000001</v>
      </c>
      <c r="Y527">
        <f t="shared" si="67"/>
        <v>2.0397022332506385</v>
      </c>
      <c r="Z527">
        <v>36.552</v>
      </c>
      <c r="AH527">
        <f t="shared" si="68"/>
        <v>1.0198511166253184</v>
      </c>
      <c r="AI527">
        <v>20.756</v>
      </c>
    </row>
    <row r="528" spans="1:35" x14ac:dyDescent="0.3">
      <c r="A528">
        <v>5.2</v>
      </c>
      <c r="B528">
        <f t="shared" si="70"/>
        <v>7.8000000000000014E-2</v>
      </c>
      <c r="C528">
        <v>22.902000000000001</v>
      </c>
      <c r="E528">
        <v>131.19999999999999</v>
      </c>
      <c r="F528">
        <f t="shared" si="71"/>
        <v>1.9679999999999997</v>
      </c>
      <c r="G528">
        <v>30.372</v>
      </c>
      <c r="V528">
        <f t="shared" si="69"/>
        <v>1.0225563909774484</v>
      </c>
      <c r="W528">
        <v>54.682000000000002</v>
      </c>
      <c r="Y528">
        <f t="shared" ref="Y528:Y591" si="72">Y527-3/403</f>
        <v>2.0322580645161472</v>
      </c>
      <c r="Z528">
        <v>36.496000000000002</v>
      </c>
      <c r="AH528">
        <f t="shared" ref="AH528:AH591" si="73">AH527-1.5/403</f>
        <v>1.0161290322580727</v>
      </c>
      <c r="AI528">
        <v>20.852</v>
      </c>
    </row>
    <row r="529" spans="1:35" x14ac:dyDescent="0.3">
      <c r="A529">
        <v>5.4</v>
      </c>
      <c r="B529">
        <f t="shared" si="70"/>
        <v>8.1000000000000016E-2</v>
      </c>
      <c r="C529">
        <v>23.488</v>
      </c>
      <c r="E529">
        <v>131.4</v>
      </c>
      <c r="F529">
        <f t="shared" si="71"/>
        <v>1.9710000000000003</v>
      </c>
      <c r="G529">
        <v>30.408000000000001</v>
      </c>
      <c r="V529">
        <f t="shared" si="69"/>
        <v>1.0187969924812079</v>
      </c>
      <c r="W529">
        <v>54.642000000000003</v>
      </c>
      <c r="Y529">
        <f t="shared" si="72"/>
        <v>2.0248138957816559</v>
      </c>
      <c r="Z529">
        <v>36.415999999999997</v>
      </c>
      <c r="AH529">
        <f t="shared" si="73"/>
        <v>1.0124069478908271</v>
      </c>
      <c r="AI529">
        <v>20.986000000000001</v>
      </c>
    </row>
    <row r="530" spans="1:35" x14ac:dyDescent="0.3">
      <c r="A530">
        <v>5.7</v>
      </c>
      <c r="B530">
        <f t="shared" si="70"/>
        <v>8.5500000000000007E-2</v>
      </c>
      <c r="C530">
        <v>24.286999999999999</v>
      </c>
      <c r="E530">
        <v>131.69999999999999</v>
      </c>
      <c r="F530">
        <f t="shared" si="71"/>
        <v>1.9754999999999998</v>
      </c>
      <c r="G530">
        <v>30.463999999999999</v>
      </c>
      <c r="V530">
        <f t="shared" si="69"/>
        <v>1.0150375939849674</v>
      </c>
      <c r="W530">
        <v>54.616</v>
      </c>
      <c r="Y530">
        <f t="shared" si="72"/>
        <v>2.0173697270471647</v>
      </c>
      <c r="Z530">
        <v>36.337000000000003</v>
      </c>
      <c r="AH530">
        <f t="shared" si="73"/>
        <v>1.0086848635235814</v>
      </c>
      <c r="AI530">
        <v>21.116</v>
      </c>
    </row>
    <row r="531" spans="1:35" x14ac:dyDescent="0.3">
      <c r="A531">
        <v>6</v>
      </c>
      <c r="B531">
        <f t="shared" si="70"/>
        <v>0.09</v>
      </c>
      <c r="C531">
        <v>25.027000000000001</v>
      </c>
      <c r="E531">
        <v>132</v>
      </c>
      <c r="F531">
        <f t="shared" si="71"/>
        <v>1.98</v>
      </c>
      <c r="G531">
        <v>30.518999999999998</v>
      </c>
      <c r="V531">
        <f t="shared" ref="V531:V594" si="74">V530-1.5/399</f>
        <v>1.0112781954887269</v>
      </c>
      <c r="W531">
        <v>54.59</v>
      </c>
      <c r="Y531">
        <f t="shared" si="72"/>
        <v>2.0099255583126734</v>
      </c>
      <c r="Z531">
        <v>36.286000000000001</v>
      </c>
      <c r="AH531">
        <f t="shared" si="73"/>
        <v>1.0049627791563358</v>
      </c>
      <c r="AI531">
        <v>21.199000000000002</v>
      </c>
    </row>
    <row r="532" spans="1:35" x14ac:dyDescent="0.3">
      <c r="A532">
        <v>6.2</v>
      </c>
      <c r="B532">
        <f t="shared" si="70"/>
        <v>9.3000000000000013E-2</v>
      </c>
      <c r="C532">
        <v>25.469000000000001</v>
      </c>
      <c r="E532">
        <v>132.19999999999999</v>
      </c>
      <c r="F532">
        <f t="shared" si="71"/>
        <v>1.9829999999999999</v>
      </c>
      <c r="G532">
        <v>30.556000000000001</v>
      </c>
      <c r="V532">
        <f t="shared" si="74"/>
        <v>1.0075187969924864</v>
      </c>
      <c r="W532">
        <v>54.552</v>
      </c>
      <c r="Y532">
        <f t="shared" si="72"/>
        <v>2.0024813895781821</v>
      </c>
      <c r="Z532">
        <v>36.234000000000002</v>
      </c>
      <c r="AH532">
        <f t="shared" si="73"/>
        <v>1.0012406947890902</v>
      </c>
      <c r="AI532">
        <v>21.277000000000001</v>
      </c>
    </row>
    <row r="533" spans="1:35" x14ac:dyDescent="0.3">
      <c r="A533">
        <v>6.4</v>
      </c>
      <c r="B533">
        <f t="shared" si="70"/>
        <v>9.6000000000000016E-2</v>
      </c>
      <c r="C533">
        <v>25.542999999999999</v>
      </c>
      <c r="E533">
        <v>132.4</v>
      </c>
      <c r="F533">
        <f t="shared" si="71"/>
        <v>1.9860000000000002</v>
      </c>
      <c r="G533">
        <v>30.593</v>
      </c>
      <c r="V533">
        <f t="shared" si="74"/>
        <v>1.0037593984962458</v>
      </c>
      <c r="W533">
        <v>54.512999999999998</v>
      </c>
      <c r="Y533">
        <f t="shared" si="72"/>
        <v>1.9950372208436908</v>
      </c>
      <c r="Z533">
        <v>36.158000000000001</v>
      </c>
      <c r="AH533">
        <f t="shared" si="73"/>
        <v>0.99751861042184453</v>
      </c>
      <c r="AI533">
        <v>21.393999999999998</v>
      </c>
    </row>
    <row r="534" spans="1:35" x14ac:dyDescent="0.3">
      <c r="A534">
        <v>6.7</v>
      </c>
      <c r="B534">
        <f t="shared" si="70"/>
        <v>0.10050000000000001</v>
      </c>
      <c r="C534">
        <v>26.385000000000002</v>
      </c>
      <c r="E534">
        <v>132.69999999999999</v>
      </c>
      <c r="F534">
        <f t="shared" si="71"/>
        <v>1.9904999999999999</v>
      </c>
      <c r="G534">
        <v>30.649000000000001</v>
      </c>
      <c r="V534">
        <f t="shared" si="74"/>
        <v>1.0000000000000053</v>
      </c>
      <c r="W534">
        <v>54.487000000000002</v>
      </c>
      <c r="Y534">
        <f t="shared" si="72"/>
        <v>1.9875930521091996</v>
      </c>
      <c r="Z534">
        <v>36.073</v>
      </c>
      <c r="AH534">
        <f t="shared" si="73"/>
        <v>0.99379652605459889</v>
      </c>
      <c r="AI534">
        <v>21.504000000000001</v>
      </c>
    </row>
    <row r="535" spans="1:35" x14ac:dyDescent="0.3">
      <c r="A535">
        <v>7</v>
      </c>
      <c r="B535">
        <f t="shared" si="70"/>
        <v>0.105</v>
      </c>
      <c r="C535">
        <v>26.831</v>
      </c>
      <c r="E535">
        <v>133</v>
      </c>
      <c r="F535">
        <f t="shared" si="71"/>
        <v>1.9950000000000001</v>
      </c>
      <c r="G535">
        <v>30.706</v>
      </c>
      <c r="V535">
        <f t="shared" si="74"/>
        <v>0.9962406015037647</v>
      </c>
      <c r="W535">
        <v>54.460999999999999</v>
      </c>
      <c r="Y535">
        <f t="shared" si="72"/>
        <v>1.9801488833747083</v>
      </c>
      <c r="Z535">
        <v>36.033000000000001</v>
      </c>
      <c r="AH535">
        <f t="shared" si="73"/>
        <v>0.99007444168735326</v>
      </c>
      <c r="AI535">
        <v>21.574000000000002</v>
      </c>
    </row>
    <row r="536" spans="1:35" x14ac:dyDescent="0.3">
      <c r="A536">
        <v>7.2</v>
      </c>
      <c r="B536">
        <f t="shared" si="70"/>
        <v>0.10800000000000001</v>
      </c>
      <c r="C536">
        <v>27.091999999999999</v>
      </c>
      <c r="E536">
        <v>133.19999999999999</v>
      </c>
      <c r="F536">
        <f t="shared" si="71"/>
        <v>1.9979999999999998</v>
      </c>
      <c r="G536">
        <v>30.744</v>
      </c>
      <c r="V536">
        <f t="shared" si="74"/>
        <v>0.99248120300752407</v>
      </c>
      <c r="W536">
        <v>54.420999999999999</v>
      </c>
      <c r="Y536">
        <f t="shared" si="72"/>
        <v>1.972704714640217</v>
      </c>
      <c r="Z536">
        <v>35.981999999999999</v>
      </c>
      <c r="AH536">
        <f t="shared" si="73"/>
        <v>0.98635235732010762</v>
      </c>
      <c r="AI536">
        <v>21.643000000000001</v>
      </c>
    </row>
    <row r="537" spans="1:35" x14ac:dyDescent="0.3">
      <c r="A537">
        <v>7.4</v>
      </c>
      <c r="B537">
        <f t="shared" si="70"/>
        <v>0.11100000000000002</v>
      </c>
      <c r="C537">
        <v>27.335000000000001</v>
      </c>
      <c r="E537">
        <v>133.4</v>
      </c>
      <c r="F537">
        <f t="shared" si="71"/>
        <v>2.0010000000000003</v>
      </c>
      <c r="G537">
        <v>30.780999999999999</v>
      </c>
      <c r="V537">
        <f t="shared" si="74"/>
        <v>0.98872180451128344</v>
      </c>
      <c r="W537">
        <v>54.383000000000003</v>
      </c>
      <c r="Y537">
        <f t="shared" si="72"/>
        <v>1.9652605459057257</v>
      </c>
      <c r="Z537">
        <v>35.908000000000001</v>
      </c>
      <c r="AH537">
        <f t="shared" si="73"/>
        <v>0.98263027295286198</v>
      </c>
      <c r="AI537">
        <v>21.741</v>
      </c>
    </row>
    <row r="538" spans="1:35" x14ac:dyDescent="0.3">
      <c r="A538">
        <v>7.7</v>
      </c>
      <c r="B538">
        <f t="shared" si="70"/>
        <v>0.11550000000000001</v>
      </c>
      <c r="C538">
        <v>27.667999999999999</v>
      </c>
      <c r="E538">
        <v>133.69999999999999</v>
      </c>
      <c r="F538">
        <f t="shared" si="71"/>
        <v>2.0054999999999996</v>
      </c>
      <c r="G538">
        <v>30.838000000000001</v>
      </c>
      <c r="V538">
        <f t="shared" si="74"/>
        <v>0.98496240601504281</v>
      </c>
      <c r="W538">
        <v>54.356999999999999</v>
      </c>
      <c r="Y538">
        <f t="shared" si="72"/>
        <v>1.9578163771712345</v>
      </c>
      <c r="Z538">
        <v>35.835000000000001</v>
      </c>
      <c r="AH538">
        <f t="shared" si="73"/>
        <v>0.97890818858561635</v>
      </c>
      <c r="AI538">
        <v>21.835000000000001</v>
      </c>
    </row>
    <row r="539" spans="1:35" x14ac:dyDescent="0.3">
      <c r="A539">
        <v>8</v>
      </c>
      <c r="B539">
        <f t="shared" si="70"/>
        <v>0.12</v>
      </c>
      <c r="C539">
        <v>27.965</v>
      </c>
      <c r="E539">
        <v>134</v>
      </c>
      <c r="F539">
        <f t="shared" si="71"/>
        <v>2.0099999999999998</v>
      </c>
      <c r="G539">
        <v>30.895</v>
      </c>
      <c r="V539">
        <f t="shared" si="74"/>
        <v>0.98120300751880218</v>
      </c>
      <c r="W539">
        <v>54.332000000000001</v>
      </c>
      <c r="Y539">
        <f t="shared" si="72"/>
        <v>1.9503722084367432</v>
      </c>
      <c r="Z539">
        <v>35.787999999999997</v>
      </c>
      <c r="AH539">
        <f t="shared" si="73"/>
        <v>0.97518610421837071</v>
      </c>
      <c r="AI539">
        <v>21.895</v>
      </c>
    </row>
    <row r="540" spans="1:35" x14ac:dyDescent="0.3">
      <c r="A540">
        <v>8.1999999999999993</v>
      </c>
      <c r="B540">
        <f t="shared" si="70"/>
        <v>0.12299999999999998</v>
      </c>
      <c r="C540">
        <v>28.138999999999999</v>
      </c>
      <c r="E540">
        <v>134.19999999999999</v>
      </c>
      <c r="F540">
        <f t="shared" si="71"/>
        <v>2.0129999999999999</v>
      </c>
      <c r="G540">
        <v>30.934999999999999</v>
      </c>
      <c r="V540">
        <f t="shared" si="74"/>
        <v>0.97744360902256155</v>
      </c>
      <c r="W540">
        <v>54.293999999999997</v>
      </c>
      <c r="Y540">
        <f t="shared" si="72"/>
        <v>1.9429280397022519</v>
      </c>
      <c r="Z540">
        <v>35.738999999999997</v>
      </c>
      <c r="AH540">
        <f t="shared" si="73"/>
        <v>0.97146401985112507</v>
      </c>
      <c r="AI540">
        <v>21.954000000000001</v>
      </c>
    </row>
    <row r="541" spans="1:35" x14ac:dyDescent="0.3">
      <c r="A541">
        <v>8.4</v>
      </c>
      <c r="B541">
        <f t="shared" si="70"/>
        <v>0.126</v>
      </c>
      <c r="C541">
        <v>28.305</v>
      </c>
      <c r="E541">
        <v>134.4</v>
      </c>
      <c r="F541">
        <f t="shared" si="71"/>
        <v>2.016</v>
      </c>
      <c r="G541">
        <v>30.972000000000001</v>
      </c>
      <c r="V541">
        <f t="shared" si="74"/>
        <v>0.97368421052632093</v>
      </c>
      <c r="W541">
        <v>54.256999999999998</v>
      </c>
      <c r="Y541">
        <f t="shared" si="72"/>
        <v>1.9354838709677606</v>
      </c>
      <c r="Z541">
        <v>35.668999999999997</v>
      </c>
      <c r="AH541">
        <f t="shared" si="73"/>
        <v>0.96774193548387943</v>
      </c>
      <c r="AI541">
        <v>22.044</v>
      </c>
    </row>
    <row r="542" spans="1:35" x14ac:dyDescent="0.3">
      <c r="A542">
        <v>8.6999999999999993</v>
      </c>
      <c r="B542">
        <f t="shared" si="70"/>
        <v>0.13049999999999998</v>
      </c>
      <c r="C542">
        <v>28.527000000000001</v>
      </c>
      <c r="E542">
        <v>134.69999999999999</v>
      </c>
      <c r="F542">
        <f t="shared" si="71"/>
        <v>2.0204999999999997</v>
      </c>
      <c r="G542">
        <v>31.03</v>
      </c>
      <c r="V542">
        <f t="shared" si="74"/>
        <v>0.9699248120300803</v>
      </c>
      <c r="W542">
        <v>54.232999999999997</v>
      </c>
      <c r="Y542">
        <f t="shared" si="72"/>
        <v>1.9280397022332694</v>
      </c>
      <c r="Z542">
        <v>35.598999999999997</v>
      </c>
      <c r="AH542">
        <f t="shared" si="73"/>
        <v>0.9640198511166338</v>
      </c>
      <c r="AI542">
        <v>22.131</v>
      </c>
    </row>
    <row r="543" spans="1:35" x14ac:dyDescent="0.3">
      <c r="A543">
        <v>9</v>
      </c>
      <c r="B543">
        <f t="shared" si="70"/>
        <v>0.13500000000000001</v>
      </c>
      <c r="C543">
        <v>28.728000000000002</v>
      </c>
      <c r="E543">
        <v>135</v>
      </c>
      <c r="F543">
        <f t="shared" si="71"/>
        <v>2.0249999999999999</v>
      </c>
      <c r="G543">
        <v>31.088000000000001</v>
      </c>
      <c r="V543">
        <f t="shared" si="74"/>
        <v>0.96616541353383967</v>
      </c>
      <c r="W543">
        <v>54.207999999999998</v>
      </c>
      <c r="Y543">
        <f t="shared" si="72"/>
        <v>1.9205955334987781</v>
      </c>
      <c r="Z543">
        <v>35.554000000000002</v>
      </c>
      <c r="AH543">
        <f t="shared" si="73"/>
        <v>0.96029776674938816</v>
      </c>
      <c r="AI543">
        <v>22.189</v>
      </c>
    </row>
    <row r="544" spans="1:35" x14ac:dyDescent="0.3">
      <c r="A544">
        <v>9.1999999999999993</v>
      </c>
      <c r="B544">
        <f t="shared" si="70"/>
        <v>0.13799999999999998</v>
      </c>
      <c r="C544">
        <v>28.85</v>
      </c>
      <c r="E544">
        <v>135.19999999999999</v>
      </c>
      <c r="F544">
        <f t="shared" si="71"/>
        <v>2.028</v>
      </c>
      <c r="G544">
        <v>31.129000000000001</v>
      </c>
      <c r="V544">
        <f t="shared" si="74"/>
        <v>0.96240601503759904</v>
      </c>
      <c r="W544">
        <v>54.170999999999999</v>
      </c>
      <c r="Y544">
        <f t="shared" si="72"/>
        <v>1.9131513647642868</v>
      </c>
      <c r="Z544">
        <v>35.508000000000003</v>
      </c>
      <c r="AH544">
        <f t="shared" si="73"/>
        <v>0.95657568238214252</v>
      </c>
      <c r="AI544">
        <v>22.245000000000001</v>
      </c>
    </row>
    <row r="545" spans="1:35" x14ac:dyDescent="0.3">
      <c r="A545">
        <v>9.4</v>
      </c>
      <c r="B545">
        <f t="shared" si="70"/>
        <v>0.14100000000000001</v>
      </c>
      <c r="C545">
        <v>28.963999999999999</v>
      </c>
      <c r="E545">
        <v>135.4</v>
      </c>
      <c r="F545">
        <f t="shared" si="71"/>
        <v>2.0310000000000001</v>
      </c>
      <c r="G545">
        <v>31.167000000000002</v>
      </c>
      <c r="V545">
        <f t="shared" si="74"/>
        <v>0.95864661654135841</v>
      </c>
      <c r="W545">
        <v>54.134999999999998</v>
      </c>
      <c r="Y545">
        <f t="shared" si="72"/>
        <v>1.9057071960297955</v>
      </c>
      <c r="Z545">
        <v>35.441000000000003</v>
      </c>
      <c r="AH545">
        <f t="shared" si="73"/>
        <v>0.95285359801489689</v>
      </c>
      <c r="AI545">
        <v>22.327000000000002</v>
      </c>
    </row>
    <row r="546" spans="1:35" x14ac:dyDescent="0.3">
      <c r="A546">
        <v>9.6999999999999993</v>
      </c>
      <c r="B546">
        <f t="shared" si="70"/>
        <v>0.14549999999999999</v>
      </c>
      <c r="C546">
        <v>29.125</v>
      </c>
      <c r="E546">
        <v>135.69999999999999</v>
      </c>
      <c r="F546">
        <f t="shared" si="71"/>
        <v>2.0354999999999999</v>
      </c>
      <c r="G546">
        <v>31.225999999999999</v>
      </c>
      <c r="V546">
        <f t="shared" si="74"/>
        <v>0.95488721804511778</v>
      </c>
      <c r="W546">
        <v>54.110999999999997</v>
      </c>
      <c r="Y546">
        <f t="shared" si="72"/>
        <v>1.8982630272953043</v>
      </c>
      <c r="Z546">
        <v>35.375999999999998</v>
      </c>
      <c r="AH546">
        <f t="shared" si="73"/>
        <v>0.94913151364765125</v>
      </c>
      <c r="AI546">
        <v>22.405999999999999</v>
      </c>
    </row>
    <row r="547" spans="1:35" x14ac:dyDescent="0.3">
      <c r="A547">
        <v>10</v>
      </c>
      <c r="B547">
        <f t="shared" si="70"/>
        <v>0.15</v>
      </c>
      <c r="C547">
        <v>29.277999999999999</v>
      </c>
      <c r="E547">
        <v>136</v>
      </c>
      <c r="F547">
        <f t="shared" si="71"/>
        <v>2.04</v>
      </c>
      <c r="G547">
        <v>31.285</v>
      </c>
      <c r="V547">
        <f t="shared" si="74"/>
        <v>0.95112781954887715</v>
      </c>
      <c r="W547">
        <v>54.088000000000001</v>
      </c>
      <c r="Y547">
        <f t="shared" si="72"/>
        <v>1.890818858560813</v>
      </c>
      <c r="Z547">
        <v>35.332999999999998</v>
      </c>
      <c r="AH547">
        <f t="shared" si="73"/>
        <v>0.94540942928040561</v>
      </c>
      <c r="AI547">
        <v>22.457000000000001</v>
      </c>
    </row>
    <row r="548" spans="1:35" x14ac:dyDescent="0.3">
      <c r="A548">
        <v>10.199999999999999</v>
      </c>
      <c r="B548">
        <f t="shared" si="70"/>
        <v>0.153</v>
      </c>
      <c r="C548">
        <v>29.376000000000001</v>
      </c>
      <c r="E548">
        <v>136.19999999999999</v>
      </c>
      <c r="F548">
        <f t="shared" si="71"/>
        <v>2.0429999999999997</v>
      </c>
      <c r="G548">
        <v>31.327000000000002</v>
      </c>
      <c r="V548">
        <f t="shared" si="74"/>
        <v>0.94736842105263652</v>
      </c>
      <c r="W548">
        <v>54.052999999999997</v>
      </c>
      <c r="Y548">
        <f t="shared" si="72"/>
        <v>1.8833746898263217</v>
      </c>
      <c r="Z548">
        <v>35.29</v>
      </c>
      <c r="AH548">
        <f t="shared" si="73"/>
        <v>0.94168734491315997</v>
      </c>
      <c r="AI548">
        <v>22.504999999999999</v>
      </c>
    </row>
    <row r="549" spans="1:35" x14ac:dyDescent="0.3">
      <c r="A549">
        <v>10.4</v>
      </c>
      <c r="B549">
        <f t="shared" si="70"/>
        <v>0.15600000000000003</v>
      </c>
      <c r="C549">
        <v>29.459</v>
      </c>
      <c r="E549">
        <v>136.4</v>
      </c>
      <c r="F549">
        <f t="shared" si="71"/>
        <v>2.0460000000000003</v>
      </c>
      <c r="G549">
        <v>31.364999999999998</v>
      </c>
      <c r="V549">
        <f t="shared" si="74"/>
        <v>0.94360902255639589</v>
      </c>
      <c r="W549">
        <v>54.018999999999998</v>
      </c>
      <c r="Y549">
        <f t="shared" si="72"/>
        <v>1.8759305210918304</v>
      </c>
      <c r="Z549">
        <v>35.226999999999997</v>
      </c>
      <c r="AH549">
        <f t="shared" si="73"/>
        <v>0.93796526054591434</v>
      </c>
      <c r="AI549">
        <v>22.574000000000002</v>
      </c>
    </row>
    <row r="550" spans="1:35" x14ac:dyDescent="0.3">
      <c r="A550">
        <v>10.7</v>
      </c>
      <c r="B550">
        <f t="shared" si="70"/>
        <v>0.16049999999999998</v>
      </c>
      <c r="C550">
        <v>29.57</v>
      </c>
      <c r="E550">
        <v>136.69999999999999</v>
      </c>
      <c r="F550">
        <f t="shared" si="71"/>
        <v>2.0505</v>
      </c>
      <c r="G550">
        <v>31.425000000000001</v>
      </c>
      <c r="V550">
        <f t="shared" si="74"/>
        <v>0.93984962406015526</v>
      </c>
      <c r="W550">
        <v>53.996000000000002</v>
      </c>
      <c r="Y550">
        <f t="shared" si="72"/>
        <v>1.8684863523573392</v>
      </c>
      <c r="Z550">
        <v>35.164000000000001</v>
      </c>
      <c r="AH550">
        <f t="shared" si="73"/>
        <v>0.9342431761786687</v>
      </c>
      <c r="AI550">
        <v>22.643000000000001</v>
      </c>
    </row>
    <row r="551" spans="1:35" x14ac:dyDescent="0.3">
      <c r="A551">
        <v>11</v>
      </c>
      <c r="B551">
        <f t="shared" si="70"/>
        <v>0.16500000000000001</v>
      </c>
      <c r="C551">
        <v>29.663</v>
      </c>
      <c r="E551">
        <v>137</v>
      </c>
      <c r="F551">
        <f t="shared" si="71"/>
        <v>2.0550000000000002</v>
      </c>
      <c r="G551">
        <v>31.484999999999999</v>
      </c>
      <c r="V551">
        <f t="shared" si="74"/>
        <v>0.93609022556391464</v>
      </c>
      <c r="W551">
        <v>53.972999999999999</v>
      </c>
      <c r="Y551">
        <f t="shared" si="72"/>
        <v>1.8610421836228479</v>
      </c>
      <c r="Z551">
        <v>35.124000000000002</v>
      </c>
      <c r="AH551">
        <f t="shared" si="73"/>
        <v>0.93052109181142306</v>
      </c>
      <c r="AI551">
        <v>22.687999999999999</v>
      </c>
    </row>
    <row r="552" spans="1:35" x14ac:dyDescent="0.3">
      <c r="A552">
        <v>11.2</v>
      </c>
      <c r="B552">
        <f t="shared" si="70"/>
        <v>0.16799999999999998</v>
      </c>
      <c r="C552">
        <v>29.719000000000001</v>
      </c>
      <c r="E552">
        <v>137.19999999999999</v>
      </c>
      <c r="F552">
        <f t="shared" si="71"/>
        <v>2.0579999999999998</v>
      </c>
      <c r="G552">
        <v>31.524999999999999</v>
      </c>
      <c r="V552">
        <f t="shared" si="74"/>
        <v>0.93233082706767401</v>
      </c>
      <c r="W552">
        <v>53.94</v>
      </c>
      <c r="Y552">
        <f t="shared" si="72"/>
        <v>1.8535980148883566</v>
      </c>
      <c r="Z552">
        <v>35.082999999999998</v>
      </c>
      <c r="AH552">
        <f t="shared" si="73"/>
        <v>0.92679900744417743</v>
      </c>
      <c r="AI552">
        <v>22.731999999999999</v>
      </c>
    </row>
    <row r="553" spans="1:35" x14ac:dyDescent="0.3">
      <c r="A553">
        <v>11.4</v>
      </c>
      <c r="B553">
        <f t="shared" si="70"/>
        <v>0.17100000000000001</v>
      </c>
      <c r="C553">
        <v>29.773</v>
      </c>
      <c r="E553">
        <v>137.4</v>
      </c>
      <c r="F553">
        <f t="shared" si="71"/>
        <v>2.0610000000000004</v>
      </c>
      <c r="G553">
        <v>31.565999999999999</v>
      </c>
      <c r="V553">
        <f t="shared" si="74"/>
        <v>0.92857142857143338</v>
      </c>
      <c r="W553">
        <v>53.906999999999996</v>
      </c>
      <c r="Y553">
        <f t="shared" si="72"/>
        <v>1.8461538461538654</v>
      </c>
      <c r="Z553">
        <v>35.023000000000003</v>
      </c>
      <c r="AH553">
        <f t="shared" si="73"/>
        <v>0.92307692307693179</v>
      </c>
      <c r="AI553">
        <v>22.794</v>
      </c>
    </row>
    <row r="554" spans="1:35" x14ac:dyDescent="0.3">
      <c r="A554">
        <v>11.7</v>
      </c>
      <c r="B554">
        <f t="shared" si="70"/>
        <v>0.17549999999999996</v>
      </c>
      <c r="C554">
        <v>29.847999999999999</v>
      </c>
      <c r="E554">
        <v>137.69999999999999</v>
      </c>
      <c r="F554">
        <f t="shared" si="71"/>
        <v>2.0654999999999997</v>
      </c>
      <c r="G554">
        <v>31.626999999999999</v>
      </c>
      <c r="V554">
        <f t="shared" si="74"/>
        <v>0.92481203007519275</v>
      </c>
      <c r="W554">
        <v>53.886000000000003</v>
      </c>
      <c r="Y554">
        <f t="shared" si="72"/>
        <v>1.8387096774193741</v>
      </c>
      <c r="Z554">
        <v>34.963999999999999</v>
      </c>
      <c r="AH554">
        <f t="shared" si="73"/>
        <v>0.91935483870968615</v>
      </c>
      <c r="AI554">
        <v>22.855</v>
      </c>
    </row>
    <row r="555" spans="1:35" x14ac:dyDescent="0.3">
      <c r="A555">
        <v>12</v>
      </c>
      <c r="B555">
        <f t="shared" si="70"/>
        <v>0.18</v>
      </c>
      <c r="C555">
        <v>29.92</v>
      </c>
      <c r="E555">
        <v>138</v>
      </c>
      <c r="F555">
        <f t="shared" si="71"/>
        <v>2.0699999999999998</v>
      </c>
      <c r="G555">
        <v>31.689</v>
      </c>
      <c r="V555">
        <f t="shared" si="74"/>
        <v>0.92105263157895212</v>
      </c>
      <c r="W555">
        <v>53.863999999999997</v>
      </c>
      <c r="Y555">
        <f t="shared" si="72"/>
        <v>1.8312655086848828</v>
      </c>
      <c r="Z555">
        <v>34.926000000000002</v>
      </c>
      <c r="AH555">
        <f t="shared" si="73"/>
        <v>0.91563275434244051</v>
      </c>
      <c r="AI555">
        <v>22.896999999999998</v>
      </c>
    </row>
    <row r="556" spans="1:35" x14ac:dyDescent="0.3">
      <c r="A556">
        <v>12.2</v>
      </c>
      <c r="B556">
        <f t="shared" si="70"/>
        <v>0.18299999999999997</v>
      </c>
      <c r="C556">
        <v>29.966999999999999</v>
      </c>
      <c r="E556">
        <v>138.19999999999999</v>
      </c>
      <c r="F556">
        <f t="shared" si="71"/>
        <v>2.073</v>
      </c>
      <c r="G556">
        <v>31.73</v>
      </c>
      <c r="V556">
        <f t="shared" si="74"/>
        <v>0.91729323308271149</v>
      </c>
      <c r="W556">
        <v>53.832999999999998</v>
      </c>
      <c r="Y556">
        <f t="shared" si="72"/>
        <v>1.8238213399503915</v>
      </c>
      <c r="Z556">
        <v>34.887</v>
      </c>
      <c r="AH556">
        <f t="shared" si="73"/>
        <v>0.91191066997519488</v>
      </c>
      <c r="AI556">
        <v>22.937000000000001</v>
      </c>
    </row>
    <row r="557" spans="1:35" x14ac:dyDescent="0.3">
      <c r="A557">
        <v>12.4</v>
      </c>
      <c r="B557">
        <f t="shared" si="70"/>
        <v>0.18600000000000003</v>
      </c>
      <c r="C557">
        <v>30.012</v>
      </c>
      <c r="E557">
        <v>138.4</v>
      </c>
      <c r="F557">
        <f t="shared" si="71"/>
        <v>2.0760000000000001</v>
      </c>
      <c r="G557">
        <v>31.771000000000001</v>
      </c>
      <c r="V557">
        <f t="shared" si="74"/>
        <v>0.91353383458647086</v>
      </c>
      <c r="W557">
        <v>53.801000000000002</v>
      </c>
      <c r="Y557">
        <f t="shared" si="72"/>
        <v>1.8163771712159003</v>
      </c>
      <c r="Z557">
        <v>34.83</v>
      </c>
      <c r="AH557">
        <f t="shared" si="73"/>
        <v>0.90818858560794924</v>
      </c>
      <c r="AI557">
        <v>22.995999999999999</v>
      </c>
    </row>
    <row r="558" spans="1:35" x14ac:dyDescent="0.3">
      <c r="A558">
        <v>12.7</v>
      </c>
      <c r="B558">
        <f t="shared" si="70"/>
        <v>0.19049999999999997</v>
      </c>
      <c r="C558">
        <v>30.077000000000002</v>
      </c>
      <c r="E558">
        <v>138.69999999999999</v>
      </c>
      <c r="F558">
        <f t="shared" si="71"/>
        <v>2.0804999999999998</v>
      </c>
      <c r="G558">
        <v>31.834</v>
      </c>
      <c r="V558">
        <f t="shared" si="74"/>
        <v>0.90977443609023023</v>
      </c>
      <c r="W558">
        <v>53.78</v>
      </c>
      <c r="Y558">
        <f t="shared" si="72"/>
        <v>1.808933002481409</v>
      </c>
      <c r="Z558">
        <v>34.774000000000001</v>
      </c>
      <c r="AH558">
        <f t="shared" si="73"/>
        <v>0.9044665012407036</v>
      </c>
      <c r="AI558">
        <v>23.053000000000001</v>
      </c>
    </row>
    <row r="559" spans="1:35" x14ac:dyDescent="0.3">
      <c r="A559">
        <v>13</v>
      </c>
      <c r="B559">
        <f t="shared" si="70"/>
        <v>0.19500000000000001</v>
      </c>
      <c r="C559">
        <v>30.137</v>
      </c>
      <c r="E559">
        <v>139</v>
      </c>
      <c r="F559">
        <f t="shared" si="71"/>
        <v>2.085</v>
      </c>
      <c r="G559">
        <v>31.896000000000001</v>
      </c>
      <c r="V559">
        <f t="shared" si="74"/>
        <v>0.9060150375939896</v>
      </c>
      <c r="W559">
        <v>53.759</v>
      </c>
      <c r="Y559">
        <f t="shared" si="72"/>
        <v>1.8014888337469177</v>
      </c>
      <c r="Z559">
        <v>34.737000000000002</v>
      </c>
      <c r="AH559">
        <f t="shared" si="73"/>
        <v>0.90074441687345796</v>
      </c>
      <c r="AI559">
        <v>23.091000000000001</v>
      </c>
    </row>
    <row r="560" spans="1:35" x14ac:dyDescent="0.3">
      <c r="A560">
        <v>13.2</v>
      </c>
      <c r="B560">
        <f t="shared" si="70"/>
        <v>0.19799999999999998</v>
      </c>
      <c r="C560">
        <v>30.175999999999998</v>
      </c>
      <c r="E560">
        <v>139.19999999999999</v>
      </c>
      <c r="F560">
        <f t="shared" si="71"/>
        <v>2.0879999999999996</v>
      </c>
      <c r="G560">
        <v>31.937999999999999</v>
      </c>
      <c r="V560">
        <f t="shared" si="74"/>
        <v>0.90225563909774897</v>
      </c>
      <c r="W560">
        <v>53.728000000000002</v>
      </c>
      <c r="Y560">
        <f t="shared" si="72"/>
        <v>1.7940446650124264</v>
      </c>
      <c r="Z560">
        <v>34.700000000000003</v>
      </c>
      <c r="AH560">
        <f t="shared" si="73"/>
        <v>0.89702233250621233</v>
      </c>
      <c r="AI560">
        <v>23.128</v>
      </c>
    </row>
    <row r="561" spans="1:35" x14ac:dyDescent="0.3">
      <c r="A561">
        <v>13.4</v>
      </c>
      <c r="B561">
        <f t="shared" si="70"/>
        <v>0.20100000000000001</v>
      </c>
      <c r="C561">
        <v>30.212</v>
      </c>
      <c r="E561">
        <v>139.4</v>
      </c>
      <c r="F561">
        <f t="shared" si="71"/>
        <v>2.0910000000000002</v>
      </c>
      <c r="G561">
        <v>31.981000000000002</v>
      </c>
      <c r="V561">
        <f t="shared" si="74"/>
        <v>0.89849624060150834</v>
      </c>
      <c r="W561">
        <v>53.697000000000003</v>
      </c>
      <c r="Y561">
        <f t="shared" si="72"/>
        <v>1.7866004962779352</v>
      </c>
      <c r="Z561">
        <v>34.646000000000001</v>
      </c>
      <c r="AH561">
        <f t="shared" si="73"/>
        <v>0.89330024813896669</v>
      </c>
      <c r="AI561">
        <v>23.184000000000001</v>
      </c>
    </row>
    <row r="562" spans="1:35" x14ac:dyDescent="0.3">
      <c r="A562">
        <v>13.7</v>
      </c>
      <c r="B562">
        <f t="shared" si="70"/>
        <v>0.20549999999999996</v>
      </c>
      <c r="C562">
        <v>30.263000000000002</v>
      </c>
      <c r="E562">
        <v>139.69999999999999</v>
      </c>
      <c r="F562">
        <f t="shared" si="71"/>
        <v>2.0954999999999999</v>
      </c>
      <c r="G562">
        <v>32.043999999999997</v>
      </c>
      <c r="V562">
        <f t="shared" si="74"/>
        <v>0.89473684210526772</v>
      </c>
      <c r="W562">
        <v>53.677</v>
      </c>
      <c r="Y562">
        <f t="shared" si="72"/>
        <v>1.7791563275434439</v>
      </c>
      <c r="Z562">
        <v>34.593000000000004</v>
      </c>
      <c r="AH562">
        <f t="shared" si="73"/>
        <v>0.88957816377172105</v>
      </c>
      <c r="AI562">
        <v>23.236999999999998</v>
      </c>
    </row>
    <row r="563" spans="1:35" x14ac:dyDescent="0.3">
      <c r="A563">
        <v>14</v>
      </c>
      <c r="B563">
        <f t="shared" si="70"/>
        <v>0.21</v>
      </c>
      <c r="C563">
        <v>30.311</v>
      </c>
      <c r="E563">
        <v>140</v>
      </c>
      <c r="F563">
        <f t="shared" si="71"/>
        <v>2.1</v>
      </c>
      <c r="G563">
        <v>32.107999999999997</v>
      </c>
      <c r="V563">
        <f t="shared" si="74"/>
        <v>0.89097744360902709</v>
      </c>
      <c r="W563">
        <v>53.655999999999999</v>
      </c>
      <c r="Y563">
        <f t="shared" si="72"/>
        <v>1.7717121588089526</v>
      </c>
      <c r="Z563">
        <v>34.558</v>
      </c>
      <c r="AH563">
        <f t="shared" si="73"/>
        <v>0.88585607940447542</v>
      </c>
      <c r="AI563">
        <v>23.268999999999998</v>
      </c>
    </row>
    <row r="564" spans="1:35" x14ac:dyDescent="0.3">
      <c r="A564">
        <v>14.2</v>
      </c>
      <c r="B564">
        <f t="shared" si="70"/>
        <v>0.21299999999999997</v>
      </c>
      <c r="C564">
        <v>30.343</v>
      </c>
      <c r="E564">
        <v>140.19999999999999</v>
      </c>
      <c r="F564">
        <f t="shared" si="71"/>
        <v>2.1029999999999998</v>
      </c>
      <c r="G564">
        <v>32.151000000000003</v>
      </c>
      <c r="V564">
        <f t="shared" si="74"/>
        <v>0.88721804511278646</v>
      </c>
      <c r="W564">
        <v>53.625999999999998</v>
      </c>
      <c r="Y564">
        <f t="shared" si="72"/>
        <v>1.7642679900744613</v>
      </c>
      <c r="Z564">
        <v>34.523000000000003</v>
      </c>
      <c r="AH564">
        <f t="shared" si="73"/>
        <v>0.88213399503722978</v>
      </c>
      <c r="AI564">
        <v>23.3</v>
      </c>
    </row>
    <row r="565" spans="1:35" x14ac:dyDescent="0.3">
      <c r="A565">
        <v>14.4</v>
      </c>
      <c r="B565">
        <f t="shared" si="70"/>
        <v>0.21600000000000003</v>
      </c>
      <c r="C565">
        <v>30.372</v>
      </c>
      <c r="E565">
        <v>140.4</v>
      </c>
      <c r="F565">
        <f t="shared" si="71"/>
        <v>2.1060000000000003</v>
      </c>
      <c r="G565">
        <v>32.194000000000003</v>
      </c>
      <c r="V565">
        <f t="shared" si="74"/>
        <v>0.88345864661654583</v>
      </c>
      <c r="W565">
        <v>53.595999999999997</v>
      </c>
      <c r="Y565">
        <f t="shared" si="72"/>
        <v>1.7568238213399701</v>
      </c>
      <c r="Z565">
        <v>34.472000000000001</v>
      </c>
      <c r="AH565">
        <f t="shared" si="73"/>
        <v>0.87841191066998414</v>
      </c>
      <c r="AI565">
        <v>23.347000000000001</v>
      </c>
    </row>
    <row r="566" spans="1:35" x14ac:dyDescent="0.3">
      <c r="A566">
        <v>14.7</v>
      </c>
      <c r="B566">
        <f t="shared" si="70"/>
        <v>0.22049999999999997</v>
      </c>
      <c r="C566">
        <v>30.414999999999999</v>
      </c>
      <c r="E566">
        <v>140.69999999999999</v>
      </c>
      <c r="F566">
        <f t="shared" si="71"/>
        <v>2.1105</v>
      </c>
      <c r="G566">
        <v>32.26</v>
      </c>
      <c r="V566">
        <f t="shared" si="74"/>
        <v>0.8796992481203052</v>
      </c>
      <c r="W566">
        <v>53.576999999999998</v>
      </c>
      <c r="Y566">
        <f t="shared" si="72"/>
        <v>1.7493796526054788</v>
      </c>
      <c r="Z566">
        <v>34.420999999999999</v>
      </c>
      <c r="AH566">
        <f t="shared" si="73"/>
        <v>0.8746898263027385</v>
      </c>
      <c r="AI566">
        <v>23.391999999999999</v>
      </c>
    </row>
    <row r="567" spans="1:35" x14ac:dyDescent="0.3">
      <c r="A567">
        <v>15</v>
      </c>
      <c r="B567">
        <f t="shared" si="70"/>
        <v>0.22500000000000001</v>
      </c>
      <c r="C567">
        <v>30.457000000000001</v>
      </c>
      <c r="E567">
        <v>141</v>
      </c>
      <c r="F567">
        <f t="shared" si="71"/>
        <v>2.1150000000000002</v>
      </c>
      <c r="G567">
        <v>32.325000000000003</v>
      </c>
      <c r="V567">
        <f t="shared" si="74"/>
        <v>0.87593984962406457</v>
      </c>
      <c r="W567">
        <v>53.557000000000002</v>
      </c>
      <c r="Y567">
        <f t="shared" si="72"/>
        <v>1.7419354838709875</v>
      </c>
      <c r="Z567">
        <v>34.387999999999998</v>
      </c>
      <c r="AH567">
        <f t="shared" si="73"/>
        <v>0.87096774193549287</v>
      </c>
      <c r="AI567">
        <v>23.420999999999999</v>
      </c>
    </row>
    <row r="568" spans="1:35" x14ac:dyDescent="0.3">
      <c r="A568">
        <v>15.2</v>
      </c>
      <c r="B568">
        <f t="shared" si="70"/>
        <v>0.22799999999999998</v>
      </c>
      <c r="C568">
        <v>30.484000000000002</v>
      </c>
      <c r="E568">
        <v>141.19999999999999</v>
      </c>
      <c r="F568">
        <f t="shared" si="71"/>
        <v>2.1179999999999999</v>
      </c>
      <c r="G568">
        <v>32.369</v>
      </c>
      <c r="V568">
        <f t="shared" si="74"/>
        <v>0.87218045112782394</v>
      </c>
      <c r="W568">
        <v>53.527999999999999</v>
      </c>
      <c r="Y568">
        <f t="shared" si="72"/>
        <v>1.7344913151364962</v>
      </c>
      <c r="Z568">
        <v>34.354999999999997</v>
      </c>
      <c r="AH568">
        <f t="shared" si="73"/>
        <v>0.86724565756824723</v>
      </c>
      <c r="AI568">
        <v>23.45</v>
      </c>
    </row>
    <row r="569" spans="1:35" x14ac:dyDescent="0.3">
      <c r="A569">
        <v>15.4</v>
      </c>
      <c r="B569">
        <f t="shared" si="70"/>
        <v>0.23100000000000001</v>
      </c>
      <c r="C569">
        <v>30.510999999999999</v>
      </c>
      <c r="E569">
        <v>141.4</v>
      </c>
      <c r="F569">
        <f t="shared" si="71"/>
        <v>2.1210000000000004</v>
      </c>
      <c r="G569">
        <v>32.412999999999997</v>
      </c>
      <c r="V569">
        <f t="shared" si="74"/>
        <v>0.86842105263158331</v>
      </c>
      <c r="W569">
        <v>53.5</v>
      </c>
      <c r="Y569">
        <f t="shared" si="72"/>
        <v>1.727047146402005</v>
      </c>
      <c r="Z569">
        <v>34.305999999999997</v>
      </c>
      <c r="AH569">
        <f t="shared" si="73"/>
        <v>0.86352357320100159</v>
      </c>
      <c r="AI569">
        <v>23.492999999999999</v>
      </c>
    </row>
    <row r="570" spans="1:35" x14ac:dyDescent="0.3">
      <c r="A570">
        <v>15.7</v>
      </c>
      <c r="B570">
        <f t="shared" si="70"/>
        <v>0.23549999999999996</v>
      </c>
      <c r="C570">
        <v>30.547999999999998</v>
      </c>
      <c r="E570">
        <v>141.69999999999999</v>
      </c>
      <c r="F570">
        <f t="shared" si="71"/>
        <v>2.1254999999999997</v>
      </c>
      <c r="G570">
        <v>32.478999999999999</v>
      </c>
      <c r="V570">
        <f t="shared" si="74"/>
        <v>0.86466165413534268</v>
      </c>
      <c r="W570">
        <v>53.481000000000002</v>
      </c>
      <c r="Y570">
        <f t="shared" si="72"/>
        <v>1.7196029776675137</v>
      </c>
      <c r="Z570">
        <v>34.258000000000003</v>
      </c>
      <c r="AH570">
        <f t="shared" si="73"/>
        <v>0.85980148883375596</v>
      </c>
      <c r="AI570">
        <v>23.535</v>
      </c>
    </row>
    <row r="571" spans="1:35" x14ac:dyDescent="0.3">
      <c r="A571">
        <v>16</v>
      </c>
      <c r="B571">
        <f t="shared" si="70"/>
        <v>0.24</v>
      </c>
      <c r="C571">
        <v>30.584</v>
      </c>
      <c r="E571">
        <v>142</v>
      </c>
      <c r="F571">
        <f t="shared" si="71"/>
        <v>2.13</v>
      </c>
      <c r="G571">
        <v>32.545999999999999</v>
      </c>
      <c r="V571">
        <f t="shared" si="74"/>
        <v>0.86090225563910205</v>
      </c>
      <c r="W571">
        <v>53.462000000000003</v>
      </c>
      <c r="Y571">
        <f t="shared" si="72"/>
        <v>1.7121588089330224</v>
      </c>
      <c r="Z571">
        <v>34.225999999999999</v>
      </c>
      <c r="AH571">
        <f t="shared" si="73"/>
        <v>0.85607940446651032</v>
      </c>
      <c r="AI571">
        <v>23.562999999999999</v>
      </c>
    </row>
    <row r="572" spans="1:35" x14ac:dyDescent="0.3">
      <c r="A572">
        <v>16.2</v>
      </c>
      <c r="B572">
        <f t="shared" ref="B572:B635" si="75">A572*1.5/100</f>
        <v>0.24299999999999997</v>
      </c>
      <c r="C572">
        <v>30.606999999999999</v>
      </c>
      <c r="E572">
        <v>142.19999999999999</v>
      </c>
      <c r="F572">
        <f t="shared" si="71"/>
        <v>2.133</v>
      </c>
      <c r="G572">
        <v>32.591000000000001</v>
      </c>
      <c r="V572">
        <f t="shared" si="74"/>
        <v>0.85714285714286143</v>
      </c>
      <c r="W572">
        <v>53.433999999999997</v>
      </c>
      <c r="Y572">
        <f t="shared" si="72"/>
        <v>1.7047146401985311</v>
      </c>
      <c r="Z572">
        <v>34.194000000000003</v>
      </c>
      <c r="AH572">
        <f t="shared" si="73"/>
        <v>0.85235732009926468</v>
      </c>
      <c r="AI572">
        <v>23.59</v>
      </c>
    </row>
    <row r="573" spans="1:35" x14ac:dyDescent="0.3">
      <c r="A573">
        <v>16.399999999999999</v>
      </c>
      <c r="B573">
        <f t="shared" si="75"/>
        <v>0.24599999999999997</v>
      </c>
      <c r="C573">
        <v>30.629000000000001</v>
      </c>
      <c r="E573">
        <v>142.4</v>
      </c>
      <c r="F573">
        <f t="shared" si="71"/>
        <v>2.1360000000000001</v>
      </c>
      <c r="G573">
        <v>32.636000000000003</v>
      </c>
      <c r="V573">
        <f t="shared" si="74"/>
        <v>0.8533834586466208</v>
      </c>
      <c r="W573">
        <v>53.405999999999999</v>
      </c>
      <c r="Y573">
        <f t="shared" si="72"/>
        <v>1.6972704714640399</v>
      </c>
      <c r="Z573">
        <v>34.148000000000003</v>
      </c>
      <c r="AH573">
        <f t="shared" si="73"/>
        <v>0.84863523573201904</v>
      </c>
      <c r="AI573">
        <v>23.63</v>
      </c>
    </row>
    <row r="574" spans="1:35" x14ac:dyDescent="0.3">
      <c r="A574">
        <v>16.7</v>
      </c>
      <c r="B574">
        <f t="shared" si="75"/>
        <v>0.25049999999999994</v>
      </c>
      <c r="C574">
        <v>30.661999999999999</v>
      </c>
      <c r="E574">
        <v>142.69999999999999</v>
      </c>
      <c r="F574">
        <f t="shared" si="71"/>
        <v>2.1404999999999998</v>
      </c>
      <c r="G574">
        <v>32.704000000000001</v>
      </c>
      <c r="V574">
        <f t="shared" si="74"/>
        <v>0.84962406015038017</v>
      </c>
      <c r="W574">
        <v>53.387</v>
      </c>
      <c r="Y574">
        <f t="shared" si="72"/>
        <v>1.6898263027295486</v>
      </c>
      <c r="Z574">
        <v>34.101999999999997</v>
      </c>
      <c r="AH574">
        <f t="shared" si="73"/>
        <v>0.84491315136477341</v>
      </c>
      <c r="AI574">
        <v>23.667999999999999</v>
      </c>
    </row>
    <row r="575" spans="1:35" x14ac:dyDescent="0.3">
      <c r="A575">
        <v>17</v>
      </c>
      <c r="B575">
        <f t="shared" si="75"/>
        <v>0.255</v>
      </c>
      <c r="C575">
        <v>30.693000000000001</v>
      </c>
      <c r="E575">
        <v>143</v>
      </c>
      <c r="F575">
        <f t="shared" si="71"/>
        <v>2.145</v>
      </c>
      <c r="G575">
        <v>32.771999999999998</v>
      </c>
      <c r="V575">
        <f t="shared" si="74"/>
        <v>0.84586466165413954</v>
      </c>
      <c r="W575">
        <v>53.369</v>
      </c>
      <c r="Y575">
        <f t="shared" si="72"/>
        <v>1.6823821339950573</v>
      </c>
      <c r="Z575">
        <v>34.072000000000003</v>
      </c>
      <c r="AH575">
        <f t="shared" si="73"/>
        <v>0.84119106699752777</v>
      </c>
      <c r="AI575">
        <v>23.693000000000001</v>
      </c>
    </row>
    <row r="576" spans="1:35" x14ac:dyDescent="0.3">
      <c r="A576">
        <v>17.2</v>
      </c>
      <c r="B576">
        <f t="shared" si="75"/>
        <v>0.25799999999999995</v>
      </c>
      <c r="C576">
        <v>30.713000000000001</v>
      </c>
      <c r="E576">
        <v>143.19999999999999</v>
      </c>
      <c r="F576">
        <f t="shared" si="71"/>
        <v>2.1479999999999997</v>
      </c>
      <c r="G576">
        <v>32.817999999999998</v>
      </c>
      <c r="V576">
        <f t="shared" si="74"/>
        <v>0.84210526315789891</v>
      </c>
      <c r="W576">
        <v>53.341999999999999</v>
      </c>
      <c r="Y576">
        <f t="shared" si="72"/>
        <v>1.674937965260566</v>
      </c>
      <c r="Z576">
        <v>34.042000000000002</v>
      </c>
      <c r="AH576">
        <f t="shared" si="73"/>
        <v>0.83746898263028213</v>
      </c>
      <c r="AI576">
        <v>23.716999999999999</v>
      </c>
    </row>
    <row r="577" spans="1:35" x14ac:dyDescent="0.3">
      <c r="A577">
        <v>17.399999999999999</v>
      </c>
      <c r="B577">
        <f t="shared" si="75"/>
        <v>0.26099999999999995</v>
      </c>
      <c r="C577">
        <v>30.731999999999999</v>
      </c>
      <c r="E577">
        <v>143.4</v>
      </c>
      <c r="F577">
        <f t="shared" si="71"/>
        <v>2.1510000000000002</v>
      </c>
      <c r="G577">
        <v>32.863999999999997</v>
      </c>
      <c r="V577">
        <f t="shared" si="74"/>
        <v>0.83834586466165828</v>
      </c>
      <c r="W577">
        <v>53.314999999999998</v>
      </c>
      <c r="Y577">
        <f t="shared" si="72"/>
        <v>1.6674937965260748</v>
      </c>
      <c r="Z577">
        <v>33.997</v>
      </c>
      <c r="AH577">
        <f t="shared" si="73"/>
        <v>0.8337468982630365</v>
      </c>
      <c r="AI577">
        <v>23.751999999999999</v>
      </c>
    </row>
    <row r="578" spans="1:35" x14ac:dyDescent="0.3">
      <c r="A578">
        <v>17.7</v>
      </c>
      <c r="B578">
        <f t="shared" si="75"/>
        <v>0.26549999999999996</v>
      </c>
      <c r="C578">
        <v>30.76</v>
      </c>
      <c r="E578">
        <v>143.69999999999999</v>
      </c>
      <c r="F578">
        <f t="shared" si="71"/>
        <v>2.1555</v>
      </c>
      <c r="G578">
        <v>32.933</v>
      </c>
      <c r="V578">
        <f t="shared" si="74"/>
        <v>0.83458646616541765</v>
      </c>
      <c r="W578">
        <v>53.298000000000002</v>
      </c>
      <c r="Y578">
        <f t="shared" si="72"/>
        <v>1.6600496277915835</v>
      </c>
      <c r="Z578">
        <v>33.953000000000003</v>
      </c>
      <c r="AH578">
        <f t="shared" si="73"/>
        <v>0.83002481389579086</v>
      </c>
      <c r="AI578">
        <v>23.783000000000001</v>
      </c>
    </row>
    <row r="579" spans="1:35" x14ac:dyDescent="0.3">
      <c r="A579">
        <v>18</v>
      </c>
      <c r="B579">
        <f t="shared" si="75"/>
        <v>0.27</v>
      </c>
      <c r="C579">
        <v>30.788</v>
      </c>
      <c r="E579">
        <v>144</v>
      </c>
      <c r="F579">
        <f t="shared" si="71"/>
        <v>2.16</v>
      </c>
      <c r="G579">
        <v>33.003</v>
      </c>
      <c r="V579">
        <f t="shared" si="74"/>
        <v>0.83082706766917702</v>
      </c>
      <c r="W579">
        <v>53.28</v>
      </c>
      <c r="Y579">
        <f t="shared" si="72"/>
        <v>1.6526054590570922</v>
      </c>
      <c r="Z579">
        <v>33.924999999999997</v>
      </c>
      <c r="AH579">
        <f t="shared" si="73"/>
        <v>0.82630272952854522</v>
      </c>
      <c r="AI579">
        <v>23.803999999999998</v>
      </c>
    </row>
    <row r="580" spans="1:35" x14ac:dyDescent="0.3">
      <c r="A580">
        <v>18.2</v>
      </c>
      <c r="B580">
        <f t="shared" si="75"/>
        <v>0.27299999999999996</v>
      </c>
      <c r="C580">
        <v>30.806000000000001</v>
      </c>
      <c r="E580">
        <v>144.19999999999999</v>
      </c>
      <c r="F580">
        <f t="shared" si="71"/>
        <v>2.1629999999999998</v>
      </c>
      <c r="G580">
        <v>33.048999999999999</v>
      </c>
      <c r="V580">
        <f t="shared" si="74"/>
        <v>0.82706766917293639</v>
      </c>
      <c r="W580">
        <v>53.255000000000003</v>
      </c>
      <c r="Y580">
        <f t="shared" si="72"/>
        <v>1.6451612903226009</v>
      </c>
      <c r="Z580">
        <v>33.896000000000001</v>
      </c>
      <c r="AH580">
        <f t="shared" si="73"/>
        <v>0.82258064516129958</v>
      </c>
      <c r="AI580">
        <v>23.824000000000002</v>
      </c>
    </row>
    <row r="581" spans="1:35" x14ac:dyDescent="0.3">
      <c r="A581">
        <v>18.399999999999999</v>
      </c>
      <c r="B581">
        <f t="shared" si="75"/>
        <v>0.27599999999999997</v>
      </c>
      <c r="C581">
        <v>30.823</v>
      </c>
      <c r="E581">
        <v>144.4</v>
      </c>
      <c r="F581">
        <f t="shared" ref="F581:F644" si="76">E581*$B$2/100</f>
        <v>2.1660000000000004</v>
      </c>
      <c r="G581">
        <v>33.095999999999997</v>
      </c>
      <c r="V581">
        <f t="shared" si="74"/>
        <v>0.82330827067669576</v>
      </c>
      <c r="W581">
        <v>53.23</v>
      </c>
      <c r="Y581">
        <f t="shared" si="72"/>
        <v>1.6377171215881097</v>
      </c>
      <c r="Z581">
        <v>33.853999999999999</v>
      </c>
      <c r="AH581">
        <f t="shared" si="73"/>
        <v>0.81885856079405395</v>
      </c>
      <c r="AI581">
        <v>23.853999999999999</v>
      </c>
    </row>
    <row r="582" spans="1:35" x14ac:dyDescent="0.3">
      <c r="A582">
        <v>18.7</v>
      </c>
      <c r="B582">
        <f t="shared" si="75"/>
        <v>0.28049999999999997</v>
      </c>
      <c r="C582">
        <v>30.849</v>
      </c>
      <c r="E582">
        <v>144.69999999999999</v>
      </c>
      <c r="F582">
        <f t="shared" si="76"/>
        <v>2.1704999999999997</v>
      </c>
      <c r="G582">
        <v>33.167000000000002</v>
      </c>
      <c r="V582">
        <f t="shared" si="74"/>
        <v>0.81954887218045513</v>
      </c>
      <c r="W582">
        <v>53.213000000000001</v>
      </c>
      <c r="Y582">
        <f t="shared" si="72"/>
        <v>1.6302729528536184</v>
      </c>
      <c r="Z582">
        <v>33.811999999999998</v>
      </c>
      <c r="AH582">
        <f t="shared" si="73"/>
        <v>0.81513647642680831</v>
      </c>
      <c r="AI582">
        <v>23.882999999999999</v>
      </c>
    </row>
    <row r="583" spans="1:35" x14ac:dyDescent="0.3">
      <c r="A583">
        <v>19</v>
      </c>
      <c r="B583">
        <f t="shared" si="75"/>
        <v>0.28499999999999998</v>
      </c>
      <c r="C583">
        <v>30.875</v>
      </c>
      <c r="E583">
        <v>145</v>
      </c>
      <c r="F583">
        <f t="shared" si="76"/>
        <v>2.1749999999999998</v>
      </c>
      <c r="G583">
        <v>33.238</v>
      </c>
      <c r="V583">
        <f t="shared" si="74"/>
        <v>0.81578947368421451</v>
      </c>
      <c r="W583">
        <v>53.197000000000003</v>
      </c>
      <c r="Y583">
        <f t="shared" si="72"/>
        <v>1.6228287841191271</v>
      </c>
      <c r="Z583">
        <v>33.783999999999999</v>
      </c>
      <c r="AH583">
        <f t="shared" si="73"/>
        <v>0.81141439205956267</v>
      </c>
      <c r="AI583">
        <v>23.902999999999999</v>
      </c>
    </row>
    <row r="584" spans="1:35" x14ac:dyDescent="0.3">
      <c r="A584">
        <v>19.2</v>
      </c>
      <c r="B584">
        <f t="shared" si="75"/>
        <v>0.28799999999999998</v>
      </c>
      <c r="C584">
        <v>30.890999999999998</v>
      </c>
      <c r="E584">
        <v>145.19999999999999</v>
      </c>
      <c r="F584">
        <f t="shared" si="76"/>
        <v>2.1779999999999999</v>
      </c>
      <c r="G584">
        <v>33.286000000000001</v>
      </c>
      <c r="V584">
        <f t="shared" si="74"/>
        <v>0.81203007518797388</v>
      </c>
      <c r="W584">
        <v>53.173000000000002</v>
      </c>
      <c r="Y584">
        <f t="shared" si="72"/>
        <v>1.6153846153846358</v>
      </c>
      <c r="Z584">
        <v>33.756999999999998</v>
      </c>
      <c r="AH584">
        <f t="shared" si="73"/>
        <v>0.80769230769231704</v>
      </c>
      <c r="AI584">
        <v>23.922000000000001</v>
      </c>
    </row>
    <row r="585" spans="1:35" x14ac:dyDescent="0.3">
      <c r="A585">
        <v>19.399999999999999</v>
      </c>
      <c r="B585">
        <f t="shared" si="75"/>
        <v>0.29099999999999998</v>
      </c>
      <c r="C585">
        <v>30.905999999999999</v>
      </c>
      <c r="E585">
        <v>145.4</v>
      </c>
      <c r="F585">
        <f t="shared" si="76"/>
        <v>2.181</v>
      </c>
      <c r="G585">
        <v>33.334000000000003</v>
      </c>
      <c r="V585">
        <f t="shared" si="74"/>
        <v>0.80827067669173325</v>
      </c>
      <c r="W585">
        <v>53.149000000000001</v>
      </c>
      <c r="Y585">
        <f t="shared" si="72"/>
        <v>1.6079404466501446</v>
      </c>
      <c r="Z585">
        <v>33.716000000000001</v>
      </c>
      <c r="AH585">
        <f t="shared" si="73"/>
        <v>0.8039702233250714</v>
      </c>
      <c r="AI585">
        <v>23.95</v>
      </c>
    </row>
    <row r="586" spans="1:35" x14ac:dyDescent="0.3">
      <c r="A586">
        <v>19.7</v>
      </c>
      <c r="B586">
        <f t="shared" si="75"/>
        <v>0.29549999999999998</v>
      </c>
      <c r="C586">
        <v>30.928999999999998</v>
      </c>
      <c r="E586">
        <v>145.69999999999999</v>
      </c>
      <c r="F586">
        <f t="shared" si="76"/>
        <v>2.1854999999999998</v>
      </c>
      <c r="G586">
        <v>33.406999999999996</v>
      </c>
      <c r="V586">
        <f t="shared" si="74"/>
        <v>0.80451127819549262</v>
      </c>
      <c r="W586">
        <v>53.133000000000003</v>
      </c>
      <c r="Y586">
        <f t="shared" si="72"/>
        <v>1.6004962779156533</v>
      </c>
      <c r="Z586">
        <v>33.676000000000002</v>
      </c>
      <c r="AH586">
        <f t="shared" si="73"/>
        <v>0.80024813895782576</v>
      </c>
      <c r="AI586">
        <v>23.978000000000002</v>
      </c>
    </row>
    <row r="587" spans="1:35" x14ac:dyDescent="0.3">
      <c r="A587">
        <v>20</v>
      </c>
      <c r="B587">
        <f t="shared" si="75"/>
        <v>0.3</v>
      </c>
      <c r="C587">
        <v>30.951000000000001</v>
      </c>
      <c r="E587">
        <v>146</v>
      </c>
      <c r="F587">
        <f t="shared" si="76"/>
        <v>2.19</v>
      </c>
      <c r="G587">
        <v>33.479999999999997</v>
      </c>
      <c r="V587">
        <f t="shared" si="74"/>
        <v>0.80075187969925199</v>
      </c>
      <c r="W587">
        <v>53.116</v>
      </c>
      <c r="Y587">
        <f t="shared" si="72"/>
        <v>1.593052109181162</v>
      </c>
      <c r="Z587">
        <v>33.65</v>
      </c>
      <c r="AH587">
        <f t="shared" si="73"/>
        <v>0.79652605459058012</v>
      </c>
      <c r="AI587">
        <v>23.997</v>
      </c>
    </row>
    <row r="588" spans="1:35" x14ac:dyDescent="0.3">
      <c r="A588">
        <v>20.2</v>
      </c>
      <c r="B588">
        <f t="shared" si="75"/>
        <v>0.30299999999999999</v>
      </c>
      <c r="C588">
        <v>30.963999999999999</v>
      </c>
      <c r="E588">
        <v>146.19999999999999</v>
      </c>
      <c r="F588">
        <f t="shared" si="76"/>
        <v>2.1929999999999996</v>
      </c>
      <c r="G588">
        <v>33.529000000000003</v>
      </c>
      <c r="V588">
        <f t="shared" si="74"/>
        <v>0.79699248120301136</v>
      </c>
      <c r="W588">
        <v>53.091000000000001</v>
      </c>
      <c r="Y588">
        <f t="shared" si="72"/>
        <v>1.5856079404466707</v>
      </c>
      <c r="Z588">
        <v>33.622999999999998</v>
      </c>
      <c r="AH588">
        <f t="shared" si="73"/>
        <v>0.79280397022333449</v>
      </c>
      <c r="AI588">
        <v>24.015000000000001</v>
      </c>
    </row>
    <row r="589" spans="1:35" x14ac:dyDescent="0.3">
      <c r="A589">
        <v>20.399999999999999</v>
      </c>
      <c r="B589">
        <f t="shared" si="75"/>
        <v>0.30599999999999999</v>
      </c>
      <c r="C589">
        <v>30.975000000000001</v>
      </c>
      <c r="E589">
        <v>146.4</v>
      </c>
      <c r="F589">
        <f t="shared" si="76"/>
        <v>2.1960000000000002</v>
      </c>
      <c r="G589">
        <v>33.578000000000003</v>
      </c>
      <c r="V589">
        <f t="shared" si="74"/>
        <v>0.79323308270677073</v>
      </c>
      <c r="W589">
        <v>53.067999999999998</v>
      </c>
      <c r="Y589">
        <f t="shared" si="72"/>
        <v>1.5781637717121795</v>
      </c>
      <c r="Z589">
        <v>33.585000000000001</v>
      </c>
      <c r="AH589">
        <f t="shared" si="73"/>
        <v>0.78908188585608885</v>
      </c>
      <c r="AI589">
        <v>24.042000000000002</v>
      </c>
    </row>
    <row r="590" spans="1:35" x14ac:dyDescent="0.3">
      <c r="A590">
        <v>20.7</v>
      </c>
      <c r="B590">
        <f t="shared" si="75"/>
        <v>0.3105</v>
      </c>
      <c r="C590">
        <v>30.997</v>
      </c>
      <c r="E590">
        <v>146.69999999999999</v>
      </c>
      <c r="F590">
        <f t="shared" si="76"/>
        <v>2.2004999999999999</v>
      </c>
      <c r="G590">
        <v>33.652000000000001</v>
      </c>
      <c r="V590">
        <f t="shared" si="74"/>
        <v>0.7894736842105301</v>
      </c>
      <c r="W590">
        <v>53.052</v>
      </c>
      <c r="Y590">
        <f t="shared" si="72"/>
        <v>1.5707196029776882</v>
      </c>
      <c r="Z590">
        <v>33.545999999999999</v>
      </c>
      <c r="AH590">
        <f t="shared" si="73"/>
        <v>0.78535980148884321</v>
      </c>
      <c r="AI590">
        <v>24.068999999999999</v>
      </c>
    </row>
    <row r="591" spans="1:35" x14ac:dyDescent="0.3">
      <c r="A591">
        <v>21</v>
      </c>
      <c r="B591">
        <f t="shared" si="75"/>
        <v>0.315</v>
      </c>
      <c r="C591">
        <v>31.006</v>
      </c>
      <c r="E591">
        <v>147</v>
      </c>
      <c r="F591">
        <f t="shared" si="76"/>
        <v>2.2050000000000001</v>
      </c>
      <c r="G591">
        <v>33.726999999999997</v>
      </c>
      <c r="V591">
        <f t="shared" si="74"/>
        <v>0.78571428571428947</v>
      </c>
      <c r="W591">
        <v>53.036000000000001</v>
      </c>
      <c r="Y591">
        <f t="shared" si="72"/>
        <v>1.5632754342431969</v>
      </c>
      <c r="Z591">
        <v>33.521000000000001</v>
      </c>
      <c r="AH591">
        <f t="shared" si="73"/>
        <v>0.78163771712159757</v>
      </c>
      <c r="AI591">
        <v>24.085999999999999</v>
      </c>
    </row>
    <row r="592" spans="1:35" x14ac:dyDescent="0.3">
      <c r="A592">
        <v>21.2</v>
      </c>
      <c r="B592">
        <f t="shared" si="75"/>
        <v>0.31799999999999995</v>
      </c>
      <c r="C592">
        <v>31.015999999999998</v>
      </c>
      <c r="E592">
        <v>147.19999999999999</v>
      </c>
      <c r="F592">
        <f t="shared" si="76"/>
        <v>2.2079999999999997</v>
      </c>
      <c r="G592">
        <v>33.777000000000001</v>
      </c>
      <c r="V592">
        <f t="shared" si="74"/>
        <v>0.78195488721804884</v>
      </c>
      <c r="W592">
        <v>53.012</v>
      </c>
      <c r="Y592">
        <f t="shared" ref="Y592:Y655" si="77">Y591-3/403</f>
        <v>1.5558312655087057</v>
      </c>
      <c r="Z592">
        <v>33.496000000000002</v>
      </c>
      <c r="AH592">
        <f t="shared" ref="AH592:AH655" si="78">AH591-1.5/403</f>
        <v>0.77791563275435194</v>
      </c>
      <c r="AI592">
        <v>24.103000000000002</v>
      </c>
    </row>
    <row r="593" spans="1:35" x14ac:dyDescent="0.3">
      <c r="A593">
        <v>21.4</v>
      </c>
      <c r="B593">
        <f t="shared" si="75"/>
        <v>0.32099999999999995</v>
      </c>
      <c r="C593">
        <v>31.024999999999999</v>
      </c>
      <c r="E593">
        <v>147.4</v>
      </c>
      <c r="F593">
        <f t="shared" si="76"/>
        <v>2.2110000000000003</v>
      </c>
      <c r="G593">
        <v>33.826999999999998</v>
      </c>
      <c r="V593">
        <f t="shared" si="74"/>
        <v>0.77819548872180822</v>
      </c>
      <c r="W593">
        <v>52.988999999999997</v>
      </c>
      <c r="Y593">
        <f t="shared" si="77"/>
        <v>1.5483870967742144</v>
      </c>
      <c r="Z593">
        <v>33.457999999999998</v>
      </c>
      <c r="AH593">
        <f t="shared" si="78"/>
        <v>0.7741935483871063</v>
      </c>
      <c r="AI593">
        <v>24.128</v>
      </c>
    </row>
    <row r="594" spans="1:35" x14ac:dyDescent="0.3">
      <c r="A594">
        <v>21.7</v>
      </c>
      <c r="B594">
        <f t="shared" si="75"/>
        <v>0.32549999999999996</v>
      </c>
      <c r="C594">
        <v>31.04</v>
      </c>
      <c r="E594">
        <v>147.69999999999999</v>
      </c>
      <c r="F594">
        <f t="shared" si="76"/>
        <v>2.2155</v>
      </c>
      <c r="G594">
        <v>33.902000000000001</v>
      </c>
      <c r="V594">
        <f t="shared" si="74"/>
        <v>0.77443609022556759</v>
      </c>
      <c r="W594">
        <v>52.975000000000001</v>
      </c>
      <c r="Y594">
        <f t="shared" si="77"/>
        <v>1.5409429280397231</v>
      </c>
      <c r="Z594">
        <v>33.420999999999999</v>
      </c>
      <c r="AH594">
        <f t="shared" si="78"/>
        <v>0.77047146401986066</v>
      </c>
      <c r="AI594">
        <v>24.152999999999999</v>
      </c>
    </row>
    <row r="595" spans="1:35" x14ac:dyDescent="0.3">
      <c r="A595">
        <v>22</v>
      </c>
      <c r="B595">
        <f t="shared" si="75"/>
        <v>0.33</v>
      </c>
      <c r="C595">
        <v>31.053999999999998</v>
      </c>
      <c r="E595">
        <v>148</v>
      </c>
      <c r="F595">
        <f t="shared" si="76"/>
        <v>2.2200000000000002</v>
      </c>
      <c r="G595">
        <v>33.978999999999999</v>
      </c>
      <c r="V595">
        <f t="shared" ref="V595:V658" si="79">V594-1.5/399</f>
        <v>0.77067669172932696</v>
      </c>
      <c r="W595">
        <v>52.959000000000003</v>
      </c>
      <c r="Y595">
        <f t="shared" si="77"/>
        <v>1.5334987593052318</v>
      </c>
      <c r="Z595">
        <v>33.396999999999998</v>
      </c>
      <c r="AH595">
        <f t="shared" si="78"/>
        <v>0.76674937965261503</v>
      </c>
      <c r="AI595">
        <v>24.17</v>
      </c>
    </row>
    <row r="596" spans="1:35" x14ac:dyDescent="0.3">
      <c r="A596">
        <v>22.2</v>
      </c>
      <c r="B596">
        <f t="shared" si="75"/>
        <v>0.33299999999999996</v>
      </c>
      <c r="C596">
        <v>31.065000000000001</v>
      </c>
      <c r="E596">
        <v>148.19999999999999</v>
      </c>
      <c r="F596">
        <f t="shared" si="76"/>
        <v>2.2229999999999999</v>
      </c>
      <c r="G596">
        <v>34.03</v>
      </c>
      <c r="V596">
        <f t="shared" si="79"/>
        <v>0.76691729323308633</v>
      </c>
      <c r="W596">
        <v>52.936999999999998</v>
      </c>
      <c r="Y596">
        <f t="shared" si="77"/>
        <v>1.5260545905707406</v>
      </c>
      <c r="Z596">
        <v>33.372</v>
      </c>
      <c r="AH596">
        <f t="shared" si="78"/>
        <v>0.76302729528536939</v>
      </c>
      <c r="AI596">
        <v>24.186</v>
      </c>
    </row>
    <row r="597" spans="1:35" x14ac:dyDescent="0.3">
      <c r="A597">
        <v>22.4</v>
      </c>
      <c r="B597">
        <f t="shared" si="75"/>
        <v>0.33599999999999997</v>
      </c>
      <c r="C597">
        <v>31.073</v>
      </c>
      <c r="E597">
        <v>148.4</v>
      </c>
      <c r="F597">
        <f t="shared" si="76"/>
        <v>2.2260000000000004</v>
      </c>
      <c r="G597">
        <v>34.081000000000003</v>
      </c>
      <c r="V597">
        <f t="shared" si="79"/>
        <v>0.7631578947368457</v>
      </c>
      <c r="W597">
        <v>52.914999999999999</v>
      </c>
      <c r="Y597">
        <f t="shared" si="77"/>
        <v>1.5186104218362493</v>
      </c>
      <c r="Z597">
        <v>33.335999999999999</v>
      </c>
      <c r="AH597">
        <f t="shared" si="78"/>
        <v>0.75930521091812375</v>
      </c>
      <c r="AI597">
        <v>24.21</v>
      </c>
    </row>
    <row r="598" spans="1:35" x14ac:dyDescent="0.3">
      <c r="A598">
        <v>22.7</v>
      </c>
      <c r="B598">
        <f t="shared" si="75"/>
        <v>0.34049999999999997</v>
      </c>
      <c r="C598">
        <v>31.084</v>
      </c>
      <c r="E598">
        <v>148.69999999999999</v>
      </c>
      <c r="F598">
        <f t="shared" si="76"/>
        <v>2.2304999999999997</v>
      </c>
      <c r="G598">
        <v>34.158000000000001</v>
      </c>
      <c r="V598">
        <f t="shared" si="79"/>
        <v>0.75939849624060507</v>
      </c>
      <c r="W598">
        <v>52.902000000000001</v>
      </c>
      <c r="Y598">
        <f t="shared" si="77"/>
        <v>1.511166253101758</v>
      </c>
      <c r="Z598">
        <v>33.299999999999997</v>
      </c>
      <c r="AH598">
        <f t="shared" si="78"/>
        <v>0.75558312655087811</v>
      </c>
      <c r="AI598">
        <v>24.234000000000002</v>
      </c>
    </row>
    <row r="599" spans="1:35" x14ac:dyDescent="0.3">
      <c r="A599">
        <v>23</v>
      </c>
      <c r="B599">
        <f t="shared" si="75"/>
        <v>0.34499999999999997</v>
      </c>
      <c r="C599">
        <v>31.094000000000001</v>
      </c>
      <c r="E599">
        <v>149</v>
      </c>
      <c r="F599">
        <f t="shared" si="76"/>
        <v>2.2349999999999999</v>
      </c>
      <c r="G599">
        <v>34.235999999999997</v>
      </c>
      <c r="V599">
        <f t="shared" si="79"/>
        <v>0.75563909774436444</v>
      </c>
      <c r="W599">
        <v>52.887</v>
      </c>
      <c r="Y599">
        <f t="shared" si="77"/>
        <v>1.5037220843672667</v>
      </c>
      <c r="Z599">
        <v>33.277000000000001</v>
      </c>
      <c r="AH599">
        <f t="shared" si="78"/>
        <v>0.75186104218363248</v>
      </c>
      <c r="AI599">
        <v>24.25</v>
      </c>
    </row>
    <row r="600" spans="1:35" x14ac:dyDescent="0.3">
      <c r="A600">
        <v>23.2</v>
      </c>
      <c r="B600">
        <f t="shared" si="75"/>
        <v>0.34799999999999998</v>
      </c>
      <c r="C600">
        <v>31.1</v>
      </c>
      <c r="E600">
        <v>149.19999999999999</v>
      </c>
      <c r="F600">
        <f t="shared" si="76"/>
        <v>2.238</v>
      </c>
      <c r="G600">
        <v>34.287999999999997</v>
      </c>
      <c r="V600">
        <f t="shared" si="79"/>
        <v>0.75187969924812381</v>
      </c>
      <c r="W600">
        <v>52.866</v>
      </c>
      <c r="Y600">
        <f t="shared" si="77"/>
        <v>1.4962779156327755</v>
      </c>
      <c r="Z600">
        <v>33.253999999999998</v>
      </c>
      <c r="AH600">
        <f t="shared" si="78"/>
        <v>0.74813895781638684</v>
      </c>
      <c r="AI600">
        <v>24.265000000000001</v>
      </c>
    </row>
    <row r="601" spans="1:35" x14ac:dyDescent="0.3">
      <c r="A601">
        <v>23.4</v>
      </c>
      <c r="B601">
        <f t="shared" si="75"/>
        <v>0.35099999999999992</v>
      </c>
      <c r="C601">
        <v>31.106999999999999</v>
      </c>
      <c r="E601">
        <v>149.4</v>
      </c>
      <c r="F601">
        <f t="shared" si="76"/>
        <v>2.2410000000000001</v>
      </c>
      <c r="G601">
        <v>34.340000000000003</v>
      </c>
      <c r="V601">
        <f t="shared" si="79"/>
        <v>0.74812030075188318</v>
      </c>
      <c r="W601">
        <v>52.844999999999999</v>
      </c>
      <c r="Y601">
        <f t="shared" si="77"/>
        <v>1.4888337468982842</v>
      </c>
      <c r="Z601">
        <v>33.219000000000001</v>
      </c>
      <c r="AH601">
        <f t="shared" si="78"/>
        <v>0.7444168734491412</v>
      </c>
      <c r="AI601">
        <v>24.286999999999999</v>
      </c>
    </row>
    <row r="602" spans="1:35" x14ac:dyDescent="0.3">
      <c r="A602">
        <v>23.7</v>
      </c>
      <c r="B602">
        <f t="shared" si="75"/>
        <v>0.35549999999999998</v>
      </c>
      <c r="C602">
        <v>31.116</v>
      </c>
      <c r="E602">
        <v>149.69999999999999</v>
      </c>
      <c r="F602">
        <f t="shared" si="76"/>
        <v>2.2454999999999998</v>
      </c>
      <c r="G602">
        <v>34.418999999999997</v>
      </c>
      <c r="V602">
        <f t="shared" si="79"/>
        <v>0.74436090225564255</v>
      </c>
      <c r="W602">
        <v>52.831000000000003</v>
      </c>
      <c r="Y602">
        <f t="shared" si="77"/>
        <v>1.4813895781637929</v>
      </c>
      <c r="Z602">
        <v>33.186</v>
      </c>
      <c r="AH602">
        <f t="shared" si="78"/>
        <v>0.74069478908189557</v>
      </c>
      <c r="AI602">
        <v>24.309000000000001</v>
      </c>
    </row>
    <row r="603" spans="1:35" x14ac:dyDescent="0.3">
      <c r="A603">
        <v>24</v>
      </c>
      <c r="B603">
        <f t="shared" si="75"/>
        <v>0.36</v>
      </c>
      <c r="C603">
        <v>31.125</v>
      </c>
      <c r="E603">
        <v>150</v>
      </c>
      <c r="F603">
        <f t="shared" si="76"/>
        <v>2.25</v>
      </c>
      <c r="G603">
        <v>34.499000000000002</v>
      </c>
      <c r="V603">
        <f t="shared" si="79"/>
        <v>0.74060150375940192</v>
      </c>
      <c r="W603">
        <v>52.817</v>
      </c>
      <c r="Y603">
        <f t="shared" si="77"/>
        <v>1.4739454094293016</v>
      </c>
      <c r="Z603">
        <v>33.162999999999997</v>
      </c>
      <c r="AH603">
        <f t="shared" si="78"/>
        <v>0.73697270471464993</v>
      </c>
      <c r="AI603">
        <v>24.324000000000002</v>
      </c>
    </row>
    <row r="604" spans="1:35" x14ac:dyDescent="0.3">
      <c r="A604">
        <v>24.2</v>
      </c>
      <c r="B604">
        <f t="shared" si="75"/>
        <v>0.36299999999999999</v>
      </c>
      <c r="C604">
        <v>31.131</v>
      </c>
      <c r="E604">
        <v>150.19999999999999</v>
      </c>
      <c r="F604">
        <f t="shared" si="76"/>
        <v>2.2529999999999997</v>
      </c>
      <c r="G604">
        <v>34.552</v>
      </c>
      <c r="V604">
        <f t="shared" si="79"/>
        <v>0.7368421052631613</v>
      </c>
      <c r="W604">
        <v>52.796999999999997</v>
      </c>
      <c r="Y604">
        <f t="shared" si="77"/>
        <v>1.4665012406948104</v>
      </c>
      <c r="Z604">
        <v>33.140999999999998</v>
      </c>
      <c r="AH604">
        <f t="shared" si="78"/>
        <v>0.73325062034740429</v>
      </c>
      <c r="AI604">
        <v>24.338000000000001</v>
      </c>
    </row>
    <row r="605" spans="1:35" x14ac:dyDescent="0.3">
      <c r="A605">
        <v>24.4</v>
      </c>
      <c r="B605">
        <f t="shared" si="75"/>
        <v>0.36599999999999994</v>
      </c>
      <c r="C605">
        <v>31.135999999999999</v>
      </c>
      <c r="E605">
        <v>150.4</v>
      </c>
      <c r="F605">
        <f t="shared" si="76"/>
        <v>2.2560000000000002</v>
      </c>
      <c r="G605">
        <v>34.606000000000002</v>
      </c>
      <c r="V605">
        <f t="shared" si="79"/>
        <v>0.73308270676692067</v>
      </c>
      <c r="W605">
        <v>52.777000000000001</v>
      </c>
      <c r="Y605">
        <f t="shared" si="77"/>
        <v>1.4590570719603191</v>
      </c>
      <c r="Z605">
        <v>33.107999999999997</v>
      </c>
      <c r="AH605">
        <f t="shared" si="78"/>
        <v>0.72952853598015865</v>
      </c>
      <c r="AI605">
        <v>24.358000000000001</v>
      </c>
    </row>
    <row r="606" spans="1:35" x14ac:dyDescent="0.3">
      <c r="A606">
        <v>24.7</v>
      </c>
      <c r="B606">
        <f t="shared" si="75"/>
        <v>0.3705</v>
      </c>
      <c r="C606">
        <v>31.143000000000001</v>
      </c>
      <c r="E606">
        <v>150.69999999999999</v>
      </c>
      <c r="F606">
        <f t="shared" si="76"/>
        <v>2.2605</v>
      </c>
      <c r="G606">
        <v>34.686999999999998</v>
      </c>
      <c r="V606">
        <f t="shared" si="79"/>
        <v>0.72932330827068004</v>
      </c>
      <c r="W606">
        <v>52.764000000000003</v>
      </c>
      <c r="Y606">
        <f t="shared" si="77"/>
        <v>1.4516129032258278</v>
      </c>
      <c r="Z606">
        <v>33.076000000000001</v>
      </c>
      <c r="AH606">
        <f t="shared" si="78"/>
        <v>0.72580645161291302</v>
      </c>
      <c r="AI606">
        <v>24.376999999999999</v>
      </c>
    </row>
    <row r="607" spans="1:35" x14ac:dyDescent="0.3">
      <c r="A607">
        <v>25</v>
      </c>
      <c r="B607">
        <f t="shared" si="75"/>
        <v>0.375</v>
      </c>
      <c r="C607">
        <v>31.151</v>
      </c>
      <c r="E607">
        <v>151</v>
      </c>
      <c r="F607">
        <f t="shared" si="76"/>
        <v>2.2650000000000001</v>
      </c>
      <c r="G607">
        <v>34.768000000000001</v>
      </c>
      <c r="V607">
        <f t="shared" si="79"/>
        <v>0.72556390977443941</v>
      </c>
      <c r="W607">
        <v>52.750999999999998</v>
      </c>
      <c r="Y607">
        <f t="shared" si="77"/>
        <v>1.4441687344913365</v>
      </c>
      <c r="Z607">
        <v>33.054000000000002</v>
      </c>
      <c r="AH607">
        <f t="shared" si="78"/>
        <v>0.72208436724566738</v>
      </c>
      <c r="AI607">
        <v>24.390999999999998</v>
      </c>
    </row>
    <row r="608" spans="1:35" x14ac:dyDescent="0.3">
      <c r="A608">
        <v>25.2</v>
      </c>
      <c r="B608">
        <f t="shared" si="75"/>
        <v>0.37799999999999995</v>
      </c>
      <c r="C608">
        <v>31.157</v>
      </c>
      <c r="E608">
        <v>151.19999999999999</v>
      </c>
      <c r="F608">
        <f t="shared" si="76"/>
        <v>2.2679999999999998</v>
      </c>
      <c r="G608">
        <v>34.823</v>
      </c>
      <c r="V608">
        <f t="shared" si="79"/>
        <v>0.72180451127819878</v>
      </c>
      <c r="W608">
        <v>52.731999999999999</v>
      </c>
      <c r="Y608">
        <f t="shared" si="77"/>
        <v>1.4367245657568453</v>
      </c>
      <c r="Z608">
        <v>33.033000000000001</v>
      </c>
      <c r="AH608">
        <f t="shared" si="78"/>
        <v>0.71836228287842174</v>
      </c>
      <c r="AI608">
        <v>24.402000000000001</v>
      </c>
    </row>
    <row r="609" spans="1:35" x14ac:dyDescent="0.3">
      <c r="A609">
        <v>25.4</v>
      </c>
      <c r="B609">
        <f t="shared" si="75"/>
        <v>0.38099999999999995</v>
      </c>
      <c r="C609">
        <v>31.161000000000001</v>
      </c>
      <c r="E609">
        <v>151.4</v>
      </c>
      <c r="F609">
        <f t="shared" si="76"/>
        <v>2.2710000000000004</v>
      </c>
      <c r="G609">
        <v>34.878</v>
      </c>
      <c r="V609">
        <f t="shared" si="79"/>
        <v>0.71804511278195815</v>
      </c>
      <c r="W609">
        <v>52.713000000000001</v>
      </c>
      <c r="Y609">
        <f t="shared" si="77"/>
        <v>1.429280397022354</v>
      </c>
      <c r="Z609">
        <v>33.002000000000002</v>
      </c>
      <c r="AH609">
        <f t="shared" si="78"/>
        <v>0.71464019851117611</v>
      </c>
      <c r="AI609">
        <v>24.419</v>
      </c>
    </row>
    <row r="610" spans="1:35" x14ac:dyDescent="0.3">
      <c r="A610">
        <v>25.7</v>
      </c>
      <c r="B610">
        <f t="shared" si="75"/>
        <v>0.38549999999999995</v>
      </c>
      <c r="C610">
        <v>31.169</v>
      </c>
      <c r="E610">
        <v>151.69999999999999</v>
      </c>
      <c r="F610">
        <f t="shared" si="76"/>
        <v>2.2754999999999996</v>
      </c>
      <c r="G610">
        <v>34.960999999999999</v>
      </c>
      <c r="V610">
        <f t="shared" si="79"/>
        <v>0.71428571428571752</v>
      </c>
      <c r="W610">
        <v>52.701000000000001</v>
      </c>
      <c r="Y610">
        <f t="shared" si="77"/>
        <v>1.4218362282878627</v>
      </c>
      <c r="Z610">
        <v>32.970999999999997</v>
      </c>
      <c r="AH610">
        <f t="shared" si="78"/>
        <v>0.71091811414393047</v>
      </c>
      <c r="AI610">
        <v>24.436</v>
      </c>
    </row>
    <row r="611" spans="1:35" x14ac:dyDescent="0.3">
      <c r="A611">
        <v>26</v>
      </c>
      <c r="B611">
        <f t="shared" si="75"/>
        <v>0.39</v>
      </c>
      <c r="C611">
        <v>31.175000000000001</v>
      </c>
      <c r="E611">
        <v>152</v>
      </c>
      <c r="F611">
        <f t="shared" si="76"/>
        <v>2.2799999999999998</v>
      </c>
      <c r="G611">
        <v>35.045000000000002</v>
      </c>
      <c r="V611">
        <f t="shared" si="79"/>
        <v>0.71052631578947689</v>
      </c>
      <c r="W611">
        <v>52.689</v>
      </c>
      <c r="Y611">
        <f t="shared" si="77"/>
        <v>1.4143920595533714</v>
      </c>
      <c r="Z611">
        <v>32.953000000000003</v>
      </c>
      <c r="AH611">
        <f t="shared" si="78"/>
        <v>0.70719602977668483</v>
      </c>
      <c r="AI611">
        <v>24.449000000000002</v>
      </c>
    </row>
    <row r="612" spans="1:35" x14ac:dyDescent="0.3">
      <c r="A612">
        <v>26.2</v>
      </c>
      <c r="B612">
        <f t="shared" si="75"/>
        <v>0.39299999999999996</v>
      </c>
      <c r="C612">
        <v>31.18</v>
      </c>
      <c r="E612">
        <v>152.19999999999999</v>
      </c>
      <c r="F612">
        <f t="shared" si="76"/>
        <v>2.2829999999999999</v>
      </c>
      <c r="G612">
        <v>35.100999999999999</v>
      </c>
      <c r="V612">
        <f t="shared" si="79"/>
        <v>0.70676691729323626</v>
      </c>
      <c r="W612">
        <v>52.670999999999999</v>
      </c>
      <c r="Y612">
        <f t="shared" si="77"/>
        <v>1.4069478908188802</v>
      </c>
      <c r="Z612">
        <v>32.930999999999997</v>
      </c>
      <c r="AH612">
        <f t="shared" si="78"/>
        <v>0.70347394540943919</v>
      </c>
      <c r="AI612">
        <v>24.457999999999998</v>
      </c>
    </row>
    <row r="613" spans="1:35" x14ac:dyDescent="0.3">
      <c r="A613">
        <v>26.4</v>
      </c>
      <c r="B613">
        <f t="shared" si="75"/>
        <v>0.39599999999999996</v>
      </c>
      <c r="C613">
        <v>31.184000000000001</v>
      </c>
      <c r="E613">
        <v>152.4</v>
      </c>
      <c r="F613">
        <f t="shared" si="76"/>
        <v>2.286</v>
      </c>
      <c r="G613">
        <v>35.156999999999996</v>
      </c>
      <c r="V613">
        <f t="shared" si="79"/>
        <v>0.70300751879699563</v>
      </c>
      <c r="W613">
        <v>52.654000000000003</v>
      </c>
      <c r="Y613">
        <f t="shared" si="77"/>
        <v>1.3995037220843889</v>
      </c>
      <c r="Z613">
        <v>32.901000000000003</v>
      </c>
      <c r="AH613">
        <f t="shared" si="78"/>
        <v>0.69975186104219356</v>
      </c>
      <c r="AI613">
        <v>24.475000000000001</v>
      </c>
    </row>
    <row r="614" spans="1:35" x14ac:dyDescent="0.3">
      <c r="A614">
        <v>26.7</v>
      </c>
      <c r="B614">
        <f t="shared" si="75"/>
        <v>0.40049999999999997</v>
      </c>
      <c r="C614">
        <v>31.19</v>
      </c>
      <c r="E614">
        <v>152.69999999999999</v>
      </c>
      <c r="F614">
        <f t="shared" si="76"/>
        <v>2.2904999999999998</v>
      </c>
      <c r="G614">
        <v>35.243000000000002</v>
      </c>
      <c r="V614">
        <f t="shared" si="79"/>
        <v>0.69924812030075501</v>
      </c>
      <c r="W614">
        <v>52.642000000000003</v>
      </c>
      <c r="Y614">
        <f t="shared" si="77"/>
        <v>1.3920595533498976</v>
      </c>
      <c r="Z614">
        <v>32.872</v>
      </c>
      <c r="AH614">
        <f t="shared" si="78"/>
        <v>0.69602977667494792</v>
      </c>
      <c r="AI614">
        <v>24.491</v>
      </c>
    </row>
    <row r="615" spans="1:35" x14ac:dyDescent="0.3">
      <c r="A615">
        <v>27</v>
      </c>
      <c r="B615">
        <f t="shared" si="75"/>
        <v>0.40500000000000003</v>
      </c>
      <c r="C615">
        <v>31.196000000000002</v>
      </c>
      <c r="E615">
        <v>153</v>
      </c>
      <c r="F615">
        <f t="shared" si="76"/>
        <v>2.2949999999999999</v>
      </c>
      <c r="G615">
        <v>35.329000000000001</v>
      </c>
      <c r="V615">
        <f t="shared" si="79"/>
        <v>0.69548872180451438</v>
      </c>
      <c r="W615">
        <v>52.631</v>
      </c>
      <c r="Y615">
        <f t="shared" si="77"/>
        <v>1.3846153846154063</v>
      </c>
      <c r="Z615">
        <v>32.853000000000002</v>
      </c>
      <c r="AH615">
        <f t="shared" si="78"/>
        <v>0.69230769230770228</v>
      </c>
      <c r="AI615">
        <v>24.503</v>
      </c>
    </row>
    <row r="616" spans="1:35" x14ac:dyDescent="0.3">
      <c r="A616">
        <v>27.2</v>
      </c>
      <c r="B616">
        <f t="shared" si="75"/>
        <v>0.40799999999999997</v>
      </c>
      <c r="C616">
        <v>31.201000000000001</v>
      </c>
      <c r="E616">
        <v>153.19999999999999</v>
      </c>
      <c r="F616">
        <f t="shared" si="76"/>
        <v>2.298</v>
      </c>
      <c r="G616">
        <v>35.386000000000003</v>
      </c>
      <c r="V616">
        <f t="shared" si="79"/>
        <v>0.69172932330827375</v>
      </c>
      <c r="W616">
        <v>52.615000000000002</v>
      </c>
      <c r="Y616">
        <f t="shared" si="77"/>
        <v>1.3771712158809151</v>
      </c>
      <c r="Z616">
        <v>32.834000000000003</v>
      </c>
      <c r="AH616">
        <f t="shared" si="78"/>
        <v>0.68858560794045665</v>
      </c>
      <c r="AI616">
        <v>24.512</v>
      </c>
    </row>
    <row r="617" spans="1:35" x14ac:dyDescent="0.3">
      <c r="A617">
        <v>27.4</v>
      </c>
      <c r="B617">
        <f t="shared" si="75"/>
        <v>0.41099999999999992</v>
      </c>
      <c r="C617">
        <v>31.204000000000001</v>
      </c>
      <c r="E617">
        <v>153.4</v>
      </c>
      <c r="F617">
        <f t="shared" si="76"/>
        <v>2.3010000000000002</v>
      </c>
      <c r="G617">
        <v>35.444000000000003</v>
      </c>
      <c r="V617">
        <f t="shared" si="79"/>
        <v>0.68796992481203312</v>
      </c>
      <c r="W617">
        <v>52.597999999999999</v>
      </c>
      <c r="Y617">
        <f t="shared" si="77"/>
        <v>1.3697270471464238</v>
      </c>
      <c r="Z617">
        <v>32.805</v>
      </c>
      <c r="AH617">
        <f t="shared" si="78"/>
        <v>0.68486352357321101</v>
      </c>
      <c r="AI617">
        <v>24.527000000000001</v>
      </c>
    </row>
    <row r="618" spans="1:35" x14ac:dyDescent="0.3">
      <c r="A618">
        <v>27.7</v>
      </c>
      <c r="B618">
        <f t="shared" si="75"/>
        <v>0.41549999999999998</v>
      </c>
      <c r="C618">
        <v>31.21</v>
      </c>
      <c r="E618">
        <v>153.69999999999999</v>
      </c>
      <c r="F618">
        <f t="shared" si="76"/>
        <v>2.3054999999999999</v>
      </c>
      <c r="G618">
        <v>35.531999999999996</v>
      </c>
      <c r="V618">
        <f t="shared" si="79"/>
        <v>0.68421052631579249</v>
      </c>
      <c r="W618">
        <v>52.588000000000001</v>
      </c>
      <c r="Y618">
        <f t="shared" si="77"/>
        <v>1.3622828784119325</v>
      </c>
      <c r="Z618">
        <v>32.777999999999999</v>
      </c>
      <c r="AH618">
        <f t="shared" si="78"/>
        <v>0.68114143920596537</v>
      </c>
      <c r="AI618">
        <v>24.541</v>
      </c>
    </row>
    <row r="619" spans="1:35" x14ac:dyDescent="0.3">
      <c r="A619">
        <v>28</v>
      </c>
      <c r="B619">
        <f t="shared" si="75"/>
        <v>0.42</v>
      </c>
      <c r="C619">
        <v>31.215</v>
      </c>
      <c r="E619">
        <v>154</v>
      </c>
      <c r="F619">
        <f t="shared" si="76"/>
        <v>2.31</v>
      </c>
      <c r="G619">
        <v>35.619999999999997</v>
      </c>
      <c r="V619">
        <f t="shared" si="79"/>
        <v>0.68045112781955186</v>
      </c>
      <c r="W619">
        <v>52.576999999999998</v>
      </c>
      <c r="Y619">
        <f t="shared" si="77"/>
        <v>1.3548387096774412</v>
      </c>
      <c r="Z619">
        <v>32.76</v>
      </c>
      <c r="AH619">
        <f t="shared" si="78"/>
        <v>0.67741935483871973</v>
      </c>
      <c r="AI619">
        <v>24.550999999999998</v>
      </c>
    </row>
    <row r="620" spans="1:35" x14ac:dyDescent="0.3">
      <c r="A620">
        <v>28.2</v>
      </c>
      <c r="B620">
        <f t="shared" si="75"/>
        <v>0.42299999999999999</v>
      </c>
      <c r="C620">
        <v>31.218</v>
      </c>
      <c r="E620">
        <v>154.19999999999999</v>
      </c>
      <c r="F620">
        <f t="shared" si="76"/>
        <v>2.3129999999999997</v>
      </c>
      <c r="G620">
        <v>35.679000000000002</v>
      </c>
      <c r="V620">
        <f t="shared" si="79"/>
        <v>0.67669172932331123</v>
      </c>
      <c r="W620">
        <v>52.561999999999998</v>
      </c>
      <c r="Y620">
        <f t="shared" si="77"/>
        <v>1.34739454094295</v>
      </c>
      <c r="Z620">
        <v>32.741999999999997</v>
      </c>
      <c r="AH620">
        <f t="shared" si="78"/>
        <v>0.6736972704714741</v>
      </c>
      <c r="AI620">
        <v>24.559000000000001</v>
      </c>
    </row>
    <row r="621" spans="1:35" x14ac:dyDescent="0.3">
      <c r="A621">
        <v>28.4</v>
      </c>
      <c r="B621">
        <f t="shared" si="75"/>
        <v>0.42599999999999993</v>
      </c>
      <c r="C621">
        <v>31.221</v>
      </c>
      <c r="E621">
        <v>154.4</v>
      </c>
      <c r="F621">
        <f t="shared" si="76"/>
        <v>2.3160000000000003</v>
      </c>
      <c r="G621">
        <v>35.738999999999997</v>
      </c>
      <c r="V621">
        <f t="shared" si="79"/>
        <v>0.6729323308270706</v>
      </c>
      <c r="W621">
        <v>52.545999999999999</v>
      </c>
      <c r="Y621">
        <f t="shared" si="77"/>
        <v>1.3399503722084587</v>
      </c>
      <c r="Z621">
        <v>32.716000000000001</v>
      </c>
      <c r="AH621">
        <f t="shared" si="78"/>
        <v>0.66997518610422846</v>
      </c>
      <c r="AI621">
        <v>24.571999999999999</v>
      </c>
    </row>
    <row r="622" spans="1:35" x14ac:dyDescent="0.3">
      <c r="A622">
        <v>28.7</v>
      </c>
      <c r="B622">
        <f t="shared" si="75"/>
        <v>0.43049999999999999</v>
      </c>
      <c r="C622">
        <v>31.225999999999999</v>
      </c>
      <c r="E622">
        <v>154.69999999999999</v>
      </c>
      <c r="F622">
        <f t="shared" si="76"/>
        <v>2.3205</v>
      </c>
      <c r="G622">
        <v>35.829000000000001</v>
      </c>
      <c r="V622">
        <f t="shared" si="79"/>
        <v>0.66917293233082997</v>
      </c>
      <c r="W622">
        <v>52.536000000000001</v>
      </c>
      <c r="Y622">
        <f t="shared" si="77"/>
        <v>1.3325062034739674</v>
      </c>
      <c r="Z622">
        <v>32.69</v>
      </c>
      <c r="AH622">
        <f t="shared" si="78"/>
        <v>0.66625310173698282</v>
      </c>
      <c r="AI622">
        <v>24.585000000000001</v>
      </c>
    </row>
    <row r="623" spans="1:35" x14ac:dyDescent="0.3">
      <c r="A623">
        <v>29</v>
      </c>
      <c r="B623">
        <f t="shared" si="75"/>
        <v>0.435</v>
      </c>
      <c r="C623">
        <v>31.231000000000002</v>
      </c>
      <c r="E623">
        <v>155</v>
      </c>
      <c r="F623">
        <f t="shared" si="76"/>
        <v>2.3250000000000002</v>
      </c>
      <c r="G623">
        <v>35.92</v>
      </c>
      <c r="V623">
        <f t="shared" si="79"/>
        <v>0.66541353383458934</v>
      </c>
      <c r="W623">
        <v>52.526000000000003</v>
      </c>
      <c r="Y623">
        <f t="shared" si="77"/>
        <v>1.3250620347394761</v>
      </c>
      <c r="Z623">
        <v>32.673000000000002</v>
      </c>
      <c r="AH623">
        <f t="shared" si="78"/>
        <v>0.66253101736973719</v>
      </c>
      <c r="AI623">
        <v>24.593</v>
      </c>
    </row>
    <row r="624" spans="1:35" x14ac:dyDescent="0.3">
      <c r="A624">
        <v>29.2</v>
      </c>
      <c r="B624">
        <f t="shared" si="75"/>
        <v>0.43799999999999994</v>
      </c>
      <c r="C624">
        <v>31.234999999999999</v>
      </c>
      <c r="E624">
        <v>155.19999999999999</v>
      </c>
      <c r="F624">
        <f t="shared" si="76"/>
        <v>2.3279999999999998</v>
      </c>
      <c r="G624">
        <v>35.981000000000002</v>
      </c>
      <c r="V624">
        <f t="shared" si="79"/>
        <v>0.66165413533834871</v>
      </c>
      <c r="W624">
        <v>52.511000000000003</v>
      </c>
      <c r="Y624">
        <f t="shared" si="77"/>
        <v>1.3176178660049849</v>
      </c>
      <c r="Z624">
        <v>32.655999999999999</v>
      </c>
      <c r="AH624">
        <f t="shared" si="78"/>
        <v>0.65880893300249155</v>
      </c>
      <c r="AI624">
        <v>24.602</v>
      </c>
    </row>
    <row r="625" spans="1:35" x14ac:dyDescent="0.3">
      <c r="A625">
        <v>29.4</v>
      </c>
      <c r="B625">
        <f t="shared" si="75"/>
        <v>0.44099999999999995</v>
      </c>
      <c r="C625">
        <v>31.238</v>
      </c>
      <c r="E625">
        <v>155.4</v>
      </c>
      <c r="F625">
        <f t="shared" si="76"/>
        <v>2.3310000000000004</v>
      </c>
      <c r="G625">
        <v>36.042999999999999</v>
      </c>
      <c r="V625">
        <f t="shared" si="79"/>
        <v>0.65789473684210809</v>
      </c>
      <c r="W625">
        <v>52.496000000000002</v>
      </c>
      <c r="Y625">
        <f t="shared" si="77"/>
        <v>1.3101736972704936</v>
      </c>
      <c r="Z625">
        <v>32.631</v>
      </c>
      <c r="AH625">
        <f t="shared" si="78"/>
        <v>0.65508684863524591</v>
      </c>
      <c r="AI625">
        <v>24.614000000000001</v>
      </c>
    </row>
    <row r="626" spans="1:35" x14ac:dyDescent="0.3">
      <c r="A626">
        <v>29.7</v>
      </c>
      <c r="B626">
        <f t="shared" si="75"/>
        <v>0.44549999999999995</v>
      </c>
      <c r="C626">
        <v>31.242999999999999</v>
      </c>
      <c r="E626">
        <v>155.69999999999999</v>
      </c>
      <c r="F626">
        <f t="shared" si="76"/>
        <v>2.3354999999999997</v>
      </c>
      <c r="G626">
        <v>36.134999999999998</v>
      </c>
      <c r="V626">
        <f t="shared" si="79"/>
        <v>0.65413533834586746</v>
      </c>
      <c r="W626">
        <v>52.487000000000002</v>
      </c>
      <c r="Y626">
        <f t="shared" si="77"/>
        <v>1.3027295285360023</v>
      </c>
      <c r="Z626">
        <v>32.606000000000002</v>
      </c>
      <c r="AH626">
        <f t="shared" si="78"/>
        <v>0.65136476426800027</v>
      </c>
      <c r="AI626">
        <v>24.626000000000001</v>
      </c>
    </row>
    <row r="627" spans="1:35" x14ac:dyDescent="0.3">
      <c r="A627">
        <v>30</v>
      </c>
      <c r="B627">
        <f t="shared" si="75"/>
        <v>0.45</v>
      </c>
      <c r="C627">
        <v>31.248000000000001</v>
      </c>
      <c r="E627">
        <v>156</v>
      </c>
      <c r="F627">
        <f t="shared" si="76"/>
        <v>2.34</v>
      </c>
      <c r="G627">
        <v>36.228999999999999</v>
      </c>
      <c r="V627">
        <f t="shared" si="79"/>
        <v>0.65037593984962683</v>
      </c>
      <c r="W627">
        <v>52.476999999999997</v>
      </c>
      <c r="Y627">
        <f t="shared" si="77"/>
        <v>1.295285359801511</v>
      </c>
      <c r="Z627">
        <v>32.590000000000003</v>
      </c>
      <c r="AH627">
        <f t="shared" si="78"/>
        <v>0.64764267990075464</v>
      </c>
      <c r="AI627">
        <v>24.634</v>
      </c>
    </row>
    <row r="628" spans="1:35" x14ac:dyDescent="0.3">
      <c r="A628">
        <v>30.2</v>
      </c>
      <c r="B628">
        <f t="shared" si="75"/>
        <v>0.45299999999999996</v>
      </c>
      <c r="C628">
        <v>31.251999999999999</v>
      </c>
      <c r="E628">
        <v>156.19999999999999</v>
      </c>
      <c r="F628">
        <f t="shared" si="76"/>
        <v>2.343</v>
      </c>
      <c r="G628">
        <v>36.292000000000002</v>
      </c>
      <c r="V628">
        <f t="shared" si="79"/>
        <v>0.6466165413533862</v>
      </c>
      <c r="W628">
        <v>52.463000000000001</v>
      </c>
      <c r="Y628">
        <f t="shared" si="77"/>
        <v>1.2878411910670198</v>
      </c>
      <c r="Z628">
        <v>32.573999999999998</v>
      </c>
      <c r="AH628">
        <f t="shared" si="78"/>
        <v>0.643920595533509</v>
      </c>
      <c r="AI628">
        <v>24.641999999999999</v>
      </c>
    </row>
    <row r="629" spans="1:35" x14ac:dyDescent="0.3">
      <c r="A629">
        <v>30.4</v>
      </c>
      <c r="B629">
        <f t="shared" si="75"/>
        <v>0.45599999999999996</v>
      </c>
      <c r="C629">
        <v>31.254999999999999</v>
      </c>
      <c r="E629">
        <v>156.4</v>
      </c>
      <c r="F629">
        <f t="shared" si="76"/>
        <v>2.3460000000000001</v>
      </c>
      <c r="G629">
        <v>36.354999999999997</v>
      </c>
      <c r="V629">
        <f t="shared" si="79"/>
        <v>0.64285714285714557</v>
      </c>
      <c r="W629">
        <v>52.45</v>
      </c>
      <c r="Y629">
        <f t="shared" si="77"/>
        <v>1.2803970223325285</v>
      </c>
      <c r="Z629">
        <v>32.549999999999997</v>
      </c>
      <c r="AH629">
        <f t="shared" si="78"/>
        <v>0.64019851116626336</v>
      </c>
      <c r="AI629">
        <v>24.652999999999999</v>
      </c>
    </row>
    <row r="630" spans="1:35" x14ac:dyDescent="0.3">
      <c r="A630">
        <v>30.7</v>
      </c>
      <c r="B630">
        <f t="shared" si="75"/>
        <v>0.46049999999999996</v>
      </c>
      <c r="C630">
        <v>31.26</v>
      </c>
      <c r="E630">
        <v>156.69999999999999</v>
      </c>
      <c r="F630">
        <f t="shared" si="76"/>
        <v>2.3504999999999998</v>
      </c>
      <c r="G630">
        <v>36.451000000000001</v>
      </c>
      <c r="V630">
        <f t="shared" si="79"/>
        <v>0.63909774436090494</v>
      </c>
      <c r="W630">
        <v>52.442</v>
      </c>
      <c r="Y630">
        <f t="shared" si="77"/>
        <v>1.2729528535980372</v>
      </c>
      <c r="Z630">
        <v>32.527000000000001</v>
      </c>
      <c r="AH630">
        <f t="shared" si="78"/>
        <v>0.63647642679901772</v>
      </c>
      <c r="AI630">
        <v>24.664999999999999</v>
      </c>
    </row>
    <row r="631" spans="1:35" x14ac:dyDescent="0.3">
      <c r="A631">
        <v>31</v>
      </c>
      <c r="B631">
        <f t="shared" si="75"/>
        <v>0.46500000000000002</v>
      </c>
      <c r="C631">
        <v>31.263999999999999</v>
      </c>
      <c r="E631">
        <v>157</v>
      </c>
      <c r="F631">
        <f t="shared" si="76"/>
        <v>2.355</v>
      </c>
      <c r="G631">
        <v>36.546999999999997</v>
      </c>
      <c r="V631">
        <f t="shared" si="79"/>
        <v>0.63533834586466431</v>
      </c>
      <c r="W631">
        <v>52.433</v>
      </c>
      <c r="Y631">
        <f t="shared" si="77"/>
        <v>1.265508684863546</v>
      </c>
      <c r="Z631">
        <v>32.511000000000003</v>
      </c>
      <c r="AH631">
        <f t="shared" si="78"/>
        <v>0.63275434243177209</v>
      </c>
      <c r="AI631">
        <v>24.672000000000001</v>
      </c>
    </row>
    <row r="632" spans="1:35" x14ac:dyDescent="0.3">
      <c r="A632">
        <v>31.2</v>
      </c>
      <c r="B632">
        <f t="shared" si="75"/>
        <v>0.46799999999999997</v>
      </c>
      <c r="C632">
        <v>31.263000000000002</v>
      </c>
      <c r="E632">
        <v>157.19999999999999</v>
      </c>
      <c r="F632">
        <f t="shared" si="76"/>
        <v>2.3579999999999997</v>
      </c>
      <c r="G632">
        <v>36.612000000000002</v>
      </c>
      <c r="V632">
        <f t="shared" si="79"/>
        <v>0.63157894736842368</v>
      </c>
      <c r="W632">
        <v>52.418999999999997</v>
      </c>
      <c r="Y632">
        <f t="shared" si="77"/>
        <v>1.2580645161290547</v>
      </c>
      <c r="Z632">
        <v>32.496000000000002</v>
      </c>
      <c r="AH632">
        <f t="shared" si="78"/>
        <v>0.62903225806452645</v>
      </c>
      <c r="AI632">
        <v>24.68</v>
      </c>
    </row>
    <row r="633" spans="1:35" x14ac:dyDescent="0.3">
      <c r="A633">
        <v>31.4</v>
      </c>
      <c r="B633">
        <f t="shared" si="75"/>
        <v>0.47099999999999992</v>
      </c>
      <c r="C633">
        <v>31.27</v>
      </c>
      <c r="E633">
        <v>157.4</v>
      </c>
      <c r="F633">
        <f t="shared" si="76"/>
        <v>2.3610000000000002</v>
      </c>
      <c r="G633">
        <v>36.677</v>
      </c>
      <c r="V633">
        <f t="shared" si="79"/>
        <v>0.62781954887218305</v>
      </c>
      <c r="W633">
        <v>52.405999999999999</v>
      </c>
      <c r="Y633">
        <f t="shared" si="77"/>
        <v>1.2506203473945634</v>
      </c>
      <c r="Z633">
        <v>32.472999999999999</v>
      </c>
      <c r="AH633">
        <f t="shared" si="78"/>
        <v>0.62531017369728081</v>
      </c>
      <c r="AI633">
        <v>24.690999999999999</v>
      </c>
    </row>
    <row r="634" spans="1:35" x14ac:dyDescent="0.3">
      <c r="A634">
        <v>31.7</v>
      </c>
      <c r="B634">
        <f t="shared" si="75"/>
        <v>0.47549999999999998</v>
      </c>
      <c r="C634">
        <v>31.274000000000001</v>
      </c>
      <c r="E634">
        <v>157.69999999999999</v>
      </c>
      <c r="F634">
        <f t="shared" si="76"/>
        <v>2.3654999999999999</v>
      </c>
      <c r="G634">
        <v>36.776000000000003</v>
      </c>
      <c r="V634">
        <f t="shared" si="79"/>
        <v>0.62406015037594242</v>
      </c>
      <c r="W634">
        <v>52.4</v>
      </c>
      <c r="Y634">
        <f t="shared" si="77"/>
        <v>1.2431761786600721</v>
      </c>
      <c r="Z634">
        <v>32.451000000000001</v>
      </c>
      <c r="AH634">
        <f t="shared" si="78"/>
        <v>0.62158808933003518</v>
      </c>
      <c r="AI634">
        <v>24.702999999999999</v>
      </c>
    </row>
    <row r="635" spans="1:35" x14ac:dyDescent="0.3">
      <c r="A635">
        <v>32</v>
      </c>
      <c r="B635">
        <f t="shared" si="75"/>
        <v>0.48</v>
      </c>
      <c r="C635">
        <v>31.279</v>
      </c>
      <c r="E635">
        <v>158</v>
      </c>
      <c r="F635">
        <f t="shared" si="76"/>
        <v>2.37</v>
      </c>
      <c r="G635">
        <v>36.875</v>
      </c>
      <c r="V635">
        <f t="shared" si="79"/>
        <v>0.62030075187970179</v>
      </c>
      <c r="W635">
        <v>52.39</v>
      </c>
      <c r="Y635">
        <f t="shared" si="77"/>
        <v>1.2357320099255809</v>
      </c>
      <c r="Z635">
        <v>32.436999999999998</v>
      </c>
      <c r="AH635">
        <f t="shared" si="78"/>
        <v>0.61786600496278954</v>
      </c>
      <c r="AI635">
        <v>24.710999999999999</v>
      </c>
    </row>
    <row r="636" spans="1:35" x14ac:dyDescent="0.3">
      <c r="A636">
        <v>32.200000000000003</v>
      </c>
      <c r="B636">
        <f t="shared" ref="B636:B699" si="80">A636*1.5/100</f>
        <v>0.48300000000000004</v>
      </c>
      <c r="C636">
        <v>31.282</v>
      </c>
      <c r="E636">
        <v>158.19999999999999</v>
      </c>
      <c r="F636">
        <f t="shared" si="76"/>
        <v>2.3729999999999998</v>
      </c>
      <c r="G636">
        <v>36.942</v>
      </c>
      <c r="V636">
        <f t="shared" si="79"/>
        <v>0.61654135338346117</v>
      </c>
      <c r="W636">
        <v>52.378</v>
      </c>
      <c r="Y636">
        <f t="shared" si="77"/>
        <v>1.2282878411910896</v>
      </c>
      <c r="Z636">
        <v>32.421999999999997</v>
      </c>
      <c r="AH636">
        <f t="shared" si="78"/>
        <v>0.6141439205955439</v>
      </c>
      <c r="AI636">
        <v>24.716999999999999</v>
      </c>
    </row>
    <row r="637" spans="1:35" x14ac:dyDescent="0.3">
      <c r="A637">
        <v>32.4</v>
      </c>
      <c r="B637">
        <f t="shared" si="80"/>
        <v>0.48599999999999993</v>
      </c>
      <c r="C637">
        <v>31.285</v>
      </c>
      <c r="E637">
        <v>158.4</v>
      </c>
      <c r="F637">
        <f t="shared" si="76"/>
        <v>2.3760000000000003</v>
      </c>
      <c r="G637">
        <v>37.009</v>
      </c>
      <c r="V637">
        <f t="shared" si="79"/>
        <v>0.61278195488722054</v>
      </c>
      <c r="W637">
        <v>52.366</v>
      </c>
      <c r="Y637">
        <f t="shared" si="77"/>
        <v>1.2208436724565983</v>
      </c>
      <c r="Z637">
        <v>32.401000000000003</v>
      </c>
      <c r="AH637">
        <f t="shared" si="78"/>
        <v>0.61042183622829826</v>
      </c>
      <c r="AI637">
        <v>24.728000000000002</v>
      </c>
    </row>
    <row r="638" spans="1:35" x14ac:dyDescent="0.3">
      <c r="A638">
        <v>32.700000000000003</v>
      </c>
      <c r="B638">
        <f t="shared" si="80"/>
        <v>0.49050000000000005</v>
      </c>
      <c r="C638">
        <v>31.289000000000001</v>
      </c>
      <c r="E638">
        <v>158.69999999999999</v>
      </c>
      <c r="F638">
        <f t="shared" si="76"/>
        <v>2.3804999999999996</v>
      </c>
      <c r="G638">
        <v>37.110999999999997</v>
      </c>
      <c r="V638">
        <f t="shared" si="79"/>
        <v>0.60902255639097991</v>
      </c>
      <c r="W638">
        <v>52.356999999999999</v>
      </c>
      <c r="Y638">
        <f t="shared" si="77"/>
        <v>1.213399503722107</v>
      </c>
      <c r="Z638">
        <v>32.380000000000003</v>
      </c>
      <c r="AH638">
        <f t="shared" si="78"/>
        <v>0.60669975186105263</v>
      </c>
      <c r="AI638">
        <v>24.739000000000001</v>
      </c>
    </row>
    <row r="639" spans="1:35" x14ac:dyDescent="0.3">
      <c r="A639">
        <v>33</v>
      </c>
      <c r="B639">
        <f t="shared" si="80"/>
        <v>0.495</v>
      </c>
      <c r="C639">
        <v>31.292999999999999</v>
      </c>
      <c r="E639">
        <v>159</v>
      </c>
      <c r="F639">
        <f t="shared" si="76"/>
        <v>2.3849999999999998</v>
      </c>
      <c r="G639">
        <v>37.213999999999999</v>
      </c>
      <c r="V639">
        <f t="shared" si="79"/>
        <v>0.60526315789473928</v>
      </c>
      <c r="W639">
        <v>52.347999999999999</v>
      </c>
      <c r="Y639">
        <f t="shared" si="77"/>
        <v>1.2059553349876158</v>
      </c>
      <c r="Z639">
        <v>32.366</v>
      </c>
      <c r="AH639">
        <f t="shared" si="78"/>
        <v>0.60297766749380699</v>
      </c>
      <c r="AI639">
        <v>24.745999999999999</v>
      </c>
    </row>
    <row r="640" spans="1:35" x14ac:dyDescent="0.3">
      <c r="A640">
        <v>33.200000000000003</v>
      </c>
      <c r="B640">
        <f t="shared" si="80"/>
        <v>0.49800000000000005</v>
      </c>
      <c r="C640">
        <v>31.295999999999999</v>
      </c>
      <c r="E640">
        <v>159.19999999999999</v>
      </c>
      <c r="F640">
        <f t="shared" si="76"/>
        <v>2.3879999999999999</v>
      </c>
      <c r="G640">
        <v>37.283000000000001</v>
      </c>
      <c r="V640">
        <f t="shared" si="79"/>
        <v>0.60150375939849865</v>
      </c>
      <c r="W640">
        <v>52.335999999999999</v>
      </c>
      <c r="Y640">
        <f t="shared" si="77"/>
        <v>1.1985111662531245</v>
      </c>
      <c r="Z640">
        <v>32.351999999999997</v>
      </c>
      <c r="AH640">
        <f t="shared" si="78"/>
        <v>0.59925558312656135</v>
      </c>
      <c r="AI640">
        <v>24.753</v>
      </c>
    </row>
    <row r="641" spans="1:35" x14ac:dyDescent="0.3">
      <c r="A641">
        <v>33.4</v>
      </c>
      <c r="B641">
        <f t="shared" si="80"/>
        <v>0.50099999999999989</v>
      </c>
      <c r="C641">
        <v>31.298999999999999</v>
      </c>
      <c r="E641">
        <v>159.4</v>
      </c>
      <c r="F641">
        <f t="shared" si="76"/>
        <v>2.391</v>
      </c>
      <c r="G641">
        <v>37.351999999999997</v>
      </c>
      <c r="V641">
        <f t="shared" si="79"/>
        <v>0.59774436090225802</v>
      </c>
      <c r="W641">
        <v>52.323</v>
      </c>
      <c r="Y641">
        <f t="shared" si="77"/>
        <v>1.1910669975186332</v>
      </c>
      <c r="Z641">
        <v>32.332000000000001</v>
      </c>
      <c r="AH641">
        <f t="shared" si="78"/>
        <v>0.59553349875931572</v>
      </c>
      <c r="AI641">
        <v>24.763999999999999</v>
      </c>
    </row>
    <row r="642" spans="1:35" x14ac:dyDescent="0.3">
      <c r="A642">
        <v>33.700000000000003</v>
      </c>
      <c r="B642">
        <f t="shared" si="80"/>
        <v>0.50550000000000006</v>
      </c>
      <c r="C642">
        <v>31.302</v>
      </c>
      <c r="E642">
        <v>159.69999999999999</v>
      </c>
      <c r="F642">
        <f t="shared" si="76"/>
        <v>2.3954999999999997</v>
      </c>
      <c r="G642">
        <v>37.457000000000001</v>
      </c>
      <c r="V642">
        <f t="shared" si="79"/>
        <v>0.59398496240601739</v>
      </c>
      <c r="W642">
        <v>52.317</v>
      </c>
      <c r="Y642">
        <f t="shared" si="77"/>
        <v>1.1836228287841419</v>
      </c>
      <c r="Z642">
        <v>32.311999999999998</v>
      </c>
      <c r="AH642">
        <f t="shared" si="78"/>
        <v>0.59181141439207008</v>
      </c>
      <c r="AI642">
        <v>24.774999999999999</v>
      </c>
    </row>
    <row r="643" spans="1:35" x14ac:dyDescent="0.3">
      <c r="A643">
        <v>34</v>
      </c>
      <c r="B643">
        <f t="shared" si="80"/>
        <v>0.51</v>
      </c>
      <c r="C643">
        <v>31.306000000000001</v>
      </c>
      <c r="E643">
        <v>160</v>
      </c>
      <c r="F643">
        <f t="shared" si="76"/>
        <v>2.4</v>
      </c>
      <c r="G643">
        <v>37.563000000000002</v>
      </c>
      <c r="V643">
        <f t="shared" si="79"/>
        <v>0.59022556390977676</v>
      </c>
      <c r="W643">
        <v>52.308</v>
      </c>
      <c r="Y643">
        <f t="shared" si="77"/>
        <v>1.1761786600496507</v>
      </c>
      <c r="Z643">
        <v>32.298000000000002</v>
      </c>
      <c r="AH643">
        <f t="shared" si="78"/>
        <v>0.58808933002482444</v>
      </c>
      <c r="AI643">
        <v>24.782</v>
      </c>
    </row>
    <row r="644" spans="1:35" x14ac:dyDescent="0.3">
      <c r="A644">
        <v>34.200000000000003</v>
      </c>
      <c r="B644">
        <f t="shared" si="80"/>
        <v>0.51300000000000001</v>
      </c>
      <c r="C644">
        <v>31.305</v>
      </c>
      <c r="E644">
        <v>160.19999999999999</v>
      </c>
      <c r="F644">
        <f t="shared" si="76"/>
        <v>2.403</v>
      </c>
      <c r="G644">
        <v>37.634</v>
      </c>
      <c r="V644">
        <f t="shared" si="79"/>
        <v>0.58646616541353613</v>
      </c>
      <c r="W644">
        <v>52.295999999999999</v>
      </c>
      <c r="Y644">
        <f t="shared" si="77"/>
        <v>1.1687344913151594</v>
      </c>
      <c r="Z644">
        <v>32.284999999999997</v>
      </c>
      <c r="AH644">
        <f t="shared" si="78"/>
        <v>0.5843672456575788</v>
      </c>
      <c r="AI644">
        <v>24.789000000000001</v>
      </c>
    </row>
    <row r="645" spans="1:35" x14ac:dyDescent="0.3">
      <c r="A645">
        <v>34.4</v>
      </c>
      <c r="B645">
        <f t="shared" si="80"/>
        <v>0.5159999999999999</v>
      </c>
      <c r="C645">
        <v>31.312000000000001</v>
      </c>
      <c r="E645">
        <v>160.4</v>
      </c>
      <c r="F645">
        <f t="shared" ref="F645:F708" si="81">E645*$B$2/100</f>
        <v>2.4060000000000001</v>
      </c>
      <c r="G645">
        <v>37.706000000000003</v>
      </c>
      <c r="V645">
        <f t="shared" si="79"/>
        <v>0.5827067669172955</v>
      </c>
      <c r="W645">
        <v>52.284999999999997</v>
      </c>
      <c r="Y645">
        <f t="shared" si="77"/>
        <v>1.1612903225806681</v>
      </c>
      <c r="Z645">
        <v>32.265000000000001</v>
      </c>
      <c r="AH645">
        <f t="shared" si="78"/>
        <v>0.58064516129033317</v>
      </c>
      <c r="AI645">
        <v>24.798999999999999</v>
      </c>
    </row>
    <row r="646" spans="1:35" x14ac:dyDescent="0.3">
      <c r="A646">
        <v>34.700000000000003</v>
      </c>
      <c r="B646">
        <f t="shared" si="80"/>
        <v>0.52050000000000007</v>
      </c>
      <c r="C646">
        <v>31.315000000000001</v>
      </c>
      <c r="E646">
        <v>160.69999999999999</v>
      </c>
      <c r="F646">
        <f t="shared" si="81"/>
        <v>2.4104999999999999</v>
      </c>
      <c r="G646">
        <v>37.814</v>
      </c>
      <c r="V646">
        <f t="shared" si="79"/>
        <v>0.57894736842105488</v>
      </c>
      <c r="W646">
        <v>52.28</v>
      </c>
      <c r="Y646">
        <f t="shared" si="77"/>
        <v>1.1538461538461768</v>
      </c>
      <c r="Z646">
        <v>32.244999999999997</v>
      </c>
      <c r="AH646">
        <f t="shared" si="78"/>
        <v>0.57692307692308753</v>
      </c>
      <c r="AI646">
        <v>24.81</v>
      </c>
    </row>
    <row r="647" spans="1:35" x14ac:dyDescent="0.3">
      <c r="A647">
        <v>35</v>
      </c>
      <c r="B647">
        <f t="shared" si="80"/>
        <v>0.52500000000000002</v>
      </c>
      <c r="C647">
        <v>31.318999999999999</v>
      </c>
      <c r="E647">
        <v>161</v>
      </c>
      <c r="F647">
        <f t="shared" si="81"/>
        <v>2.415</v>
      </c>
      <c r="G647">
        <v>37.923999999999999</v>
      </c>
      <c r="V647">
        <f t="shared" si="79"/>
        <v>0.57518796992481425</v>
      </c>
      <c r="W647">
        <v>52.27</v>
      </c>
      <c r="Y647">
        <f t="shared" si="77"/>
        <v>1.1464019851116856</v>
      </c>
      <c r="Z647">
        <v>32.231999999999999</v>
      </c>
      <c r="AH647">
        <f t="shared" si="78"/>
        <v>0.57320099255584189</v>
      </c>
      <c r="AI647">
        <v>24.817</v>
      </c>
    </row>
    <row r="648" spans="1:35" x14ac:dyDescent="0.3">
      <c r="A648">
        <v>35.200000000000003</v>
      </c>
      <c r="B648">
        <f t="shared" si="80"/>
        <v>0.52800000000000002</v>
      </c>
      <c r="C648">
        <v>31.321000000000002</v>
      </c>
      <c r="E648">
        <v>161.19999999999999</v>
      </c>
      <c r="F648">
        <f t="shared" si="81"/>
        <v>2.4179999999999997</v>
      </c>
      <c r="G648">
        <v>37.997</v>
      </c>
      <c r="V648">
        <f t="shared" si="79"/>
        <v>0.57142857142857362</v>
      </c>
      <c r="W648">
        <v>52.26</v>
      </c>
      <c r="Y648">
        <f t="shared" si="77"/>
        <v>1.1389578163771943</v>
      </c>
      <c r="Z648">
        <v>32.219000000000001</v>
      </c>
      <c r="AH648">
        <f t="shared" si="78"/>
        <v>0.56947890818859626</v>
      </c>
      <c r="AI648">
        <v>24.824000000000002</v>
      </c>
    </row>
    <row r="649" spans="1:35" x14ac:dyDescent="0.3">
      <c r="A649">
        <v>35.4</v>
      </c>
      <c r="B649">
        <f t="shared" si="80"/>
        <v>0.53099999999999992</v>
      </c>
      <c r="C649">
        <v>31.323</v>
      </c>
      <c r="E649">
        <v>161.4</v>
      </c>
      <c r="F649">
        <f t="shared" si="81"/>
        <v>2.4210000000000003</v>
      </c>
      <c r="G649">
        <v>38.070999999999998</v>
      </c>
      <c r="V649">
        <f t="shared" si="79"/>
        <v>0.56766917293233299</v>
      </c>
      <c r="W649">
        <v>52.25</v>
      </c>
      <c r="Y649">
        <f t="shared" si="77"/>
        <v>1.131513647642703</v>
      </c>
      <c r="Z649">
        <v>32.200000000000003</v>
      </c>
      <c r="AH649">
        <f t="shared" si="78"/>
        <v>0.56575682382135062</v>
      </c>
      <c r="AI649">
        <v>24.834</v>
      </c>
    </row>
    <row r="650" spans="1:35" x14ac:dyDescent="0.3">
      <c r="A650">
        <v>35.700000000000003</v>
      </c>
      <c r="B650">
        <f t="shared" si="80"/>
        <v>0.53550000000000009</v>
      </c>
      <c r="C650">
        <v>31.326000000000001</v>
      </c>
      <c r="E650">
        <v>161.69999999999999</v>
      </c>
      <c r="F650">
        <f t="shared" si="81"/>
        <v>2.4255</v>
      </c>
      <c r="G650">
        <v>38.183</v>
      </c>
      <c r="V650">
        <f t="shared" si="79"/>
        <v>0.56390977443609236</v>
      </c>
      <c r="W650">
        <v>52.244</v>
      </c>
      <c r="Y650">
        <f t="shared" si="77"/>
        <v>1.1240694789082117</v>
      </c>
      <c r="Z650">
        <v>32.180999999999997</v>
      </c>
      <c r="AH650">
        <f t="shared" si="78"/>
        <v>0.56203473945410498</v>
      </c>
      <c r="AI650">
        <v>24.844000000000001</v>
      </c>
    </row>
    <row r="651" spans="1:35" x14ac:dyDescent="0.3">
      <c r="A651">
        <v>36</v>
      </c>
      <c r="B651">
        <f t="shared" si="80"/>
        <v>0.54</v>
      </c>
      <c r="C651">
        <v>31.329000000000001</v>
      </c>
      <c r="E651">
        <v>162</v>
      </c>
      <c r="F651">
        <f t="shared" si="81"/>
        <v>2.4300000000000002</v>
      </c>
      <c r="G651">
        <v>38.295000000000002</v>
      </c>
      <c r="V651">
        <f t="shared" si="79"/>
        <v>0.56015037593985173</v>
      </c>
      <c r="W651">
        <v>52.237000000000002</v>
      </c>
      <c r="Y651">
        <f t="shared" si="77"/>
        <v>1.1166253101737205</v>
      </c>
      <c r="Z651">
        <v>32.168999999999997</v>
      </c>
      <c r="AH651">
        <f t="shared" si="78"/>
        <v>0.55831265508685934</v>
      </c>
      <c r="AI651">
        <v>24.85</v>
      </c>
    </row>
    <row r="652" spans="1:35" x14ac:dyDescent="0.3">
      <c r="A652">
        <v>36.200000000000003</v>
      </c>
      <c r="B652">
        <f t="shared" si="80"/>
        <v>0.54300000000000004</v>
      </c>
      <c r="C652">
        <v>31.331</v>
      </c>
      <c r="E652">
        <v>162.19999999999999</v>
      </c>
      <c r="F652">
        <f t="shared" si="81"/>
        <v>2.4329999999999998</v>
      </c>
      <c r="G652">
        <v>38.371000000000002</v>
      </c>
      <c r="V652">
        <f t="shared" si="79"/>
        <v>0.5563909774436111</v>
      </c>
      <c r="W652">
        <v>52.226999999999997</v>
      </c>
      <c r="Y652">
        <f t="shared" si="77"/>
        <v>1.1091811414392292</v>
      </c>
      <c r="Z652">
        <v>32.155999999999999</v>
      </c>
      <c r="AH652">
        <f t="shared" si="78"/>
        <v>0.55459057071961371</v>
      </c>
      <c r="AI652">
        <v>24.856999999999999</v>
      </c>
    </row>
    <row r="653" spans="1:35" x14ac:dyDescent="0.3">
      <c r="A653">
        <v>36.4</v>
      </c>
      <c r="B653">
        <f t="shared" si="80"/>
        <v>0.54599999999999993</v>
      </c>
      <c r="C653">
        <v>31.332999999999998</v>
      </c>
      <c r="E653">
        <v>162.4</v>
      </c>
      <c r="F653">
        <f t="shared" si="81"/>
        <v>2.4360000000000004</v>
      </c>
      <c r="G653">
        <v>38.445999999999998</v>
      </c>
      <c r="V653">
        <f t="shared" si="79"/>
        <v>0.55263157894737047</v>
      </c>
      <c r="W653">
        <v>52.218000000000004</v>
      </c>
      <c r="Y653">
        <f t="shared" si="77"/>
        <v>1.1017369727047379</v>
      </c>
      <c r="Z653">
        <v>32.137999999999998</v>
      </c>
      <c r="AH653">
        <f t="shared" si="78"/>
        <v>0.55086848635236807</v>
      </c>
      <c r="AI653">
        <v>24.866</v>
      </c>
    </row>
    <row r="654" spans="1:35" x14ac:dyDescent="0.3">
      <c r="A654">
        <v>36.700000000000003</v>
      </c>
      <c r="B654">
        <f t="shared" si="80"/>
        <v>0.55049999999999999</v>
      </c>
      <c r="C654">
        <v>31.335000000000001</v>
      </c>
      <c r="E654">
        <v>162.69999999999999</v>
      </c>
      <c r="F654">
        <f t="shared" si="81"/>
        <v>2.4404999999999997</v>
      </c>
      <c r="G654">
        <v>38.561</v>
      </c>
      <c r="V654">
        <f t="shared" si="79"/>
        <v>0.54887218045112984</v>
      </c>
      <c r="W654">
        <v>52.213000000000001</v>
      </c>
      <c r="Y654">
        <f t="shared" si="77"/>
        <v>1.0942928039702466</v>
      </c>
      <c r="Z654">
        <v>32.119999999999997</v>
      </c>
      <c r="AH654">
        <f t="shared" si="78"/>
        <v>0.54714640198512243</v>
      </c>
      <c r="AI654">
        <v>24.876000000000001</v>
      </c>
    </row>
    <row r="655" spans="1:35" x14ac:dyDescent="0.3">
      <c r="A655">
        <v>37</v>
      </c>
      <c r="B655">
        <f t="shared" si="80"/>
        <v>0.55500000000000005</v>
      </c>
      <c r="C655">
        <v>31.338000000000001</v>
      </c>
      <c r="E655">
        <v>163</v>
      </c>
      <c r="F655">
        <f t="shared" si="81"/>
        <v>2.4449999999999998</v>
      </c>
      <c r="G655">
        <v>38.677</v>
      </c>
      <c r="V655">
        <f t="shared" si="79"/>
        <v>0.54511278195488921</v>
      </c>
      <c r="W655">
        <v>52.206000000000003</v>
      </c>
      <c r="Y655">
        <f t="shared" si="77"/>
        <v>1.0868486352357554</v>
      </c>
      <c r="Z655">
        <v>32.107999999999997</v>
      </c>
      <c r="AH655">
        <f t="shared" si="78"/>
        <v>0.5434243176178768</v>
      </c>
      <c r="AI655">
        <v>24.882000000000001</v>
      </c>
    </row>
    <row r="656" spans="1:35" x14ac:dyDescent="0.3">
      <c r="A656">
        <v>37.200000000000003</v>
      </c>
      <c r="B656">
        <f t="shared" si="80"/>
        <v>0.55800000000000005</v>
      </c>
      <c r="C656">
        <v>31.341000000000001</v>
      </c>
      <c r="E656">
        <v>163.19999999999999</v>
      </c>
      <c r="F656">
        <f t="shared" si="81"/>
        <v>2.448</v>
      </c>
      <c r="G656">
        <v>38.755000000000003</v>
      </c>
      <c r="V656">
        <f t="shared" si="79"/>
        <v>0.54135338345864858</v>
      </c>
      <c r="W656">
        <v>52.198</v>
      </c>
      <c r="Y656">
        <f t="shared" ref="Y656:Y719" si="82">Y655-3/403</f>
        <v>1.0794044665012641</v>
      </c>
      <c r="Z656">
        <v>32.095999999999997</v>
      </c>
      <c r="AH656">
        <f t="shared" ref="AH656:AH719" si="83">AH655-1.5/403</f>
        <v>0.53970223325063116</v>
      </c>
      <c r="AI656">
        <v>24.888000000000002</v>
      </c>
    </row>
    <row r="657" spans="1:35" x14ac:dyDescent="0.3">
      <c r="A657">
        <v>37.4</v>
      </c>
      <c r="B657">
        <f t="shared" si="80"/>
        <v>0.56099999999999994</v>
      </c>
      <c r="C657">
        <v>31.341999999999999</v>
      </c>
      <c r="E657">
        <v>163.4</v>
      </c>
      <c r="F657">
        <f t="shared" si="81"/>
        <v>2.4510000000000001</v>
      </c>
      <c r="G657">
        <v>38.834000000000003</v>
      </c>
      <c r="V657">
        <f t="shared" si="79"/>
        <v>0.53759398496240796</v>
      </c>
      <c r="W657">
        <v>52.19</v>
      </c>
      <c r="Y657">
        <f t="shared" si="82"/>
        <v>1.0719602977667728</v>
      </c>
      <c r="Z657">
        <v>32.078000000000003</v>
      </c>
      <c r="AH657">
        <f t="shared" si="83"/>
        <v>0.53598014888338552</v>
      </c>
      <c r="AI657">
        <v>24.898</v>
      </c>
    </row>
    <row r="658" spans="1:35" x14ac:dyDescent="0.3">
      <c r="A658">
        <v>37.700000000000003</v>
      </c>
      <c r="B658">
        <f t="shared" si="80"/>
        <v>0.5655</v>
      </c>
      <c r="C658">
        <v>31.344999999999999</v>
      </c>
      <c r="E658">
        <v>163.69999999999999</v>
      </c>
      <c r="F658">
        <f t="shared" si="81"/>
        <v>2.4554999999999998</v>
      </c>
      <c r="G658">
        <v>38.953000000000003</v>
      </c>
      <c r="V658">
        <f t="shared" si="79"/>
        <v>0.53383458646616733</v>
      </c>
      <c r="W658">
        <v>52.185000000000002</v>
      </c>
      <c r="Y658">
        <f t="shared" si="82"/>
        <v>1.0645161290322815</v>
      </c>
      <c r="Z658">
        <v>32.06</v>
      </c>
      <c r="AH658">
        <f t="shared" si="83"/>
        <v>0.53225806451613988</v>
      </c>
      <c r="AI658">
        <v>24.907</v>
      </c>
    </row>
    <row r="659" spans="1:35" x14ac:dyDescent="0.3">
      <c r="A659">
        <v>38</v>
      </c>
      <c r="B659">
        <f t="shared" si="80"/>
        <v>0.56999999999999995</v>
      </c>
      <c r="C659">
        <v>31.347999999999999</v>
      </c>
      <c r="E659">
        <v>164</v>
      </c>
      <c r="F659">
        <f t="shared" si="81"/>
        <v>2.46</v>
      </c>
      <c r="G659">
        <v>39.073</v>
      </c>
      <c r="V659">
        <f t="shared" ref="V659:V722" si="84">V658-1.5/399</f>
        <v>0.5300751879699267</v>
      </c>
      <c r="W659">
        <v>52.179000000000002</v>
      </c>
      <c r="Y659">
        <f t="shared" si="82"/>
        <v>1.0570719602977903</v>
      </c>
      <c r="Z659">
        <v>32.048000000000002</v>
      </c>
      <c r="AH659">
        <f t="shared" si="83"/>
        <v>0.52853598014889425</v>
      </c>
      <c r="AI659">
        <v>24.914000000000001</v>
      </c>
    </row>
    <row r="660" spans="1:35" x14ac:dyDescent="0.3">
      <c r="A660">
        <v>38.200000000000003</v>
      </c>
      <c r="B660">
        <f t="shared" si="80"/>
        <v>0.57300000000000006</v>
      </c>
      <c r="C660">
        <v>31.35</v>
      </c>
      <c r="E660">
        <v>164.2</v>
      </c>
      <c r="F660">
        <f t="shared" si="81"/>
        <v>2.4629999999999996</v>
      </c>
      <c r="G660">
        <v>39.152999999999999</v>
      </c>
      <c r="V660">
        <f t="shared" si="84"/>
        <v>0.52631578947368607</v>
      </c>
      <c r="W660">
        <v>52.171999999999997</v>
      </c>
      <c r="Y660">
        <f t="shared" si="82"/>
        <v>1.049627791563299</v>
      </c>
      <c r="Z660">
        <v>32.036000000000001</v>
      </c>
      <c r="AH660">
        <f t="shared" si="83"/>
        <v>0.52481389578164861</v>
      </c>
      <c r="AI660">
        <v>24.92</v>
      </c>
    </row>
    <row r="661" spans="1:35" x14ac:dyDescent="0.3">
      <c r="A661">
        <v>38.4</v>
      </c>
      <c r="B661">
        <f t="shared" si="80"/>
        <v>0.57599999999999996</v>
      </c>
      <c r="C661">
        <v>31.352</v>
      </c>
      <c r="E661">
        <v>164.4</v>
      </c>
      <c r="F661">
        <f t="shared" si="81"/>
        <v>2.4660000000000002</v>
      </c>
      <c r="G661">
        <v>39.234999999999999</v>
      </c>
      <c r="V661">
        <f t="shared" si="84"/>
        <v>0.52255639097744544</v>
      </c>
      <c r="W661">
        <v>52.164999999999999</v>
      </c>
      <c r="Y661">
        <f t="shared" si="82"/>
        <v>1.0421836228288077</v>
      </c>
      <c r="Z661">
        <v>32.018000000000001</v>
      </c>
      <c r="AH661">
        <f t="shared" si="83"/>
        <v>0.52109181141440297</v>
      </c>
      <c r="AI661">
        <v>24.928999999999998</v>
      </c>
    </row>
    <row r="662" spans="1:35" x14ac:dyDescent="0.3">
      <c r="A662">
        <v>38.700000000000003</v>
      </c>
      <c r="B662">
        <f t="shared" si="80"/>
        <v>0.58050000000000002</v>
      </c>
      <c r="C662">
        <v>31.355</v>
      </c>
      <c r="E662">
        <v>164.7</v>
      </c>
      <c r="F662">
        <f t="shared" si="81"/>
        <v>2.4704999999999999</v>
      </c>
      <c r="G662">
        <v>39.357999999999997</v>
      </c>
      <c r="V662">
        <f t="shared" si="84"/>
        <v>0.51879699248120481</v>
      </c>
      <c r="W662">
        <v>52.16</v>
      </c>
      <c r="Y662">
        <f t="shared" si="82"/>
        <v>1.0347394540943164</v>
      </c>
      <c r="Z662">
        <v>32.000999999999998</v>
      </c>
      <c r="AH662">
        <f t="shared" si="83"/>
        <v>0.51736972704715734</v>
      </c>
      <c r="AI662">
        <v>24.939</v>
      </c>
    </row>
    <row r="663" spans="1:35" x14ac:dyDescent="0.3">
      <c r="A663">
        <v>39</v>
      </c>
      <c r="B663">
        <f t="shared" si="80"/>
        <v>0.58499999999999996</v>
      </c>
      <c r="C663">
        <v>31.358000000000001</v>
      </c>
      <c r="E663">
        <v>165</v>
      </c>
      <c r="F663">
        <f t="shared" si="81"/>
        <v>2.4750000000000001</v>
      </c>
      <c r="G663">
        <v>39.482999999999997</v>
      </c>
      <c r="V663">
        <f t="shared" si="84"/>
        <v>0.51503759398496418</v>
      </c>
      <c r="W663">
        <v>52.155999999999999</v>
      </c>
      <c r="Y663">
        <f t="shared" si="82"/>
        <v>1.0272952853598252</v>
      </c>
      <c r="Z663">
        <v>31.99</v>
      </c>
      <c r="AH663">
        <f t="shared" si="83"/>
        <v>0.5136476426799117</v>
      </c>
      <c r="AI663">
        <v>24.945</v>
      </c>
    </row>
    <row r="664" spans="1:35" x14ac:dyDescent="0.3">
      <c r="A664">
        <v>39.200000000000003</v>
      </c>
      <c r="B664">
        <f t="shared" si="80"/>
        <v>0.58800000000000008</v>
      </c>
      <c r="C664">
        <v>31.36</v>
      </c>
      <c r="E664">
        <v>165.2</v>
      </c>
      <c r="F664">
        <f t="shared" si="81"/>
        <v>2.4779999999999998</v>
      </c>
      <c r="G664">
        <v>39.566000000000003</v>
      </c>
      <c r="V664">
        <f t="shared" si="84"/>
        <v>0.51127819548872355</v>
      </c>
      <c r="W664">
        <v>52.149000000000001</v>
      </c>
      <c r="Y664">
        <f t="shared" si="82"/>
        <v>1.0198511166253339</v>
      </c>
      <c r="Z664">
        <v>31.978999999999999</v>
      </c>
      <c r="AH664">
        <f t="shared" si="83"/>
        <v>0.50992555831266606</v>
      </c>
      <c r="AI664">
        <v>24.952000000000002</v>
      </c>
    </row>
    <row r="665" spans="1:35" x14ac:dyDescent="0.3">
      <c r="A665">
        <v>39.4</v>
      </c>
      <c r="B665">
        <f t="shared" si="80"/>
        <v>0.59099999999999997</v>
      </c>
      <c r="C665">
        <v>31.361000000000001</v>
      </c>
      <c r="E665">
        <v>165.4</v>
      </c>
      <c r="F665">
        <f t="shared" si="81"/>
        <v>2.4810000000000003</v>
      </c>
      <c r="G665">
        <v>39.651000000000003</v>
      </c>
      <c r="V665">
        <f t="shared" si="84"/>
        <v>0.50751879699248292</v>
      </c>
      <c r="W665">
        <v>52.143000000000001</v>
      </c>
      <c r="Y665">
        <f t="shared" si="82"/>
        <v>1.0124069478908426</v>
      </c>
      <c r="Z665">
        <v>31.963000000000001</v>
      </c>
      <c r="AH665">
        <f t="shared" si="83"/>
        <v>0.50620347394542042</v>
      </c>
      <c r="AI665">
        <v>24.962</v>
      </c>
    </row>
    <row r="666" spans="1:35" x14ac:dyDescent="0.3">
      <c r="A666">
        <v>39.700000000000003</v>
      </c>
      <c r="B666">
        <f t="shared" si="80"/>
        <v>0.59550000000000003</v>
      </c>
      <c r="C666">
        <v>31.364000000000001</v>
      </c>
      <c r="E666">
        <v>165.7</v>
      </c>
      <c r="F666">
        <f t="shared" si="81"/>
        <v>2.4855</v>
      </c>
      <c r="G666">
        <v>39.779000000000003</v>
      </c>
      <c r="V666">
        <f t="shared" si="84"/>
        <v>0.50375939849624229</v>
      </c>
      <c r="W666">
        <v>52.139000000000003</v>
      </c>
      <c r="Y666">
        <f t="shared" si="82"/>
        <v>1.0049627791563513</v>
      </c>
      <c r="Z666">
        <v>31.946000000000002</v>
      </c>
      <c r="AH666">
        <f t="shared" si="83"/>
        <v>0.50248138957817479</v>
      </c>
      <c r="AI666">
        <v>24.971</v>
      </c>
    </row>
    <row r="667" spans="1:35" x14ac:dyDescent="0.3">
      <c r="A667">
        <v>40</v>
      </c>
      <c r="B667">
        <f t="shared" si="80"/>
        <v>0.6</v>
      </c>
      <c r="C667">
        <v>31.367000000000001</v>
      </c>
      <c r="E667">
        <v>166</v>
      </c>
      <c r="F667">
        <f t="shared" si="81"/>
        <v>2.4900000000000002</v>
      </c>
      <c r="G667">
        <v>39.908000000000001</v>
      </c>
      <c r="V667">
        <f t="shared" si="84"/>
        <v>0.50000000000000167</v>
      </c>
      <c r="W667">
        <v>52.136000000000003</v>
      </c>
      <c r="Y667">
        <f t="shared" si="82"/>
        <v>0.99751861042186007</v>
      </c>
      <c r="Z667">
        <v>31.934999999999999</v>
      </c>
      <c r="AH667">
        <f t="shared" si="83"/>
        <v>0.49875930521092915</v>
      </c>
      <c r="AI667">
        <v>24.977</v>
      </c>
    </row>
    <row r="668" spans="1:35" x14ac:dyDescent="0.3">
      <c r="A668">
        <v>40.200000000000003</v>
      </c>
      <c r="B668">
        <f t="shared" si="80"/>
        <v>0.60300000000000009</v>
      </c>
      <c r="C668">
        <v>31.369</v>
      </c>
      <c r="E668">
        <v>166.2</v>
      </c>
      <c r="F668">
        <f t="shared" si="81"/>
        <v>2.4929999999999999</v>
      </c>
      <c r="G668">
        <v>39.99</v>
      </c>
      <c r="V668">
        <f t="shared" si="84"/>
        <v>0.49624060150376104</v>
      </c>
      <c r="W668">
        <v>52.13</v>
      </c>
      <c r="Y668">
        <f t="shared" si="82"/>
        <v>0.9900744416873688</v>
      </c>
      <c r="Z668">
        <v>31.925000000000001</v>
      </c>
      <c r="AH668">
        <f t="shared" si="83"/>
        <v>0.49503722084368351</v>
      </c>
      <c r="AI668">
        <v>24.984000000000002</v>
      </c>
    </row>
    <row r="669" spans="1:35" x14ac:dyDescent="0.3">
      <c r="A669">
        <v>40.4</v>
      </c>
      <c r="B669">
        <f t="shared" si="80"/>
        <v>0.60599999999999998</v>
      </c>
      <c r="C669">
        <v>31.37</v>
      </c>
      <c r="E669">
        <v>166.4</v>
      </c>
      <c r="F669">
        <f t="shared" si="81"/>
        <v>2.4960000000000004</v>
      </c>
      <c r="G669">
        <v>40.082999999999998</v>
      </c>
      <c r="V669">
        <f t="shared" si="84"/>
        <v>0.49248120300752041</v>
      </c>
      <c r="W669">
        <v>52.128999999999998</v>
      </c>
      <c r="Y669">
        <f t="shared" si="82"/>
        <v>0.98263027295287753</v>
      </c>
      <c r="Z669">
        <v>31.908999999999999</v>
      </c>
      <c r="AH669">
        <f t="shared" si="83"/>
        <v>0.49131513647643787</v>
      </c>
      <c r="AI669">
        <v>24.994</v>
      </c>
    </row>
    <row r="670" spans="1:35" x14ac:dyDescent="0.3">
      <c r="A670">
        <v>40.700000000000003</v>
      </c>
      <c r="B670">
        <f t="shared" si="80"/>
        <v>0.61050000000000004</v>
      </c>
      <c r="C670">
        <v>31.373000000000001</v>
      </c>
      <c r="E670">
        <v>166.7</v>
      </c>
      <c r="F670">
        <f t="shared" si="81"/>
        <v>2.5004999999999997</v>
      </c>
      <c r="G670">
        <v>40.216000000000001</v>
      </c>
      <c r="V670">
        <f t="shared" si="84"/>
        <v>0.48872180451127978</v>
      </c>
      <c r="W670">
        <v>52.121000000000002</v>
      </c>
      <c r="Y670">
        <f t="shared" si="82"/>
        <v>0.97518610421838625</v>
      </c>
      <c r="Z670">
        <v>31.893000000000001</v>
      </c>
      <c r="AH670">
        <f t="shared" si="83"/>
        <v>0.48759305210919224</v>
      </c>
      <c r="AI670">
        <v>25.003</v>
      </c>
    </row>
    <row r="671" spans="1:35" x14ac:dyDescent="0.3">
      <c r="A671">
        <v>41</v>
      </c>
      <c r="B671">
        <f t="shared" si="80"/>
        <v>0.61499999999999999</v>
      </c>
      <c r="C671">
        <v>31.375</v>
      </c>
      <c r="E671">
        <v>167</v>
      </c>
      <c r="F671">
        <f t="shared" si="81"/>
        <v>2.5049999999999999</v>
      </c>
      <c r="G671">
        <v>40.35</v>
      </c>
      <c r="V671">
        <f t="shared" si="84"/>
        <v>0.48496240601503915</v>
      </c>
      <c r="W671">
        <v>52.128</v>
      </c>
      <c r="Y671">
        <f t="shared" si="82"/>
        <v>0.96774193548389498</v>
      </c>
      <c r="Z671">
        <v>31.884</v>
      </c>
      <c r="AH671">
        <f t="shared" si="83"/>
        <v>0.4838709677419466</v>
      </c>
      <c r="AI671">
        <v>25.01</v>
      </c>
    </row>
    <row r="672" spans="1:35" x14ac:dyDescent="0.3">
      <c r="A672">
        <v>41.2</v>
      </c>
      <c r="B672">
        <f t="shared" si="80"/>
        <v>0.61799999999999999</v>
      </c>
      <c r="C672">
        <v>31.376999999999999</v>
      </c>
      <c r="E672">
        <v>167.2</v>
      </c>
      <c r="F672">
        <f t="shared" si="81"/>
        <v>2.508</v>
      </c>
      <c r="G672">
        <v>40.441000000000003</v>
      </c>
      <c r="V672">
        <f t="shared" si="84"/>
        <v>0.48120300751879852</v>
      </c>
      <c r="W672">
        <v>52.110999999999997</v>
      </c>
      <c r="Y672">
        <f t="shared" si="82"/>
        <v>0.9602977667494037</v>
      </c>
      <c r="Z672">
        <v>31.873000000000001</v>
      </c>
      <c r="AH672">
        <f t="shared" si="83"/>
        <v>0.48014888337470096</v>
      </c>
      <c r="AI672">
        <v>25.015999999999998</v>
      </c>
    </row>
    <row r="673" spans="1:35" x14ac:dyDescent="0.3">
      <c r="A673">
        <v>41.4</v>
      </c>
      <c r="B673">
        <f t="shared" si="80"/>
        <v>0.621</v>
      </c>
      <c r="C673">
        <v>31.378</v>
      </c>
      <c r="E673">
        <v>167.4</v>
      </c>
      <c r="F673">
        <f t="shared" si="81"/>
        <v>2.5110000000000001</v>
      </c>
      <c r="G673">
        <v>40.531999999999996</v>
      </c>
      <c r="V673">
        <f t="shared" si="84"/>
        <v>0.47744360902255789</v>
      </c>
      <c r="W673">
        <v>52.128</v>
      </c>
      <c r="Y673">
        <f t="shared" si="82"/>
        <v>0.95285359801491243</v>
      </c>
      <c r="Z673">
        <v>31.856999999999999</v>
      </c>
      <c r="AH673">
        <f t="shared" si="83"/>
        <v>0.47642679900745533</v>
      </c>
      <c r="AI673">
        <v>25.026</v>
      </c>
    </row>
    <row r="674" spans="1:35" x14ac:dyDescent="0.3">
      <c r="A674">
        <v>41.7</v>
      </c>
      <c r="B674">
        <f t="shared" si="80"/>
        <v>0.62550000000000006</v>
      </c>
      <c r="C674">
        <v>31.381</v>
      </c>
      <c r="E674">
        <v>167.7</v>
      </c>
      <c r="F674">
        <f t="shared" si="81"/>
        <v>2.5154999999999998</v>
      </c>
      <c r="G674">
        <v>40.67</v>
      </c>
      <c r="V674">
        <f t="shared" si="84"/>
        <v>0.47368421052631726</v>
      </c>
      <c r="W674">
        <v>52.076000000000001</v>
      </c>
      <c r="Y674">
        <f t="shared" si="82"/>
        <v>0.94540942928042115</v>
      </c>
      <c r="Z674">
        <v>31.841999999999999</v>
      </c>
      <c r="AH674">
        <f t="shared" si="83"/>
        <v>0.47270471464020969</v>
      </c>
      <c r="AI674">
        <v>25.035</v>
      </c>
    </row>
    <row r="675" spans="1:35" x14ac:dyDescent="0.3">
      <c r="A675">
        <v>42</v>
      </c>
      <c r="B675">
        <f t="shared" si="80"/>
        <v>0.63</v>
      </c>
      <c r="C675">
        <v>31.384</v>
      </c>
      <c r="E675">
        <v>168</v>
      </c>
      <c r="F675">
        <f t="shared" si="81"/>
        <v>2.52</v>
      </c>
      <c r="G675">
        <v>40.81</v>
      </c>
      <c r="V675">
        <f t="shared" si="84"/>
        <v>0.46992481203007663</v>
      </c>
      <c r="W675">
        <v>52.103000000000002</v>
      </c>
      <c r="Y675">
        <f t="shared" si="82"/>
        <v>0.93796526054592988</v>
      </c>
      <c r="Z675">
        <v>31.834</v>
      </c>
      <c r="AH675">
        <f t="shared" si="83"/>
        <v>0.46898263027296405</v>
      </c>
      <c r="AI675">
        <v>25.041</v>
      </c>
    </row>
    <row r="676" spans="1:35" x14ac:dyDescent="0.3">
      <c r="A676">
        <v>42.2</v>
      </c>
      <c r="B676">
        <f t="shared" si="80"/>
        <v>0.63300000000000001</v>
      </c>
      <c r="C676">
        <v>31.385999999999999</v>
      </c>
      <c r="E676">
        <v>168.2</v>
      </c>
      <c r="F676">
        <f t="shared" si="81"/>
        <v>2.5229999999999997</v>
      </c>
      <c r="G676">
        <v>40.904000000000003</v>
      </c>
      <c r="V676">
        <f t="shared" si="84"/>
        <v>0.466165413533836</v>
      </c>
      <c r="W676">
        <v>52.088999999999999</v>
      </c>
      <c r="Y676">
        <f t="shared" si="82"/>
        <v>0.93052109181143861</v>
      </c>
      <c r="Z676">
        <v>31.823</v>
      </c>
      <c r="AH676">
        <f t="shared" si="83"/>
        <v>0.46526054590571841</v>
      </c>
      <c r="AI676">
        <v>25.047999999999998</v>
      </c>
    </row>
    <row r="677" spans="1:35" x14ac:dyDescent="0.3">
      <c r="A677">
        <v>42.4</v>
      </c>
      <c r="B677">
        <f t="shared" si="80"/>
        <v>0.6359999999999999</v>
      </c>
      <c r="C677">
        <v>31.388000000000002</v>
      </c>
      <c r="E677">
        <v>168.4</v>
      </c>
      <c r="F677">
        <f t="shared" si="81"/>
        <v>2.5260000000000002</v>
      </c>
      <c r="G677">
        <v>40.997999999999998</v>
      </c>
      <c r="V677">
        <f t="shared" si="84"/>
        <v>0.46240601503759537</v>
      </c>
      <c r="W677">
        <v>52.08</v>
      </c>
      <c r="Y677">
        <f t="shared" si="82"/>
        <v>0.92307692307694733</v>
      </c>
      <c r="Z677">
        <v>31.809000000000001</v>
      </c>
      <c r="AH677">
        <f t="shared" si="83"/>
        <v>0.46153846153847278</v>
      </c>
      <c r="AI677">
        <v>25.058</v>
      </c>
    </row>
    <row r="678" spans="1:35" x14ac:dyDescent="0.3">
      <c r="A678">
        <v>42.7</v>
      </c>
      <c r="B678">
        <f t="shared" si="80"/>
        <v>0.64050000000000007</v>
      </c>
      <c r="C678">
        <v>31.39</v>
      </c>
      <c r="E678">
        <v>168.7</v>
      </c>
      <c r="F678">
        <f t="shared" si="81"/>
        <v>2.5305</v>
      </c>
      <c r="G678">
        <v>41.142000000000003</v>
      </c>
      <c r="V678">
        <f t="shared" si="84"/>
        <v>0.45864661654135475</v>
      </c>
      <c r="W678">
        <v>52.073999999999998</v>
      </c>
      <c r="Y678">
        <f t="shared" si="82"/>
        <v>0.91563275434245606</v>
      </c>
      <c r="Z678">
        <v>31.795000000000002</v>
      </c>
      <c r="AH678">
        <f t="shared" si="83"/>
        <v>0.45781637717122714</v>
      </c>
      <c r="AI678">
        <v>25.067</v>
      </c>
    </row>
    <row r="679" spans="1:35" x14ac:dyDescent="0.3">
      <c r="A679">
        <v>43</v>
      </c>
      <c r="B679">
        <f t="shared" si="80"/>
        <v>0.64500000000000002</v>
      </c>
      <c r="C679">
        <v>31.393000000000001</v>
      </c>
      <c r="E679">
        <v>169</v>
      </c>
      <c r="F679">
        <f t="shared" si="81"/>
        <v>2.5350000000000001</v>
      </c>
      <c r="G679">
        <v>41.286999999999999</v>
      </c>
      <c r="V679">
        <f t="shared" si="84"/>
        <v>0.45488721804511412</v>
      </c>
      <c r="W679">
        <v>52.091000000000001</v>
      </c>
      <c r="Y679">
        <f t="shared" si="82"/>
        <v>0.90818858560796478</v>
      </c>
      <c r="Z679">
        <v>31.786999999999999</v>
      </c>
      <c r="AH679">
        <f t="shared" si="83"/>
        <v>0.4540942928039815</v>
      </c>
      <c r="AI679">
        <v>25.073</v>
      </c>
    </row>
    <row r="680" spans="1:35" x14ac:dyDescent="0.3">
      <c r="A680">
        <v>43.2</v>
      </c>
      <c r="B680">
        <f t="shared" si="80"/>
        <v>0.64800000000000013</v>
      </c>
      <c r="C680">
        <v>31.396000000000001</v>
      </c>
      <c r="E680">
        <v>169.2</v>
      </c>
      <c r="F680">
        <f t="shared" si="81"/>
        <v>2.5379999999999998</v>
      </c>
      <c r="G680">
        <v>41.384999999999998</v>
      </c>
      <c r="V680">
        <f t="shared" si="84"/>
        <v>0.45112781954887349</v>
      </c>
      <c r="W680">
        <v>52.097999999999999</v>
      </c>
      <c r="Y680">
        <f t="shared" si="82"/>
        <v>0.90074441687347351</v>
      </c>
      <c r="Z680">
        <v>31.776</v>
      </c>
      <c r="AH680">
        <f t="shared" si="83"/>
        <v>0.45037220843673587</v>
      </c>
      <c r="AI680">
        <v>25.08</v>
      </c>
    </row>
    <row r="681" spans="1:35" x14ac:dyDescent="0.3">
      <c r="A681">
        <v>43.4</v>
      </c>
      <c r="B681">
        <f t="shared" si="80"/>
        <v>0.65099999999999991</v>
      </c>
      <c r="C681">
        <v>31.396999999999998</v>
      </c>
      <c r="E681">
        <v>169.4</v>
      </c>
      <c r="F681">
        <f t="shared" si="81"/>
        <v>2.5410000000000004</v>
      </c>
      <c r="G681">
        <v>41.484000000000002</v>
      </c>
      <c r="V681">
        <f t="shared" si="84"/>
        <v>0.44736842105263286</v>
      </c>
      <c r="W681">
        <v>52.043999999999997</v>
      </c>
      <c r="Y681">
        <f t="shared" si="82"/>
        <v>0.89330024813898223</v>
      </c>
      <c r="Z681">
        <v>31.765999999999998</v>
      </c>
      <c r="AH681">
        <f t="shared" si="83"/>
        <v>0.44665012406949023</v>
      </c>
      <c r="AI681">
        <v>25.09</v>
      </c>
    </row>
    <row r="682" spans="1:35" x14ac:dyDescent="0.3">
      <c r="A682">
        <v>43.7</v>
      </c>
      <c r="B682">
        <f t="shared" si="80"/>
        <v>0.65550000000000008</v>
      </c>
      <c r="C682">
        <v>31.4</v>
      </c>
      <c r="E682">
        <v>169.7</v>
      </c>
      <c r="F682">
        <f t="shared" si="81"/>
        <v>2.5454999999999997</v>
      </c>
      <c r="G682">
        <v>41.633000000000003</v>
      </c>
      <c r="V682">
        <f t="shared" si="84"/>
        <v>0.44360902255639223</v>
      </c>
      <c r="W682">
        <v>52.082999999999998</v>
      </c>
      <c r="Y682">
        <f t="shared" si="82"/>
        <v>0.88585607940449096</v>
      </c>
      <c r="Z682">
        <v>31.75</v>
      </c>
      <c r="AH682">
        <f t="shared" si="83"/>
        <v>0.44292803970224459</v>
      </c>
      <c r="AI682">
        <v>25.1</v>
      </c>
    </row>
    <row r="683" spans="1:35" x14ac:dyDescent="0.3">
      <c r="A683">
        <v>44</v>
      </c>
      <c r="B683">
        <f t="shared" si="80"/>
        <v>0.66</v>
      </c>
      <c r="C683">
        <v>31.402999999999999</v>
      </c>
      <c r="E683">
        <v>170</v>
      </c>
      <c r="F683">
        <f t="shared" si="81"/>
        <v>2.5499999999999998</v>
      </c>
      <c r="G683">
        <v>41.784999999999997</v>
      </c>
      <c r="V683">
        <f t="shared" si="84"/>
        <v>0.4398496240601516</v>
      </c>
      <c r="W683">
        <v>52.067</v>
      </c>
      <c r="Y683">
        <f t="shared" si="82"/>
        <v>0.87841191066999968</v>
      </c>
      <c r="Z683">
        <v>31.742000000000001</v>
      </c>
      <c r="AH683">
        <f t="shared" si="83"/>
        <v>0.43920595533499895</v>
      </c>
      <c r="AI683">
        <v>25.106000000000002</v>
      </c>
    </row>
    <row r="684" spans="1:35" x14ac:dyDescent="0.3">
      <c r="A684">
        <v>44.2</v>
      </c>
      <c r="B684">
        <f t="shared" si="80"/>
        <v>0.66300000000000014</v>
      </c>
      <c r="C684">
        <v>31.405000000000001</v>
      </c>
      <c r="E684">
        <v>170.2</v>
      </c>
      <c r="F684">
        <f t="shared" si="81"/>
        <v>2.5529999999999999</v>
      </c>
      <c r="G684">
        <v>41.887</v>
      </c>
      <c r="V684">
        <f t="shared" si="84"/>
        <v>0.43609022556391097</v>
      </c>
      <c r="W684">
        <v>52.066000000000003</v>
      </c>
      <c r="Y684">
        <f t="shared" si="82"/>
        <v>0.87096774193550841</v>
      </c>
      <c r="Z684">
        <v>31.733000000000001</v>
      </c>
      <c r="AH684">
        <f t="shared" si="83"/>
        <v>0.43548387096775332</v>
      </c>
      <c r="AI684">
        <v>25.113</v>
      </c>
    </row>
    <row r="685" spans="1:35" x14ac:dyDescent="0.3">
      <c r="A685">
        <v>44.4</v>
      </c>
      <c r="B685">
        <f t="shared" si="80"/>
        <v>0.66599999999999993</v>
      </c>
      <c r="C685">
        <v>31.407</v>
      </c>
      <c r="E685">
        <v>170.4</v>
      </c>
      <c r="F685">
        <f t="shared" si="81"/>
        <v>2.556</v>
      </c>
      <c r="G685">
        <v>41.988999999999997</v>
      </c>
      <c r="V685">
        <f t="shared" si="84"/>
        <v>0.43233082706767034</v>
      </c>
      <c r="W685">
        <v>52.070999999999998</v>
      </c>
      <c r="Y685">
        <f t="shared" si="82"/>
        <v>0.86352357320101714</v>
      </c>
      <c r="Z685">
        <v>31.72</v>
      </c>
      <c r="AH685">
        <f t="shared" si="83"/>
        <v>0.43176178660050768</v>
      </c>
      <c r="AI685">
        <v>25.122</v>
      </c>
    </row>
    <row r="686" spans="1:35" x14ac:dyDescent="0.3">
      <c r="A686">
        <v>44.7</v>
      </c>
      <c r="B686">
        <f t="shared" si="80"/>
        <v>0.6705000000000001</v>
      </c>
      <c r="C686">
        <v>31.408000000000001</v>
      </c>
      <c r="E686">
        <v>170.7</v>
      </c>
      <c r="F686">
        <f t="shared" si="81"/>
        <v>2.5604999999999993</v>
      </c>
      <c r="G686">
        <v>42.145000000000003</v>
      </c>
      <c r="V686">
        <f t="shared" si="84"/>
        <v>0.42857142857142971</v>
      </c>
      <c r="W686">
        <v>52.075000000000003</v>
      </c>
      <c r="Y686">
        <f t="shared" si="82"/>
        <v>0.85607940446652586</v>
      </c>
      <c r="Z686">
        <v>31.707999999999998</v>
      </c>
      <c r="AH686">
        <f t="shared" si="83"/>
        <v>0.42803970223326204</v>
      </c>
      <c r="AI686">
        <v>25.132000000000001</v>
      </c>
    </row>
    <row r="687" spans="1:35" x14ac:dyDescent="0.3">
      <c r="A687">
        <v>45</v>
      </c>
      <c r="B687">
        <f t="shared" si="80"/>
        <v>0.67500000000000004</v>
      </c>
      <c r="C687">
        <v>31.41</v>
      </c>
      <c r="E687">
        <v>171</v>
      </c>
      <c r="F687">
        <f t="shared" si="81"/>
        <v>2.5649999999999999</v>
      </c>
      <c r="G687">
        <v>42.302999999999997</v>
      </c>
      <c r="V687">
        <f t="shared" si="84"/>
        <v>0.42481203007518908</v>
      </c>
      <c r="W687">
        <v>52.061</v>
      </c>
      <c r="Y687">
        <f t="shared" si="82"/>
        <v>0.84863523573203459</v>
      </c>
      <c r="Z687">
        <v>31.701000000000001</v>
      </c>
      <c r="AH687">
        <f t="shared" si="83"/>
        <v>0.42431761786601641</v>
      </c>
      <c r="AI687">
        <v>25.138999999999999</v>
      </c>
    </row>
    <row r="688" spans="1:35" x14ac:dyDescent="0.3">
      <c r="A688">
        <v>45.2</v>
      </c>
      <c r="B688">
        <f t="shared" si="80"/>
        <v>0.67800000000000016</v>
      </c>
      <c r="C688">
        <v>31.411999999999999</v>
      </c>
      <c r="E688">
        <v>171.2</v>
      </c>
      <c r="F688">
        <f t="shared" si="81"/>
        <v>2.5679999999999996</v>
      </c>
      <c r="G688">
        <v>42.408999999999999</v>
      </c>
      <c r="V688">
        <f t="shared" si="84"/>
        <v>0.42105263157894846</v>
      </c>
      <c r="W688">
        <v>52.06</v>
      </c>
      <c r="Y688">
        <f t="shared" si="82"/>
        <v>0.84119106699754331</v>
      </c>
      <c r="Z688">
        <v>31.693000000000001</v>
      </c>
      <c r="AH688">
        <f t="shared" si="83"/>
        <v>0.42059553349877077</v>
      </c>
      <c r="AI688">
        <v>25.145</v>
      </c>
    </row>
    <row r="689" spans="1:35" x14ac:dyDescent="0.3">
      <c r="A689">
        <v>45.4</v>
      </c>
      <c r="B689">
        <f t="shared" si="80"/>
        <v>0.68099999999999994</v>
      </c>
      <c r="C689">
        <v>31.413</v>
      </c>
      <c r="E689">
        <v>171.4</v>
      </c>
      <c r="F689">
        <f t="shared" si="81"/>
        <v>2.5710000000000002</v>
      </c>
      <c r="G689">
        <v>42.515999999999998</v>
      </c>
      <c r="V689">
        <f t="shared" si="84"/>
        <v>0.41729323308270783</v>
      </c>
      <c r="W689">
        <v>52.066000000000003</v>
      </c>
      <c r="Y689">
        <f t="shared" si="82"/>
        <v>0.83374689826305204</v>
      </c>
      <c r="Z689">
        <v>31.681000000000001</v>
      </c>
      <c r="AH689">
        <f t="shared" si="83"/>
        <v>0.41687344913152513</v>
      </c>
      <c r="AI689">
        <v>25.155000000000001</v>
      </c>
    </row>
    <row r="690" spans="1:35" x14ac:dyDescent="0.3">
      <c r="A690">
        <v>45.7</v>
      </c>
      <c r="B690">
        <f t="shared" si="80"/>
        <v>0.68550000000000011</v>
      </c>
      <c r="C690">
        <v>31.416</v>
      </c>
      <c r="E690">
        <v>171.7</v>
      </c>
      <c r="F690">
        <f t="shared" si="81"/>
        <v>2.5754999999999995</v>
      </c>
      <c r="G690">
        <v>42.679000000000002</v>
      </c>
      <c r="V690">
        <f t="shared" si="84"/>
        <v>0.4135338345864672</v>
      </c>
      <c r="W690">
        <v>52.07</v>
      </c>
      <c r="Y690">
        <f t="shared" si="82"/>
        <v>0.82630272952856076</v>
      </c>
      <c r="Z690">
        <v>31.669</v>
      </c>
      <c r="AH690">
        <f t="shared" si="83"/>
        <v>0.41315136476427949</v>
      </c>
      <c r="AI690">
        <v>25.164999999999999</v>
      </c>
    </row>
    <row r="691" spans="1:35" x14ac:dyDescent="0.3">
      <c r="A691">
        <v>46</v>
      </c>
      <c r="B691">
        <f t="shared" si="80"/>
        <v>0.69</v>
      </c>
      <c r="C691">
        <v>31.417999999999999</v>
      </c>
      <c r="E691">
        <v>172</v>
      </c>
      <c r="F691">
        <f t="shared" si="81"/>
        <v>2.58</v>
      </c>
      <c r="G691">
        <v>42.844000000000001</v>
      </c>
      <c r="V691">
        <f t="shared" si="84"/>
        <v>0.40977443609022657</v>
      </c>
      <c r="W691">
        <v>52.058</v>
      </c>
      <c r="Y691">
        <f t="shared" si="82"/>
        <v>0.81885856079406949</v>
      </c>
      <c r="Z691">
        <v>31.661999999999999</v>
      </c>
      <c r="AH691">
        <f t="shared" si="83"/>
        <v>0.40942928039703386</v>
      </c>
      <c r="AI691">
        <v>25.170999999999999</v>
      </c>
    </row>
    <row r="692" spans="1:35" x14ac:dyDescent="0.3">
      <c r="A692">
        <v>46.2</v>
      </c>
      <c r="B692">
        <f t="shared" si="80"/>
        <v>0.69300000000000006</v>
      </c>
      <c r="C692">
        <v>31.42</v>
      </c>
      <c r="E692">
        <v>172.2</v>
      </c>
      <c r="F692">
        <f t="shared" si="81"/>
        <v>2.5829999999999997</v>
      </c>
      <c r="G692">
        <v>42.954999999999998</v>
      </c>
      <c r="V692">
        <f t="shared" si="84"/>
        <v>0.40601503759398594</v>
      </c>
      <c r="W692">
        <v>52.057000000000002</v>
      </c>
      <c r="Y692">
        <f t="shared" si="82"/>
        <v>0.81141439205957822</v>
      </c>
      <c r="Z692">
        <v>31.654</v>
      </c>
      <c r="AH692">
        <f t="shared" si="83"/>
        <v>0.40570719602978822</v>
      </c>
      <c r="AI692">
        <v>25.178000000000001</v>
      </c>
    </row>
    <row r="693" spans="1:35" x14ac:dyDescent="0.3">
      <c r="A693">
        <v>46.4</v>
      </c>
      <c r="B693">
        <f t="shared" si="80"/>
        <v>0.69599999999999995</v>
      </c>
      <c r="C693">
        <v>31.420999999999999</v>
      </c>
      <c r="E693">
        <v>172.4</v>
      </c>
      <c r="F693">
        <f t="shared" si="81"/>
        <v>2.5860000000000003</v>
      </c>
      <c r="G693">
        <v>43.067</v>
      </c>
      <c r="V693">
        <f t="shared" si="84"/>
        <v>0.40225563909774531</v>
      </c>
      <c r="W693">
        <v>52.064999999999998</v>
      </c>
      <c r="Y693">
        <f t="shared" si="82"/>
        <v>0.80397022332508694</v>
      </c>
      <c r="Z693">
        <v>31.643000000000001</v>
      </c>
      <c r="AH693">
        <f t="shared" si="83"/>
        <v>0.40198511166254258</v>
      </c>
      <c r="AI693">
        <v>25.187000000000001</v>
      </c>
    </row>
    <row r="694" spans="1:35" x14ac:dyDescent="0.3">
      <c r="A694">
        <v>46.7</v>
      </c>
      <c r="B694">
        <f t="shared" si="80"/>
        <v>0.70050000000000012</v>
      </c>
      <c r="C694">
        <v>31.423999999999999</v>
      </c>
      <c r="E694">
        <v>172.7</v>
      </c>
      <c r="F694">
        <f t="shared" si="81"/>
        <v>2.5904999999999996</v>
      </c>
      <c r="G694">
        <v>43.237000000000002</v>
      </c>
      <c r="V694">
        <f t="shared" si="84"/>
        <v>0.39849624060150468</v>
      </c>
      <c r="W694">
        <v>52.064999999999998</v>
      </c>
      <c r="Y694">
        <f t="shared" si="82"/>
        <v>0.79652605459059567</v>
      </c>
      <c r="Z694">
        <v>31.632999999999999</v>
      </c>
      <c r="AH694">
        <f t="shared" si="83"/>
        <v>0.39826302729529695</v>
      </c>
      <c r="AI694">
        <v>25.196999999999999</v>
      </c>
    </row>
    <row r="695" spans="1:35" x14ac:dyDescent="0.3">
      <c r="A695">
        <v>47</v>
      </c>
      <c r="B695">
        <f t="shared" si="80"/>
        <v>0.70499999999999996</v>
      </c>
      <c r="C695">
        <v>31.425999999999998</v>
      </c>
      <c r="E695">
        <v>173</v>
      </c>
      <c r="F695">
        <f t="shared" si="81"/>
        <v>2.5950000000000002</v>
      </c>
      <c r="G695">
        <v>43.408999999999999</v>
      </c>
      <c r="V695">
        <f t="shared" si="84"/>
        <v>0.39473684210526405</v>
      </c>
      <c r="W695">
        <v>52.064999999999998</v>
      </c>
      <c r="Y695">
        <f t="shared" si="82"/>
        <v>0.78908188585610439</v>
      </c>
      <c r="Z695">
        <v>31.626000000000001</v>
      </c>
      <c r="AH695">
        <f t="shared" si="83"/>
        <v>0.39454094292805131</v>
      </c>
      <c r="AI695">
        <v>25.204000000000001</v>
      </c>
    </row>
    <row r="696" spans="1:35" x14ac:dyDescent="0.3">
      <c r="A696">
        <v>47.2</v>
      </c>
      <c r="B696">
        <f t="shared" si="80"/>
        <v>0.70800000000000007</v>
      </c>
      <c r="C696">
        <v>31.428000000000001</v>
      </c>
      <c r="E696">
        <v>173.2</v>
      </c>
      <c r="F696">
        <f t="shared" si="81"/>
        <v>2.5979999999999994</v>
      </c>
      <c r="G696">
        <v>43.524999999999999</v>
      </c>
      <c r="V696">
        <f t="shared" si="84"/>
        <v>0.39097744360902342</v>
      </c>
      <c r="W696">
        <v>52.064999999999998</v>
      </c>
      <c r="Y696">
        <f t="shared" si="82"/>
        <v>0.78163771712161312</v>
      </c>
      <c r="Z696">
        <v>31.619</v>
      </c>
      <c r="AH696">
        <f t="shared" si="83"/>
        <v>0.39081885856080567</v>
      </c>
      <c r="AI696">
        <v>25.21</v>
      </c>
    </row>
    <row r="697" spans="1:35" x14ac:dyDescent="0.3">
      <c r="A697">
        <v>47.4</v>
      </c>
      <c r="B697">
        <f t="shared" si="80"/>
        <v>0.71099999999999997</v>
      </c>
      <c r="C697">
        <v>31.428999999999998</v>
      </c>
      <c r="E697">
        <v>173.4</v>
      </c>
      <c r="F697">
        <f t="shared" si="81"/>
        <v>2.6010000000000004</v>
      </c>
      <c r="G697">
        <v>43.642000000000003</v>
      </c>
      <c r="V697">
        <f t="shared" si="84"/>
        <v>0.38721804511278279</v>
      </c>
      <c r="W697">
        <v>52.066000000000003</v>
      </c>
      <c r="Y697">
        <f t="shared" si="82"/>
        <v>0.77419354838712184</v>
      </c>
      <c r="Z697">
        <v>31.609000000000002</v>
      </c>
      <c r="AH697">
        <f t="shared" si="83"/>
        <v>0.38709677419356003</v>
      </c>
      <c r="AI697">
        <v>25.22</v>
      </c>
    </row>
    <row r="698" spans="1:35" x14ac:dyDescent="0.3">
      <c r="A698">
        <v>47.7</v>
      </c>
      <c r="B698">
        <f t="shared" si="80"/>
        <v>0.71550000000000014</v>
      </c>
      <c r="C698">
        <v>31.431000000000001</v>
      </c>
      <c r="E698">
        <v>173.7</v>
      </c>
      <c r="F698">
        <f t="shared" si="81"/>
        <v>2.6054999999999997</v>
      </c>
      <c r="G698">
        <v>43.82</v>
      </c>
      <c r="V698">
        <f t="shared" si="84"/>
        <v>0.38345864661654216</v>
      </c>
      <c r="W698">
        <v>52.067</v>
      </c>
      <c r="Y698">
        <f t="shared" si="82"/>
        <v>0.76674937965263057</v>
      </c>
      <c r="Z698">
        <v>31.599</v>
      </c>
      <c r="AH698">
        <f t="shared" si="83"/>
        <v>0.3833746898263144</v>
      </c>
      <c r="AI698">
        <v>25.23</v>
      </c>
    </row>
    <row r="699" spans="1:35" x14ac:dyDescent="0.3">
      <c r="A699">
        <v>48</v>
      </c>
      <c r="B699">
        <f t="shared" si="80"/>
        <v>0.72</v>
      </c>
      <c r="C699">
        <v>31.433</v>
      </c>
      <c r="E699">
        <v>174</v>
      </c>
      <c r="F699">
        <f t="shared" si="81"/>
        <v>2.61</v>
      </c>
      <c r="G699">
        <v>44</v>
      </c>
      <c r="V699">
        <f t="shared" si="84"/>
        <v>0.37969924812030154</v>
      </c>
      <c r="W699">
        <v>52.067999999999998</v>
      </c>
      <c r="Y699">
        <f t="shared" si="82"/>
        <v>0.7593052109181393</v>
      </c>
      <c r="Z699">
        <v>31.593</v>
      </c>
      <c r="AH699">
        <f t="shared" si="83"/>
        <v>0.37965260545906876</v>
      </c>
      <c r="AI699">
        <v>25.236000000000001</v>
      </c>
    </row>
    <row r="700" spans="1:35" x14ac:dyDescent="0.3">
      <c r="A700">
        <v>48.2</v>
      </c>
      <c r="B700">
        <f t="shared" ref="B700:B763" si="85">A700*1.5/100</f>
        <v>0.72300000000000009</v>
      </c>
      <c r="C700">
        <v>31.434999999999999</v>
      </c>
      <c r="E700">
        <v>174.2</v>
      </c>
      <c r="F700">
        <f t="shared" si="81"/>
        <v>2.6129999999999995</v>
      </c>
      <c r="G700">
        <v>44.122</v>
      </c>
      <c r="V700">
        <f t="shared" si="84"/>
        <v>0.37593984962406091</v>
      </c>
      <c r="W700">
        <v>52.069000000000003</v>
      </c>
      <c r="Y700">
        <f t="shared" si="82"/>
        <v>0.75186104218364802</v>
      </c>
      <c r="Z700">
        <v>31.587</v>
      </c>
      <c r="AH700">
        <f t="shared" si="83"/>
        <v>0.37593052109182312</v>
      </c>
      <c r="AI700">
        <v>25.242999999999999</v>
      </c>
    </row>
    <row r="701" spans="1:35" x14ac:dyDescent="0.3">
      <c r="A701">
        <v>48.4</v>
      </c>
      <c r="B701">
        <f t="shared" si="85"/>
        <v>0.72599999999999998</v>
      </c>
      <c r="C701">
        <v>31.436</v>
      </c>
      <c r="E701">
        <v>174.4</v>
      </c>
      <c r="F701">
        <f t="shared" si="81"/>
        <v>2.6160000000000001</v>
      </c>
      <c r="G701">
        <v>44.244999999999997</v>
      </c>
      <c r="V701">
        <f t="shared" si="84"/>
        <v>0.37218045112782028</v>
      </c>
      <c r="W701">
        <v>52.048000000000002</v>
      </c>
      <c r="Y701">
        <f t="shared" si="82"/>
        <v>0.74441687344915675</v>
      </c>
      <c r="Z701">
        <v>31.577999999999999</v>
      </c>
      <c r="AH701">
        <f t="shared" si="83"/>
        <v>0.37220843672457748</v>
      </c>
      <c r="AI701">
        <v>25.253</v>
      </c>
    </row>
    <row r="702" spans="1:35" x14ac:dyDescent="0.3">
      <c r="A702">
        <v>48.7</v>
      </c>
      <c r="B702">
        <f t="shared" si="85"/>
        <v>0.73050000000000015</v>
      </c>
      <c r="C702">
        <v>31.437999999999999</v>
      </c>
      <c r="E702">
        <v>174.7</v>
      </c>
      <c r="F702">
        <f t="shared" si="81"/>
        <v>2.6204999999999994</v>
      </c>
      <c r="G702">
        <v>44.430999999999997</v>
      </c>
      <c r="V702">
        <f t="shared" si="84"/>
        <v>0.36842105263157965</v>
      </c>
      <c r="W702">
        <v>52.070999999999998</v>
      </c>
      <c r="Y702">
        <f t="shared" si="82"/>
        <v>0.73697270471466547</v>
      </c>
      <c r="Z702">
        <v>31.57</v>
      </c>
      <c r="AH702">
        <f t="shared" si="83"/>
        <v>0.36848635235733185</v>
      </c>
      <c r="AI702">
        <v>25.263000000000002</v>
      </c>
    </row>
    <row r="703" spans="1:35" x14ac:dyDescent="0.3">
      <c r="A703">
        <v>49</v>
      </c>
      <c r="B703">
        <f t="shared" si="85"/>
        <v>0.73499999999999999</v>
      </c>
      <c r="C703">
        <v>31.44</v>
      </c>
      <c r="E703">
        <v>175</v>
      </c>
      <c r="F703">
        <f t="shared" si="81"/>
        <v>2.625</v>
      </c>
      <c r="G703">
        <v>44.62</v>
      </c>
      <c r="V703">
        <f t="shared" si="84"/>
        <v>0.36466165413533902</v>
      </c>
      <c r="W703">
        <v>52.070999999999998</v>
      </c>
      <c r="Y703">
        <f t="shared" si="82"/>
        <v>0.7295285359801742</v>
      </c>
      <c r="Z703">
        <v>31.564</v>
      </c>
      <c r="AH703">
        <f t="shared" si="83"/>
        <v>0.36476426799008621</v>
      </c>
      <c r="AI703">
        <v>25.268999999999998</v>
      </c>
    </row>
    <row r="704" spans="1:35" x14ac:dyDescent="0.3">
      <c r="A704">
        <v>49.2</v>
      </c>
      <c r="B704">
        <f t="shared" si="85"/>
        <v>0.7380000000000001</v>
      </c>
      <c r="C704">
        <v>31.442</v>
      </c>
      <c r="E704">
        <v>175.2</v>
      </c>
      <c r="F704">
        <f t="shared" si="81"/>
        <v>2.6279999999999997</v>
      </c>
      <c r="G704">
        <v>44.747999999999998</v>
      </c>
      <c r="V704">
        <f t="shared" si="84"/>
        <v>0.36090225563909839</v>
      </c>
      <c r="W704">
        <v>52.073</v>
      </c>
      <c r="Y704">
        <f t="shared" si="82"/>
        <v>0.72208436724568292</v>
      </c>
      <c r="Z704">
        <v>31.559000000000001</v>
      </c>
      <c r="AH704">
        <f t="shared" si="83"/>
        <v>0.36104218362284057</v>
      </c>
      <c r="AI704">
        <v>25.276</v>
      </c>
    </row>
    <row r="705" spans="1:35" x14ac:dyDescent="0.3">
      <c r="A705">
        <v>49.4</v>
      </c>
      <c r="B705">
        <f t="shared" si="85"/>
        <v>0.74099999999999999</v>
      </c>
      <c r="C705">
        <v>31.443000000000001</v>
      </c>
      <c r="E705">
        <v>175.4</v>
      </c>
      <c r="F705">
        <f t="shared" si="81"/>
        <v>2.6310000000000002</v>
      </c>
      <c r="G705">
        <v>44.875999999999998</v>
      </c>
      <c r="V705">
        <f t="shared" si="84"/>
        <v>0.35714285714285776</v>
      </c>
      <c r="W705">
        <v>52.073999999999998</v>
      </c>
      <c r="Y705">
        <f t="shared" si="82"/>
        <v>0.71464019851119165</v>
      </c>
      <c r="Z705">
        <v>31.550999999999998</v>
      </c>
      <c r="AH705">
        <f t="shared" si="83"/>
        <v>0.35732009925559494</v>
      </c>
      <c r="AI705">
        <v>25.286000000000001</v>
      </c>
    </row>
    <row r="706" spans="1:35" x14ac:dyDescent="0.3">
      <c r="A706">
        <v>49.7</v>
      </c>
      <c r="B706">
        <f t="shared" si="85"/>
        <v>0.74550000000000016</v>
      </c>
      <c r="C706">
        <v>31.445</v>
      </c>
      <c r="E706">
        <v>175.7</v>
      </c>
      <c r="F706">
        <f t="shared" si="81"/>
        <v>2.6354999999999995</v>
      </c>
      <c r="G706">
        <v>45.072000000000003</v>
      </c>
      <c r="V706">
        <f t="shared" si="84"/>
        <v>0.35338345864661713</v>
      </c>
      <c r="W706">
        <v>52.075000000000003</v>
      </c>
      <c r="Y706">
        <f t="shared" si="82"/>
        <v>0.70719602977670037</v>
      </c>
      <c r="Z706">
        <v>31.542999999999999</v>
      </c>
      <c r="AH706">
        <f t="shared" si="83"/>
        <v>0.3535980148883493</v>
      </c>
      <c r="AI706">
        <v>25.295999999999999</v>
      </c>
    </row>
    <row r="707" spans="1:35" x14ac:dyDescent="0.3">
      <c r="A707">
        <v>50</v>
      </c>
      <c r="B707">
        <f t="shared" si="85"/>
        <v>0.75</v>
      </c>
      <c r="C707">
        <v>31.446999999999999</v>
      </c>
      <c r="E707">
        <v>176</v>
      </c>
      <c r="F707">
        <f t="shared" si="81"/>
        <v>2.64</v>
      </c>
      <c r="G707">
        <v>45.271000000000001</v>
      </c>
      <c r="V707">
        <f t="shared" si="84"/>
        <v>0.3496240601503765</v>
      </c>
      <c r="W707">
        <v>52.075000000000003</v>
      </c>
      <c r="Y707">
        <f t="shared" si="82"/>
        <v>0.6997518610422091</v>
      </c>
      <c r="Z707">
        <v>31.538</v>
      </c>
      <c r="AH707">
        <f t="shared" si="83"/>
        <v>0.34987593052110366</v>
      </c>
      <c r="AI707">
        <v>25.302</v>
      </c>
    </row>
    <row r="708" spans="1:35" x14ac:dyDescent="0.3">
      <c r="A708">
        <v>50.2</v>
      </c>
      <c r="B708">
        <f t="shared" si="85"/>
        <v>0.75300000000000011</v>
      </c>
      <c r="C708">
        <v>31.448</v>
      </c>
      <c r="E708">
        <v>176.2</v>
      </c>
      <c r="F708">
        <f t="shared" si="81"/>
        <v>2.6429999999999993</v>
      </c>
      <c r="G708">
        <v>45.405000000000001</v>
      </c>
      <c r="V708">
        <f t="shared" si="84"/>
        <v>0.34586466165413587</v>
      </c>
      <c r="W708">
        <v>52.076999999999998</v>
      </c>
      <c r="Y708">
        <f t="shared" si="82"/>
        <v>0.69230769230771783</v>
      </c>
      <c r="Z708">
        <v>31.533000000000001</v>
      </c>
      <c r="AH708">
        <f t="shared" si="83"/>
        <v>0.34615384615385802</v>
      </c>
      <c r="AI708">
        <v>25.309000000000001</v>
      </c>
    </row>
    <row r="709" spans="1:35" x14ac:dyDescent="0.3">
      <c r="A709">
        <v>50.4</v>
      </c>
      <c r="B709">
        <f t="shared" si="85"/>
        <v>0.75599999999999989</v>
      </c>
      <c r="C709">
        <v>31.45</v>
      </c>
      <c r="E709">
        <v>176.4</v>
      </c>
      <c r="F709">
        <f t="shared" ref="F709:F772" si="86">E709*$B$2/100</f>
        <v>2.6460000000000004</v>
      </c>
      <c r="G709">
        <v>45.540999999999997</v>
      </c>
      <c r="V709">
        <f t="shared" si="84"/>
        <v>0.34210526315789525</v>
      </c>
      <c r="W709">
        <v>52.079000000000001</v>
      </c>
      <c r="Y709">
        <f t="shared" si="82"/>
        <v>0.68486352357322655</v>
      </c>
      <c r="Z709">
        <v>31.526</v>
      </c>
      <c r="AH709">
        <f t="shared" si="83"/>
        <v>0.34243176178661239</v>
      </c>
      <c r="AI709">
        <v>25.318999999999999</v>
      </c>
    </row>
    <row r="710" spans="1:35" x14ac:dyDescent="0.3">
      <c r="A710">
        <v>50.7</v>
      </c>
      <c r="B710">
        <f t="shared" si="85"/>
        <v>0.76050000000000006</v>
      </c>
      <c r="C710">
        <v>31.451000000000001</v>
      </c>
      <c r="E710">
        <v>176.7</v>
      </c>
      <c r="F710">
        <f t="shared" si="86"/>
        <v>2.6504999999999996</v>
      </c>
      <c r="G710">
        <v>45.747</v>
      </c>
      <c r="V710">
        <f t="shared" si="84"/>
        <v>0.33834586466165462</v>
      </c>
      <c r="W710">
        <v>52.08</v>
      </c>
      <c r="Y710">
        <f t="shared" si="82"/>
        <v>0.67741935483873528</v>
      </c>
      <c r="Z710">
        <v>31.52</v>
      </c>
      <c r="AH710">
        <f t="shared" si="83"/>
        <v>0.33870967741936675</v>
      </c>
      <c r="AI710">
        <v>25.329000000000001</v>
      </c>
    </row>
    <row r="711" spans="1:35" x14ac:dyDescent="0.3">
      <c r="A711">
        <v>51</v>
      </c>
      <c r="B711">
        <f t="shared" si="85"/>
        <v>0.76500000000000001</v>
      </c>
      <c r="C711">
        <v>31.452999999999999</v>
      </c>
      <c r="E711">
        <v>177</v>
      </c>
      <c r="F711">
        <f t="shared" si="86"/>
        <v>2.6549999999999998</v>
      </c>
      <c r="G711">
        <v>45.956000000000003</v>
      </c>
      <c r="V711">
        <f t="shared" si="84"/>
        <v>0.33458646616541399</v>
      </c>
      <c r="W711">
        <v>52.081000000000003</v>
      </c>
      <c r="Y711">
        <f t="shared" si="82"/>
        <v>0.669975186104244</v>
      </c>
      <c r="Z711">
        <v>31.521000000000001</v>
      </c>
      <c r="AH711">
        <f t="shared" si="83"/>
        <v>0.33498759305212111</v>
      </c>
      <c r="AI711">
        <v>25.335999999999999</v>
      </c>
    </row>
    <row r="712" spans="1:35" x14ac:dyDescent="0.3">
      <c r="A712">
        <v>51.2</v>
      </c>
      <c r="B712">
        <f t="shared" si="85"/>
        <v>0.76800000000000013</v>
      </c>
      <c r="C712">
        <v>31.454000000000001</v>
      </c>
      <c r="E712">
        <v>177.2</v>
      </c>
      <c r="F712">
        <f t="shared" si="86"/>
        <v>2.6579999999999995</v>
      </c>
      <c r="G712">
        <v>46.097999999999999</v>
      </c>
      <c r="V712">
        <f t="shared" si="84"/>
        <v>0.33082706766917336</v>
      </c>
      <c r="W712">
        <v>52.082999999999998</v>
      </c>
      <c r="Y712">
        <f t="shared" si="82"/>
        <v>0.66253101736975273</v>
      </c>
      <c r="Z712">
        <v>31.510999999999999</v>
      </c>
      <c r="AH712">
        <f t="shared" si="83"/>
        <v>0.33126550868487548</v>
      </c>
      <c r="AI712">
        <v>25.341999999999999</v>
      </c>
    </row>
    <row r="713" spans="1:35" x14ac:dyDescent="0.3">
      <c r="A713">
        <v>51.4</v>
      </c>
      <c r="B713">
        <f t="shared" si="85"/>
        <v>0.77099999999999991</v>
      </c>
      <c r="C713">
        <v>31.454999999999998</v>
      </c>
      <c r="E713">
        <v>177.4</v>
      </c>
      <c r="F713">
        <f t="shared" si="86"/>
        <v>2.661</v>
      </c>
      <c r="G713">
        <v>46.241</v>
      </c>
      <c r="V713">
        <f t="shared" si="84"/>
        <v>0.32706766917293273</v>
      </c>
      <c r="W713">
        <v>52.085999999999999</v>
      </c>
      <c r="Y713">
        <f t="shared" si="82"/>
        <v>0.65508684863526145</v>
      </c>
      <c r="Z713">
        <v>31.506</v>
      </c>
      <c r="AH713">
        <f t="shared" si="83"/>
        <v>0.32754342431762984</v>
      </c>
      <c r="AI713">
        <v>25.352</v>
      </c>
    </row>
    <row r="714" spans="1:35" x14ac:dyDescent="0.3">
      <c r="A714">
        <v>51.7</v>
      </c>
      <c r="B714">
        <f t="shared" si="85"/>
        <v>0.77550000000000008</v>
      </c>
      <c r="C714">
        <v>31.456</v>
      </c>
      <c r="E714">
        <v>177.7</v>
      </c>
      <c r="F714">
        <f t="shared" si="86"/>
        <v>2.6654999999999998</v>
      </c>
      <c r="G714">
        <v>46.457000000000001</v>
      </c>
      <c r="V714">
        <f t="shared" si="84"/>
        <v>0.3233082706766921</v>
      </c>
      <c r="W714">
        <v>52.088000000000001</v>
      </c>
      <c r="Y714">
        <f t="shared" si="82"/>
        <v>0.64764267990077018</v>
      </c>
      <c r="Z714">
        <v>31.5</v>
      </c>
      <c r="AH714">
        <f t="shared" si="83"/>
        <v>0.3238213399503842</v>
      </c>
      <c r="AI714">
        <v>25.361999999999998</v>
      </c>
    </row>
    <row r="715" spans="1:35" x14ac:dyDescent="0.3">
      <c r="A715">
        <v>52</v>
      </c>
      <c r="B715">
        <f t="shared" si="85"/>
        <v>0.78</v>
      </c>
      <c r="C715">
        <v>31.457999999999998</v>
      </c>
      <c r="E715">
        <v>178</v>
      </c>
      <c r="F715">
        <f t="shared" si="86"/>
        <v>2.67</v>
      </c>
      <c r="G715">
        <v>46.677</v>
      </c>
      <c r="V715">
        <f t="shared" si="84"/>
        <v>0.31954887218045147</v>
      </c>
      <c r="W715">
        <v>52.09</v>
      </c>
      <c r="Y715">
        <f t="shared" si="82"/>
        <v>0.64019851116627891</v>
      </c>
      <c r="Z715">
        <v>31.501999999999999</v>
      </c>
      <c r="AH715">
        <f t="shared" si="83"/>
        <v>0.32009925558313856</v>
      </c>
      <c r="AI715">
        <v>25.369</v>
      </c>
    </row>
    <row r="716" spans="1:35" x14ac:dyDescent="0.3">
      <c r="A716">
        <v>52.2</v>
      </c>
      <c r="B716">
        <f t="shared" si="85"/>
        <v>0.78300000000000014</v>
      </c>
      <c r="C716">
        <v>31.459</v>
      </c>
      <c r="E716">
        <v>178.2</v>
      </c>
      <c r="F716">
        <f t="shared" si="86"/>
        <v>2.6729999999999996</v>
      </c>
      <c r="G716">
        <v>46.825000000000003</v>
      </c>
      <c r="V716">
        <f t="shared" si="84"/>
        <v>0.31578947368421084</v>
      </c>
      <c r="W716">
        <v>52.093000000000004</v>
      </c>
      <c r="Y716">
        <f t="shared" si="82"/>
        <v>0.63275434243178763</v>
      </c>
      <c r="Z716">
        <v>31.492000000000001</v>
      </c>
      <c r="AH716">
        <f t="shared" si="83"/>
        <v>0.31637717121589293</v>
      </c>
      <c r="AI716">
        <v>25.376000000000001</v>
      </c>
    </row>
    <row r="717" spans="1:35" x14ac:dyDescent="0.3">
      <c r="A717">
        <v>52.4</v>
      </c>
      <c r="B717">
        <f t="shared" si="85"/>
        <v>0.78599999999999992</v>
      </c>
      <c r="C717">
        <v>31.46</v>
      </c>
      <c r="E717">
        <v>178.4</v>
      </c>
      <c r="F717">
        <f t="shared" si="86"/>
        <v>2.6760000000000002</v>
      </c>
      <c r="G717">
        <v>46.975000000000001</v>
      </c>
      <c r="V717">
        <f t="shared" si="84"/>
        <v>0.31203007518797021</v>
      </c>
      <c r="W717">
        <v>52.095999999999997</v>
      </c>
      <c r="Y717">
        <f t="shared" si="82"/>
        <v>0.62531017369729636</v>
      </c>
      <c r="Z717">
        <v>31.486999999999998</v>
      </c>
      <c r="AH717">
        <f t="shared" si="83"/>
        <v>0.31265508684864729</v>
      </c>
      <c r="AI717">
        <v>25.385999999999999</v>
      </c>
    </row>
    <row r="718" spans="1:35" x14ac:dyDescent="0.3">
      <c r="A718">
        <v>52.7</v>
      </c>
      <c r="B718">
        <f t="shared" si="85"/>
        <v>0.79050000000000009</v>
      </c>
      <c r="C718">
        <v>31.460999999999999</v>
      </c>
      <c r="E718">
        <v>178.7</v>
      </c>
      <c r="F718">
        <f t="shared" si="86"/>
        <v>2.6804999999999994</v>
      </c>
      <c r="G718">
        <v>47.204000000000001</v>
      </c>
      <c r="V718">
        <f t="shared" si="84"/>
        <v>0.30827067669172958</v>
      </c>
      <c r="W718">
        <v>52.097999999999999</v>
      </c>
      <c r="Y718">
        <f t="shared" si="82"/>
        <v>0.61786600496280508</v>
      </c>
      <c r="Z718">
        <v>31.481000000000002</v>
      </c>
      <c r="AH718">
        <f t="shared" si="83"/>
        <v>0.30893300248140165</v>
      </c>
      <c r="AI718">
        <v>25.396000000000001</v>
      </c>
    </row>
    <row r="719" spans="1:35" x14ac:dyDescent="0.3">
      <c r="A719">
        <v>53</v>
      </c>
      <c r="B719">
        <f t="shared" si="85"/>
        <v>0.79500000000000004</v>
      </c>
      <c r="C719">
        <v>31.463000000000001</v>
      </c>
      <c r="E719">
        <v>179</v>
      </c>
      <c r="F719">
        <f t="shared" si="86"/>
        <v>2.6850000000000001</v>
      </c>
      <c r="G719">
        <v>47.436</v>
      </c>
      <c r="V719">
        <f t="shared" si="84"/>
        <v>0.30451127819548895</v>
      </c>
      <c r="W719">
        <v>52.1</v>
      </c>
      <c r="Y719">
        <f t="shared" si="82"/>
        <v>0.61042183622831381</v>
      </c>
      <c r="Z719">
        <v>31.481999999999999</v>
      </c>
      <c r="AH719">
        <f t="shared" si="83"/>
        <v>0.30521091811415602</v>
      </c>
      <c r="AI719">
        <v>25.402000000000001</v>
      </c>
    </row>
    <row r="720" spans="1:35" x14ac:dyDescent="0.3">
      <c r="A720">
        <v>53.2</v>
      </c>
      <c r="B720">
        <f t="shared" si="85"/>
        <v>0.79800000000000015</v>
      </c>
      <c r="C720">
        <v>31.463999999999999</v>
      </c>
      <c r="E720">
        <v>179.2</v>
      </c>
      <c r="F720">
        <f t="shared" si="86"/>
        <v>2.6879999999999997</v>
      </c>
      <c r="G720">
        <v>47.593000000000004</v>
      </c>
      <c r="V720">
        <f t="shared" si="84"/>
        <v>0.30075187969924833</v>
      </c>
      <c r="W720">
        <v>52.103999999999999</v>
      </c>
      <c r="Y720">
        <f t="shared" ref="Y720:Y783" si="87">Y719-3/403</f>
        <v>0.60297766749382253</v>
      </c>
      <c r="Z720">
        <v>31.472999999999999</v>
      </c>
      <c r="AH720">
        <f t="shared" ref="AH720:AH783" si="88">AH719-1.5/403</f>
        <v>0.30148883374691038</v>
      </c>
      <c r="AI720">
        <v>25.408999999999999</v>
      </c>
    </row>
    <row r="721" spans="1:35" x14ac:dyDescent="0.3">
      <c r="A721">
        <v>53.4</v>
      </c>
      <c r="B721">
        <f t="shared" si="85"/>
        <v>0.80099999999999993</v>
      </c>
      <c r="C721">
        <v>31.465</v>
      </c>
      <c r="E721">
        <v>179.4</v>
      </c>
      <c r="F721">
        <f t="shared" si="86"/>
        <v>2.6910000000000003</v>
      </c>
      <c r="G721">
        <v>47.750999999999998</v>
      </c>
      <c r="V721">
        <f t="shared" si="84"/>
        <v>0.2969924812030077</v>
      </c>
      <c r="W721">
        <v>52.107999999999997</v>
      </c>
      <c r="Y721">
        <f t="shared" si="87"/>
        <v>0.59553349875933126</v>
      </c>
      <c r="Z721">
        <v>31.469000000000001</v>
      </c>
      <c r="AH721">
        <f t="shared" si="88"/>
        <v>0.29776674937966474</v>
      </c>
      <c r="AI721">
        <v>25.419</v>
      </c>
    </row>
    <row r="722" spans="1:35" x14ac:dyDescent="0.3">
      <c r="A722">
        <v>53.7</v>
      </c>
      <c r="B722">
        <f t="shared" si="85"/>
        <v>0.8055000000000001</v>
      </c>
      <c r="C722">
        <v>31.289000000000001</v>
      </c>
      <c r="E722">
        <v>179.7</v>
      </c>
      <c r="F722">
        <f t="shared" si="86"/>
        <v>2.6954999999999996</v>
      </c>
      <c r="G722">
        <v>47.991999999999997</v>
      </c>
      <c r="V722">
        <f t="shared" si="84"/>
        <v>0.29323308270676707</v>
      </c>
      <c r="W722">
        <v>52.110999999999997</v>
      </c>
      <c r="Y722">
        <f t="shared" si="87"/>
        <v>0.58808933002483998</v>
      </c>
      <c r="Z722">
        <v>31.463999999999999</v>
      </c>
      <c r="AH722">
        <f t="shared" si="88"/>
        <v>0.2940446650124191</v>
      </c>
      <c r="AI722">
        <v>25.428999999999998</v>
      </c>
    </row>
    <row r="723" spans="1:35" x14ac:dyDescent="0.3">
      <c r="A723">
        <v>54</v>
      </c>
      <c r="B723">
        <f t="shared" si="85"/>
        <v>0.81</v>
      </c>
      <c r="C723">
        <v>31.466000000000001</v>
      </c>
      <c r="E723">
        <v>180</v>
      </c>
      <c r="F723">
        <f t="shared" si="86"/>
        <v>2.7</v>
      </c>
      <c r="G723">
        <v>48.238</v>
      </c>
      <c r="V723">
        <f t="shared" ref="V723:V786" si="89">V722-1.5/399</f>
        <v>0.28947368421052644</v>
      </c>
      <c r="W723">
        <v>52.113</v>
      </c>
      <c r="Y723">
        <f t="shared" si="87"/>
        <v>0.58064516129034871</v>
      </c>
      <c r="Z723">
        <v>31.462</v>
      </c>
      <c r="AH723">
        <f t="shared" si="88"/>
        <v>0.29032258064517347</v>
      </c>
      <c r="AI723">
        <v>25.436</v>
      </c>
    </row>
    <row r="724" spans="1:35" x14ac:dyDescent="0.3">
      <c r="A724">
        <v>54.2</v>
      </c>
      <c r="B724">
        <f t="shared" si="85"/>
        <v>0.81300000000000017</v>
      </c>
      <c r="C724">
        <v>31.465</v>
      </c>
      <c r="E724">
        <v>180.2</v>
      </c>
      <c r="F724">
        <f t="shared" si="86"/>
        <v>2.7029999999999994</v>
      </c>
      <c r="G724">
        <v>48.404000000000003</v>
      </c>
      <c r="V724">
        <f t="shared" si="89"/>
        <v>0.28571428571428581</v>
      </c>
      <c r="W724">
        <v>52.118000000000002</v>
      </c>
      <c r="Y724">
        <f t="shared" si="87"/>
        <v>0.57320099255585744</v>
      </c>
      <c r="Z724">
        <v>31.457999999999998</v>
      </c>
      <c r="AH724">
        <f t="shared" si="88"/>
        <v>0.28660049627792783</v>
      </c>
      <c r="AI724">
        <v>25.442</v>
      </c>
    </row>
    <row r="725" spans="1:35" x14ac:dyDescent="0.3">
      <c r="A725">
        <v>54.4</v>
      </c>
      <c r="B725">
        <f t="shared" si="85"/>
        <v>0.81599999999999995</v>
      </c>
      <c r="C725">
        <v>31.468</v>
      </c>
      <c r="E725">
        <v>180.4</v>
      </c>
      <c r="F725">
        <f t="shared" si="86"/>
        <v>2.7060000000000004</v>
      </c>
      <c r="G725">
        <v>48.570999999999998</v>
      </c>
      <c r="V725">
        <f t="shared" si="89"/>
        <v>0.28195488721804518</v>
      </c>
      <c r="W725">
        <v>52.122999999999998</v>
      </c>
      <c r="Y725">
        <f t="shared" si="87"/>
        <v>0.56575682382136616</v>
      </c>
      <c r="Z725">
        <v>31.454000000000001</v>
      </c>
      <c r="AH725">
        <f t="shared" si="88"/>
        <v>0.28287841191068219</v>
      </c>
      <c r="AI725">
        <v>25.452999999999999</v>
      </c>
    </row>
    <row r="726" spans="1:35" x14ac:dyDescent="0.3">
      <c r="A726">
        <v>54.7</v>
      </c>
      <c r="B726">
        <f t="shared" si="85"/>
        <v>0.82050000000000012</v>
      </c>
      <c r="C726">
        <v>31.468</v>
      </c>
      <c r="E726">
        <v>180.7</v>
      </c>
      <c r="F726">
        <f t="shared" si="86"/>
        <v>2.7104999999999997</v>
      </c>
      <c r="G726">
        <v>48.826000000000001</v>
      </c>
      <c r="V726">
        <f t="shared" si="89"/>
        <v>0.27819548872180455</v>
      </c>
      <c r="W726">
        <v>52.125999999999998</v>
      </c>
      <c r="Y726">
        <f t="shared" si="87"/>
        <v>0.55831265508687489</v>
      </c>
      <c r="Z726">
        <v>31.45</v>
      </c>
      <c r="AH726">
        <f t="shared" si="88"/>
        <v>0.27915632754343656</v>
      </c>
      <c r="AI726">
        <v>25.463000000000001</v>
      </c>
    </row>
    <row r="727" spans="1:35" x14ac:dyDescent="0.3">
      <c r="A727">
        <v>55</v>
      </c>
      <c r="B727">
        <f t="shared" si="85"/>
        <v>0.82499999999999996</v>
      </c>
      <c r="C727">
        <v>31.469000000000001</v>
      </c>
      <c r="E727">
        <v>181</v>
      </c>
      <c r="F727">
        <f t="shared" si="86"/>
        <v>2.7149999999999999</v>
      </c>
      <c r="G727">
        <v>49.084000000000003</v>
      </c>
      <c r="V727">
        <f t="shared" si="89"/>
        <v>0.27443609022556392</v>
      </c>
      <c r="W727">
        <v>52.128999999999998</v>
      </c>
      <c r="Y727">
        <f t="shared" si="87"/>
        <v>0.55086848635238361</v>
      </c>
      <c r="Z727">
        <v>31.449000000000002</v>
      </c>
      <c r="AH727">
        <f t="shared" si="88"/>
        <v>0.27543424317619092</v>
      </c>
      <c r="AI727">
        <v>25.47</v>
      </c>
    </row>
    <row r="728" spans="1:35" x14ac:dyDescent="0.3">
      <c r="A728">
        <v>55.2</v>
      </c>
      <c r="B728">
        <f t="shared" si="85"/>
        <v>0.82800000000000007</v>
      </c>
      <c r="C728">
        <v>31.469000000000001</v>
      </c>
      <c r="E728">
        <v>181.2</v>
      </c>
      <c r="F728">
        <f t="shared" si="86"/>
        <v>2.7179999999999995</v>
      </c>
      <c r="G728">
        <v>49.26</v>
      </c>
      <c r="V728">
        <f t="shared" si="89"/>
        <v>0.27067669172932329</v>
      </c>
      <c r="W728">
        <v>52.134999999999998</v>
      </c>
      <c r="Y728">
        <f t="shared" si="87"/>
        <v>0.54342431761789234</v>
      </c>
      <c r="Z728">
        <v>31.446000000000002</v>
      </c>
      <c r="AH728">
        <f t="shared" si="88"/>
        <v>0.27171215880894528</v>
      </c>
      <c r="AI728">
        <v>25.475999999999999</v>
      </c>
    </row>
    <row r="729" spans="1:35" x14ac:dyDescent="0.3">
      <c r="A729">
        <v>55.4</v>
      </c>
      <c r="B729">
        <f t="shared" si="85"/>
        <v>0.83099999999999996</v>
      </c>
      <c r="C729">
        <v>31.47</v>
      </c>
      <c r="E729">
        <v>181.4</v>
      </c>
      <c r="F729">
        <f t="shared" si="86"/>
        <v>2.7210000000000001</v>
      </c>
      <c r="G729">
        <v>49.438000000000002</v>
      </c>
      <c r="V729">
        <f t="shared" si="89"/>
        <v>0.26691729323308266</v>
      </c>
      <c r="W729">
        <v>52.14</v>
      </c>
      <c r="Y729">
        <f t="shared" si="87"/>
        <v>0.53598014888340106</v>
      </c>
      <c r="Z729">
        <v>31.443000000000001</v>
      </c>
      <c r="AH729">
        <f t="shared" si="88"/>
        <v>0.26799007444169964</v>
      </c>
      <c r="AI729">
        <v>25.486999999999998</v>
      </c>
    </row>
    <row r="730" spans="1:35" x14ac:dyDescent="0.3">
      <c r="A730">
        <v>55.7</v>
      </c>
      <c r="B730">
        <f t="shared" si="85"/>
        <v>0.83550000000000013</v>
      </c>
      <c r="C730">
        <v>31.47</v>
      </c>
      <c r="E730">
        <v>181.7</v>
      </c>
      <c r="F730">
        <f t="shared" si="86"/>
        <v>2.7254999999999994</v>
      </c>
      <c r="G730">
        <v>49.707999999999998</v>
      </c>
      <c r="V730">
        <f t="shared" si="89"/>
        <v>0.26315789473684204</v>
      </c>
      <c r="W730">
        <v>52.143999999999998</v>
      </c>
      <c r="Y730">
        <f t="shared" si="87"/>
        <v>0.52853598014890979</v>
      </c>
      <c r="Z730">
        <v>31.44</v>
      </c>
      <c r="AH730">
        <f t="shared" si="88"/>
        <v>0.26426799007445401</v>
      </c>
      <c r="AI730">
        <v>25.497</v>
      </c>
    </row>
    <row r="731" spans="1:35" x14ac:dyDescent="0.3">
      <c r="A731">
        <v>56</v>
      </c>
      <c r="B731">
        <f t="shared" si="85"/>
        <v>0.84</v>
      </c>
      <c r="C731">
        <v>31.471</v>
      </c>
      <c r="E731">
        <v>182</v>
      </c>
      <c r="F731">
        <f t="shared" si="86"/>
        <v>2.73</v>
      </c>
      <c r="G731">
        <v>49.982999999999997</v>
      </c>
      <c r="V731">
        <f t="shared" si="89"/>
        <v>0.25939849624060141</v>
      </c>
      <c r="W731">
        <v>52.148000000000003</v>
      </c>
      <c r="Y731">
        <f t="shared" si="87"/>
        <v>0.52109181141441852</v>
      </c>
      <c r="Z731">
        <v>31.439</v>
      </c>
      <c r="AH731">
        <f t="shared" si="88"/>
        <v>0.26054590570720837</v>
      </c>
      <c r="AI731">
        <v>25.504000000000001</v>
      </c>
    </row>
    <row r="732" spans="1:35" x14ac:dyDescent="0.3">
      <c r="A732">
        <v>56.2</v>
      </c>
      <c r="B732">
        <f t="shared" si="85"/>
        <v>0.84300000000000008</v>
      </c>
      <c r="C732">
        <v>31.47</v>
      </c>
      <c r="E732">
        <v>182.2</v>
      </c>
      <c r="F732">
        <f t="shared" si="86"/>
        <v>2.7329999999999997</v>
      </c>
      <c r="G732">
        <v>50.168999999999997</v>
      </c>
      <c r="V732">
        <f t="shared" si="89"/>
        <v>0.25563909774436078</v>
      </c>
      <c r="W732">
        <v>52.154000000000003</v>
      </c>
      <c r="Y732">
        <f t="shared" si="87"/>
        <v>0.51364764267992724</v>
      </c>
      <c r="Z732">
        <v>31.436</v>
      </c>
      <c r="AH732">
        <f t="shared" si="88"/>
        <v>0.25682382133996273</v>
      </c>
      <c r="AI732">
        <v>25.510999999999999</v>
      </c>
    </row>
    <row r="733" spans="1:35" x14ac:dyDescent="0.3">
      <c r="A733">
        <v>56.4</v>
      </c>
      <c r="B733">
        <f t="shared" si="85"/>
        <v>0.84599999999999997</v>
      </c>
      <c r="C733">
        <v>31.472000000000001</v>
      </c>
      <c r="E733">
        <v>182.4</v>
      </c>
      <c r="F733">
        <f t="shared" si="86"/>
        <v>2.7360000000000002</v>
      </c>
      <c r="G733">
        <v>50.357999999999997</v>
      </c>
      <c r="V733">
        <f t="shared" si="89"/>
        <v>0.25187969924812015</v>
      </c>
      <c r="W733">
        <v>52.161000000000001</v>
      </c>
      <c r="Y733">
        <f t="shared" si="87"/>
        <v>0.50620347394543597</v>
      </c>
      <c r="Z733">
        <v>31.434000000000001</v>
      </c>
      <c r="AH733">
        <f t="shared" si="88"/>
        <v>0.2531017369727171</v>
      </c>
      <c r="AI733">
        <v>25.521000000000001</v>
      </c>
    </row>
    <row r="734" spans="1:35" x14ac:dyDescent="0.3">
      <c r="A734">
        <v>56.7</v>
      </c>
      <c r="B734">
        <f t="shared" si="85"/>
        <v>0.85050000000000014</v>
      </c>
      <c r="C734">
        <v>31.472999999999999</v>
      </c>
      <c r="E734">
        <v>182.7</v>
      </c>
      <c r="F734">
        <f t="shared" si="86"/>
        <v>2.7404999999999995</v>
      </c>
      <c r="G734">
        <v>50.645000000000003</v>
      </c>
      <c r="V734">
        <f t="shared" si="89"/>
        <v>0.24812030075187955</v>
      </c>
      <c r="W734">
        <v>52.164999999999999</v>
      </c>
      <c r="Y734">
        <f t="shared" si="87"/>
        <v>0.49875930521094464</v>
      </c>
      <c r="Z734">
        <v>31.431999999999999</v>
      </c>
      <c r="AH734">
        <f t="shared" si="88"/>
        <v>0.24937965260547143</v>
      </c>
      <c r="AI734">
        <v>25.532</v>
      </c>
    </row>
    <row r="735" spans="1:35" x14ac:dyDescent="0.3">
      <c r="A735">
        <v>57</v>
      </c>
      <c r="B735">
        <f t="shared" si="85"/>
        <v>0.85499999999999998</v>
      </c>
      <c r="C735">
        <v>31.474</v>
      </c>
      <c r="E735">
        <v>183</v>
      </c>
      <c r="F735">
        <f t="shared" si="86"/>
        <v>2.7450000000000001</v>
      </c>
      <c r="G735">
        <v>50.938000000000002</v>
      </c>
      <c r="V735">
        <f t="shared" si="89"/>
        <v>0.24436090225563895</v>
      </c>
      <c r="W735">
        <v>52.168999999999997</v>
      </c>
      <c r="Y735">
        <f t="shared" si="87"/>
        <v>0.49131513647645331</v>
      </c>
      <c r="Z735">
        <v>31.431999999999999</v>
      </c>
      <c r="AH735">
        <f t="shared" si="88"/>
        <v>0.24565756823822577</v>
      </c>
      <c r="AI735">
        <v>25.538</v>
      </c>
    </row>
    <row r="736" spans="1:35" x14ac:dyDescent="0.3">
      <c r="A736">
        <v>57.2</v>
      </c>
      <c r="B736">
        <f t="shared" si="85"/>
        <v>0.8580000000000001</v>
      </c>
      <c r="C736">
        <v>31.475000000000001</v>
      </c>
      <c r="E736">
        <v>183.2</v>
      </c>
      <c r="F736">
        <f t="shared" si="86"/>
        <v>2.7479999999999993</v>
      </c>
      <c r="G736">
        <v>51.137</v>
      </c>
      <c r="V736">
        <f t="shared" si="89"/>
        <v>0.24060150375939834</v>
      </c>
      <c r="W736">
        <v>52.176000000000002</v>
      </c>
      <c r="Y736">
        <f t="shared" si="87"/>
        <v>0.48387096774196198</v>
      </c>
      <c r="Z736">
        <v>31.43</v>
      </c>
      <c r="AH736">
        <f t="shared" si="88"/>
        <v>0.2419354838709801</v>
      </c>
      <c r="AI736">
        <v>25.545000000000002</v>
      </c>
    </row>
    <row r="737" spans="1:35" x14ac:dyDescent="0.3">
      <c r="A737">
        <v>57.4</v>
      </c>
      <c r="B737">
        <f t="shared" si="85"/>
        <v>0.86099999999999999</v>
      </c>
      <c r="C737">
        <v>31.475000000000001</v>
      </c>
      <c r="E737">
        <v>183.4</v>
      </c>
      <c r="F737">
        <f t="shared" si="86"/>
        <v>2.7510000000000003</v>
      </c>
      <c r="G737">
        <v>51.337000000000003</v>
      </c>
      <c r="V737">
        <f t="shared" si="89"/>
        <v>0.23684210526315774</v>
      </c>
      <c r="W737">
        <v>52.183999999999997</v>
      </c>
      <c r="Y737">
        <f t="shared" si="87"/>
        <v>0.47642679900747065</v>
      </c>
      <c r="Z737">
        <v>31.428000000000001</v>
      </c>
      <c r="AH737">
        <f t="shared" si="88"/>
        <v>0.23821339950373444</v>
      </c>
      <c r="AI737">
        <v>25.556000000000001</v>
      </c>
    </row>
    <row r="738" spans="1:35" x14ac:dyDescent="0.3">
      <c r="A738">
        <v>57.7</v>
      </c>
      <c r="B738">
        <f t="shared" si="85"/>
        <v>0.86550000000000016</v>
      </c>
      <c r="C738">
        <v>31.475999999999999</v>
      </c>
      <c r="E738">
        <v>183.7</v>
      </c>
      <c r="F738">
        <f t="shared" si="86"/>
        <v>2.7554999999999996</v>
      </c>
      <c r="G738">
        <v>51.645000000000003</v>
      </c>
      <c r="V738">
        <f t="shared" si="89"/>
        <v>0.23308270676691714</v>
      </c>
      <c r="W738">
        <v>52.189</v>
      </c>
      <c r="Y738">
        <f t="shared" si="87"/>
        <v>0.46898263027297932</v>
      </c>
      <c r="Z738">
        <v>31.405999999999999</v>
      </c>
      <c r="AH738">
        <f t="shared" si="88"/>
        <v>0.23449131513648877</v>
      </c>
      <c r="AI738">
        <v>25.565999999999999</v>
      </c>
    </row>
    <row r="739" spans="1:35" x14ac:dyDescent="0.3">
      <c r="A739">
        <v>58</v>
      </c>
      <c r="B739">
        <f t="shared" si="85"/>
        <v>0.87</v>
      </c>
      <c r="C739">
        <v>31.477</v>
      </c>
      <c r="E739">
        <v>184</v>
      </c>
      <c r="F739">
        <f t="shared" si="86"/>
        <v>2.76</v>
      </c>
      <c r="G739">
        <v>51.956000000000003</v>
      </c>
      <c r="V739">
        <f t="shared" si="89"/>
        <v>0.22932330827067654</v>
      </c>
      <c r="W739">
        <v>52.194000000000003</v>
      </c>
      <c r="Y739">
        <f t="shared" si="87"/>
        <v>0.46153846153848799</v>
      </c>
      <c r="Z739">
        <v>31.425999999999998</v>
      </c>
      <c r="AH739">
        <f t="shared" si="88"/>
        <v>0.23076923076924311</v>
      </c>
      <c r="AI739">
        <v>25.573</v>
      </c>
    </row>
    <row r="740" spans="1:35" x14ac:dyDescent="0.3">
      <c r="A740">
        <v>58.2</v>
      </c>
      <c r="B740">
        <f t="shared" si="85"/>
        <v>0.87300000000000011</v>
      </c>
      <c r="C740">
        <v>31.477</v>
      </c>
      <c r="E740">
        <v>184.2</v>
      </c>
      <c r="F740">
        <f t="shared" si="86"/>
        <v>2.7629999999999995</v>
      </c>
      <c r="G740">
        <v>52.167000000000002</v>
      </c>
      <c r="V740">
        <f t="shared" si="89"/>
        <v>0.22556390977443594</v>
      </c>
      <c r="W740">
        <v>52.201999999999998</v>
      </c>
      <c r="Y740">
        <f t="shared" si="87"/>
        <v>0.45409429280399666</v>
      </c>
      <c r="Z740">
        <v>31.423999999999999</v>
      </c>
      <c r="AH740">
        <f t="shared" si="88"/>
        <v>0.22704714640199744</v>
      </c>
      <c r="AI740">
        <v>25.579000000000001</v>
      </c>
    </row>
    <row r="741" spans="1:35" x14ac:dyDescent="0.3">
      <c r="A741">
        <v>58.4</v>
      </c>
      <c r="B741">
        <f t="shared" si="85"/>
        <v>0.87599999999999989</v>
      </c>
      <c r="C741">
        <v>31.478000000000002</v>
      </c>
      <c r="E741">
        <v>184.4</v>
      </c>
      <c r="F741">
        <f t="shared" si="86"/>
        <v>2.766</v>
      </c>
      <c r="G741">
        <v>52.381</v>
      </c>
      <c r="V741">
        <f t="shared" si="89"/>
        <v>0.22180451127819534</v>
      </c>
      <c r="W741">
        <v>52.21</v>
      </c>
      <c r="Y741">
        <f t="shared" si="87"/>
        <v>0.44665012406950533</v>
      </c>
      <c r="Z741">
        <v>31.422999999999998</v>
      </c>
      <c r="AH741">
        <f t="shared" si="88"/>
        <v>0.22332506203475178</v>
      </c>
      <c r="AI741">
        <v>25.591000000000001</v>
      </c>
    </row>
    <row r="742" spans="1:35" x14ac:dyDescent="0.3">
      <c r="A742">
        <v>58.7</v>
      </c>
      <c r="B742">
        <f t="shared" si="85"/>
        <v>0.88050000000000006</v>
      </c>
      <c r="C742">
        <v>31.478999999999999</v>
      </c>
      <c r="E742">
        <v>184.7</v>
      </c>
      <c r="F742">
        <f t="shared" si="86"/>
        <v>2.7704999999999997</v>
      </c>
      <c r="G742">
        <v>52.707999999999998</v>
      </c>
      <c r="V742">
        <f t="shared" si="89"/>
        <v>0.21804511278195474</v>
      </c>
      <c r="W742">
        <v>52.215000000000003</v>
      </c>
      <c r="Y742">
        <f t="shared" si="87"/>
        <v>0.439205955335014</v>
      </c>
      <c r="Z742">
        <v>31.422000000000001</v>
      </c>
      <c r="AH742">
        <f t="shared" si="88"/>
        <v>0.21960297766750611</v>
      </c>
      <c r="AI742">
        <v>25.600999999999999</v>
      </c>
    </row>
    <row r="743" spans="1:35" x14ac:dyDescent="0.3">
      <c r="A743">
        <v>59</v>
      </c>
      <c r="B743">
        <f t="shared" si="85"/>
        <v>0.88500000000000001</v>
      </c>
      <c r="C743">
        <v>31.478999999999999</v>
      </c>
      <c r="E743">
        <v>185</v>
      </c>
      <c r="F743">
        <f t="shared" si="86"/>
        <v>2.7749999999999999</v>
      </c>
      <c r="G743">
        <v>53.040999999999997</v>
      </c>
      <c r="V743">
        <f t="shared" si="89"/>
        <v>0.21428571428571414</v>
      </c>
      <c r="W743">
        <v>52.220999999999997</v>
      </c>
      <c r="Y743">
        <f t="shared" si="87"/>
        <v>0.43176178660052267</v>
      </c>
      <c r="Z743">
        <v>31.375</v>
      </c>
      <c r="AH743">
        <f t="shared" si="88"/>
        <v>0.21588089330026045</v>
      </c>
      <c r="AI743">
        <v>25.608000000000001</v>
      </c>
    </row>
    <row r="744" spans="1:35" x14ac:dyDescent="0.3">
      <c r="A744">
        <v>59.2</v>
      </c>
      <c r="B744">
        <f t="shared" si="85"/>
        <v>0.88800000000000012</v>
      </c>
      <c r="C744">
        <v>31.48</v>
      </c>
      <c r="E744">
        <v>185.2</v>
      </c>
      <c r="F744">
        <f t="shared" si="86"/>
        <v>2.7779999999999996</v>
      </c>
      <c r="G744">
        <v>53.268000000000001</v>
      </c>
      <c r="V744">
        <f t="shared" si="89"/>
        <v>0.21052631578947353</v>
      </c>
      <c r="W744">
        <v>52.23</v>
      </c>
      <c r="Y744">
        <f t="shared" si="87"/>
        <v>0.42431761786603134</v>
      </c>
      <c r="Z744">
        <v>31.42</v>
      </c>
      <c r="AH744">
        <f t="shared" si="88"/>
        <v>0.21215880893301478</v>
      </c>
      <c r="AI744">
        <v>25.614999999999998</v>
      </c>
    </row>
    <row r="745" spans="1:35" x14ac:dyDescent="0.3">
      <c r="A745">
        <v>59.4</v>
      </c>
      <c r="B745">
        <f t="shared" si="85"/>
        <v>0.8909999999999999</v>
      </c>
      <c r="C745">
        <v>31.48</v>
      </c>
      <c r="E745">
        <v>185.4</v>
      </c>
      <c r="F745">
        <f t="shared" si="86"/>
        <v>2.7810000000000001</v>
      </c>
      <c r="G745">
        <v>53.497</v>
      </c>
      <c r="V745">
        <f t="shared" si="89"/>
        <v>0.20676691729323293</v>
      </c>
      <c r="W745">
        <v>52.238999999999997</v>
      </c>
      <c r="Y745">
        <f t="shared" si="87"/>
        <v>0.41687344913154001</v>
      </c>
      <c r="Z745">
        <v>31.42</v>
      </c>
      <c r="AH745">
        <f t="shared" si="88"/>
        <v>0.20843672456576912</v>
      </c>
      <c r="AI745">
        <v>25.626000000000001</v>
      </c>
    </row>
    <row r="746" spans="1:35" x14ac:dyDescent="0.3">
      <c r="A746">
        <v>59.7</v>
      </c>
      <c r="B746">
        <f t="shared" si="85"/>
        <v>0.89550000000000007</v>
      </c>
      <c r="C746">
        <v>31.481000000000002</v>
      </c>
      <c r="E746">
        <v>185.7</v>
      </c>
      <c r="F746">
        <f t="shared" si="86"/>
        <v>2.7854999999999994</v>
      </c>
      <c r="G746">
        <v>53.847000000000001</v>
      </c>
      <c r="V746">
        <f t="shared" si="89"/>
        <v>0.20300751879699233</v>
      </c>
      <c r="W746">
        <v>52.244999999999997</v>
      </c>
      <c r="Y746">
        <f t="shared" si="87"/>
        <v>0.40942928039704868</v>
      </c>
      <c r="Z746">
        <v>31.419</v>
      </c>
      <c r="AH746">
        <f t="shared" si="88"/>
        <v>0.20471464019852345</v>
      </c>
      <c r="AI746">
        <v>25.635999999999999</v>
      </c>
    </row>
    <row r="747" spans="1:35" x14ac:dyDescent="0.3">
      <c r="A747">
        <v>60</v>
      </c>
      <c r="B747">
        <f t="shared" si="85"/>
        <v>0.9</v>
      </c>
      <c r="C747">
        <v>31.481999999999999</v>
      </c>
      <c r="E747">
        <v>186</v>
      </c>
      <c r="F747">
        <f t="shared" si="86"/>
        <v>2.79</v>
      </c>
      <c r="G747">
        <v>54.204999999999998</v>
      </c>
      <c r="V747">
        <f t="shared" si="89"/>
        <v>0.19924812030075173</v>
      </c>
      <c r="W747">
        <v>52.250999999999998</v>
      </c>
      <c r="Y747">
        <f t="shared" si="87"/>
        <v>0.40198511166255735</v>
      </c>
      <c r="Z747">
        <v>31.42</v>
      </c>
      <c r="AH747">
        <f t="shared" si="88"/>
        <v>0.20099255583127779</v>
      </c>
      <c r="AI747">
        <v>25.643000000000001</v>
      </c>
    </row>
    <row r="748" spans="1:35" x14ac:dyDescent="0.3">
      <c r="A748">
        <v>60.2</v>
      </c>
      <c r="B748">
        <f t="shared" si="85"/>
        <v>0.90300000000000014</v>
      </c>
      <c r="C748">
        <v>31.483000000000001</v>
      </c>
      <c r="E748">
        <v>186.2</v>
      </c>
      <c r="F748">
        <f t="shared" si="86"/>
        <v>2.7929999999999997</v>
      </c>
      <c r="G748">
        <v>54.448999999999998</v>
      </c>
      <c r="V748">
        <f t="shared" si="89"/>
        <v>0.19548872180451113</v>
      </c>
      <c r="W748">
        <v>52.26</v>
      </c>
      <c r="Y748">
        <f t="shared" si="87"/>
        <v>0.39454094292806602</v>
      </c>
      <c r="Z748">
        <v>31.419</v>
      </c>
      <c r="AH748">
        <f t="shared" si="88"/>
        <v>0.19727047146403212</v>
      </c>
      <c r="AI748">
        <v>25.65</v>
      </c>
    </row>
    <row r="749" spans="1:35" x14ac:dyDescent="0.3">
      <c r="A749">
        <v>60.4</v>
      </c>
      <c r="B749">
        <f t="shared" si="85"/>
        <v>0.90599999999999992</v>
      </c>
      <c r="C749">
        <v>31.484000000000002</v>
      </c>
      <c r="E749">
        <v>186.4</v>
      </c>
      <c r="F749">
        <f t="shared" si="86"/>
        <v>2.7960000000000003</v>
      </c>
      <c r="G749">
        <v>54.694000000000003</v>
      </c>
      <c r="V749">
        <f t="shared" si="89"/>
        <v>0.19172932330827053</v>
      </c>
      <c r="W749">
        <v>52.27</v>
      </c>
      <c r="Y749">
        <f t="shared" si="87"/>
        <v>0.38709677419357469</v>
      </c>
      <c r="Z749">
        <v>31.419</v>
      </c>
      <c r="AH749">
        <f t="shared" si="88"/>
        <v>0.19354838709678646</v>
      </c>
      <c r="AI749">
        <v>25.661000000000001</v>
      </c>
    </row>
    <row r="750" spans="1:35" x14ac:dyDescent="0.3">
      <c r="A750">
        <v>60.7</v>
      </c>
      <c r="B750">
        <f t="shared" si="85"/>
        <v>0.91050000000000009</v>
      </c>
      <c r="C750">
        <v>31.484000000000002</v>
      </c>
      <c r="E750">
        <v>186.7</v>
      </c>
      <c r="F750">
        <f t="shared" si="86"/>
        <v>2.8004999999999995</v>
      </c>
      <c r="G750">
        <v>55.072000000000003</v>
      </c>
      <c r="V750">
        <f t="shared" si="89"/>
        <v>0.18796992481202993</v>
      </c>
      <c r="W750">
        <v>52.277000000000001</v>
      </c>
      <c r="Y750">
        <f t="shared" si="87"/>
        <v>0.37965260545908336</v>
      </c>
      <c r="Z750">
        <v>31.419</v>
      </c>
      <c r="AH750">
        <f t="shared" si="88"/>
        <v>0.18982630272954079</v>
      </c>
      <c r="AI750">
        <v>25.670999999999999</v>
      </c>
    </row>
    <row r="751" spans="1:35" x14ac:dyDescent="0.3">
      <c r="A751">
        <v>61</v>
      </c>
      <c r="B751">
        <f t="shared" si="85"/>
        <v>0.91500000000000004</v>
      </c>
      <c r="C751">
        <v>31.486000000000001</v>
      </c>
      <c r="E751">
        <v>187</v>
      </c>
      <c r="F751">
        <f t="shared" si="86"/>
        <v>2.8050000000000002</v>
      </c>
      <c r="G751">
        <v>55.457000000000001</v>
      </c>
      <c r="V751">
        <f t="shared" si="89"/>
        <v>0.18421052631578932</v>
      </c>
      <c r="W751">
        <v>52.283999999999999</v>
      </c>
      <c r="Y751">
        <f t="shared" si="87"/>
        <v>0.37220843672459203</v>
      </c>
      <c r="Z751">
        <v>31.42</v>
      </c>
      <c r="AH751">
        <f t="shared" si="88"/>
        <v>0.18610421836229513</v>
      </c>
      <c r="AI751">
        <v>25.678000000000001</v>
      </c>
    </row>
    <row r="752" spans="1:35" x14ac:dyDescent="0.3">
      <c r="A752">
        <v>61.2</v>
      </c>
      <c r="B752">
        <f t="shared" si="85"/>
        <v>0.91800000000000015</v>
      </c>
      <c r="C752">
        <v>31.486999999999998</v>
      </c>
      <c r="E752">
        <v>187.2</v>
      </c>
      <c r="F752">
        <f t="shared" si="86"/>
        <v>2.8079999999999994</v>
      </c>
      <c r="G752">
        <v>55.72</v>
      </c>
      <c r="V752">
        <f t="shared" si="89"/>
        <v>0.18045112781954872</v>
      </c>
      <c r="W752">
        <v>52.293999999999997</v>
      </c>
      <c r="Y752">
        <f t="shared" si="87"/>
        <v>0.3647642679901007</v>
      </c>
      <c r="Z752">
        <v>31.420999999999999</v>
      </c>
      <c r="AH752">
        <f t="shared" si="88"/>
        <v>0.18238213399504946</v>
      </c>
      <c r="AI752">
        <v>25.684999999999999</v>
      </c>
    </row>
    <row r="753" spans="1:35" x14ac:dyDescent="0.3">
      <c r="A753">
        <v>61.4</v>
      </c>
      <c r="B753">
        <f t="shared" si="85"/>
        <v>0.92099999999999993</v>
      </c>
      <c r="C753">
        <v>31.486999999999998</v>
      </c>
      <c r="E753">
        <v>187.4</v>
      </c>
      <c r="F753">
        <f t="shared" si="86"/>
        <v>2.8110000000000004</v>
      </c>
      <c r="G753">
        <v>55.984000000000002</v>
      </c>
      <c r="V753">
        <f t="shared" si="89"/>
        <v>0.17669172932330812</v>
      </c>
      <c r="W753">
        <v>52.305</v>
      </c>
      <c r="Y753">
        <f t="shared" si="87"/>
        <v>0.35732009925560937</v>
      </c>
      <c r="Z753">
        <v>31.420999999999999</v>
      </c>
      <c r="AH753">
        <f t="shared" si="88"/>
        <v>0.1786600496278038</v>
      </c>
      <c r="AI753">
        <v>25.696000000000002</v>
      </c>
    </row>
    <row r="754" spans="1:35" x14ac:dyDescent="0.3">
      <c r="A754">
        <v>61.7</v>
      </c>
      <c r="B754">
        <f t="shared" si="85"/>
        <v>0.9255000000000001</v>
      </c>
      <c r="C754">
        <v>31.488</v>
      </c>
      <c r="E754">
        <v>187.7</v>
      </c>
      <c r="F754">
        <f t="shared" si="86"/>
        <v>2.8154999999999997</v>
      </c>
      <c r="G754">
        <v>56.390999999999998</v>
      </c>
      <c r="V754">
        <f t="shared" si="89"/>
        <v>0.17293233082706752</v>
      </c>
      <c r="W754">
        <v>52.311999999999998</v>
      </c>
      <c r="Y754">
        <f t="shared" si="87"/>
        <v>0.34987593052111804</v>
      </c>
      <c r="Z754">
        <v>31.422999999999998</v>
      </c>
      <c r="AH754">
        <f t="shared" si="88"/>
        <v>0.17493796526055813</v>
      </c>
      <c r="AI754">
        <v>25.707000000000001</v>
      </c>
    </row>
    <row r="755" spans="1:35" x14ac:dyDescent="0.3">
      <c r="A755">
        <v>62</v>
      </c>
      <c r="B755">
        <f t="shared" si="85"/>
        <v>0.93</v>
      </c>
      <c r="C755">
        <v>31.49</v>
      </c>
      <c r="E755">
        <v>188</v>
      </c>
      <c r="F755">
        <f t="shared" si="86"/>
        <v>2.82</v>
      </c>
      <c r="G755">
        <v>56.805999999999997</v>
      </c>
      <c r="V755">
        <f t="shared" si="89"/>
        <v>0.16917293233082692</v>
      </c>
      <c r="W755">
        <v>52.319000000000003</v>
      </c>
      <c r="Y755">
        <f t="shared" si="87"/>
        <v>0.34243176178662671</v>
      </c>
      <c r="Z755">
        <v>31.423999999999999</v>
      </c>
      <c r="AH755">
        <f t="shared" si="88"/>
        <v>0.17121588089331247</v>
      </c>
      <c r="AI755">
        <v>25.713000000000001</v>
      </c>
    </row>
    <row r="756" spans="1:35" x14ac:dyDescent="0.3">
      <c r="A756">
        <v>62.2</v>
      </c>
      <c r="B756">
        <f t="shared" si="85"/>
        <v>0.93300000000000016</v>
      </c>
      <c r="C756">
        <v>31.491</v>
      </c>
      <c r="E756">
        <v>188.2</v>
      </c>
      <c r="F756">
        <f t="shared" si="86"/>
        <v>2.8229999999999995</v>
      </c>
      <c r="G756">
        <v>57.088999999999999</v>
      </c>
      <c r="V756">
        <f t="shared" si="89"/>
        <v>0.16541353383458632</v>
      </c>
      <c r="W756">
        <v>52.331000000000003</v>
      </c>
      <c r="Y756">
        <f t="shared" si="87"/>
        <v>0.33498759305213538</v>
      </c>
      <c r="Z756">
        <v>31.425000000000001</v>
      </c>
      <c r="AH756">
        <f t="shared" si="88"/>
        <v>0.1674937965260668</v>
      </c>
      <c r="AI756">
        <v>25.721</v>
      </c>
    </row>
    <row r="757" spans="1:35" x14ac:dyDescent="0.3">
      <c r="A757">
        <v>62.4</v>
      </c>
      <c r="B757">
        <f t="shared" si="85"/>
        <v>0.93599999999999994</v>
      </c>
      <c r="C757">
        <v>31.492000000000001</v>
      </c>
      <c r="E757">
        <v>188.4</v>
      </c>
      <c r="F757">
        <f t="shared" si="86"/>
        <v>2.8260000000000001</v>
      </c>
      <c r="G757">
        <v>57.375</v>
      </c>
      <c r="V757">
        <f t="shared" si="89"/>
        <v>0.16165413533834572</v>
      </c>
      <c r="W757">
        <v>52.341999999999999</v>
      </c>
      <c r="Y757">
        <f t="shared" si="87"/>
        <v>0.32754342431764405</v>
      </c>
      <c r="Z757">
        <v>31.427</v>
      </c>
      <c r="AH757">
        <f t="shared" si="88"/>
        <v>0.16377171215882114</v>
      </c>
      <c r="AI757">
        <v>25.731999999999999</v>
      </c>
    </row>
    <row r="758" spans="1:35" x14ac:dyDescent="0.3">
      <c r="A758">
        <v>62.7</v>
      </c>
      <c r="B758">
        <f t="shared" si="85"/>
        <v>0.94050000000000011</v>
      </c>
      <c r="C758">
        <v>31.492999999999999</v>
      </c>
      <c r="E758">
        <v>188.7</v>
      </c>
      <c r="F758">
        <f t="shared" si="86"/>
        <v>2.8304999999999993</v>
      </c>
      <c r="G758">
        <v>57.814</v>
      </c>
      <c r="V758">
        <f t="shared" si="89"/>
        <v>0.15789473684210512</v>
      </c>
      <c r="W758">
        <v>52.35</v>
      </c>
      <c r="Y758">
        <f t="shared" si="87"/>
        <v>0.32009925558315272</v>
      </c>
      <c r="Z758">
        <v>31.428999999999998</v>
      </c>
      <c r="AH758">
        <f t="shared" si="88"/>
        <v>0.16004962779157547</v>
      </c>
      <c r="AI758">
        <v>25.742000000000001</v>
      </c>
    </row>
    <row r="759" spans="1:35" x14ac:dyDescent="0.3">
      <c r="A759">
        <v>63</v>
      </c>
      <c r="B759">
        <f t="shared" si="85"/>
        <v>0.94499999999999995</v>
      </c>
      <c r="C759">
        <v>31.495000000000001</v>
      </c>
      <c r="E759">
        <v>189</v>
      </c>
      <c r="F759">
        <f t="shared" si="86"/>
        <v>2.835</v>
      </c>
      <c r="G759">
        <v>58.264000000000003</v>
      </c>
      <c r="V759">
        <f t="shared" si="89"/>
        <v>0.15413533834586451</v>
      </c>
      <c r="W759">
        <v>52.357999999999997</v>
      </c>
      <c r="Y759">
        <f t="shared" si="87"/>
        <v>0.31265508684866139</v>
      </c>
      <c r="Z759">
        <v>31.431000000000001</v>
      </c>
      <c r="AH759">
        <f t="shared" si="88"/>
        <v>0.15632754342432981</v>
      </c>
      <c r="AI759">
        <v>25.75</v>
      </c>
    </row>
    <row r="760" spans="1:35" x14ac:dyDescent="0.3">
      <c r="A760">
        <v>63.2</v>
      </c>
      <c r="B760">
        <f t="shared" si="85"/>
        <v>0.94800000000000006</v>
      </c>
      <c r="C760">
        <v>31.495999999999999</v>
      </c>
      <c r="E760">
        <v>189.2</v>
      </c>
      <c r="F760">
        <f t="shared" si="86"/>
        <v>2.8379999999999996</v>
      </c>
      <c r="G760">
        <v>58.57</v>
      </c>
      <c r="V760">
        <f t="shared" si="89"/>
        <v>0.15037593984962391</v>
      </c>
      <c r="W760">
        <v>52.37</v>
      </c>
      <c r="Y760">
        <f t="shared" si="87"/>
        <v>0.30521091811417006</v>
      </c>
      <c r="Z760">
        <v>31.431999999999999</v>
      </c>
      <c r="AH760">
        <f t="shared" si="88"/>
        <v>0.15260545905708414</v>
      </c>
      <c r="AI760">
        <v>25.757000000000001</v>
      </c>
    </row>
    <row r="761" spans="1:35" x14ac:dyDescent="0.3">
      <c r="A761">
        <v>63.4</v>
      </c>
      <c r="B761">
        <f t="shared" si="85"/>
        <v>0.95099999999999996</v>
      </c>
      <c r="C761">
        <v>31.497</v>
      </c>
      <c r="E761">
        <v>189.4</v>
      </c>
      <c r="F761">
        <f t="shared" si="86"/>
        <v>2.8410000000000002</v>
      </c>
      <c r="G761">
        <v>58.881</v>
      </c>
      <c r="V761">
        <f t="shared" si="89"/>
        <v>0.14661654135338331</v>
      </c>
      <c r="W761">
        <v>52.383000000000003</v>
      </c>
      <c r="Y761">
        <f t="shared" si="87"/>
        <v>0.29776674937967873</v>
      </c>
      <c r="Z761">
        <v>31.434999999999999</v>
      </c>
      <c r="AH761">
        <f t="shared" si="88"/>
        <v>0.14888337468983848</v>
      </c>
      <c r="AI761">
        <v>25.768000000000001</v>
      </c>
    </row>
    <row r="762" spans="1:35" x14ac:dyDescent="0.3">
      <c r="A762">
        <v>63.7</v>
      </c>
      <c r="B762">
        <f t="shared" si="85"/>
        <v>0.95550000000000013</v>
      </c>
      <c r="C762">
        <v>31.498999999999999</v>
      </c>
      <c r="E762">
        <v>189.7</v>
      </c>
      <c r="F762">
        <f t="shared" si="86"/>
        <v>2.8454999999999995</v>
      </c>
      <c r="G762">
        <v>59.357999999999997</v>
      </c>
      <c r="V762">
        <f t="shared" si="89"/>
        <v>0.14285714285714271</v>
      </c>
      <c r="W762">
        <v>52.392000000000003</v>
      </c>
      <c r="Y762">
        <f t="shared" si="87"/>
        <v>0.2903225806451874</v>
      </c>
      <c r="Z762">
        <v>31.437999999999999</v>
      </c>
      <c r="AH762">
        <f t="shared" si="88"/>
        <v>0.14516129032259281</v>
      </c>
      <c r="AI762">
        <v>25.779</v>
      </c>
    </row>
    <row r="763" spans="1:35" x14ac:dyDescent="0.3">
      <c r="A763">
        <v>64</v>
      </c>
      <c r="B763">
        <f t="shared" si="85"/>
        <v>0.96</v>
      </c>
      <c r="C763">
        <v>31.501000000000001</v>
      </c>
      <c r="E763">
        <v>190</v>
      </c>
      <c r="F763">
        <f t="shared" si="86"/>
        <v>2.85</v>
      </c>
      <c r="G763">
        <v>59.847000000000001</v>
      </c>
      <c r="V763">
        <f t="shared" si="89"/>
        <v>0.13909774436090211</v>
      </c>
      <c r="W763">
        <v>52.399000000000001</v>
      </c>
      <c r="Y763">
        <f t="shared" si="87"/>
        <v>0.28287841191069607</v>
      </c>
      <c r="Z763">
        <v>31.440999999999999</v>
      </c>
      <c r="AH763">
        <f t="shared" si="88"/>
        <v>0.14143920595534715</v>
      </c>
      <c r="AI763">
        <v>25.786000000000001</v>
      </c>
    </row>
    <row r="764" spans="1:35" x14ac:dyDescent="0.3">
      <c r="A764">
        <v>64.2</v>
      </c>
      <c r="B764">
        <f t="shared" ref="B764:B827" si="90">A764*1.5/100</f>
        <v>0.96300000000000008</v>
      </c>
      <c r="C764">
        <v>31.501999999999999</v>
      </c>
      <c r="E764">
        <v>190.2</v>
      </c>
      <c r="F764">
        <f t="shared" si="86"/>
        <v>2.8529999999999998</v>
      </c>
      <c r="G764">
        <v>60.18</v>
      </c>
      <c r="V764">
        <f t="shared" si="89"/>
        <v>0.13533834586466151</v>
      </c>
      <c r="W764">
        <v>52.396999999999998</v>
      </c>
      <c r="Y764">
        <f t="shared" si="87"/>
        <v>0.27543424317620474</v>
      </c>
      <c r="Z764">
        <v>31.442</v>
      </c>
      <c r="AH764">
        <f t="shared" si="88"/>
        <v>0.13771712158810148</v>
      </c>
      <c r="AI764">
        <v>25.792999999999999</v>
      </c>
    </row>
    <row r="765" spans="1:35" x14ac:dyDescent="0.3">
      <c r="A765">
        <v>64.400000000000006</v>
      </c>
      <c r="B765">
        <f t="shared" si="90"/>
        <v>0.96600000000000008</v>
      </c>
      <c r="C765">
        <v>31.504000000000001</v>
      </c>
      <c r="E765">
        <v>190.4</v>
      </c>
      <c r="F765">
        <f t="shared" si="86"/>
        <v>2.8560000000000003</v>
      </c>
      <c r="G765">
        <v>60.515000000000001</v>
      </c>
      <c r="V765">
        <f t="shared" si="89"/>
        <v>0.13157894736842091</v>
      </c>
      <c r="W765">
        <v>52.423000000000002</v>
      </c>
      <c r="Y765">
        <f t="shared" si="87"/>
        <v>0.26799007444171341</v>
      </c>
      <c r="Z765">
        <v>31.446000000000002</v>
      </c>
      <c r="AH765">
        <f t="shared" si="88"/>
        <v>0.13399503722085582</v>
      </c>
      <c r="AI765">
        <v>25.803999999999998</v>
      </c>
    </row>
    <row r="766" spans="1:35" x14ac:dyDescent="0.3">
      <c r="A766">
        <v>64.7</v>
      </c>
      <c r="B766">
        <f t="shared" si="90"/>
        <v>0.97050000000000014</v>
      </c>
      <c r="C766">
        <v>31.506</v>
      </c>
      <c r="E766">
        <v>190.7</v>
      </c>
      <c r="F766">
        <f t="shared" si="86"/>
        <v>2.8604999999999996</v>
      </c>
      <c r="G766">
        <v>61.03</v>
      </c>
      <c r="V766">
        <f t="shared" si="89"/>
        <v>0.12781954887218031</v>
      </c>
      <c r="W766">
        <v>52.430999999999997</v>
      </c>
      <c r="Y766">
        <f t="shared" si="87"/>
        <v>0.26054590570722208</v>
      </c>
      <c r="Z766">
        <v>31.45</v>
      </c>
      <c r="AH766">
        <f t="shared" si="88"/>
        <v>0.13027295285361015</v>
      </c>
      <c r="AI766">
        <v>25.815000000000001</v>
      </c>
    </row>
    <row r="767" spans="1:35" x14ac:dyDescent="0.3">
      <c r="A767">
        <v>65</v>
      </c>
      <c r="B767">
        <f t="shared" si="90"/>
        <v>0.97499999999999998</v>
      </c>
      <c r="C767">
        <v>31.507999999999999</v>
      </c>
      <c r="E767">
        <v>191</v>
      </c>
      <c r="F767">
        <f t="shared" si="86"/>
        <v>2.8650000000000002</v>
      </c>
      <c r="G767">
        <v>61.558999999999997</v>
      </c>
      <c r="V767">
        <f t="shared" si="89"/>
        <v>0.1240601503759397</v>
      </c>
      <c r="W767">
        <v>52.439</v>
      </c>
      <c r="Y767">
        <f t="shared" si="87"/>
        <v>0.25310173697273075</v>
      </c>
      <c r="Z767">
        <v>31.452999999999999</v>
      </c>
      <c r="AH767">
        <f t="shared" si="88"/>
        <v>0.12655086848636449</v>
      </c>
      <c r="AI767">
        <v>25.823</v>
      </c>
    </row>
    <row r="768" spans="1:35" x14ac:dyDescent="0.3">
      <c r="A768">
        <v>65.2</v>
      </c>
      <c r="B768">
        <f t="shared" si="90"/>
        <v>0.97800000000000009</v>
      </c>
      <c r="C768">
        <v>31.509</v>
      </c>
      <c r="E768">
        <v>191.2</v>
      </c>
      <c r="F768">
        <f t="shared" si="86"/>
        <v>2.8679999999999994</v>
      </c>
      <c r="G768">
        <v>61.918999999999997</v>
      </c>
      <c r="V768">
        <f t="shared" si="89"/>
        <v>0.1203007518796991</v>
      </c>
      <c r="W768">
        <v>52.451999999999998</v>
      </c>
      <c r="Y768">
        <f t="shared" si="87"/>
        <v>0.24565756823823945</v>
      </c>
      <c r="Z768">
        <v>31.456</v>
      </c>
      <c r="AH768">
        <f t="shared" si="88"/>
        <v>0.12282878411911884</v>
      </c>
      <c r="AI768">
        <v>25.83</v>
      </c>
    </row>
    <row r="769" spans="1:35" x14ac:dyDescent="0.3">
      <c r="A769">
        <v>65.400000000000006</v>
      </c>
      <c r="B769">
        <f t="shared" si="90"/>
        <v>0.98100000000000009</v>
      </c>
      <c r="C769">
        <v>31.510999999999999</v>
      </c>
      <c r="E769">
        <v>191.4</v>
      </c>
      <c r="F769">
        <f t="shared" si="86"/>
        <v>2.8710000000000004</v>
      </c>
      <c r="G769">
        <v>62.284999999999997</v>
      </c>
      <c r="V769">
        <f t="shared" si="89"/>
        <v>0.1165413533834585</v>
      </c>
      <c r="W769">
        <v>52.465000000000003</v>
      </c>
      <c r="Y769">
        <f t="shared" si="87"/>
        <v>0.23821339950374815</v>
      </c>
      <c r="Z769">
        <v>31.460999999999999</v>
      </c>
      <c r="AH769">
        <f t="shared" si="88"/>
        <v>0.11910669975187319</v>
      </c>
      <c r="AI769">
        <v>25.841000000000001</v>
      </c>
    </row>
    <row r="770" spans="1:35" x14ac:dyDescent="0.3">
      <c r="A770">
        <v>65.7</v>
      </c>
      <c r="B770">
        <f t="shared" si="90"/>
        <v>0.98550000000000015</v>
      </c>
      <c r="C770">
        <v>31.513000000000002</v>
      </c>
      <c r="E770">
        <v>191.7</v>
      </c>
      <c r="F770">
        <f t="shared" si="86"/>
        <v>2.8754999999999997</v>
      </c>
      <c r="G770">
        <v>62.847000000000001</v>
      </c>
      <c r="V770">
        <f t="shared" si="89"/>
        <v>0.1127819548872179</v>
      </c>
      <c r="W770">
        <v>52.472999999999999</v>
      </c>
      <c r="Y770">
        <f t="shared" si="87"/>
        <v>0.23076923076925684</v>
      </c>
      <c r="Z770">
        <v>31.465</v>
      </c>
      <c r="AH770">
        <f t="shared" si="88"/>
        <v>0.11538461538462753</v>
      </c>
      <c r="AI770">
        <v>25.852</v>
      </c>
    </row>
    <row r="771" spans="1:35" x14ac:dyDescent="0.3">
      <c r="A771">
        <v>66</v>
      </c>
      <c r="B771">
        <f t="shared" si="90"/>
        <v>0.99</v>
      </c>
      <c r="C771">
        <v>31.515000000000001</v>
      </c>
      <c r="E771">
        <v>192</v>
      </c>
      <c r="F771">
        <f t="shared" si="86"/>
        <v>2.88</v>
      </c>
      <c r="G771">
        <v>63.426000000000002</v>
      </c>
      <c r="V771">
        <f t="shared" si="89"/>
        <v>0.1090225563909773</v>
      </c>
      <c r="W771">
        <v>52.481999999999999</v>
      </c>
      <c r="Y771">
        <f t="shared" si="87"/>
        <v>0.22332506203476554</v>
      </c>
      <c r="Z771">
        <v>31.469000000000001</v>
      </c>
      <c r="AH771">
        <f t="shared" si="88"/>
        <v>0.11166253101738188</v>
      </c>
      <c r="AI771">
        <v>25.86</v>
      </c>
    </row>
    <row r="772" spans="1:35" x14ac:dyDescent="0.3">
      <c r="A772">
        <v>66.2</v>
      </c>
      <c r="B772">
        <f t="shared" si="90"/>
        <v>0.9930000000000001</v>
      </c>
      <c r="C772">
        <v>31.516999999999999</v>
      </c>
      <c r="E772">
        <v>192.2</v>
      </c>
      <c r="F772">
        <f t="shared" si="86"/>
        <v>2.8829999999999996</v>
      </c>
      <c r="G772">
        <v>63.820999999999998</v>
      </c>
      <c r="V772">
        <f t="shared" si="89"/>
        <v>0.1052631578947367</v>
      </c>
      <c r="W772">
        <v>52.494999999999997</v>
      </c>
      <c r="Y772">
        <f t="shared" si="87"/>
        <v>0.21588089330027424</v>
      </c>
      <c r="Z772">
        <v>31.472000000000001</v>
      </c>
      <c r="AH772">
        <f t="shared" si="88"/>
        <v>0.10794044665013623</v>
      </c>
      <c r="AI772">
        <v>25.867000000000001</v>
      </c>
    </row>
    <row r="773" spans="1:35" x14ac:dyDescent="0.3">
      <c r="A773">
        <v>66.400000000000006</v>
      </c>
      <c r="B773">
        <f t="shared" si="90"/>
        <v>0.99600000000000011</v>
      </c>
      <c r="C773">
        <v>31.518999999999998</v>
      </c>
      <c r="E773">
        <v>192.4</v>
      </c>
      <c r="F773">
        <f t="shared" ref="F773:F803" si="91">E773*$B$2/100</f>
        <v>2.8860000000000001</v>
      </c>
      <c r="G773">
        <v>64.224000000000004</v>
      </c>
      <c r="V773">
        <f t="shared" si="89"/>
        <v>0.1015037593984961</v>
      </c>
      <c r="W773">
        <v>52.509</v>
      </c>
      <c r="Y773">
        <f t="shared" si="87"/>
        <v>0.20843672456578294</v>
      </c>
      <c r="Z773">
        <v>31.478000000000002</v>
      </c>
      <c r="AH773">
        <f t="shared" si="88"/>
        <v>0.10421836228289058</v>
      </c>
      <c r="AI773">
        <v>25.878</v>
      </c>
    </row>
    <row r="774" spans="1:35" x14ac:dyDescent="0.3">
      <c r="A774">
        <v>66.7</v>
      </c>
      <c r="B774">
        <f t="shared" si="90"/>
        <v>1.0005000000000002</v>
      </c>
      <c r="C774">
        <v>31.521000000000001</v>
      </c>
      <c r="E774">
        <v>192.7</v>
      </c>
      <c r="F774">
        <f t="shared" si="91"/>
        <v>2.8904999999999994</v>
      </c>
      <c r="G774">
        <v>64.84</v>
      </c>
      <c r="V774">
        <f t="shared" si="89"/>
        <v>9.7744360902255495E-2</v>
      </c>
      <c r="W774">
        <v>52.518000000000001</v>
      </c>
      <c r="Y774">
        <f t="shared" si="87"/>
        <v>0.20099255583129164</v>
      </c>
      <c r="Z774">
        <v>31.484000000000002</v>
      </c>
      <c r="AH774">
        <f t="shared" si="88"/>
        <v>0.10049627791564493</v>
      </c>
      <c r="AI774">
        <v>25.888999999999999</v>
      </c>
    </row>
    <row r="775" spans="1:35" x14ac:dyDescent="0.3">
      <c r="A775">
        <v>67</v>
      </c>
      <c r="B775">
        <f t="shared" si="90"/>
        <v>1.0049999999999999</v>
      </c>
      <c r="C775">
        <v>31.524000000000001</v>
      </c>
      <c r="E775">
        <v>193</v>
      </c>
      <c r="F775">
        <f t="shared" si="91"/>
        <v>2.895</v>
      </c>
      <c r="G775">
        <v>65.474000000000004</v>
      </c>
      <c r="V775">
        <f t="shared" si="89"/>
        <v>9.3984962406014894E-2</v>
      </c>
      <c r="W775">
        <v>52.527999999999999</v>
      </c>
      <c r="Y775">
        <f t="shared" si="87"/>
        <v>0.19354838709680033</v>
      </c>
      <c r="Z775">
        <v>31.488</v>
      </c>
      <c r="AH775">
        <f t="shared" si="88"/>
        <v>9.6774193548399279E-2</v>
      </c>
      <c r="AI775">
        <v>25.896999999999998</v>
      </c>
    </row>
    <row r="776" spans="1:35" x14ac:dyDescent="0.3">
      <c r="A776">
        <v>67.2</v>
      </c>
      <c r="B776">
        <f t="shared" si="90"/>
        <v>1.008</v>
      </c>
      <c r="C776">
        <v>31.526</v>
      </c>
      <c r="E776">
        <v>193.2</v>
      </c>
      <c r="F776">
        <f t="shared" si="91"/>
        <v>2.8979999999999997</v>
      </c>
      <c r="G776">
        <v>65.903999999999996</v>
      </c>
      <c r="V776">
        <f t="shared" si="89"/>
        <v>9.0225563909774292E-2</v>
      </c>
      <c r="W776">
        <v>52.540999999999997</v>
      </c>
      <c r="Y776">
        <f t="shared" si="87"/>
        <v>0.18610421836230903</v>
      </c>
      <c r="Z776">
        <v>31.492000000000001</v>
      </c>
      <c r="AH776">
        <f t="shared" si="88"/>
        <v>9.3052109181153628E-2</v>
      </c>
      <c r="AI776">
        <v>25.904</v>
      </c>
    </row>
    <row r="777" spans="1:35" x14ac:dyDescent="0.3">
      <c r="A777">
        <v>67.400000000000006</v>
      </c>
      <c r="B777">
        <f t="shared" si="90"/>
        <v>1.0110000000000001</v>
      </c>
      <c r="C777">
        <v>31.527999999999999</v>
      </c>
      <c r="E777">
        <v>193.4</v>
      </c>
      <c r="F777">
        <f t="shared" si="91"/>
        <v>2.9010000000000002</v>
      </c>
      <c r="G777">
        <v>66.349000000000004</v>
      </c>
      <c r="V777">
        <f t="shared" si="89"/>
        <v>8.6466165413533691E-2</v>
      </c>
      <c r="W777">
        <v>52.555</v>
      </c>
      <c r="Y777">
        <f t="shared" si="87"/>
        <v>0.17866004962781773</v>
      </c>
      <c r="Z777">
        <v>31.498000000000001</v>
      </c>
      <c r="AH777">
        <f t="shared" si="88"/>
        <v>8.9330024813907977E-2</v>
      </c>
      <c r="AI777">
        <v>25.916</v>
      </c>
    </row>
    <row r="778" spans="1:35" x14ac:dyDescent="0.3">
      <c r="A778">
        <v>67.7</v>
      </c>
      <c r="B778">
        <f t="shared" si="90"/>
        <v>1.0155000000000001</v>
      </c>
      <c r="C778">
        <v>31.53</v>
      </c>
      <c r="E778">
        <v>193.7</v>
      </c>
      <c r="F778">
        <f t="shared" si="91"/>
        <v>2.9054999999999995</v>
      </c>
      <c r="G778">
        <v>67.028999999999996</v>
      </c>
      <c r="V778">
        <f t="shared" si="89"/>
        <v>8.270676691729309E-2</v>
      </c>
      <c r="W778">
        <v>52.563000000000002</v>
      </c>
      <c r="Y778">
        <f t="shared" si="87"/>
        <v>0.17121588089332643</v>
      </c>
      <c r="Z778">
        <v>31.504999999999999</v>
      </c>
      <c r="AH778">
        <f t="shared" si="88"/>
        <v>8.5607940446662326E-2</v>
      </c>
      <c r="AI778">
        <v>25.927</v>
      </c>
    </row>
    <row r="779" spans="1:35" x14ac:dyDescent="0.3">
      <c r="A779">
        <v>68</v>
      </c>
      <c r="B779">
        <f t="shared" si="90"/>
        <v>1.02</v>
      </c>
      <c r="C779">
        <v>31.533000000000001</v>
      </c>
      <c r="E779">
        <v>194</v>
      </c>
      <c r="F779">
        <f t="shared" si="91"/>
        <v>2.91</v>
      </c>
      <c r="G779">
        <v>67.73</v>
      </c>
      <c r="V779">
        <f t="shared" si="89"/>
        <v>7.8947368421052488E-2</v>
      </c>
      <c r="W779">
        <v>52.573999999999998</v>
      </c>
      <c r="Y779">
        <f t="shared" si="87"/>
        <v>0.16377171215883513</v>
      </c>
      <c r="Z779">
        <v>31.51</v>
      </c>
      <c r="AH779">
        <f t="shared" si="88"/>
        <v>8.1885856079416675E-2</v>
      </c>
      <c r="AI779">
        <v>25.934000000000001</v>
      </c>
    </row>
    <row r="780" spans="1:35" x14ac:dyDescent="0.3">
      <c r="A780">
        <v>68.2</v>
      </c>
      <c r="B780">
        <f t="shared" si="90"/>
        <v>1.0230000000000001</v>
      </c>
      <c r="C780">
        <v>31.535</v>
      </c>
      <c r="E780">
        <v>194.2</v>
      </c>
      <c r="F780">
        <f t="shared" si="91"/>
        <v>2.9129999999999994</v>
      </c>
      <c r="G780">
        <v>68.209999999999994</v>
      </c>
      <c r="V780">
        <f t="shared" si="89"/>
        <v>7.5187969924811887E-2</v>
      </c>
      <c r="W780">
        <v>52.588000000000001</v>
      </c>
      <c r="Y780">
        <f t="shared" si="87"/>
        <v>0.15632754342434382</v>
      </c>
      <c r="Z780">
        <v>31.513999999999999</v>
      </c>
      <c r="AH780">
        <f t="shared" si="88"/>
        <v>7.8163771712171023E-2</v>
      </c>
      <c r="AI780">
        <v>25.942</v>
      </c>
    </row>
    <row r="781" spans="1:35" x14ac:dyDescent="0.3">
      <c r="A781">
        <v>68.400000000000006</v>
      </c>
      <c r="B781">
        <f t="shared" si="90"/>
        <v>1.026</v>
      </c>
      <c r="C781">
        <v>31.536999999999999</v>
      </c>
      <c r="E781">
        <v>194.4</v>
      </c>
      <c r="F781">
        <f t="shared" si="91"/>
        <v>2.9160000000000004</v>
      </c>
      <c r="G781">
        <v>68.7</v>
      </c>
      <c r="V781">
        <f t="shared" si="89"/>
        <v>7.1428571428571286E-2</v>
      </c>
      <c r="W781">
        <v>52.601999999999997</v>
      </c>
      <c r="Y781">
        <f t="shared" si="87"/>
        <v>0.14888337468985252</v>
      </c>
      <c r="Z781">
        <v>31.521999999999998</v>
      </c>
      <c r="AH781">
        <f t="shared" si="88"/>
        <v>7.4441687344925372E-2</v>
      </c>
      <c r="AI781">
        <v>25.952999999999999</v>
      </c>
    </row>
    <row r="782" spans="1:35" x14ac:dyDescent="0.3">
      <c r="A782">
        <v>68.7</v>
      </c>
      <c r="B782">
        <f t="shared" si="90"/>
        <v>1.0305000000000002</v>
      </c>
      <c r="C782">
        <v>31.54</v>
      </c>
      <c r="E782">
        <v>194.7</v>
      </c>
      <c r="F782">
        <f t="shared" si="91"/>
        <v>2.9204999999999997</v>
      </c>
      <c r="G782">
        <v>69.456000000000003</v>
      </c>
      <c r="V782">
        <f t="shared" si="89"/>
        <v>6.7669172932330685E-2</v>
      </c>
      <c r="W782">
        <v>52.478000000000002</v>
      </c>
      <c r="Y782">
        <f t="shared" si="87"/>
        <v>0.14143920595536122</v>
      </c>
      <c r="Z782">
        <v>31.529</v>
      </c>
      <c r="AH782">
        <f t="shared" si="88"/>
        <v>7.0719602977679721E-2</v>
      </c>
      <c r="AI782">
        <v>25.965</v>
      </c>
    </row>
    <row r="783" spans="1:35" x14ac:dyDescent="0.3">
      <c r="A783">
        <v>69</v>
      </c>
      <c r="B783">
        <f t="shared" si="90"/>
        <v>1.0349999999999999</v>
      </c>
      <c r="C783">
        <v>31.542999999999999</v>
      </c>
      <c r="E783">
        <v>195</v>
      </c>
      <c r="F783">
        <f t="shared" si="91"/>
        <v>2.9249999999999998</v>
      </c>
      <c r="G783">
        <v>70.236999999999995</v>
      </c>
      <c r="V783">
        <f t="shared" si="89"/>
        <v>6.3909774436090083E-2</v>
      </c>
      <c r="W783">
        <v>52.621000000000002</v>
      </c>
      <c r="Y783">
        <f t="shared" si="87"/>
        <v>0.13399503722086992</v>
      </c>
      <c r="Z783">
        <v>31.535</v>
      </c>
      <c r="AH783">
        <f t="shared" si="88"/>
        <v>6.699751861043407E-2</v>
      </c>
      <c r="AI783">
        <v>25.972000000000001</v>
      </c>
    </row>
    <row r="784" spans="1:35" x14ac:dyDescent="0.3">
      <c r="A784">
        <v>69.2</v>
      </c>
      <c r="B784">
        <f t="shared" si="90"/>
        <v>1.038</v>
      </c>
      <c r="C784">
        <v>31.545999999999999</v>
      </c>
      <c r="E784">
        <v>195.2</v>
      </c>
      <c r="F784">
        <f t="shared" si="91"/>
        <v>2.9279999999999995</v>
      </c>
      <c r="G784">
        <v>70.775000000000006</v>
      </c>
      <c r="V784">
        <f t="shared" si="89"/>
        <v>6.0150375939849482E-2</v>
      </c>
      <c r="W784">
        <v>52.637999999999998</v>
      </c>
      <c r="Y784">
        <f t="shared" ref="Y784:Y802" si="92">Y783-3/403</f>
        <v>0.12655086848637861</v>
      </c>
      <c r="Z784">
        <v>31.54</v>
      </c>
      <c r="AH784">
        <f t="shared" ref="AH784:AH802" si="93">AH783-1.5/403</f>
        <v>6.3275434243188419E-2</v>
      </c>
      <c r="AI784">
        <v>25.98</v>
      </c>
    </row>
    <row r="785" spans="1:35" x14ac:dyDescent="0.3">
      <c r="A785">
        <v>69.400000000000006</v>
      </c>
      <c r="B785">
        <f t="shared" si="90"/>
        <v>1.0410000000000001</v>
      </c>
      <c r="C785">
        <v>31.547999999999998</v>
      </c>
      <c r="E785">
        <v>195.4</v>
      </c>
      <c r="F785">
        <f t="shared" si="91"/>
        <v>2.931</v>
      </c>
      <c r="G785">
        <v>71.319000000000003</v>
      </c>
      <c r="V785">
        <f t="shared" si="89"/>
        <v>5.6390977443608881E-2</v>
      </c>
      <c r="W785">
        <v>52.652999999999999</v>
      </c>
      <c r="Y785">
        <f t="shared" si="92"/>
        <v>0.1191066997518873</v>
      </c>
      <c r="Z785">
        <v>31.547999999999998</v>
      </c>
      <c r="AH785">
        <f t="shared" si="93"/>
        <v>5.9553349875942761E-2</v>
      </c>
      <c r="AI785">
        <v>25.992000000000001</v>
      </c>
    </row>
    <row r="786" spans="1:35" x14ac:dyDescent="0.3">
      <c r="A786">
        <v>69.7</v>
      </c>
      <c r="B786">
        <f t="shared" si="90"/>
        <v>1.0455000000000001</v>
      </c>
      <c r="C786">
        <v>31.550999999999998</v>
      </c>
      <c r="E786">
        <v>195.7</v>
      </c>
      <c r="F786">
        <f t="shared" si="91"/>
        <v>2.9354999999999993</v>
      </c>
      <c r="G786">
        <v>72.168000000000006</v>
      </c>
      <c r="V786">
        <f t="shared" si="89"/>
        <v>5.2631578947368279E-2</v>
      </c>
      <c r="W786">
        <v>52.662999999999997</v>
      </c>
      <c r="Y786">
        <f t="shared" si="92"/>
        <v>0.11166253101739598</v>
      </c>
      <c r="Z786">
        <v>31.556000000000001</v>
      </c>
      <c r="AH786">
        <f t="shared" si="93"/>
        <v>5.5831265508697103E-2</v>
      </c>
      <c r="AI786">
        <v>26.003</v>
      </c>
    </row>
    <row r="787" spans="1:35" x14ac:dyDescent="0.3">
      <c r="A787">
        <v>70</v>
      </c>
      <c r="B787">
        <f t="shared" si="90"/>
        <v>1.05</v>
      </c>
      <c r="C787">
        <v>31.555</v>
      </c>
      <c r="E787">
        <v>196</v>
      </c>
      <c r="F787">
        <f t="shared" si="91"/>
        <v>2.94</v>
      </c>
      <c r="G787">
        <v>73.031000000000006</v>
      </c>
      <c r="V787">
        <f t="shared" ref="V787:V806" si="94">V786-1.5/399</f>
        <v>4.8872180451127678E-2</v>
      </c>
      <c r="W787">
        <v>52.673999999999999</v>
      </c>
      <c r="Y787">
        <f t="shared" si="92"/>
        <v>0.10421836228290467</v>
      </c>
      <c r="Z787">
        <v>31.562000000000001</v>
      </c>
      <c r="AH787">
        <f t="shared" si="93"/>
        <v>5.2109181141451445E-2</v>
      </c>
      <c r="AI787">
        <v>26.010999999999999</v>
      </c>
    </row>
    <row r="788" spans="1:35" x14ac:dyDescent="0.3">
      <c r="A788">
        <v>70.2</v>
      </c>
      <c r="B788">
        <f t="shared" si="90"/>
        <v>1.0530000000000002</v>
      </c>
      <c r="C788">
        <v>31.556999999999999</v>
      </c>
      <c r="E788">
        <v>196.2</v>
      </c>
      <c r="F788">
        <f t="shared" si="91"/>
        <v>2.9429999999999996</v>
      </c>
      <c r="G788">
        <v>73.629000000000005</v>
      </c>
      <c r="V788">
        <f t="shared" si="94"/>
        <v>4.5112781954887077E-2</v>
      </c>
      <c r="W788">
        <v>52.689</v>
      </c>
      <c r="Y788">
        <f t="shared" si="92"/>
        <v>9.6774193548413351E-2</v>
      </c>
      <c r="Z788">
        <v>31.568000000000001</v>
      </c>
      <c r="AH788">
        <f t="shared" si="93"/>
        <v>4.8387096774205787E-2</v>
      </c>
      <c r="AI788">
        <v>26.018999999999998</v>
      </c>
    </row>
    <row r="789" spans="1:35" x14ac:dyDescent="0.3">
      <c r="A789">
        <v>70.400000000000006</v>
      </c>
      <c r="B789">
        <f t="shared" si="90"/>
        <v>1.056</v>
      </c>
      <c r="C789">
        <v>31.559000000000001</v>
      </c>
      <c r="E789">
        <v>196.4</v>
      </c>
      <c r="F789">
        <f t="shared" si="91"/>
        <v>2.9460000000000002</v>
      </c>
      <c r="G789">
        <v>74.239999999999995</v>
      </c>
      <c r="V789">
        <f t="shared" si="94"/>
        <v>4.1353383458646475E-2</v>
      </c>
      <c r="W789">
        <v>52.704999999999998</v>
      </c>
      <c r="Y789">
        <f t="shared" si="92"/>
        <v>8.9330024813922035E-2</v>
      </c>
      <c r="Z789">
        <v>31.577000000000002</v>
      </c>
      <c r="AH789">
        <f t="shared" si="93"/>
        <v>4.4665012406960129E-2</v>
      </c>
      <c r="AI789">
        <v>26.03</v>
      </c>
    </row>
    <row r="790" spans="1:35" x14ac:dyDescent="0.3">
      <c r="A790">
        <v>70.7</v>
      </c>
      <c r="B790">
        <f t="shared" si="90"/>
        <v>1.0605000000000002</v>
      </c>
      <c r="C790">
        <v>31.562000000000001</v>
      </c>
      <c r="E790">
        <v>196.7</v>
      </c>
      <c r="F790">
        <f t="shared" si="91"/>
        <v>2.9504999999999995</v>
      </c>
      <c r="G790">
        <v>75.186000000000007</v>
      </c>
      <c r="V790">
        <f t="shared" si="94"/>
        <v>3.7593984962405874E-2</v>
      </c>
      <c r="W790">
        <v>52.716000000000001</v>
      </c>
      <c r="Y790">
        <f t="shared" si="92"/>
        <v>8.1885856079430719E-2</v>
      </c>
      <c r="Z790">
        <v>31.585999999999999</v>
      </c>
      <c r="AH790">
        <f t="shared" si="93"/>
        <v>4.0942928039714471E-2</v>
      </c>
      <c r="AI790">
        <v>26.042000000000002</v>
      </c>
    </row>
    <row r="791" spans="1:35" x14ac:dyDescent="0.3">
      <c r="A791">
        <v>71</v>
      </c>
      <c r="B791">
        <f t="shared" si="90"/>
        <v>1.0649999999999999</v>
      </c>
      <c r="C791">
        <v>31.565999999999999</v>
      </c>
      <c r="E791">
        <v>197</v>
      </c>
      <c r="F791">
        <f t="shared" si="91"/>
        <v>2.9550000000000001</v>
      </c>
      <c r="G791">
        <v>76.165999999999997</v>
      </c>
      <c r="V791">
        <f t="shared" si="94"/>
        <v>3.3834586466165273E-2</v>
      </c>
      <c r="W791">
        <v>52.726999999999997</v>
      </c>
      <c r="Y791">
        <f t="shared" si="92"/>
        <v>7.4441687344939403E-2</v>
      </c>
      <c r="Z791">
        <v>31.591999999999999</v>
      </c>
      <c r="AH791">
        <f t="shared" si="93"/>
        <v>3.7220843672468813E-2</v>
      </c>
      <c r="AI791">
        <v>26.05</v>
      </c>
    </row>
    <row r="792" spans="1:35" x14ac:dyDescent="0.3">
      <c r="A792">
        <v>71.2</v>
      </c>
      <c r="B792">
        <f t="shared" si="90"/>
        <v>1.0680000000000001</v>
      </c>
      <c r="C792">
        <v>31.568000000000001</v>
      </c>
      <c r="E792">
        <v>197.2</v>
      </c>
      <c r="F792">
        <f t="shared" si="91"/>
        <v>2.9579999999999997</v>
      </c>
      <c r="G792">
        <v>76.840999999999994</v>
      </c>
      <c r="V792">
        <f t="shared" si="94"/>
        <v>3.0075187969924672E-2</v>
      </c>
      <c r="W792">
        <v>52.744</v>
      </c>
      <c r="Y792">
        <f t="shared" si="92"/>
        <v>6.6997518610448087E-2</v>
      </c>
      <c r="Z792">
        <v>31.599</v>
      </c>
      <c r="AH792">
        <f t="shared" si="93"/>
        <v>3.3498759305223155E-2</v>
      </c>
      <c r="AI792">
        <v>26.056999999999999</v>
      </c>
    </row>
    <row r="793" spans="1:35" x14ac:dyDescent="0.3">
      <c r="A793">
        <v>71.400000000000006</v>
      </c>
      <c r="B793">
        <f t="shared" si="90"/>
        <v>1.0710000000000002</v>
      </c>
      <c r="C793">
        <v>31.57</v>
      </c>
      <c r="E793">
        <v>197.4</v>
      </c>
      <c r="F793">
        <f t="shared" si="91"/>
        <v>2.9610000000000003</v>
      </c>
      <c r="G793">
        <v>77.53</v>
      </c>
      <c r="V793">
        <f t="shared" si="94"/>
        <v>2.631578947368407E-2</v>
      </c>
      <c r="W793">
        <v>52.761000000000003</v>
      </c>
      <c r="Y793">
        <f t="shared" si="92"/>
        <v>5.9553349875956771E-2</v>
      </c>
      <c r="Z793">
        <v>31.608000000000001</v>
      </c>
      <c r="AH793">
        <f t="shared" si="93"/>
        <v>2.9776674937977497E-2</v>
      </c>
      <c r="AI793">
        <v>26.068999999999999</v>
      </c>
    </row>
    <row r="794" spans="1:35" x14ac:dyDescent="0.3">
      <c r="A794">
        <v>71.7</v>
      </c>
      <c r="B794">
        <f t="shared" si="90"/>
        <v>1.0755000000000001</v>
      </c>
      <c r="C794">
        <v>31.574000000000002</v>
      </c>
      <c r="E794">
        <v>197.7</v>
      </c>
      <c r="F794">
        <f t="shared" si="91"/>
        <v>2.9654999999999996</v>
      </c>
      <c r="G794">
        <v>78.584000000000003</v>
      </c>
      <c r="V794">
        <f t="shared" si="94"/>
        <v>2.2556390977443469E-2</v>
      </c>
      <c r="W794">
        <v>52.771999999999998</v>
      </c>
      <c r="Y794">
        <f t="shared" si="92"/>
        <v>5.2109181141465455E-2</v>
      </c>
      <c r="Z794">
        <v>31.617999999999999</v>
      </c>
      <c r="AH794">
        <f t="shared" si="93"/>
        <v>2.6054590570731839E-2</v>
      </c>
      <c r="AI794">
        <v>26.08</v>
      </c>
    </row>
    <row r="795" spans="1:35" x14ac:dyDescent="0.3">
      <c r="A795">
        <v>72</v>
      </c>
      <c r="B795">
        <f t="shared" si="90"/>
        <v>1.08</v>
      </c>
      <c r="C795">
        <v>31.577000000000002</v>
      </c>
      <c r="E795">
        <v>198</v>
      </c>
      <c r="F795">
        <f t="shared" si="91"/>
        <v>2.97</v>
      </c>
      <c r="G795">
        <v>79.677000000000007</v>
      </c>
      <c r="V795">
        <f t="shared" si="94"/>
        <v>1.8796992481202868E-2</v>
      </c>
      <c r="W795">
        <v>52.783999999999999</v>
      </c>
      <c r="Y795">
        <f t="shared" si="92"/>
        <v>4.4665012406974139E-2</v>
      </c>
      <c r="Z795">
        <v>31.625</v>
      </c>
      <c r="AH795">
        <f t="shared" si="93"/>
        <v>2.2332506203486181E-2</v>
      </c>
      <c r="AI795">
        <v>26.088000000000001</v>
      </c>
    </row>
    <row r="796" spans="1:35" x14ac:dyDescent="0.3">
      <c r="A796">
        <v>72.2</v>
      </c>
      <c r="B796">
        <f t="shared" si="90"/>
        <v>1.0830000000000002</v>
      </c>
      <c r="C796">
        <v>31.58</v>
      </c>
      <c r="E796">
        <v>198.2</v>
      </c>
      <c r="F796">
        <f t="shared" si="91"/>
        <v>2.9729999999999994</v>
      </c>
      <c r="G796">
        <v>80.501999999999995</v>
      </c>
      <c r="V796">
        <f t="shared" si="94"/>
        <v>1.5037593984962266E-2</v>
      </c>
      <c r="W796">
        <v>52.801000000000002</v>
      </c>
      <c r="Y796">
        <f t="shared" si="92"/>
        <v>3.7220843672482823E-2</v>
      </c>
      <c r="Z796">
        <v>31.632000000000001</v>
      </c>
      <c r="AH796">
        <f t="shared" si="93"/>
        <v>1.8610421836240523E-2</v>
      </c>
      <c r="AI796">
        <v>26.096</v>
      </c>
    </row>
    <row r="797" spans="1:35" x14ac:dyDescent="0.3">
      <c r="A797">
        <v>72.400000000000006</v>
      </c>
      <c r="B797">
        <f t="shared" si="90"/>
        <v>1.0860000000000001</v>
      </c>
      <c r="C797">
        <v>31.582000000000001</v>
      </c>
      <c r="E797">
        <v>198.4</v>
      </c>
      <c r="F797">
        <f t="shared" si="91"/>
        <v>2.9760000000000004</v>
      </c>
      <c r="G797">
        <v>81.200999999999993</v>
      </c>
      <c r="V797">
        <f t="shared" si="94"/>
        <v>1.1278195488721665E-2</v>
      </c>
      <c r="W797">
        <v>52.819000000000003</v>
      </c>
      <c r="Y797">
        <f t="shared" si="92"/>
        <v>2.9776674937991507E-2</v>
      </c>
      <c r="Z797">
        <v>31.643000000000001</v>
      </c>
      <c r="AH797">
        <f t="shared" si="93"/>
        <v>1.4888337468994865E-2</v>
      </c>
      <c r="AI797">
        <v>26.106999999999999</v>
      </c>
    </row>
    <row r="798" spans="1:35" x14ac:dyDescent="0.3">
      <c r="A798">
        <v>72.7</v>
      </c>
      <c r="B798">
        <f t="shared" si="90"/>
        <v>1.0905</v>
      </c>
      <c r="C798">
        <v>31.585999999999999</v>
      </c>
      <c r="E798">
        <v>198.7</v>
      </c>
      <c r="F798">
        <f t="shared" si="91"/>
        <v>2.9804999999999997</v>
      </c>
      <c r="G798">
        <v>82.393000000000001</v>
      </c>
      <c r="V798">
        <f t="shared" si="94"/>
        <v>7.5187969924810638E-3</v>
      </c>
      <c r="W798">
        <v>52.831000000000003</v>
      </c>
      <c r="Y798">
        <f t="shared" si="92"/>
        <v>2.2332506203500191E-2</v>
      </c>
      <c r="Z798">
        <v>31.654</v>
      </c>
      <c r="AH798">
        <f t="shared" si="93"/>
        <v>1.1166253101749207E-2</v>
      </c>
      <c r="AI798">
        <v>26.119</v>
      </c>
    </row>
    <row r="799" spans="1:35" x14ac:dyDescent="0.3">
      <c r="A799">
        <v>73</v>
      </c>
      <c r="B799">
        <f t="shared" si="90"/>
        <v>1.095</v>
      </c>
      <c r="C799">
        <v>31.588999999999999</v>
      </c>
      <c r="E799">
        <v>199</v>
      </c>
      <c r="F799">
        <f t="shared" si="91"/>
        <v>2.9849999999999999</v>
      </c>
      <c r="G799">
        <v>83.637</v>
      </c>
      <c r="V799">
        <f t="shared" si="94"/>
        <v>3.7593984962404625E-3</v>
      </c>
      <c r="W799">
        <v>52.843000000000004</v>
      </c>
      <c r="Y799">
        <f t="shared" si="92"/>
        <v>1.4888337469008875E-2</v>
      </c>
      <c r="Z799">
        <v>31.661000000000001</v>
      </c>
      <c r="AH799">
        <f t="shared" si="93"/>
        <v>7.4441687345035493E-3</v>
      </c>
      <c r="AI799">
        <v>26.126000000000001</v>
      </c>
    </row>
    <row r="800" spans="1:35" x14ac:dyDescent="0.3">
      <c r="A800">
        <v>73.2</v>
      </c>
      <c r="B800">
        <f t="shared" si="90"/>
        <v>1.0980000000000001</v>
      </c>
      <c r="C800">
        <v>31.591999999999999</v>
      </c>
      <c r="E800">
        <v>199.2</v>
      </c>
      <c r="F800">
        <f t="shared" si="91"/>
        <v>2.9879999999999995</v>
      </c>
      <c r="G800">
        <v>84.533000000000001</v>
      </c>
      <c r="V800">
        <v>1.5E-3</v>
      </c>
      <c r="W800">
        <v>52.862000000000002</v>
      </c>
      <c r="Y800">
        <f t="shared" si="92"/>
        <v>7.4441687345175598E-3</v>
      </c>
      <c r="Z800">
        <v>31.669</v>
      </c>
      <c r="AH800">
        <f t="shared" si="93"/>
        <v>3.7220843672578917E-3</v>
      </c>
      <c r="AI800">
        <v>26.134</v>
      </c>
    </row>
    <row r="801" spans="1:35" x14ac:dyDescent="0.3">
      <c r="A801">
        <v>73.400000000000006</v>
      </c>
      <c r="B801">
        <f t="shared" si="90"/>
        <v>1.101</v>
      </c>
      <c r="C801">
        <v>31.594000000000001</v>
      </c>
      <c r="E801">
        <v>199.4</v>
      </c>
      <c r="F801">
        <f t="shared" si="91"/>
        <v>2.9910000000000001</v>
      </c>
      <c r="G801">
        <v>85.375</v>
      </c>
      <c r="V801">
        <v>0</v>
      </c>
      <c r="W801">
        <v>52.881</v>
      </c>
      <c r="Y801">
        <f t="shared" si="92"/>
        <v>2.6244631468053115E-14</v>
      </c>
      <c r="Z801">
        <v>31.68</v>
      </c>
      <c r="AH801">
        <f t="shared" si="93"/>
        <v>1.2234137314326432E-14</v>
      </c>
      <c r="AI801">
        <v>26.146000000000001</v>
      </c>
    </row>
    <row r="802" spans="1:35" x14ac:dyDescent="0.3">
      <c r="A802">
        <v>73.7</v>
      </c>
      <c r="B802">
        <f t="shared" si="90"/>
        <v>1.1055000000000001</v>
      </c>
      <c r="C802">
        <v>31.597999999999999</v>
      </c>
      <c r="E802">
        <v>199.7</v>
      </c>
      <c r="F802">
        <f t="shared" si="91"/>
        <v>2.9954999999999994</v>
      </c>
      <c r="G802">
        <v>86.741</v>
      </c>
      <c r="Y802">
        <v>0</v>
      </c>
      <c r="Z802">
        <v>31.692</v>
      </c>
      <c r="AH802">
        <v>0</v>
      </c>
      <c r="AI802">
        <v>26.158000000000001</v>
      </c>
    </row>
    <row r="803" spans="1:35" x14ac:dyDescent="0.3">
      <c r="A803">
        <v>74</v>
      </c>
      <c r="B803">
        <f t="shared" si="90"/>
        <v>1.1100000000000001</v>
      </c>
      <c r="C803">
        <v>31.602</v>
      </c>
      <c r="E803">
        <v>200</v>
      </c>
      <c r="F803">
        <f t="shared" si="91"/>
        <v>3</v>
      </c>
      <c r="G803">
        <v>88.168000000000006</v>
      </c>
    </row>
    <row r="804" spans="1:35" x14ac:dyDescent="0.3">
      <c r="A804">
        <v>74.2</v>
      </c>
      <c r="B804">
        <f t="shared" si="90"/>
        <v>1.1130000000000002</v>
      </c>
      <c r="C804">
        <v>31.605</v>
      </c>
    </row>
    <row r="805" spans="1:35" x14ac:dyDescent="0.3">
      <c r="A805">
        <v>74.400000000000006</v>
      </c>
      <c r="B805">
        <f t="shared" si="90"/>
        <v>1.1160000000000001</v>
      </c>
      <c r="C805">
        <v>31.608000000000001</v>
      </c>
    </row>
    <row r="806" spans="1:35" x14ac:dyDescent="0.3">
      <c r="A806">
        <v>74.7</v>
      </c>
      <c r="B806">
        <f t="shared" si="90"/>
        <v>1.1205000000000001</v>
      </c>
      <c r="C806">
        <v>31.611999999999998</v>
      </c>
    </row>
    <row r="807" spans="1:35" x14ac:dyDescent="0.3">
      <c r="A807">
        <v>75</v>
      </c>
      <c r="B807">
        <f t="shared" si="90"/>
        <v>1.125</v>
      </c>
      <c r="C807">
        <v>31.616</v>
      </c>
    </row>
    <row r="808" spans="1:35" x14ac:dyDescent="0.3">
      <c r="A808">
        <v>75.2</v>
      </c>
      <c r="B808">
        <f t="shared" si="90"/>
        <v>1.1280000000000001</v>
      </c>
      <c r="C808">
        <v>31.619</v>
      </c>
    </row>
    <row r="809" spans="1:35" x14ac:dyDescent="0.3">
      <c r="A809">
        <v>75.400000000000006</v>
      </c>
      <c r="B809">
        <f t="shared" si="90"/>
        <v>1.131</v>
      </c>
      <c r="C809">
        <v>31.622</v>
      </c>
    </row>
    <row r="810" spans="1:35" x14ac:dyDescent="0.3">
      <c r="A810">
        <v>75.7</v>
      </c>
      <c r="B810">
        <f t="shared" si="90"/>
        <v>1.1355000000000002</v>
      </c>
      <c r="C810">
        <v>31.626000000000001</v>
      </c>
    </row>
    <row r="811" spans="1:35" x14ac:dyDescent="0.3">
      <c r="A811">
        <v>76</v>
      </c>
      <c r="B811">
        <f t="shared" si="90"/>
        <v>1.1399999999999999</v>
      </c>
      <c r="C811">
        <v>31.631</v>
      </c>
    </row>
    <row r="812" spans="1:35" x14ac:dyDescent="0.3">
      <c r="A812">
        <v>76.2</v>
      </c>
      <c r="B812">
        <f t="shared" si="90"/>
        <v>1.143</v>
      </c>
      <c r="C812">
        <v>31.635000000000002</v>
      </c>
    </row>
    <row r="813" spans="1:35" x14ac:dyDescent="0.3">
      <c r="A813">
        <v>76.400000000000006</v>
      </c>
      <c r="B813">
        <f t="shared" si="90"/>
        <v>1.1460000000000001</v>
      </c>
      <c r="C813">
        <v>31.637</v>
      </c>
    </row>
    <row r="814" spans="1:35" x14ac:dyDescent="0.3">
      <c r="A814">
        <v>76.7</v>
      </c>
      <c r="B814">
        <f t="shared" si="90"/>
        <v>1.1505000000000001</v>
      </c>
      <c r="C814">
        <v>31.641999999999999</v>
      </c>
    </row>
    <row r="815" spans="1:35" x14ac:dyDescent="0.3">
      <c r="A815">
        <v>77</v>
      </c>
      <c r="B815">
        <f t="shared" si="90"/>
        <v>1.155</v>
      </c>
      <c r="C815">
        <v>31.646000000000001</v>
      </c>
    </row>
    <row r="816" spans="1:35" x14ac:dyDescent="0.3">
      <c r="A816">
        <v>77.2</v>
      </c>
      <c r="B816">
        <f t="shared" si="90"/>
        <v>1.1580000000000001</v>
      </c>
      <c r="C816">
        <v>31.65</v>
      </c>
    </row>
    <row r="817" spans="1:3" x14ac:dyDescent="0.3">
      <c r="A817">
        <v>77.400000000000006</v>
      </c>
      <c r="B817">
        <f t="shared" si="90"/>
        <v>1.161</v>
      </c>
      <c r="C817">
        <v>31.652000000000001</v>
      </c>
    </row>
    <row r="818" spans="1:3" x14ac:dyDescent="0.3">
      <c r="A818">
        <v>77.7</v>
      </c>
      <c r="B818">
        <f t="shared" si="90"/>
        <v>1.1655000000000002</v>
      </c>
      <c r="C818">
        <v>31.657</v>
      </c>
    </row>
    <row r="819" spans="1:3" x14ac:dyDescent="0.3">
      <c r="A819">
        <v>78</v>
      </c>
      <c r="B819">
        <f t="shared" si="90"/>
        <v>1.17</v>
      </c>
      <c r="C819">
        <v>31.661999999999999</v>
      </c>
    </row>
    <row r="820" spans="1:3" x14ac:dyDescent="0.3">
      <c r="A820">
        <v>78.2</v>
      </c>
      <c r="B820">
        <f t="shared" si="90"/>
        <v>1.173</v>
      </c>
      <c r="C820">
        <v>31.666</v>
      </c>
    </row>
    <row r="821" spans="1:3" x14ac:dyDescent="0.3">
      <c r="A821">
        <v>78.400000000000006</v>
      </c>
      <c r="B821">
        <f t="shared" si="90"/>
        <v>1.1760000000000002</v>
      </c>
      <c r="C821">
        <v>31.669</v>
      </c>
    </row>
    <row r="822" spans="1:3" x14ac:dyDescent="0.3">
      <c r="A822">
        <v>78.7</v>
      </c>
      <c r="B822">
        <f t="shared" si="90"/>
        <v>1.1805000000000001</v>
      </c>
      <c r="C822">
        <v>31.673999999999999</v>
      </c>
    </row>
    <row r="823" spans="1:3" x14ac:dyDescent="0.3">
      <c r="A823">
        <v>79</v>
      </c>
      <c r="B823">
        <f t="shared" si="90"/>
        <v>1.1850000000000001</v>
      </c>
      <c r="C823">
        <v>31.678999999999998</v>
      </c>
    </row>
    <row r="824" spans="1:3" x14ac:dyDescent="0.3">
      <c r="A824">
        <v>79.2</v>
      </c>
      <c r="B824">
        <f t="shared" si="90"/>
        <v>1.1880000000000002</v>
      </c>
      <c r="C824">
        <v>31.681999999999999</v>
      </c>
    </row>
    <row r="825" spans="1:3" x14ac:dyDescent="0.3">
      <c r="A825">
        <v>79.400000000000006</v>
      </c>
      <c r="B825">
        <f t="shared" si="90"/>
        <v>1.1910000000000001</v>
      </c>
      <c r="C825">
        <v>31.686</v>
      </c>
    </row>
    <row r="826" spans="1:3" x14ac:dyDescent="0.3">
      <c r="A826">
        <v>79.7</v>
      </c>
      <c r="B826">
        <f t="shared" si="90"/>
        <v>1.1955</v>
      </c>
      <c r="C826">
        <v>31.69</v>
      </c>
    </row>
    <row r="827" spans="1:3" x14ac:dyDescent="0.3">
      <c r="A827">
        <v>80</v>
      </c>
      <c r="B827">
        <f t="shared" si="90"/>
        <v>1.2</v>
      </c>
      <c r="C827">
        <v>31.696000000000002</v>
      </c>
    </row>
    <row r="828" spans="1:3" x14ac:dyDescent="0.3">
      <c r="A828">
        <v>80.2</v>
      </c>
      <c r="B828">
        <f t="shared" ref="B828:B891" si="95">A828*1.5/100</f>
        <v>1.2030000000000001</v>
      </c>
      <c r="C828">
        <v>31.7</v>
      </c>
    </row>
    <row r="829" spans="1:3" x14ac:dyDescent="0.3">
      <c r="A829">
        <v>80.400000000000006</v>
      </c>
      <c r="B829">
        <f t="shared" si="95"/>
        <v>1.2060000000000002</v>
      </c>
      <c r="C829">
        <v>31.702999999999999</v>
      </c>
    </row>
    <row r="830" spans="1:3" x14ac:dyDescent="0.3">
      <c r="A830">
        <v>80.7</v>
      </c>
      <c r="B830">
        <f t="shared" si="95"/>
        <v>1.2105000000000001</v>
      </c>
      <c r="C830">
        <v>31.707999999999998</v>
      </c>
    </row>
    <row r="831" spans="1:3" x14ac:dyDescent="0.3">
      <c r="A831">
        <v>81</v>
      </c>
      <c r="B831">
        <f t="shared" si="95"/>
        <v>1.2150000000000001</v>
      </c>
      <c r="C831">
        <v>31.713000000000001</v>
      </c>
    </row>
    <row r="832" spans="1:3" x14ac:dyDescent="0.3">
      <c r="A832">
        <v>81.2</v>
      </c>
      <c r="B832">
        <f t="shared" si="95"/>
        <v>1.2180000000000002</v>
      </c>
      <c r="C832">
        <v>31.718</v>
      </c>
    </row>
    <row r="833" spans="1:3" x14ac:dyDescent="0.3">
      <c r="A833">
        <v>81.400000000000006</v>
      </c>
      <c r="B833">
        <f t="shared" si="95"/>
        <v>1.2210000000000001</v>
      </c>
      <c r="C833">
        <v>31.721</v>
      </c>
    </row>
    <row r="834" spans="1:3" x14ac:dyDescent="0.3">
      <c r="A834">
        <v>81.7</v>
      </c>
      <c r="B834">
        <f t="shared" si="95"/>
        <v>1.2255</v>
      </c>
      <c r="C834">
        <v>31.725000000000001</v>
      </c>
    </row>
    <row r="835" spans="1:3" x14ac:dyDescent="0.3">
      <c r="A835">
        <v>82</v>
      </c>
      <c r="B835">
        <f t="shared" si="95"/>
        <v>1.23</v>
      </c>
      <c r="C835">
        <v>31.731000000000002</v>
      </c>
    </row>
    <row r="836" spans="1:3" x14ac:dyDescent="0.3">
      <c r="A836">
        <v>82.2</v>
      </c>
      <c r="B836">
        <f t="shared" si="95"/>
        <v>1.2330000000000001</v>
      </c>
      <c r="C836">
        <v>31.734999999999999</v>
      </c>
    </row>
    <row r="837" spans="1:3" x14ac:dyDescent="0.3">
      <c r="A837">
        <v>82.4</v>
      </c>
      <c r="B837">
        <f t="shared" si="95"/>
        <v>1.236</v>
      </c>
      <c r="C837">
        <v>31.738</v>
      </c>
    </row>
    <row r="838" spans="1:3" x14ac:dyDescent="0.3">
      <c r="A838">
        <v>82.7</v>
      </c>
      <c r="B838">
        <f t="shared" si="95"/>
        <v>1.2405000000000002</v>
      </c>
      <c r="C838">
        <v>31.744</v>
      </c>
    </row>
    <row r="839" spans="1:3" x14ac:dyDescent="0.3">
      <c r="A839">
        <v>83</v>
      </c>
      <c r="B839">
        <f t="shared" si="95"/>
        <v>1.2450000000000001</v>
      </c>
      <c r="C839">
        <v>31.748999999999999</v>
      </c>
    </row>
    <row r="840" spans="1:3" x14ac:dyDescent="0.3">
      <c r="A840">
        <v>83.2</v>
      </c>
      <c r="B840">
        <f t="shared" si="95"/>
        <v>1.2480000000000002</v>
      </c>
      <c r="C840">
        <v>31.751000000000001</v>
      </c>
    </row>
    <row r="841" spans="1:3" x14ac:dyDescent="0.3">
      <c r="A841">
        <v>83.4</v>
      </c>
      <c r="B841">
        <f t="shared" si="95"/>
        <v>1.2510000000000001</v>
      </c>
      <c r="C841">
        <v>31.757000000000001</v>
      </c>
    </row>
    <row r="842" spans="1:3" x14ac:dyDescent="0.3">
      <c r="A842">
        <v>83.7</v>
      </c>
      <c r="B842">
        <f t="shared" si="95"/>
        <v>1.2555000000000001</v>
      </c>
      <c r="C842">
        <v>31.763000000000002</v>
      </c>
    </row>
    <row r="843" spans="1:3" x14ac:dyDescent="0.3">
      <c r="A843">
        <v>84</v>
      </c>
      <c r="B843">
        <f t="shared" si="95"/>
        <v>1.26</v>
      </c>
      <c r="C843">
        <v>31.768999999999998</v>
      </c>
    </row>
    <row r="844" spans="1:3" x14ac:dyDescent="0.3">
      <c r="A844">
        <v>84.2</v>
      </c>
      <c r="B844">
        <f t="shared" si="95"/>
        <v>1.2630000000000001</v>
      </c>
      <c r="C844">
        <v>31.771999999999998</v>
      </c>
    </row>
    <row r="845" spans="1:3" x14ac:dyDescent="0.3">
      <c r="A845">
        <v>84.4</v>
      </c>
      <c r="B845">
        <f t="shared" si="95"/>
        <v>1.266</v>
      </c>
      <c r="C845">
        <v>31.776</v>
      </c>
    </row>
    <row r="846" spans="1:3" x14ac:dyDescent="0.3">
      <c r="A846">
        <v>84.7</v>
      </c>
      <c r="B846">
        <f t="shared" si="95"/>
        <v>1.2705000000000002</v>
      </c>
      <c r="C846">
        <v>31.782</v>
      </c>
    </row>
    <row r="847" spans="1:3" x14ac:dyDescent="0.3">
      <c r="A847">
        <v>85</v>
      </c>
      <c r="B847">
        <f t="shared" si="95"/>
        <v>1.2749999999999999</v>
      </c>
      <c r="C847">
        <v>31.788</v>
      </c>
    </row>
    <row r="848" spans="1:3" x14ac:dyDescent="0.3">
      <c r="A848">
        <v>85.2</v>
      </c>
      <c r="B848">
        <f t="shared" si="95"/>
        <v>1.278</v>
      </c>
      <c r="C848">
        <v>31.792999999999999</v>
      </c>
    </row>
    <row r="849" spans="1:3" x14ac:dyDescent="0.3">
      <c r="A849">
        <v>85.4</v>
      </c>
      <c r="B849">
        <f t="shared" si="95"/>
        <v>1.2810000000000001</v>
      </c>
      <c r="C849">
        <v>31.797000000000001</v>
      </c>
    </row>
    <row r="850" spans="1:3" x14ac:dyDescent="0.3">
      <c r="A850">
        <v>85.7</v>
      </c>
      <c r="B850">
        <f t="shared" si="95"/>
        <v>1.2855000000000001</v>
      </c>
      <c r="C850">
        <v>31.803000000000001</v>
      </c>
    </row>
    <row r="851" spans="1:3" x14ac:dyDescent="0.3">
      <c r="A851">
        <v>86</v>
      </c>
      <c r="B851">
        <f t="shared" si="95"/>
        <v>1.29</v>
      </c>
      <c r="C851">
        <v>31.809000000000001</v>
      </c>
    </row>
    <row r="852" spans="1:3" x14ac:dyDescent="0.3">
      <c r="A852">
        <v>86.2</v>
      </c>
      <c r="B852">
        <f t="shared" si="95"/>
        <v>1.2930000000000001</v>
      </c>
      <c r="C852">
        <v>31.812999999999999</v>
      </c>
    </row>
    <row r="853" spans="1:3" x14ac:dyDescent="0.3">
      <c r="A853">
        <v>86.4</v>
      </c>
      <c r="B853">
        <f t="shared" si="95"/>
        <v>1.2960000000000003</v>
      </c>
      <c r="C853">
        <v>31.817</v>
      </c>
    </row>
    <row r="854" spans="1:3" x14ac:dyDescent="0.3">
      <c r="A854">
        <v>86.7</v>
      </c>
      <c r="B854">
        <f t="shared" si="95"/>
        <v>1.3005000000000002</v>
      </c>
      <c r="C854">
        <v>31.823</v>
      </c>
    </row>
    <row r="855" spans="1:3" x14ac:dyDescent="0.3">
      <c r="A855">
        <v>87</v>
      </c>
      <c r="B855">
        <f t="shared" si="95"/>
        <v>1.3049999999999999</v>
      </c>
      <c r="C855">
        <v>31.829000000000001</v>
      </c>
    </row>
    <row r="856" spans="1:3" x14ac:dyDescent="0.3">
      <c r="A856">
        <v>87.2</v>
      </c>
      <c r="B856">
        <f t="shared" si="95"/>
        <v>1.3080000000000001</v>
      </c>
      <c r="C856">
        <v>31.834</v>
      </c>
    </row>
    <row r="857" spans="1:3" x14ac:dyDescent="0.3">
      <c r="A857">
        <v>87.4</v>
      </c>
      <c r="B857">
        <f t="shared" si="95"/>
        <v>1.3110000000000002</v>
      </c>
      <c r="C857">
        <v>31.838000000000001</v>
      </c>
    </row>
    <row r="858" spans="1:3" x14ac:dyDescent="0.3">
      <c r="A858">
        <v>87.7</v>
      </c>
      <c r="B858">
        <f t="shared" si="95"/>
        <v>1.3155000000000001</v>
      </c>
      <c r="C858">
        <v>31.844999999999999</v>
      </c>
    </row>
    <row r="859" spans="1:3" x14ac:dyDescent="0.3">
      <c r="A859">
        <v>88</v>
      </c>
      <c r="B859">
        <f t="shared" si="95"/>
        <v>1.32</v>
      </c>
      <c r="C859">
        <v>31.850999999999999</v>
      </c>
    </row>
    <row r="860" spans="1:3" x14ac:dyDescent="0.3">
      <c r="A860">
        <v>88.2</v>
      </c>
      <c r="B860">
        <f t="shared" si="95"/>
        <v>1.3230000000000002</v>
      </c>
      <c r="C860">
        <v>31.853000000000002</v>
      </c>
    </row>
    <row r="861" spans="1:3" x14ac:dyDescent="0.3">
      <c r="A861">
        <v>88.4</v>
      </c>
      <c r="B861">
        <f t="shared" si="95"/>
        <v>1.3260000000000003</v>
      </c>
      <c r="C861">
        <v>31.86</v>
      </c>
    </row>
    <row r="862" spans="1:3" x14ac:dyDescent="0.3">
      <c r="A862">
        <v>88.7</v>
      </c>
      <c r="B862">
        <f t="shared" si="95"/>
        <v>1.3305</v>
      </c>
      <c r="C862">
        <v>31.866</v>
      </c>
    </row>
    <row r="863" spans="1:3" x14ac:dyDescent="0.3">
      <c r="A863">
        <v>89</v>
      </c>
      <c r="B863">
        <f t="shared" si="95"/>
        <v>1.335</v>
      </c>
      <c r="C863">
        <v>31.873999999999999</v>
      </c>
    </row>
    <row r="864" spans="1:3" x14ac:dyDescent="0.3">
      <c r="A864">
        <v>89.2</v>
      </c>
      <c r="B864">
        <f t="shared" si="95"/>
        <v>1.3380000000000001</v>
      </c>
      <c r="C864">
        <v>31.878</v>
      </c>
    </row>
    <row r="865" spans="1:3" x14ac:dyDescent="0.3">
      <c r="A865">
        <v>89.4</v>
      </c>
      <c r="B865">
        <f t="shared" si="95"/>
        <v>1.3410000000000002</v>
      </c>
      <c r="C865">
        <v>31.882000000000001</v>
      </c>
    </row>
    <row r="866" spans="1:3" x14ac:dyDescent="0.3">
      <c r="A866">
        <v>89.7</v>
      </c>
      <c r="B866">
        <f t="shared" si="95"/>
        <v>1.3455000000000001</v>
      </c>
      <c r="C866">
        <v>31.888999999999999</v>
      </c>
    </row>
    <row r="867" spans="1:3" x14ac:dyDescent="0.3">
      <c r="A867">
        <v>90</v>
      </c>
      <c r="B867">
        <f t="shared" si="95"/>
        <v>1.35</v>
      </c>
      <c r="C867">
        <v>31.896000000000001</v>
      </c>
    </row>
    <row r="868" spans="1:3" x14ac:dyDescent="0.3">
      <c r="A868">
        <v>90.2</v>
      </c>
      <c r="B868">
        <f t="shared" si="95"/>
        <v>1.3530000000000002</v>
      </c>
      <c r="C868">
        <v>31.901</v>
      </c>
    </row>
    <row r="869" spans="1:3" x14ac:dyDescent="0.3">
      <c r="A869">
        <v>90.4</v>
      </c>
      <c r="B869">
        <f t="shared" si="95"/>
        <v>1.3560000000000003</v>
      </c>
      <c r="C869">
        <v>31.905000000000001</v>
      </c>
    </row>
    <row r="870" spans="1:3" x14ac:dyDescent="0.3">
      <c r="A870">
        <v>90.7</v>
      </c>
      <c r="B870">
        <f t="shared" si="95"/>
        <v>1.3605</v>
      </c>
      <c r="C870">
        <v>31.911000000000001</v>
      </c>
    </row>
    <row r="871" spans="1:3" x14ac:dyDescent="0.3">
      <c r="A871">
        <v>91</v>
      </c>
      <c r="B871">
        <f t="shared" si="95"/>
        <v>1.365</v>
      </c>
      <c r="C871">
        <v>31.917999999999999</v>
      </c>
    </row>
    <row r="872" spans="1:3" x14ac:dyDescent="0.3">
      <c r="A872">
        <v>91.2</v>
      </c>
      <c r="B872">
        <f t="shared" si="95"/>
        <v>1.3680000000000001</v>
      </c>
      <c r="C872">
        <v>31.919</v>
      </c>
    </row>
    <row r="873" spans="1:3" x14ac:dyDescent="0.3">
      <c r="A873">
        <v>91.4</v>
      </c>
      <c r="B873">
        <f t="shared" si="95"/>
        <v>1.3710000000000002</v>
      </c>
      <c r="C873">
        <v>31.927</v>
      </c>
    </row>
    <row r="874" spans="1:3" x14ac:dyDescent="0.3">
      <c r="A874">
        <v>91.7</v>
      </c>
      <c r="B874">
        <f t="shared" si="95"/>
        <v>1.3755000000000002</v>
      </c>
      <c r="C874">
        <v>31.934000000000001</v>
      </c>
    </row>
    <row r="875" spans="1:3" x14ac:dyDescent="0.3">
      <c r="A875">
        <v>92</v>
      </c>
      <c r="B875">
        <f t="shared" si="95"/>
        <v>1.38</v>
      </c>
      <c r="C875">
        <v>31.94</v>
      </c>
    </row>
    <row r="876" spans="1:3" x14ac:dyDescent="0.3">
      <c r="A876">
        <v>92.2</v>
      </c>
      <c r="B876">
        <f t="shared" si="95"/>
        <v>1.383</v>
      </c>
      <c r="C876">
        <v>31.940999999999999</v>
      </c>
    </row>
    <row r="877" spans="1:3" x14ac:dyDescent="0.3">
      <c r="A877">
        <v>92.4</v>
      </c>
      <c r="B877">
        <f t="shared" si="95"/>
        <v>1.3860000000000001</v>
      </c>
      <c r="C877">
        <v>31.95</v>
      </c>
    </row>
    <row r="878" spans="1:3" x14ac:dyDescent="0.3">
      <c r="A878">
        <v>92.7</v>
      </c>
      <c r="B878">
        <f t="shared" si="95"/>
        <v>1.3905000000000001</v>
      </c>
      <c r="C878">
        <v>31.957000000000001</v>
      </c>
    </row>
    <row r="879" spans="1:3" x14ac:dyDescent="0.3">
      <c r="A879">
        <v>93</v>
      </c>
      <c r="B879">
        <f t="shared" si="95"/>
        <v>1.395</v>
      </c>
      <c r="C879">
        <v>31.963999999999999</v>
      </c>
    </row>
    <row r="880" spans="1:3" x14ac:dyDescent="0.3">
      <c r="A880">
        <v>93.2</v>
      </c>
      <c r="B880">
        <f t="shared" si="95"/>
        <v>1.3980000000000001</v>
      </c>
      <c r="C880">
        <v>31.965</v>
      </c>
    </row>
    <row r="881" spans="1:3" x14ac:dyDescent="0.3">
      <c r="A881">
        <v>93.4</v>
      </c>
      <c r="B881">
        <f t="shared" si="95"/>
        <v>1.4010000000000002</v>
      </c>
      <c r="C881">
        <v>31.972999999999999</v>
      </c>
    </row>
    <row r="882" spans="1:3" x14ac:dyDescent="0.3">
      <c r="A882">
        <v>93.7</v>
      </c>
      <c r="B882">
        <f t="shared" si="95"/>
        <v>1.4055000000000002</v>
      </c>
      <c r="C882">
        <v>31.981000000000002</v>
      </c>
    </row>
    <row r="883" spans="1:3" x14ac:dyDescent="0.3">
      <c r="A883">
        <v>94</v>
      </c>
      <c r="B883">
        <f t="shared" si="95"/>
        <v>1.41</v>
      </c>
      <c r="C883">
        <v>31.988</v>
      </c>
    </row>
    <row r="884" spans="1:3" x14ac:dyDescent="0.3">
      <c r="A884">
        <v>94.2</v>
      </c>
      <c r="B884">
        <f t="shared" si="95"/>
        <v>1.413</v>
      </c>
      <c r="C884">
        <v>31.989000000000001</v>
      </c>
    </row>
    <row r="885" spans="1:3" x14ac:dyDescent="0.3">
      <c r="A885">
        <v>94.4</v>
      </c>
      <c r="B885">
        <f t="shared" si="95"/>
        <v>1.4160000000000001</v>
      </c>
      <c r="C885">
        <v>31.998000000000001</v>
      </c>
    </row>
    <row r="886" spans="1:3" x14ac:dyDescent="0.3">
      <c r="A886">
        <v>94.7</v>
      </c>
      <c r="B886">
        <f t="shared" si="95"/>
        <v>1.4205000000000001</v>
      </c>
      <c r="C886">
        <v>32.005000000000003</v>
      </c>
    </row>
    <row r="887" spans="1:3" x14ac:dyDescent="0.3">
      <c r="A887">
        <v>95</v>
      </c>
      <c r="B887">
        <f t="shared" si="95"/>
        <v>1.425</v>
      </c>
      <c r="C887">
        <v>32.012</v>
      </c>
    </row>
    <row r="888" spans="1:3" x14ac:dyDescent="0.3">
      <c r="A888">
        <v>95.2</v>
      </c>
      <c r="B888">
        <f t="shared" si="95"/>
        <v>1.4280000000000002</v>
      </c>
      <c r="C888">
        <v>32.012999999999998</v>
      </c>
    </row>
    <row r="889" spans="1:3" x14ac:dyDescent="0.3">
      <c r="A889">
        <v>95.4</v>
      </c>
      <c r="B889">
        <f t="shared" si="95"/>
        <v>1.4310000000000003</v>
      </c>
      <c r="C889">
        <v>32.024000000000001</v>
      </c>
    </row>
    <row r="890" spans="1:3" x14ac:dyDescent="0.3">
      <c r="A890">
        <v>95.7</v>
      </c>
      <c r="B890">
        <f t="shared" si="95"/>
        <v>1.4355000000000002</v>
      </c>
      <c r="C890">
        <v>32.027999999999999</v>
      </c>
    </row>
    <row r="891" spans="1:3" x14ac:dyDescent="0.3">
      <c r="A891">
        <v>96</v>
      </c>
      <c r="B891">
        <f t="shared" si="95"/>
        <v>1.44</v>
      </c>
      <c r="C891">
        <v>32.034999999999997</v>
      </c>
    </row>
    <row r="892" spans="1:3" x14ac:dyDescent="0.3">
      <c r="A892">
        <v>96.2</v>
      </c>
      <c r="B892">
        <f t="shared" ref="B892:B907" si="96">A892*1.5/100</f>
        <v>1.4430000000000001</v>
      </c>
      <c r="C892">
        <v>31.994</v>
      </c>
    </row>
    <row r="893" spans="1:3" x14ac:dyDescent="0.3">
      <c r="A893">
        <v>96.4</v>
      </c>
      <c r="B893">
        <f t="shared" si="96"/>
        <v>1.4460000000000002</v>
      </c>
      <c r="C893">
        <v>32.043999999999997</v>
      </c>
    </row>
    <row r="894" spans="1:3" x14ac:dyDescent="0.3">
      <c r="A894">
        <v>96.7</v>
      </c>
      <c r="B894">
        <f t="shared" si="96"/>
        <v>1.4505000000000001</v>
      </c>
      <c r="C894">
        <v>32.051000000000002</v>
      </c>
    </row>
    <row r="895" spans="1:3" x14ac:dyDescent="0.3">
      <c r="A895">
        <v>97</v>
      </c>
      <c r="B895">
        <f t="shared" si="96"/>
        <v>1.4550000000000001</v>
      </c>
      <c r="C895">
        <v>32.057000000000002</v>
      </c>
    </row>
    <row r="896" spans="1:3" x14ac:dyDescent="0.3">
      <c r="A896">
        <v>97.2</v>
      </c>
      <c r="B896">
        <f t="shared" si="96"/>
        <v>1.4580000000000002</v>
      </c>
      <c r="C896">
        <v>32.061</v>
      </c>
    </row>
    <row r="897" spans="1:3" x14ac:dyDescent="0.3">
      <c r="A897">
        <v>97.4</v>
      </c>
      <c r="B897">
        <f t="shared" si="96"/>
        <v>1.4610000000000003</v>
      </c>
      <c r="C897">
        <v>32.066000000000003</v>
      </c>
    </row>
    <row r="898" spans="1:3" x14ac:dyDescent="0.3">
      <c r="A898">
        <v>97.7</v>
      </c>
      <c r="B898">
        <f t="shared" si="96"/>
        <v>1.4655</v>
      </c>
      <c r="C898">
        <v>32.073</v>
      </c>
    </row>
    <row r="899" spans="1:3" x14ac:dyDescent="0.3">
      <c r="A899">
        <v>98</v>
      </c>
      <c r="B899">
        <f t="shared" si="96"/>
        <v>1.47</v>
      </c>
      <c r="C899">
        <v>32.08</v>
      </c>
    </row>
    <row r="900" spans="1:3" x14ac:dyDescent="0.3">
      <c r="A900">
        <v>98.2</v>
      </c>
      <c r="B900">
        <f t="shared" si="96"/>
        <v>1.4730000000000001</v>
      </c>
      <c r="C900">
        <v>32.085000000000001</v>
      </c>
    </row>
    <row r="901" spans="1:3" x14ac:dyDescent="0.3">
      <c r="A901">
        <v>98.4</v>
      </c>
      <c r="B901">
        <f t="shared" si="96"/>
        <v>1.4760000000000002</v>
      </c>
      <c r="C901">
        <v>32.088999999999999</v>
      </c>
    </row>
    <row r="902" spans="1:3" x14ac:dyDescent="0.3">
      <c r="A902">
        <v>98.7</v>
      </c>
      <c r="B902">
        <f t="shared" si="96"/>
        <v>1.4805000000000001</v>
      </c>
      <c r="C902">
        <v>32.097000000000001</v>
      </c>
    </row>
    <row r="903" spans="1:3" x14ac:dyDescent="0.3">
      <c r="A903">
        <v>99</v>
      </c>
      <c r="B903">
        <f t="shared" si="96"/>
        <v>1.4850000000000001</v>
      </c>
      <c r="C903">
        <v>32.103999999999999</v>
      </c>
    </row>
    <row r="904" spans="1:3" x14ac:dyDescent="0.3">
      <c r="A904">
        <v>99.2</v>
      </c>
      <c r="B904">
        <f t="shared" si="96"/>
        <v>1.4880000000000002</v>
      </c>
      <c r="C904">
        <v>32.107999999999997</v>
      </c>
    </row>
    <row r="905" spans="1:3" x14ac:dyDescent="0.3">
      <c r="A905">
        <v>99.4</v>
      </c>
      <c r="B905">
        <f t="shared" si="96"/>
        <v>1.4910000000000003</v>
      </c>
      <c r="C905">
        <v>32.113</v>
      </c>
    </row>
    <row r="906" spans="1:3" x14ac:dyDescent="0.3">
      <c r="A906">
        <v>99.7</v>
      </c>
      <c r="B906">
        <f t="shared" si="96"/>
        <v>1.4955000000000001</v>
      </c>
      <c r="C906">
        <v>32.119999999999997</v>
      </c>
    </row>
    <row r="907" spans="1:3" x14ac:dyDescent="0.3">
      <c r="A907">
        <v>100</v>
      </c>
      <c r="B907">
        <f t="shared" si="96"/>
        <v>1.5</v>
      </c>
      <c r="C907">
        <v>32.128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Jager</dc:creator>
  <cp:lastModifiedBy>Thomas de Jager</cp:lastModifiedBy>
  <dcterms:created xsi:type="dcterms:W3CDTF">2021-09-09T23:57:47Z</dcterms:created>
  <dcterms:modified xsi:type="dcterms:W3CDTF">2021-09-10T12:38:12Z</dcterms:modified>
</cp:coreProperties>
</file>