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8.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dale/"/>
    </mc:Choice>
  </mc:AlternateContent>
  <xr:revisionPtr revIDLastSave="0" documentId="13_ncr:1_{4B6400C2-A039-A649-9B21-21DD42FCF511}" xr6:coauthVersionLast="47" xr6:coauthVersionMax="47" xr10:uidLastSave="{00000000-0000-0000-0000-000000000000}"/>
  <bookViews>
    <workbookView xWindow="0" yWindow="0" windowWidth="28800" windowHeight="18000" firstSheet="4" activeTab="14" xr2:uid="{718A98D3-6980-AE4A-95B9-3ED6804D8264}"/>
  </bookViews>
  <sheets>
    <sheet name="Data" sheetId="2" r:id="rId1"/>
    <sheet name="Analysis" sheetId="3" r:id="rId2"/>
    <sheet name="Dashboard" sheetId="1" r:id="rId3"/>
    <sheet name="Analytical Report" sheetId="4" r:id="rId4"/>
    <sheet name="Sales" sheetId="5" r:id="rId5"/>
    <sheet name="Debt and Credit" sheetId="6" r:id="rId6"/>
    <sheet name="Cashflow" sheetId="7" r:id="rId7"/>
    <sheet name="Assets and Liabilities" sheetId="8" r:id="rId8"/>
    <sheet name="Capital" sheetId="9" r:id="rId9"/>
    <sheet name="Budget Comparison" sheetId="10" r:id="rId10"/>
    <sheet name="Budget Home" sheetId="19" r:id="rId11"/>
    <sheet name="Financial Statement" sheetId="20" r:id="rId12"/>
    <sheet name="Comprehensive Income" sheetId="21" r:id="rId13"/>
    <sheet name="Cash Flow" sheetId="22" r:id="rId14"/>
    <sheet name="Home" sheetId="11" r:id="rId15"/>
    <sheet name="Login" sheetId="14" r:id="rId16"/>
    <sheet name="Login cookies" sheetId="15" r:id="rId17"/>
    <sheet name="Legal" sheetId="12" r:id="rId18"/>
    <sheet name="Privacy" sheetId="1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 i="3" l="1"/>
  <c r="S46" i="3"/>
  <c r="X14" i="3"/>
  <c r="X15" i="3"/>
  <c r="X12" i="3"/>
  <c r="X11" i="3"/>
  <c r="X63" i="3"/>
  <c r="X61" i="3"/>
  <c r="X59" i="3"/>
  <c r="X57" i="3"/>
  <c r="X55" i="3"/>
  <c r="X53" i="3"/>
  <c r="X51" i="3"/>
  <c r="X48" i="3"/>
  <c r="W48" i="3"/>
  <c r="V48" i="3"/>
  <c r="U48" i="3"/>
  <c r="T48" i="3"/>
  <c r="S48" i="3"/>
  <c r="X46" i="3"/>
  <c r="W46" i="3"/>
  <c r="V46" i="3"/>
  <c r="U46" i="3"/>
  <c r="T46" i="3"/>
  <c r="S45" i="3"/>
  <c r="T45" i="3"/>
  <c r="U45" i="3"/>
  <c r="V45" i="3"/>
  <c r="W45" i="3"/>
  <c r="X45" i="3"/>
  <c r="X44" i="3"/>
  <c r="W44" i="3"/>
  <c r="V44" i="3"/>
  <c r="U44" i="3"/>
  <c r="T44" i="3"/>
  <c r="S44" i="3"/>
  <c r="X36" i="3"/>
  <c r="S36" i="3"/>
  <c r="X42" i="3"/>
  <c r="W42" i="3"/>
  <c r="V42" i="3"/>
  <c r="U42" i="3"/>
  <c r="T42" i="3"/>
  <c r="S42" i="3"/>
  <c r="X38" i="3"/>
  <c r="T36" i="3"/>
  <c r="U36" i="3"/>
  <c r="V36" i="3"/>
  <c r="W36" i="3"/>
  <c r="X35" i="3"/>
  <c r="X34" i="3"/>
  <c r="X33" i="3"/>
  <c r="X32" i="3"/>
  <c r="S28" i="3"/>
  <c r="X30" i="3"/>
  <c r="W30" i="3"/>
  <c r="V30" i="3"/>
  <c r="U30" i="3"/>
  <c r="T30" i="3"/>
  <c r="S30" i="3"/>
  <c r="V28" i="3"/>
  <c r="W28" i="3"/>
  <c r="X28" i="3"/>
  <c r="U28" i="3"/>
  <c r="T28" i="3"/>
  <c r="W27" i="3"/>
  <c r="X27" i="3"/>
  <c r="T27" i="3"/>
  <c r="U27" i="3"/>
  <c r="V27" i="3"/>
  <c r="S27" i="3"/>
  <c r="X26" i="3"/>
  <c r="W26" i="3"/>
  <c r="V26" i="3"/>
  <c r="U26" i="3"/>
  <c r="T26" i="3"/>
  <c r="S26" i="3"/>
  <c r="X25" i="3"/>
  <c r="W25" i="3"/>
  <c r="V25" i="3"/>
  <c r="U25" i="3"/>
  <c r="T25" i="3"/>
  <c r="S25" i="3"/>
  <c r="X24" i="3"/>
  <c r="W24" i="3"/>
  <c r="V24" i="3"/>
  <c r="U24" i="3"/>
  <c r="T24" i="3"/>
  <c r="S24" i="3"/>
  <c r="S20" i="3"/>
  <c r="X22" i="3"/>
  <c r="W22" i="3"/>
  <c r="V22" i="3"/>
  <c r="U22" i="3"/>
  <c r="T22" i="3"/>
  <c r="S22" i="3"/>
  <c r="X17" i="3"/>
  <c r="W17" i="3"/>
  <c r="V17" i="3"/>
  <c r="U17" i="3"/>
  <c r="T17" i="3"/>
  <c r="S17" i="3"/>
  <c r="X20" i="3"/>
  <c r="W20" i="3"/>
  <c r="V20" i="3"/>
  <c r="U20" i="3"/>
  <c r="T20" i="3"/>
  <c r="X19" i="3"/>
  <c r="W19" i="3"/>
  <c r="V19" i="3"/>
  <c r="U19" i="3"/>
  <c r="T19" i="3"/>
  <c r="S19" i="3"/>
  <c r="X6" i="3"/>
  <c r="X37" i="3" s="1"/>
  <c r="W6" i="3"/>
  <c r="V6" i="3"/>
  <c r="U6" i="3"/>
  <c r="T6" i="3"/>
  <c r="X4" i="3"/>
  <c r="W4" i="3"/>
  <c r="V4" i="3"/>
  <c r="U4" i="3"/>
  <c r="T4" i="3"/>
  <c r="S4" i="3"/>
  <c r="N50" i="3"/>
  <c r="O50" i="3"/>
  <c r="E50" i="3"/>
  <c r="F50" i="3"/>
  <c r="G50" i="3"/>
  <c r="H50" i="3"/>
  <c r="I50" i="3"/>
  <c r="J50" i="3"/>
  <c r="K50" i="3"/>
  <c r="L50" i="3"/>
  <c r="X58" i="3" s="1"/>
  <c r="M50" i="3"/>
  <c r="D50" i="3"/>
  <c r="N49" i="3"/>
  <c r="O49" i="3"/>
  <c r="E49" i="3"/>
  <c r="F49" i="3"/>
  <c r="G49" i="3"/>
  <c r="H49" i="3"/>
  <c r="I49" i="3"/>
  <c r="J49" i="3"/>
  <c r="K49" i="3"/>
  <c r="M49" i="3"/>
  <c r="D49" i="3"/>
  <c r="E52" i="3"/>
  <c r="F52" i="3"/>
  <c r="G52" i="3"/>
  <c r="H52" i="3"/>
  <c r="I52" i="3"/>
  <c r="J52" i="3"/>
  <c r="K52" i="3"/>
  <c r="L52" i="3"/>
  <c r="X62" i="3" s="1"/>
  <c r="M52" i="3"/>
  <c r="N52" i="3"/>
  <c r="O52" i="3"/>
  <c r="D52" i="3"/>
  <c r="N51" i="3"/>
  <c r="O51" i="3"/>
  <c r="E51" i="3"/>
  <c r="F51" i="3"/>
  <c r="G51" i="3"/>
  <c r="H51" i="3"/>
  <c r="I51" i="3"/>
  <c r="J51" i="3"/>
  <c r="K51" i="3"/>
  <c r="M51" i="3"/>
  <c r="D51" i="3"/>
  <c r="K48" i="3"/>
  <c r="L48" i="3"/>
  <c r="X54" i="3" s="1"/>
  <c r="M48" i="3"/>
  <c r="N48" i="3"/>
  <c r="O48" i="3"/>
  <c r="E48" i="3"/>
  <c r="F48" i="3"/>
  <c r="G48" i="3"/>
  <c r="H48" i="3"/>
  <c r="I48" i="3"/>
  <c r="J48" i="3"/>
  <c r="D48" i="3"/>
  <c r="N47" i="3"/>
  <c r="O47" i="3"/>
  <c r="E47" i="3"/>
  <c r="F47" i="3"/>
  <c r="G47" i="3"/>
  <c r="H47" i="3"/>
  <c r="I47" i="3"/>
  <c r="J47" i="3"/>
  <c r="K47" i="3"/>
  <c r="M47" i="3"/>
  <c r="D47" i="3"/>
  <c r="H46" i="3"/>
  <c r="I46" i="3"/>
  <c r="J46" i="3"/>
  <c r="K46" i="3"/>
  <c r="M46" i="3"/>
  <c r="N46" i="3"/>
  <c r="O46" i="3"/>
  <c r="E46" i="3"/>
  <c r="F46" i="3"/>
  <c r="G46" i="3"/>
  <c r="D46" i="3"/>
  <c r="R36" i="22"/>
  <c r="Q32" i="22"/>
  <c r="P32" i="22"/>
  <c r="O32" i="22"/>
  <c r="N32" i="22"/>
  <c r="M32" i="22"/>
  <c r="M38" i="22" s="1"/>
  <c r="L32" i="22"/>
  <c r="L38" i="22" s="1"/>
  <c r="K32" i="22"/>
  <c r="K38" i="22" s="1"/>
  <c r="J32" i="22"/>
  <c r="I32" i="22"/>
  <c r="H32" i="22"/>
  <c r="G32" i="22"/>
  <c r="F32" i="22"/>
  <c r="D32" i="22"/>
  <c r="D38" i="22" s="1"/>
  <c r="C36" i="22" s="1"/>
  <c r="R30" i="22"/>
  <c r="C30" i="22" s="1"/>
  <c r="R29" i="22"/>
  <c r="R32" i="22" s="1"/>
  <c r="R25" i="22"/>
  <c r="C25" i="22"/>
  <c r="Q21" i="22"/>
  <c r="L21" i="22"/>
  <c r="L34" i="22" s="1"/>
  <c r="K21" i="22"/>
  <c r="J21" i="22"/>
  <c r="I21" i="22"/>
  <c r="R19" i="22"/>
  <c r="C19" i="22"/>
  <c r="R18" i="22"/>
  <c r="C18" i="22" s="1"/>
  <c r="R17" i="22"/>
  <c r="C17" i="22"/>
  <c r="Q15" i="22"/>
  <c r="Q34" i="22" s="1"/>
  <c r="P15" i="22"/>
  <c r="O15" i="22"/>
  <c r="O21" i="22" s="1"/>
  <c r="N15" i="22"/>
  <c r="N21" i="22" s="1"/>
  <c r="M15" i="22"/>
  <c r="M21" i="22" s="1"/>
  <c r="M34" i="22" s="1"/>
  <c r="L15" i="22"/>
  <c r="K15" i="22"/>
  <c r="K34" i="22" s="1"/>
  <c r="J15" i="22"/>
  <c r="J34" i="22" s="1"/>
  <c r="I15" i="22"/>
  <c r="I34" i="22" s="1"/>
  <c r="H15" i="22"/>
  <c r="H21" i="22" s="1"/>
  <c r="G15" i="22"/>
  <c r="G21" i="22" s="1"/>
  <c r="F15" i="22"/>
  <c r="D15" i="22"/>
  <c r="D21" i="22" s="1"/>
  <c r="D34" i="22" s="1"/>
  <c r="R13" i="22"/>
  <c r="C13" i="22" s="1"/>
  <c r="R12" i="22"/>
  <c r="C12" i="22"/>
  <c r="C15" i="22" s="1"/>
  <c r="R41" i="21"/>
  <c r="C41" i="21" s="1"/>
  <c r="R39" i="21"/>
  <c r="C39" i="21" s="1"/>
  <c r="R38" i="21"/>
  <c r="C38" i="21" s="1"/>
  <c r="R37" i="21"/>
  <c r="C37" i="21"/>
  <c r="R36" i="21"/>
  <c r="C36" i="21"/>
  <c r="R35" i="21"/>
  <c r="C35" i="21" s="1"/>
  <c r="R34" i="21"/>
  <c r="C34" i="21" s="1"/>
  <c r="R33" i="21"/>
  <c r="C33" i="21"/>
  <c r="R32" i="21"/>
  <c r="C32" i="21"/>
  <c r="R31" i="21"/>
  <c r="C31" i="21" s="1"/>
  <c r="R30" i="21"/>
  <c r="C30" i="21" s="1"/>
  <c r="R29" i="21"/>
  <c r="C29" i="21"/>
  <c r="R28" i="21"/>
  <c r="C28" i="21"/>
  <c r="R27" i="21"/>
  <c r="C27" i="21" s="1"/>
  <c r="R26" i="21"/>
  <c r="C26" i="21" s="1"/>
  <c r="R25" i="21"/>
  <c r="C25" i="21"/>
  <c r="R24" i="21"/>
  <c r="C24" i="21"/>
  <c r="R23" i="21"/>
  <c r="C23" i="21" s="1"/>
  <c r="Q22" i="21"/>
  <c r="P22" i="21"/>
  <c r="O22" i="21"/>
  <c r="N22" i="21"/>
  <c r="M22" i="21"/>
  <c r="L22" i="21"/>
  <c r="K22" i="21"/>
  <c r="J22" i="21"/>
  <c r="I22" i="21"/>
  <c r="H22" i="21"/>
  <c r="G22" i="21"/>
  <c r="F22" i="21"/>
  <c r="D22" i="21"/>
  <c r="D20" i="21"/>
  <c r="D40" i="21" s="1"/>
  <c r="R19" i="21"/>
  <c r="C19" i="21" s="1"/>
  <c r="R18" i="21"/>
  <c r="C18" i="21" s="1"/>
  <c r="R17" i="21"/>
  <c r="C17" i="21"/>
  <c r="R16" i="21"/>
  <c r="C16" i="21"/>
  <c r="R15" i="21"/>
  <c r="C15" i="21" s="1"/>
  <c r="R14" i="21"/>
  <c r="C14" i="21" s="1"/>
  <c r="Q13" i="21"/>
  <c r="P13" i="21"/>
  <c r="O13" i="21"/>
  <c r="N13" i="21"/>
  <c r="L51" i="3" s="1"/>
  <c r="X60" i="3" s="1"/>
  <c r="M13" i="21"/>
  <c r="L13" i="21"/>
  <c r="K13" i="21"/>
  <c r="J13" i="21"/>
  <c r="I13" i="21"/>
  <c r="H13" i="21"/>
  <c r="G13" i="21"/>
  <c r="F13" i="21"/>
  <c r="D13" i="21"/>
  <c r="F12" i="21"/>
  <c r="D12" i="21"/>
  <c r="R11" i="21"/>
  <c r="C11" i="21" s="1"/>
  <c r="Q10" i="21"/>
  <c r="Q12" i="21" s="1"/>
  <c r="Q20" i="21" s="1"/>
  <c r="Q40" i="21" s="1"/>
  <c r="P10" i="21"/>
  <c r="P12" i="21" s="1"/>
  <c r="P20" i="21" s="1"/>
  <c r="P40" i="21" s="1"/>
  <c r="O10" i="21"/>
  <c r="O12" i="21" s="1"/>
  <c r="O20" i="21" s="1"/>
  <c r="O40" i="21" s="1"/>
  <c r="N10" i="21"/>
  <c r="N12" i="21" s="1"/>
  <c r="N20" i="21" s="1"/>
  <c r="M10" i="21"/>
  <c r="M12" i="21" s="1"/>
  <c r="M20" i="21" s="1"/>
  <c r="M40" i="21" s="1"/>
  <c r="L10" i="21"/>
  <c r="L12" i="21" s="1"/>
  <c r="L20" i="21" s="1"/>
  <c r="L40" i="21" s="1"/>
  <c r="K10" i="21"/>
  <c r="K12" i="21" s="1"/>
  <c r="K20" i="21" s="1"/>
  <c r="K40" i="21" s="1"/>
  <c r="J10" i="21"/>
  <c r="J12" i="21" s="1"/>
  <c r="J20" i="21" s="1"/>
  <c r="J40" i="21" s="1"/>
  <c r="I10" i="21"/>
  <c r="I12" i="21" s="1"/>
  <c r="I20" i="21" s="1"/>
  <c r="I40" i="21" s="1"/>
  <c r="H10" i="21"/>
  <c r="H12" i="21" s="1"/>
  <c r="H20" i="21" s="1"/>
  <c r="H40" i="21" s="1"/>
  <c r="G10" i="21"/>
  <c r="F10" i="21"/>
  <c r="K44" i="20"/>
  <c r="Q42" i="20"/>
  <c r="Q44" i="20" s="1"/>
  <c r="P42" i="20"/>
  <c r="P44" i="20" s="1"/>
  <c r="O42" i="20"/>
  <c r="O44" i="20" s="1"/>
  <c r="N42" i="20"/>
  <c r="N44" i="20" s="1"/>
  <c r="M42" i="20"/>
  <c r="M44" i="20" s="1"/>
  <c r="L42" i="20"/>
  <c r="L44" i="20" s="1"/>
  <c r="K42" i="20"/>
  <c r="J42" i="20"/>
  <c r="J44" i="20" s="1"/>
  <c r="I42" i="20"/>
  <c r="I44" i="20" s="1"/>
  <c r="H42" i="20"/>
  <c r="H44" i="20" s="1"/>
  <c r="G42" i="20"/>
  <c r="G44" i="20" s="1"/>
  <c r="F42" i="20"/>
  <c r="F44" i="20" s="1"/>
  <c r="D42" i="20"/>
  <c r="D44" i="20" s="1"/>
  <c r="R41" i="20"/>
  <c r="C41" i="20"/>
  <c r="R40" i="20"/>
  <c r="C40" i="20" s="1"/>
  <c r="R39" i="20"/>
  <c r="C39" i="20" s="1"/>
  <c r="R38" i="20"/>
  <c r="C38" i="20"/>
  <c r="R35" i="20"/>
  <c r="C35" i="20"/>
  <c r="Q31" i="20"/>
  <c r="Q46" i="20" s="1"/>
  <c r="P31" i="20"/>
  <c r="P46" i="20" s="1"/>
  <c r="O31" i="20"/>
  <c r="O46" i="20" s="1"/>
  <c r="N31" i="20"/>
  <c r="N46" i="20" s="1"/>
  <c r="M31" i="20"/>
  <c r="M46" i="20" s="1"/>
  <c r="L31" i="20"/>
  <c r="L46" i="20" s="1"/>
  <c r="K31" i="20"/>
  <c r="K46" i="20" s="1"/>
  <c r="J31" i="20"/>
  <c r="J46" i="20" s="1"/>
  <c r="I31" i="20"/>
  <c r="I46" i="20" s="1"/>
  <c r="H31" i="20"/>
  <c r="H46" i="20" s="1"/>
  <c r="G31" i="20"/>
  <c r="G46" i="20" s="1"/>
  <c r="F31" i="20"/>
  <c r="F46" i="20" s="1"/>
  <c r="D31" i="20"/>
  <c r="D46" i="20" s="1"/>
  <c r="R30" i="20"/>
  <c r="C30" i="20" s="1"/>
  <c r="R29" i="20"/>
  <c r="C29" i="20" s="1"/>
  <c r="R28" i="20"/>
  <c r="C28" i="20"/>
  <c r="R27" i="20"/>
  <c r="C27" i="20" s="1"/>
  <c r="Q22" i="20"/>
  <c r="P22" i="20"/>
  <c r="O22" i="20"/>
  <c r="N22" i="20"/>
  <c r="L49" i="3" s="1"/>
  <c r="X56" i="3" s="1"/>
  <c r="M22" i="20"/>
  <c r="L22" i="20"/>
  <c r="K22" i="20"/>
  <c r="J22" i="20"/>
  <c r="I22" i="20"/>
  <c r="H22" i="20"/>
  <c r="G22" i="20"/>
  <c r="F22" i="20"/>
  <c r="D22" i="20"/>
  <c r="R21" i="20"/>
  <c r="C21" i="20" s="1"/>
  <c r="R20" i="20"/>
  <c r="C20" i="20" s="1"/>
  <c r="R19" i="20"/>
  <c r="C19" i="20" s="1"/>
  <c r="R18" i="20"/>
  <c r="C18" i="20"/>
  <c r="R17" i="20"/>
  <c r="R22" i="20" s="1"/>
  <c r="Q14" i="20"/>
  <c r="Q24" i="20" s="1"/>
  <c r="P14" i="20"/>
  <c r="P24" i="20" s="1"/>
  <c r="O14" i="20"/>
  <c r="O24" i="20" s="1"/>
  <c r="N14" i="20"/>
  <c r="M14" i="20"/>
  <c r="M24" i="20" s="1"/>
  <c r="L14" i="20"/>
  <c r="L24" i="20" s="1"/>
  <c r="K14" i="20"/>
  <c r="K24" i="20" s="1"/>
  <c r="J14" i="20"/>
  <c r="J24" i="20" s="1"/>
  <c r="I14" i="20"/>
  <c r="I24" i="20" s="1"/>
  <c r="H14" i="20"/>
  <c r="H24" i="20" s="1"/>
  <c r="G14" i="20"/>
  <c r="G24" i="20" s="1"/>
  <c r="F14" i="20"/>
  <c r="F24" i="20" s="1"/>
  <c r="D14" i="20"/>
  <c r="D24" i="20" s="1"/>
  <c r="R13" i="20"/>
  <c r="C13" i="20"/>
  <c r="R12" i="20"/>
  <c r="C12" i="20"/>
  <c r="E21" i="3"/>
  <c r="E22" i="3" s="1"/>
  <c r="F21" i="3"/>
  <c r="F22" i="3" s="1"/>
  <c r="G21" i="3"/>
  <c r="G22" i="3" s="1"/>
  <c r="S40" i="3" s="1"/>
  <c r="H21" i="3"/>
  <c r="H22" i="3" s="1"/>
  <c r="T40" i="3" s="1"/>
  <c r="I21" i="3"/>
  <c r="I22" i="3" s="1"/>
  <c r="U40" i="3" s="1"/>
  <c r="J21" i="3"/>
  <c r="J22" i="3" s="1"/>
  <c r="V40" i="3" s="1"/>
  <c r="K21" i="3"/>
  <c r="K22" i="3" s="1"/>
  <c r="W40" i="3" s="1"/>
  <c r="L21" i="3"/>
  <c r="L22" i="3" s="1"/>
  <c r="X40" i="3" s="1"/>
  <c r="M21" i="3"/>
  <c r="M22" i="3" s="1"/>
  <c r="N21" i="3"/>
  <c r="N22" i="3" s="1"/>
  <c r="O21" i="3"/>
  <c r="O22" i="3" s="1"/>
  <c r="D21" i="3"/>
  <c r="D22" i="3" s="1"/>
  <c r="E13" i="3"/>
  <c r="F13" i="3"/>
  <c r="G13" i="3"/>
  <c r="H13" i="3"/>
  <c r="I13" i="3"/>
  <c r="J13" i="3"/>
  <c r="K13" i="3"/>
  <c r="L13" i="3"/>
  <c r="X13" i="3" s="1"/>
  <c r="D13" i="3"/>
  <c r="E10" i="3"/>
  <c r="F10" i="3"/>
  <c r="G10" i="3"/>
  <c r="H10" i="3"/>
  <c r="I10" i="3"/>
  <c r="J10" i="3"/>
  <c r="K10" i="3"/>
  <c r="L10" i="3"/>
  <c r="X10" i="3" s="1"/>
  <c r="D10" i="3"/>
  <c r="L9" i="3"/>
  <c r="X9" i="3" s="1"/>
  <c r="K9" i="3"/>
  <c r="I8" i="3"/>
  <c r="J8" i="3"/>
  <c r="K8" i="3"/>
  <c r="L8" i="3"/>
  <c r="X8" i="3" s="1"/>
  <c r="H8" i="3"/>
  <c r="H7" i="3"/>
  <c r="T7" i="3" s="1"/>
  <c r="I7" i="3"/>
  <c r="U7" i="3" s="1"/>
  <c r="J7" i="3"/>
  <c r="V7" i="3" s="1"/>
  <c r="K7" i="3"/>
  <c r="W7" i="3" s="1"/>
  <c r="G7" i="3"/>
  <c r="S7" i="3" s="1"/>
  <c r="L7" i="3"/>
  <c r="X7" i="3" s="1"/>
  <c r="AT26" i="11"/>
  <c r="AP24" i="11"/>
  <c r="AQ24" i="11"/>
  <c r="AR24" i="11"/>
  <c r="AS24" i="11"/>
  <c r="AT24" i="11"/>
  <c r="AO24" i="11"/>
  <c r="R42" i="20" l="1"/>
  <c r="C42" i="20" s="1"/>
  <c r="C44" i="20" s="1"/>
  <c r="N24" i="20"/>
  <c r="L47" i="3"/>
  <c r="X52" i="3" s="1"/>
  <c r="N40" i="21"/>
  <c r="N42" i="21" s="1"/>
  <c r="N44" i="21" s="1"/>
  <c r="L46" i="3" s="1"/>
  <c r="X50" i="3" s="1"/>
  <c r="S39" i="3"/>
  <c r="X39" i="3"/>
  <c r="W39" i="3"/>
  <c r="V39" i="3"/>
  <c r="U39" i="3"/>
  <c r="T39" i="3"/>
  <c r="R13" i="21"/>
  <c r="C13" i="21" s="1"/>
  <c r="R10" i="21"/>
  <c r="C10" i="21" s="1"/>
  <c r="C21" i="22"/>
  <c r="C34" i="22" s="1"/>
  <c r="H38" i="22"/>
  <c r="I38" i="22"/>
  <c r="Q38" i="22"/>
  <c r="J38" i="22"/>
  <c r="H34" i="22"/>
  <c r="P21" i="22"/>
  <c r="P34" i="22" s="1"/>
  <c r="P38" i="22" s="1"/>
  <c r="G34" i="22"/>
  <c r="G38" i="22" s="1"/>
  <c r="R15" i="22"/>
  <c r="C29" i="22"/>
  <c r="C32" i="22" s="1"/>
  <c r="N34" i="22"/>
  <c r="N38" i="22" s="1"/>
  <c r="O34" i="22"/>
  <c r="O38" i="22" s="1"/>
  <c r="F21" i="22"/>
  <c r="F34" i="22" s="1"/>
  <c r="F38" i="22" s="1"/>
  <c r="H42" i="21"/>
  <c r="H44" i="21" s="1"/>
  <c r="M42" i="21"/>
  <c r="M44" i="21" s="1"/>
  <c r="O42" i="21"/>
  <c r="O44" i="21" s="1"/>
  <c r="I42" i="21"/>
  <c r="I44" i="21" s="1"/>
  <c r="J42" i="21"/>
  <c r="J44" i="21" s="1"/>
  <c r="Q42" i="21"/>
  <c r="Q44" i="21"/>
  <c r="K42" i="21"/>
  <c r="K44" i="21" s="1"/>
  <c r="C22" i="21"/>
  <c r="P42" i="21"/>
  <c r="P44" i="21"/>
  <c r="L42" i="21"/>
  <c r="L44" i="21"/>
  <c r="R12" i="21"/>
  <c r="C12" i="21" s="1"/>
  <c r="D42" i="21"/>
  <c r="D44" i="21" s="1"/>
  <c r="F20" i="21"/>
  <c r="G12" i="21"/>
  <c r="G20" i="21" s="1"/>
  <c r="G40" i="21" s="1"/>
  <c r="R22" i="21"/>
  <c r="R31" i="20"/>
  <c r="R14" i="20"/>
  <c r="C17" i="20"/>
  <c r="C22" i="20" s="1"/>
  <c r="R44" i="20" l="1"/>
  <c r="R21" i="22"/>
  <c r="R34" i="22"/>
  <c r="R38" i="22" s="1"/>
  <c r="C38" i="22"/>
  <c r="R20" i="21"/>
  <c r="F40" i="21"/>
  <c r="G42" i="21"/>
  <c r="G44" i="21" s="1"/>
  <c r="C14" i="20"/>
  <c r="C24" i="20" s="1"/>
  <c r="R24" i="20"/>
  <c r="R46" i="20"/>
  <c r="C31" i="20"/>
  <c r="C46" i="20" s="1"/>
  <c r="F42" i="21" l="1"/>
  <c r="R42" i="21" s="1"/>
  <c r="C42" i="21" s="1"/>
  <c r="F44" i="21"/>
  <c r="R40" i="21"/>
  <c r="R44" i="21" s="1"/>
  <c r="C20" i="21"/>
  <c r="C40" i="21" s="1"/>
  <c r="C44" i="21" s="1"/>
  <c r="D6" i="20"/>
</calcChain>
</file>

<file path=xl/sharedStrings.xml><?xml version="1.0" encoding="utf-8"?>
<sst xmlns="http://schemas.openxmlformats.org/spreadsheetml/2006/main" count="368" uniqueCount="170">
  <si>
    <t>Financial Analysis</t>
  </si>
  <si>
    <t>January</t>
  </si>
  <si>
    <t>February</t>
  </si>
  <si>
    <t>March</t>
  </si>
  <si>
    <t>April</t>
  </si>
  <si>
    <t>May</t>
  </si>
  <si>
    <t>June</t>
  </si>
  <si>
    <t>July</t>
  </si>
  <si>
    <t>August</t>
  </si>
  <si>
    <t>September</t>
  </si>
  <si>
    <t>October</t>
  </si>
  <si>
    <t>November</t>
  </si>
  <si>
    <t>December</t>
  </si>
  <si>
    <t>Profit and Loss Account:</t>
  </si>
  <si>
    <t>Formula:</t>
  </si>
  <si>
    <t xml:space="preserve">Sales </t>
  </si>
  <si>
    <t>Copy Paste</t>
  </si>
  <si>
    <t>Sales Growth %</t>
  </si>
  <si>
    <t>(Current Year Sales/ Last Year Sales) - 1</t>
  </si>
  <si>
    <t>Sales Growth % 3 months</t>
  </si>
  <si>
    <t>Operating Profit Margin %</t>
  </si>
  <si>
    <t>(Operating Profit/ Net Sales) *100</t>
  </si>
  <si>
    <t>Net Profit Margin %</t>
  </si>
  <si>
    <t>Balance Sheet:</t>
  </si>
  <si>
    <t>Fixed Asset Turnover Ratio</t>
  </si>
  <si>
    <t>(Sales/ Fixed Assets)</t>
  </si>
  <si>
    <t>Net Working Capital</t>
  </si>
  <si>
    <t>(Current Assets - Current Liabilities)</t>
  </si>
  <si>
    <t>Net Working Capital/ Sales %</t>
  </si>
  <si>
    <t>(Working Capital/ Sales)</t>
  </si>
  <si>
    <t>Debtor Days</t>
  </si>
  <si>
    <t>(Sales/ Average Debtors)/ 365</t>
  </si>
  <si>
    <t>Inventory Days</t>
  </si>
  <si>
    <t>(COGS or Sales/ Average Inventory)/ 365</t>
  </si>
  <si>
    <t xml:space="preserve"> </t>
  </si>
  <si>
    <t>Creditor Days</t>
  </si>
  <si>
    <t>(Purchases/ Average Creditors)/ 365</t>
  </si>
  <si>
    <t>Debt to Total Capital %</t>
  </si>
  <si>
    <t>Cash Flows:</t>
  </si>
  <si>
    <t>Cashflow from Operations</t>
  </si>
  <si>
    <t>Cashflow from Investing</t>
  </si>
  <si>
    <t>Cashflow from Financing</t>
  </si>
  <si>
    <t>Cummulative Cashflow</t>
  </si>
  <si>
    <t>(Cashflow from Operations+ Eaning till Now)</t>
  </si>
  <si>
    <t>Cummulative Net Profit</t>
  </si>
  <si>
    <t>(Net Profit for this year+ Net Profit from last year)</t>
  </si>
  <si>
    <t>Ratios:</t>
  </si>
  <si>
    <t>Current Ratio</t>
  </si>
  <si>
    <t>(Current Assets/ Current Liabilities)</t>
  </si>
  <si>
    <t>Current Assets</t>
  </si>
  <si>
    <t>Current Liabilities</t>
  </si>
  <si>
    <t>Quick Ratio</t>
  </si>
  <si>
    <t>([Current Assets-Inventory]/ Current Liabilities)</t>
  </si>
  <si>
    <t>CA- Inventory</t>
  </si>
  <si>
    <t>Return on Capital Employed %</t>
  </si>
  <si>
    <t>EBIT* (1-Tax%)/(Total Capital)</t>
  </si>
  <si>
    <t>Return on Equity</t>
  </si>
  <si>
    <t>Net Profit/ (Reserves+Share Capital)</t>
  </si>
  <si>
    <t>Jan</t>
  </si>
  <si>
    <t>Feb</t>
  </si>
  <si>
    <t>Mar</t>
  </si>
  <si>
    <t>Apr</t>
  </si>
  <si>
    <t>h</t>
  </si>
  <si>
    <t>A</t>
  </si>
  <si>
    <t>a</t>
  </si>
  <si>
    <t>Sales Growth % 6 months</t>
  </si>
  <si>
    <t>(Net Profit/ Sales) *100</t>
  </si>
  <si>
    <t>Operating Profit</t>
  </si>
  <si>
    <t>Net Sales</t>
  </si>
  <si>
    <t>Net Profit</t>
  </si>
  <si>
    <t>Sales</t>
  </si>
  <si>
    <t>Total Debt/ (Total Equity + Total Debt)</t>
  </si>
  <si>
    <t>Formula</t>
  </si>
  <si>
    <t>Fixed Assets</t>
  </si>
  <si>
    <t xml:space="preserve">Budget </t>
  </si>
  <si>
    <t>Actual</t>
  </si>
  <si>
    <t>Cost of Sales</t>
  </si>
  <si>
    <t>Other Income</t>
  </si>
  <si>
    <t>Other Expenses</t>
  </si>
  <si>
    <t>Statement of Financial Position - Year ended (date)</t>
  </si>
  <si>
    <t>Current Year</t>
  </si>
  <si>
    <t>Figures in Rand</t>
  </si>
  <si>
    <t>Note (s)</t>
  </si>
  <si>
    <t>Current year</t>
  </si>
  <si>
    <t>Previous year</t>
  </si>
  <si>
    <t>Total</t>
  </si>
  <si>
    <t>Assets</t>
  </si>
  <si>
    <t>Non-current Assets</t>
  </si>
  <si>
    <t>Property, plant and equipment</t>
  </si>
  <si>
    <t>Other Non-current Assets</t>
  </si>
  <si>
    <t>Inventories</t>
  </si>
  <si>
    <t>Loan Advanced</t>
  </si>
  <si>
    <t>Trade and other receivables</t>
  </si>
  <si>
    <t>Cash and cash equivalents</t>
  </si>
  <si>
    <t>Other Current Assets</t>
  </si>
  <si>
    <t>Total Assets</t>
  </si>
  <si>
    <t>Equity and Liabilities</t>
  </si>
  <si>
    <t>Capital and Reserves</t>
  </si>
  <si>
    <t>Members contribution</t>
  </si>
  <si>
    <t>Retained earnings</t>
  </si>
  <si>
    <t>Other Equity</t>
  </si>
  <si>
    <t>Liabilities</t>
  </si>
  <si>
    <t>Non-current Liabilities</t>
  </si>
  <si>
    <t>Long term liabilities</t>
  </si>
  <si>
    <t>Short term liabilities</t>
  </si>
  <si>
    <t>Trade and other payables</t>
  </si>
  <si>
    <t>Bank overdraft</t>
  </si>
  <si>
    <t>Other Current Liabilities</t>
  </si>
  <si>
    <t>Total Liabilities</t>
  </si>
  <si>
    <t>Total Equity and Liabilities</t>
  </si>
  <si>
    <t>Mark-up</t>
  </si>
  <si>
    <t>Statement of Comprehensive Income - Year ended (date)</t>
  </si>
  <si>
    <t>Revenue</t>
  </si>
  <si>
    <t>Less: Cost of Sales</t>
  </si>
  <si>
    <t>Plus: Other Income</t>
  </si>
  <si>
    <t>Other income 1</t>
  </si>
  <si>
    <t>Other income 2</t>
  </si>
  <si>
    <t>Other income 3</t>
  </si>
  <si>
    <t>Other income 4</t>
  </si>
  <si>
    <t>Other income 5</t>
  </si>
  <si>
    <t>Other income 6</t>
  </si>
  <si>
    <t>Gross Profit</t>
  </si>
  <si>
    <t>Operating Expenses</t>
  </si>
  <si>
    <t>Accounting fees</t>
  </si>
  <si>
    <t>Bank charges</t>
  </si>
  <si>
    <t>Cleaning expenses</t>
  </si>
  <si>
    <t>Computer package</t>
  </si>
  <si>
    <t>Tracker expenses</t>
  </si>
  <si>
    <t>Loan repayment</t>
  </si>
  <si>
    <t>Deliveries expenses</t>
  </si>
  <si>
    <t>Fuel</t>
  </si>
  <si>
    <t>Insurance</t>
  </si>
  <si>
    <t>Office Expenses</t>
  </si>
  <si>
    <t>Rent</t>
  </si>
  <si>
    <t>Repairs and maintenance</t>
  </si>
  <si>
    <t>Salaries</t>
  </si>
  <si>
    <t>Salaries - Sales team</t>
  </si>
  <si>
    <t>Security</t>
  </si>
  <si>
    <t>Telephone</t>
  </si>
  <si>
    <t>Profit/Loss Before Interest and Tax</t>
  </si>
  <si>
    <t>Interest Paid</t>
  </si>
  <si>
    <t>Tax</t>
  </si>
  <si>
    <t>Net Profit/Loss</t>
  </si>
  <si>
    <t>Statement of Cash Flows - Year ended (date)</t>
  </si>
  <si>
    <t>Cash flows from operating activities</t>
  </si>
  <si>
    <t>Cash receipts from customers</t>
  </si>
  <si>
    <t>Cash paid to suppliers and employees</t>
  </si>
  <si>
    <t>Cash generated from (used in) operations</t>
  </si>
  <si>
    <t>Interst paid</t>
  </si>
  <si>
    <t>Finance costs</t>
  </si>
  <si>
    <t>Tax paid</t>
  </si>
  <si>
    <t>Net cash from operating activities</t>
  </si>
  <si>
    <t>Cash flows from investing activities</t>
  </si>
  <si>
    <t>Purchase of property, plant and equipment</t>
  </si>
  <si>
    <t>Cash flows from financing activities</t>
  </si>
  <si>
    <t>Proceeds/repayment of members loan</t>
  </si>
  <si>
    <t>Finance lease payments</t>
  </si>
  <si>
    <t>Net cash from financing activities</t>
  </si>
  <si>
    <t>Total cash movement for the year</t>
  </si>
  <si>
    <t>Cash at the beginning of the year</t>
  </si>
  <si>
    <t>Total cash at the end of the year</t>
  </si>
  <si>
    <t>Profit or Loss</t>
  </si>
  <si>
    <t>Month:</t>
  </si>
  <si>
    <t>Debt &amp; Credit</t>
  </si>
  <si>
    <t>Cashflow</t>
  </si>
  <si>
    <t>Assets &amp; Liabilities</t>
  </si>
  <si>
    <t>Fixed Asset Turnover Rate</t>
  </si>
  <si>
    <t>NWC/ Sales %</t>
  </si>
  <si>
    <t>Capital</t>
  </si>
  <si>
    <t>Return Capital 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</si>
</sst>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19" x14ac:knownFonts="1">
    <font>
      <sz val="12"/>
      <color theme="1"/>
      <name val="Calibri"/>
      <family val="2"/>
      <scheme val="minor"/>
    </font>
    <font>
      <sz val="12"/>
      <color theme="1"/>
      <name val="Calibri"/>
      <family val="2"/>
      <scheme val="minor"/>
    </font>
    <font>
      <sz val="12"/>
      <color theme="0"/>
      <name val="Calibri"/>
      <family val="2"/>
      <scheme val="minor"/>
    </font>
    <font>
      <b/>
      <sz val="28"/>
      <color theme="1"/>
      <name val="Calibri"/>
      <family val="2"/>
      <scheme val="minor"/>
    </font>
    <font>
      <b/>
      <sz val="18"/>
      <color theme="1"/>
      <name val="Calibri"/>
      <family val="2"/>
      <scheme val="minor"/>
    </font>
    <font>
      <sz val="13"/>
      <color rgb="FF000000"/>
      <name val="Lucida Grande"/>
      <family val="2"/>
    </font>
    <font>
      <b/>
      <sz val="22"/>
      <color theme="1"/>
      <name val="Calibri"/>
      <family val="2"/>
      <scheme val="minor"/>
    </font>
    <font>
      <sz val="22"/>
      <color theme="1"/>
      <name val="Calibri"/>
      <family val="2"/>
      <scheme val="minor"/>
    </font>
    <font>
      <sz val="12"/>
      <color rgb="FF3F3F76"/>
      <name val="Calibri"/>
      <family val="2"/>
      <scheme val="minor"/>
    </font>
    <font>
      <sz val="24"/>
      <color theme="1"/>
      <name val="Calibri"/>
      <family val="2"/>
      <scheme val="minor"/>
    </font>
    <font>
      <b/>
      <sz val="16"/>
      <color theme="1"/>
      <name val="Calibri"/>
      <family val="2"/>
      <scheme val="minor"/>
    </font>
    <font>
      <sz val="16"/>
      <color theme="0"/>
      <name val="Calibri"/>
      <family val="2"/>
      <scheme val="minor"/>
    </font>
    <font>
      <sz val="16"/>
      <color theme="1"/>
      <name val="Calibri"/>
      <family val="2"/>
      <scheme val="minor"/>
    </font>
    <font>
      <sz val="16"/>
      <color rgb="FF3F3F76"/>
      <name val="Calibri"/>
      <family val="2"/>
      <scheme val="minor"/>
    </font>
    <font>
      <b/>
      <sz val="14"/>
      <color theme="1"/>
      <name val="Calibri"/>
      <family val="2"/>
      <scheme val="minor"/>
    </font>
    <font>
      <sz val="18"/>
      <color theme="1"/>
      <name val="Calibri"/>
      <family val="2"/>
      <scheme val="minor"/>
    </font>
    <font>
      <b/>
      <sz val="12"/>
      <color theme="1"/>
      <name val="Calibri"/>
      <family val="2"/>
      <scheme val="minor"/>
    </font>
    <font>
      <b/>
      <sz val="20"/>
      <color rgb="FFFF0000"/>
      <name val="Calibri"/>
      <family val="2"/>
      <scheme val="minor"/>
    </font>
    <font>
      <sz val="14"/>
      <color theme="1"/>
      <name val="Calibri"/>
      <family val="2"/>
      <scheme val="minor"/>
    </font>
  </fonts>
  <fills count="27">
    <fill>
      <patternFill patternType="none"/>
    </fill>
    <fill>
      <patternFill patternType="gray125"/>
    </fill>
    <fill>
      <patternFill patternType="solid">
        <fgColor theme="4" tint="0.59999389629810485"/>
        <bgColor indexed="65"/>
      </patternFill>
    </fill>
    <fill>
      <patternFill patternType="solid">
        <fgColor theme="4" tint="0.39997558519241921"/>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1" tint="0.14999847407452621"/>
        <bgColor indexed="64"/>
      </patternFill>
    </fill>
    <fill>
      <patternFill patternType="solid">
        <fgColor theme="0"/>
        <bgColor indexed="64"/>
      </patternFill>
    </fill>
    <fill>
      <patternFill patternType="solid">
        <fgColor theme="0" tint="-0.14999847407452621"/>
        <bgColor indexed="64"/>
      </patternFill>
    </fill>
    <fill>
      <patternFill patternType="solid">
        <fgColor theme="4"/>
      </patternFill>
    </fill>
    <fill>
      <patternFill patternType="solid">
        <fgColor theme="8"/>
      </patternFill>
    </fill>
    <fill>
      <patternFill patternType="solid">
        <fgColor rgb="FFFFCC99"/>
      </patternFill>
    </fill>
    <fill>
      <patternFill patternType="solid">
        <fgColor theme="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1" tint="0.499984740745262"/>
        <bgColor indexed="64"/>
      </patternFill>
    </fill>
    <fill>
      <patternFill patternType="solid">
        <fgColor theme="1" tint="0.249977111117893"/>
        <bgColor indexed="64"/>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s>
  <borders count="110">
    <border>
      <left/>
      <right/>
      <top/>
      <bottom/>
      <diagonal/>
    </border>
    <border>
      <left style="thick">
        <color indexed="64"/>
      </left>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ck">
        <color indexed="64"/>
      </left>
      <right style="thick">
        <color indexed="64"/>
      </right>
      <top/>
      <bottom/>
      <diagonal/>
    </border>
    <border>
      <left/>
      <right style="thick">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ck">
        <color indexed="64"/>
      </bottom>
      <diagonal/>
    </border>
    <border>
      <left/>
      <right/>
      <top style="thick">
        <color indexed="64"/>
      </top>
      <bottom style="thick">
        <color indexed="64"/>
      </bottom>
      <diagonal/>
    </border>
    <border>
      <left style="thick">
        <color indexed="64"/>
      </left>
      <right/>
      <top/>
      <bottom/>
      <diagonal/>
    </border>
    <border>
      <left/>
      <right/>
      <top style="thick">
        <color indexed="64"/>
      </top>
      <bottom/>
      <diagonal/>
    </border>
    <border>
      <left style="thick">
        <color indexed="64"/>
      </left>
      <right/>
      <top/>
      <bottom style="thick">
        <color indexed="64"/>
      </bottom>
      <diagonal/>
    </border>
    <border>
      <left/>
      <right style="thick">
        <color indexed="64"/>
      </right>
      <top style="thick">
        <color indexed="64"/>
      </top>
      <bottom/>
      <diagonal/>
    </border>
    <border>
      <left style="thin">
        <color rgb="FF7F7F7F"/>
      </left>
      <right style="thin">
        <color rgb="FF7F7F7F"/>
      </right>
      <top style="thin">
        <color rgb="FF7F7F7F"/>
      </top>
      <bottom style="thin">
        <color rgb="FF7F7F7F"/>
      </bottom>
      <diagonal/>
    </border>
    <border>
      <left style="medium">
        <color indexed="64"/>
      </left>
      <right style="thick">
        <color indexed="64"/>
      </right>
      <top style="thick">
        <color indexed="64"/>
      </top>
      <bottom/>
      <diagonal/>
    </border>
    <border>
      <left style="thin">
        <color rgb="FF7F7F7F"/>
      </left>
      <right style="thick">
        <color indexed="64"/>
      </right>
      <top/>
      <bottom style="thick">
        <color indexed="64"/>
      </bottom>
      <diagonal/>
    </border>
    <border>
      <left style="medium">
        <color indexed="64"/>
      </left>
      <right/>
      <top style="thick">
        <color indexed="64"/>
      </top>
      <bottom/>
      <diagonal/>
    </border>
    <border>
      <left style="medium">
        <color indexed="64"/>
      </left>
      <right style="medium">
        <color indexed="64"/>
      </right>
      <top style="thick">
        <color indexed="64"/>
      </top>
      <bottom/>
      <diagonal/>
    </border>
    <border>
      <left style="thick">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style="medium">
        <color indexed="64"/>
      </right>
      <top/>
      <bottom/>
      <diagonal/>
    </border>
    <border>
      <left style="thick">
        <color indexed="64"/>
      </left>
      <right style="thick">
        <color indexed="64"/>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style="thick">
        <color indexed="64"/>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style="thick">
        <color indexed="64"/>
      </left>
      <right style="thick">
        <color indexed="64"/>
      </right>
      <top/>
      <bottom style="double">
        <color indexed="64"/>
      </bottom>
      <diagonal/>
    </border>
    <border>
      <left style="thick">
        <color indexed="64"/>
      </left>
      <right style="medium">
        <color indexed="64"/>
      </right>
      <top/>
      <bottom style="double">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right style="thick">
        <color indexed="64"/>
      </right>
      <top/>
      <bottom style="double">
        <color indexed="64"/>
      </bottom>
      <diagonal/>
    </border>
    <border>
      <left style="thick">
        <color indexed="64"/>
      </left>
      <right style="thick">
        <color indexed="64"/>
      </right>
      <top style="thick">
        <color indexed="64"/>
      </top>
      <bottom style="double">
        <color indexed="64"/>
      </bottom>
      <diagonal/>
    </border>
    <border>
      <left/>
      <right style="thick">
        <color indexed="64"/>
      </right>
      <top style="medium">
        <color indexed="64"/>
      </top>
      <bottom/>
      <diagonal/>
    </border>
    <border>
      <left style="thick">
        <color indexed="64"/>
      </left>
      <right style="thick">
        <color indexed="64"/>
      </right>
      <top style="thin">
        <color indexed="64"/>
      </top>
      <bottom style="double">
        <color indexed="64"/>
      </bottom>
      <diagonal/>
    </border>
    <border>
      <left/>
      <right style="thick">
        <color indexed="64"/>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slantDashDot">
        <color indexed="64"/>
      </left>
      <right/>
      <top/>
      <bottom style="slantDashDot">
        <color indexed="64"/>
      </bottom>
      <diagonal/>
    </border>
    <border>
      <left/>
      <right style="slantDashDot">
        <color indexed="64"/>
      </right>
      <top/>
      <bottom style="slantDashDot">
        <color indexed="64"/>
      </bottom>
      <diagonal/>
    </border>
    <border>
      <left style="slantDashDot">
        <color indexed="64"/>
      </left>
      <right style="slantDashDot">
        <color indexed="64"/>
      </right>
      <top/>
      <bottom style="slantDashDot">
        <color indexed="64"/>
      </bottom>
      <diagonal/>
    </border>
    <border>
      <left style="slantDashDot">
        <color indexed="64"/>
      </left>
      <right/>
      <top/>
      <bottom/>
      <diagonal/>
    </border>
    <border>
      <left style="thick">
        <color indexed="64"/>
      </left>
      <right style="medium">
        <color indexed="64"/>
      </right>
      <top style="thick">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diagonal/>
    </border>
    <border>
      <left style="thick">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ck">
        <color indexed="64"/>
      </right>
      <top/>
      <bottom/>
      <diagonal/>
    </border>
    <border>
      <left/>
      <right style="thick">
        <color indexed="64"/>
      </right>
      <top style="thick">
        <color indexed="64"/>
      </top>
      <bottom style="double">
        <color indexed="64"/>
      </bottom>
      <diagonal/>
    </border>
    <border>
      <left style="medium">
        <color indexed="64"/>
      </left>
      <right style="thick">
        <color indexed="64"/>
      </right>
      <top style="thick">
        <color indexed="64"/>
      </top>
      <bottom style="double">
        <color indexed="64"/>
      </bottom>
      <diagonal/>
    </border>
    <border>
      <left style="thick">
        <color indexed="64"/>
      </left>
      <right style="medium">
        <color indexed="64"/>
      </right>
      <top style="double">
        <color indexed="64"/>
      </top>
      <bottom style="thick">
        <color indexed="64"/>
      </bottom>
      <diagonal/>
    </border>
    <border>
      <left/>
      <right style="medium">
        <color indexed="64"/>
      </right>
      <top style="double">
        <color indexed="64"/>
      </top>
      <bottom style="thick">
        <color indexed="64"/>
      </bottom>
      <diagonal/>
    </border>
    <border>
      <left style="medium">
        <color indexed="64"/>
      </left>
      <right style="medium">
        <color indexed="64"/>
      </right>
      <top style="double">
        <color indexed="64"/>
      </top>
      <bottom style="thick">
        <color indexed="64"/>
      </bottom>
      <diagonal/>
    </border>
    <border>
      <left/>
      <right style="thick">
        <color indexed="64"/>
      </right>
      <top style="double">
        <color indexed="64"/>
      </top>
      <bottom style="thick">
        <color indexed="64"/>
      </bottom>
      <diagonal/>
    </border>
    <border>
      <left style="thick">
        <color indexed="64"/>
      </left>
      <right style="thick">
        <color indexed="64"/>
      </right>
      <top style="double">
        <color indexed="64"/>
      </top>
      <bottom style="thick">
        <color indexed="64"/>
      </bottom>
      <diagonal/>
    </border>
    <border>
      <left/>
      <right/>
      <top/>
      <bottom style="double">
        <color indexed="64"/>
      </bottom>
      <diagonal/>
    </border>
    <border>
      <left style="thick">
        <color indexed="64"/>
      </left>
      <right style="thick">
        <color indexed="64"/>
      </right>
      <top style="double">
        <color indexed="64"/>
      </top>
      <bottom/>
      <diagonal/>
    </border>
    <border>
      <left/>
      <right style="medium">
        <color indexed="64"/>
      </right>
      <top style="thick">
        <color indexed="64"/>
      </top>
      <bottom style="double">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ck">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ck">
        <color indexed="64"/>
      </left>
      <right style="thick">
        <color indexed="64"/>
      </right>
      <top/>
      <bottom style="medium">
        <color indexed="64"/>
      </bottom>
      <diagonal/>
    </border>
    <border>
      <left style="thick">
        <color indexed="64"/>
      </left>
      <right style="thin">
        <color indexed="64"/>
      </right>
      <top/>
      <bottom style="medium">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ck">
        <color indexed="64"/>
      </left>
      <right/>
      <top style="thin">
        <color indexed="64"/>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right/>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s>
  <cellStyleXfs count="21">
    <xf numFmtId="0" fontId="0" fillId="0" borderId="0"/>
    <xf numFmtId="9"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2"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8" fillId="17" borderId="31" applyNumberFormat="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 fillId="26" borderId="0" applyNumberFormat="0" applyBorder="0" applyAlignment="0" applyProtection="0"/>
  </cellStyleXfs>
  <cellXfs count="579">
    <xf numFmtId="0" fontId="0" fillId="0" borderId="0" xfId="0"/>
    <xf numFmtId="0" fontId="0" fillId="11" borderId="0" xfId="0" applyFill="1"/>
    <xf numFmtId="0" fontId="4" fillId="0" borderId="0" xfId="0" applyFont="1"/>
    <xf numFmtId="0" fontId="0" fillId="12" borderId="0" xfId="0" applyFill="1"/>
    <xf numFmtId="0" fontId="0" fillId="13" borderId="0" xfId="0" applyFill="1"/>
    <xf numFmtId="0" fontId="0" fillId="14" borderId="0" xfId="0" applyFill="1"/>
    <xf numFmtId="0" fontId="3" fillId="0" borderId="0" xfId="0" applyFont="1"/>
    <xf numFmtId="0" fontId="6" fillId="0" borderId="25" xfId="0" applyFont="1" applyBorder="1"/>
    <xf numFmtId="0" fontId="7" fillId="0" borderId="0" xfId="0" applyFont="1"/>
    <xf numFmtId="0" fontId="7" fillId="0" borderId="27" xfId="0" applyFont="1" applyBorder="1"/>
    <xf numFmtId="0" fontId="9" fillId="0" borderId="0" xfId="0" applyFont="1"/>
    <xf numFmtId="0" fontId="10" fillId="0" borderId="0" xfId="0" applyFont="1"/>
    <xf numFmtId="0" fontId="10" fillId="2" borderId="4" xfId="2" applyFont="1" applyBorder="1"/>
    <xf numFmtId="0" fontId="10" fillId="3" borderId="8" xfId="3" applyFont="1" applyBorder="1"/>
    <xf numFmtId="0" fontId="10" fillId="2" borderId="8" xfId="2" applyFont="1" applyBorder="1"/>
    <xf numFmtId="0" fontId="10" fillId="2" borderId="2" xfId="2" applyFont="1" applyBorder="1"/>
    <xf numFmtId="0" fontId="11" fillId="15" borderId="8" xfId="11" applyFont="1" applyBorder="1"/>
    <xf numFmtId="0" fontId="11" fillId="16" borderId="13" xfId="12" applyFont="1" applyBorder="1"/>
    <xf numFmtId="0" fontId="10" fillId="3" borderId="2" xfId="3" applyFont="1" applyBorder="1"/>
    <xf numFmtId="0" fontId="11" fillId="15" borderId="9" xfId="11" applyFont="1" applyBorder="1"/>
    <xf numFmtId="0" fontId="11" fillId="16" borderId="14" xfId="12" applyFont="1" applyBorder="1"/>
    <xf numFmtId="0" fontId="12" fillId="0" borderId="26" xfId="0" applyFont="1" applyBorder="1"/>
    <xf numFmtId="0" fontId="10" fillId="5" borderId="2" xfId="5" applyFont="1" applyBorder="1"/>
    <xf numFmtId="0" fontId="10" fillId="4" borderId="8" xfId="4" applyFont="1" applyBorder="1"/>
    <xf numFmtId="0" fontId="11" fillId="18" borderId="2" xfId="14" applyFont="1" applyBorder="1"/>
    <xf numFmtId="0" fontId="13" fillId="17" borderId="33" xfId="13" applyFont="1" applyBorder="1"/>
    <xf numFmtId="0" fontId="10" fillId="5" borderId="8" xfId="5" applyFont="1" applyBorder="1"/>
    <xf numFmtId="0" fontId="10" fillId="4" borderId="13" xfId="4" applyFont="1" applyBorder="1"/>
    <xf numFmtId="0" fontId="12" fillId="0" borderId="0" xfId="0" applyFont="1"/>
    <xf numFmtId="0" fontId="10" fillId="7" borderId="2" xfId="7" applyFont="1" applyBorder="1"/>
    <xf numFmtId="0" fontId="10" fillId="6" borderId="8" xfId="6" applyFont="1" applyBorder="1"/>
    <xf numFmtId="0" fontId="10" fillId="7" borderId="8" xfId="7" applyFont="1" applyBorder="1"/>
    <xf numFmtId="0" fontId="10" fillId="6" borderId="13" xfId="6" applyFont="1" applyBorder="1"/>
    <xf numFmtId="0" fontId="10" fillId="10" borderId="2" xfId="10" applyFont="1" applyBorder="1"/>
    <xf numFmtId="0" fontId="10" fillId="9" borderId="8" xfId="9" applyFont="1" applyBorder="1"/>
    <xf numFmtId="0" fontId="10" fillId="10" borderId="13" xfId="10" applyFont="1" applyBorder="1"/>
    <xf numFmtId="0" fontId="10" fillId="0" borderId="2" xfId="0" applyFont="1" applyBorder="1"/>
    <xf numFmtId="0" fontId="12" fillId="2" borderId="5" xfId="2" applyFont="1" applyBorder="1"/>
    <xf numFmtId="0" fontId="12" fillId="3" borderId="9" xfId="3" quotePrefix="1" applyFont="1" applyBorder="1"/>
    <xf numFmtId="0" fontId="12" fillId="2" borderId="9" xfId="2" quotePrefix="1" applyFont="1" applyBorder="1"/>
    <xf numFmtId="0" fontId="12" fillId="2" borderId="30" xfId="2" applyFont="1" applyBorder="1"/>
    <xf numFmtId="0" fontId="10" fillId="15" borderId="5" xfId="11" applyFont="1" applyBorder="1"/>
    <xf numFmtId="0" fontId="10" fillId="16" borderId="13" xfId="12" applyFont="1" applyBorder="1"/>
    <xf numFmtId="0" fontId="12" fillId="3" borderId="8" xfId="3" applyFont="1" applyBorder="1"/>
    <xf numFmtId="0" fontId="10" fillId="5" borderId="3" xfId="5" applyFont="1" applyBorder="1"/>
    <xf numFmtId="0" fontId="12" fillId="4" borderId="9" xfId="4" applyFont="1" applyBorder="1"/>
    <xf numFmtId="0" fontId="10" fillId="18" borderId="2" xfId="14" applyFont="1" applyBorder="1"/>
    <xf numFmtId="0" fontId="10" fillId="17" borderId="13" xfId="13" applyFont="1" applyBorder="1"/>
    <xf numFmtId="0" fontId="12" fillId="5" borderId="9" xfId="5" applyFont="1" applyBorder="1"/>
    <xf numFmtId="0" fontId="12" fillId="4" borderId="14" xfId="4" applyFont="1" applyBorder="1"/>
    <xf numFmtId="0" fontId="10" fillId="7" borderId="3" xfId="7" applyFont="1" applyBorder="1"/>
    <xf numFmtId="0" fontId="12" fillId="6" borderId="9" xfId="6" applyFont="1" applyBorder="1"/>
    <xf numFmtId="0" fontId="12" fillId="7" borderId="9" xfId="7" applyFont="1" applyBorder="1"/>
    <xf numFmtId="0" fontId="12" fillId="6" borderId="14" xfId="6" applyFont="1" applyBorder="1"/>
    <xf numFmtId="0" fontId="10" fillId="10" borderId="3" xfId="10" applyFont="1" applyBorder="1"/>
    <xf numFmtId="0" fontId="12" fillId="9" borderId="9" xfId="9" applyFont="1" applyBorder="1"/>
    <xf numFmtId="0" fontId="12" fillId="10" borderId="14" xfId="10" applyFont="1" applyBorder="1"/>
    <xf numFmtId="0" fontId="10" fillId="9" borderId="0" xfId="9" applyFont="1"/>
    <xf numFmtId="0" fontId="14" fillId="9" borderId="0" xfId="9" applyFont="1"/>
    <xf numFmtId="0" fontId="14" fillId="8" borderId="0" xfId="8" applyFont="1"/>
    <xf numFmtId="0" fontId="14" fillId="10" borderId="0" xfId="10" applyFont="1"/>
    <xf numFmtId="0" fontId="10" fillId="0" borderId="1" xfId="0" applyFont="1" applyBorder="1"/>
    <xf numFmtId="0" fontId="10" fillId="0" borderId="3" xfId="0" applyFont="1" applyBorder="1"/>
    <xf numFmtId="0" fontId="12" fillId="0" borderId="28" xfId="0" applyFont="1" applyBorder="1"/>
    <xf numFmtId="0" fontId="12" fillId="2" borderId="28" xfId="2" applyFont="1" applyBorder="1"/>
    <xf numFmtId="0" fontId="12" fillId="2" borderId="4" xfId="2" applyFont="1" applyBorder="1"/>
    <xf numFmtId="9" fontId="12" fillId="3" borderId="0" xfId="1" applyFont="1" applyFill="1" applyBorder="1"/>
    <xf numFmtId="9" fontId="12" fillId="3" borderId="8" xfId="1" applyFont="1" applyFill="1" applyBorder="1"/>
    <xf numFmtId="10" fontId="12" fillId="3" borderId="0" xfId="1" applyNumberFormat="1" applyFont="1" applyFill="1" applyBorder="1"/>
    <xf numFmtId="10" fontId="12" fillId="3" borderId="8" xfId="1" applyNumberFormat="1" applyFont="1" applyFill="1" applyBorder="1"/>
    <xf numFmtId="10" fontId="12" fillId="3" borderId="27" xfId="1" applyNumberFormat="1" applyFont="1" applyFill="1" applyBorder="1"/>
    <xf numFmtId="10" fontId="12" fillId="3" borderId="9" xfId="3" applyNumberFormat="1" applyFont="1" applyBorder="1"/>
    <xf numFmtId="0" fontId="12" fillId="3" borderId="0" xfId="3" applyFont="1" applyBorder="1"/>
    <xf numFmtId="0" fontId="12" fillId="3" borderId="9" xfId="3" applyFont="1" applyBorder="1"/>
    <xf numFmtId="0" fontId="12" fillId="2" borderId="8" xfId="2" applyFont="1" applyBorder="1"/>
    <xf numFmtId="9" fontId="12" fillId="2" borderId="0" xfId="2" applyNumberFormat="1" applyFont="1" applyBorder="1"/>
    <xf numFmtId="9" fontId="12" fillId="2" borderId="8" xfId="2" applyNumberFormat="1" applyFont="1" applyBorder="1"/>
    <xf numFmtId="10" fontId="12" fillId="2" borderId="0" xfId="2" applyNumberFormat="1" applyFont="1" applyBorder="1"/>
    <xf numFmtId="10" fontId="12" fillId="2" borderId="8" xfId="2" applyNumberFormat="1" applyFont="1" applyBorder="1"/>
    <xf numFmtId="0" fontId="12" fillId="2" borderId="0" xfId="2" applyFont="1" applyBorder="1"/>
    <xf numFmtId="0" fontId="12" fillId="2" borderId="9" xfId="2" applyFont="1" applyBorder="1"/>
    <xf numFmtId="9" fontId="12" fillId="3" borderId="0" xfId="3" applyNumberFormat="1" applyFont="1" applyBorder="1"/>
    <xf numFmtId="9" fontId="12" fillId="3" borderId="8" xfId="3" applyNumberFormat="1" applyFont="1" applyBorder="1"/>
    <xf numFmtId="10" fontId="12" fillId="3" borderId="0" xfId="3" applyNumberFormat="1" applyFont="1" applyBorder="1"/>
    <xf numFmtId="10" fontId="12" fillId="3" borderId="8" xfId="3" applyNumberFormat="1" applyFont="1" applyBorder="1"/>
    <xf numFmtId="10" fontId="12" fillId="3" borderId="27" xfId="3" applyNumberFormat="1" applyFont="1" applyBorder="1"/>
    <xf numFmtId="10" fontId="12" fillId="2" borderId="8" xfId="1" applyNumberFormat="1" applyFont="1" applyFill="1" applyBorder="1"/>
    <xf numFmtId="0" fontId="10" fillId="15" borderId="28" xfId="11" applyFont="1" applyBorder="1"/>
    <xf numFmtId="0" fontId="10" fillId="15" borderId="4" xfId="11" applyFont="1" applyBorder="1"/>
    <xf numFmtId="0" fontId="10" fillId="15" borderId="30" xfId="11" applyFont="1" applyBorder="1"/>
    <xf numFmtId="0" fontId="10" fillId="16" borderId="2" xfId="12" applyFont="1" applyBorder="1"/>
    <xf numFmtId="0" fontId="10" fillId="16" borderId="26" xfId="12" applyFont="1" applyBorder="1"/>
    <xf numFmtId="0" fontId="10" fillId="16" borderId="1" xfId="12" applyFont="1" applyBorder="1"/>
    <xf numFmtId="0" fontId="10" fillId="16" borderId="3" xfId="12" applyFont="1" applyBorder="1"/>
    <xf numFmtId="0" fontId="10" fillId="15" borderId="2" xfId="11" applyFont="1" applyBorder="1"/>
    <xf numFmtId="0" fontId="10" fillId="15" borderId="26" xfId="11" applyFont="1" applyBorder="1"/>
    <xf numFmtId="0" fontId="10" fillId="15" borderId="1" xfId="11" applyFont="1" applyBorder="1"/>
    <xf numFmtId="0" fontId="10" fillId="15" borderId="3" xfId="11" applyFont="1" applyBorder="1"/>
    <xf numFmtId="0" fontId="10" fillId="16" borderId="25" xfId="12" applyFont="1" applyBorder="1"/>
    <xf numFmtId="0" fontId="10" fillId="16" borderId="29" xfId="12" applyFont="1" applyBorder="1"/>
    <xf numFmtId="0" fontId="10" fillId="16" borderId="14" xfId="12" applyFont="1" applyBorder="1"/>
    <xf numFmtId="0" fontId="12" fillId="4" borderId="4" xfId="4" applyFont="1" applyBorder="1"/>
    <xf numFmtId="0" fontId="12" fillId="4" borderId="32" xfId="4" applyFont="1" applyBorder="1"/>
    <xf numFmtId="0" fontId="12" fillId="4" borderId="7" xfId="4" applyFont="1" applyBorder="1"/>
    <xf numFmtId="0" fontId="12" fillId="4" borderId="20" xfId="4" applyFont="1" applyBorder="1"/>
    <xf numFmtId="0" fontId="12" fillId="4" borderId="19" xfId="4" applyFont="1" applyBorder="1"/>
    <xf numFmtId="0" fontId="12" fillId="4" borderId="6" xfId="4" applyFont="1" applyBorder="1"/>
    <xf numFmtId="0" fontId="10" fillId="18" borderId="5" xfId="14" applyFont="1" applyBorder="1"/>
    <xf numFmtId="0" fontId="10" fillId="18" borderId="26" xfId="14" applyFont="1" applyBorder="1"/>
    <xf numFmtId="0" fontId="10" fillId="18" borderId="3" xfId="14" applyFont="1" applyBorder="1"/>
    <xf numFmtId="0" fontId="10" fillId="18" borderId="1" xfId="14" applyFont="1" applyBorder="1"/>
    <xf numFmtId="0" fontId="10" fillId="17" borderId="2" xfId="13" applyFont="1" applyBorder="1"/>
    <xf numFmtId="0" fontId="10" fillId="17" borderId="14" xfId="13" applyFont="1" applyBorder="1"/>
    <xf numFmtId="0" fontId="10" fillId="17" borderId="25" xfId="13" applyFont="1" applyBorder="1"/>
    <xf numFmtId="0" fontId="10" fillId="17" borderId="29" xfId="13" applyFont="1" applyBorder="1"/>
    <xf numFmtId="0" fontId="12" fillId="5" borderId="10" xfId="5" applyFont="1" applyBorder="1"/>
    <xf numFmtId="0" fontId="12" fillId="5" borderId="11" xfId="5" applyFont="1" applyBorder="1"/>
    <xf numFmtId="0" fontId="12" fillId="5" borderId="12" xfId="5" applyFont="1" applyBorder="1"/>
    <xf numFmtId="0" fontId="12" fillId="5" borderId="0" xfId="5" applyFont="1" applyBorder="1"/>
    <xf numFmtId="0" fontId="12" fillId="5" borderId="34" xfId="5" applyFont="1" applyBorder="1"/>
    <xf numFmtId="0" fontId="12" fillId="5" borderId="35" xfId="5" applyFont="1" applyBorder="1"/>
    <xf numFmtId="9" fontId="12" fillId="4" borderId="10" xfId="1" applyFont="1" applyFill="1" applyBorder="1"/>
    <xf numFmtId="9" fontId="12" fillId="4" borderId="11" xfId="1" applyFont="1" applyFill="1" applyBorder="1"/>
    <xf numFmtId="9" fontId="12" fillId="4" borderId="12" xfId="1" applyFont="1" applyFill="1" applyBorder="1"/>
    <xf numFmtId="9" fontId="12" fillId="4" borderId="0" xfId="1" applyFont="1" applyFill="1" applyBorder="1"/>
    <xf numFmtId="0" fontId="12" fillId="4" borderId="10" xfId="4" applyFont="1" applyBorder="1"/>
    <xf numFmtId="0" fontId="12" fillId="4" borderId="11" xfId="4" applyFont="1" applyBorder="1"/>
    <xf numFmtId="0" fontId="12" fillId="4" borderId="12" xfId="4" applyFont="1" applyBorder="1"/>
    <xf numFmtId="0" fontId="12" fillId="4" borderId="0" xfId="4" applyFont="1" applyBorder="1"/>
    <xf numFmtId="0" fontId="12" fillId="4" borderId="15" xfId="4" applyFont="1" applyBorder="1"/>
    <xf numFmtId="0" fontId="12" fillId="4" borderId="16" xfId="4" applyFont="1" applyBorder="1"/>
    <xf numFmtId="0" fontId="12" fillId="4" borderId="17" xfId="4" applyFont="1" applyBorder="1"/>
    <xf numFmtId="0" fontId="12" fillId="4" borderId="18" xfId="4" applyFont="1" applyBorder="1"/>
    <xf numFmtId="0" fontId="12" fillId="6" borderId="6" xfId="6" applyFont="1" applyBorder="1"/>
    <xf numFmtId="0" fontId="12" fillId="6" borderId="20" xfId="6" applyFont="1" applyBorder="1"/>
    <xf numFmtId="0" fontId="12" fillId="6" borderId="7" xfId="6" applyFont="1" applyBorder="1"/>
    <xf numFmtId="0" fontId="12" fillId="7" borderId="11" xfId="7" applyFont="1" applyBorder="1"/>
    <xf numFmtId="0" fontId="12" fillId="7" borderId="0" xfId="7" applyFont="1" applyBorder="1"/>
    <xf numFmtId="0" fontId="12" fillId="7" borderId="12" xfId="7" applyFont="1" applyBorder="1"/>
    <xf numFmtId="0" fontId="12" fillId="6" borderId="11" xfId="6" applyFont="1" applyBorder="1"/>
    <xf numFmtId="0" fontId="12" fillId="6" borderId="0" xfId="6" applyFont="1" applyBorder="1"/>
    <xf numFmtId="0" fontId="12" fillId="6" borderId="12" xfId="6" applyFont="1" applyBorder="1"/>
    <xf numFmtId="0" fontId="12" fillId="6" borderId="16" xfId="6" applyFont="1" applyBorder="1"/>
    <xf numFmtId="0" fontId="12" fillId="6" borderId="18" xfId="6" applyFont="1" applyBorder="1"/>
    <xf numFmtId="0" fontId="12" fillId="6" borderId="17" xfId="6" applyFont="1" applyBorder="1"/>
    <xf numFmtId="0" fontId="10" fillId="9" borderId="19" xfId="9" applyFont="1" applyBorder="1"/>
    <xf numFmtId="0" fontId="10" fillId="9" borderId="6" xfId="9" applyFont="1" applyBorder="1"/>
    <xf numFmtId="0" fontId="10" fillId="9" borderId="21" xfId="9" applyFont="1" applyBorder="1"/>
    <xf numFmtId="0" fontId="10" fillId="9" borderId="7" xfId="9" applyFont="1" applyBorder="1"/>
    <xf numFmtId="0" fontId="10" fillId="9" borderId="22" xfId="9" applyFont="1" applyBorder="1"/>
    <xf numFmtId="0" fontId="10" fillId="8" borderId="19" xfId="8" applyFont="1" applyBorder="1"/>
    <xf numFmtId="0" fontId="10" fillId="8" borderId="6" xfId="8" applyFont="1" applyBorder="1"/>
    <xf numFmtId="0" fontId="10" fillId="8" borderId="7" xfId="8" applyFont="1" applyBorder="1"/>
    <xf numFmtId="0" fontId="10" fillId="8" borderId="20" xfId="8" applyFont="1" applyBorder="1"/>
    <xf numFmtId="0" fontId="10" fillId="10" borderId="22" xfId="10" applyFont="1" applyBorder="1"/>
    <xf numFmtId="0" fontId="10" fillId="10" borderId="21" xfId="10" applyFont="1" applyBorder="1"/>
    <xf numFmtId="0" fontId="10" fillId="10" borderId="23" xfId="10" applyFont="1" applyBorder="1"/>
    <xf numFmtId="0" fontId="10" fillId="10" borderId="24" xfId="10" applyFont="1" applyBorder="1"/>
    <xf numFmtId="0" fontId="10" fillId="8" borderId="15" xfId="8" applyFont="1" applyBorder="1"/>
    <xf numFmtId="0" fontId="10" fillId="8" borderId="16" xfId="8" applyFont="1" applyBorder="1"/>
    <xf numFmtId="0" fontId="10" fillId="8" borderId="17" xfId="8" applyFont="1" applyBorder="1"/>
    <xf numFmtId="0" fontId="10" fillId="8" borderId="18" xfId="8" applyFont="1" applyBorder="1"/>
    <xf numFmtId="0" fontId="12" fillId="9" borderId="10" xfId="9" applyFont="1" applyBorder="1"/>
    <xf numFmtId="0" fontId="12" fillId="9" borderId="11" xfId="9" applyFont="1" applyBorder="1"/>
    <xf numFmtId="0" fontId="12" fillId="9" borderId="0" xfId="9" applyFont="1" applyBorder="1"/>
    <xf numFmtId="0" fontId="12" fillId="9" borderId="12" xfId="9" applyFont="1" applyBorder="1"/>
    <xf numFmtId="0" fontId="12" fillId="10" borderId="15" xfId="10" applyFont="1" applyBorder="1"/>
    <xf numFmtId="0" fontId="12" fillId="10" borderId="16" xfId="10" applyFont="1" applyBorder="1"/>
    <xf numFmtId="0" fontId="12" fillId="10" borderId="18" xfId="10" applyFont="1" applyBorder="1"/>
    <xf numFmtId="0" fontId="12" fillId="10" borderId="17" xfId="10" applyFont="1" applyBorder="1"/>
    <xf numFmtId="0" fontId="15" fillId="0" borderId="0" xfId="0" applyFont="1"/>
    <xf numFmtId="0" fontId="15" fillId="0" borderId="9" xfId="0" applyFont="1" applyBorder="1"/>
    <xf numFmtId="0" fontId="17" fillId="11" borderId="0" xfId="0" applyFont="1" applyFill="1"/>
    <xf numFmtId="0" fontId="16" fillId="11" borderId="25" xfId="0" applyFont="1" applyFill="1" applyBorder="1"/>
    <xf numFmtId="0" fontId="0" fillId="11" borderId="25" xfId="0" applyFill="1" applyBorder="1"/>
    <xf numFmtId="0" fontId="14" fillId="11" borderId="3" xfId="0" applyFont="1" applyFill="1" applyBorder="1" applyAlignment="1">
      <alignment horizontal="center"/>
    </xf>
    <xf numFmtId="0" fontId="18" fillId="11" borderId="1" xfId="0" applyFont="1" applyFill="1" applyBorder="1"/>
    <xf numFmtId="0" fontId="18" fillId="11" borderId="3" xfId="0" applyFont="1" applyFill="1" applyBorder="1"/>
    <xf numFmtId="0" fontId="14" fillId="20" borderId="2" xfId="16" applyFont="1" applyBorder="1" applyAlignment="1">
      <alignment horizontal="center"/>
    </xf>
    <xf numFmtId="0" fontId="0" fillId="11" borderId="36" xfId="0" applyFill="1" applyBorder="1" applyAlignment="1">
      <alignment horizontal="center"/>
    </xf>
    <xf numFmtId="0" fontId="0" fillId="11" borderId="37" xfId="0" applyFill="1" applyBorder="1" applyAlignment="1">
      <alignment horizontal="center"/>
    </xf>
    <xf numFmtId="0" fontId="0" fillId="11" borderId="38" xfId="0" applyFill="1" applyBorder="1" applyAlignment="1">
      <alignment horizontal="center"/>
    </xf>
    <xf numFmtId="0" fontId="0" fillId="11" borderId="3" xfId="0" applyFill="1" applyBorder="1" applyAlignment="1">
      <alignment horizontal="center"/>
    </xf>
    <xf numFmtId="0" fontId="18" fillId="11" borderId="0" xfId="0" applyFont="1" applyFill="1"/>
    <xf numFmtId="0" fontId="18" fillId="11" borderId="9" xfId="0" applyFont="1" applyFill="1" applyBorder="1"/>
    <xf numFmtId="0" fontId="14" fillId="11" borderId="9" xfId="0" applyFont="1" applyFill="1" applyBorder="1"/>
    <xf numFmtId="0" fontId="0" fillId="11" borderId="8" xfId="0" applyFill="1" applyBorder="1"/>
    <xf numFmtId="0" fontId="0" fillId="11" borderId="39" xfId="0" applyFill="1" applyBorder="1"/>
    <xf numFmtId="0" fontId="0" fillId="11" borderId="11" xfId="0" applyFill="1" applyBorder="1"/>
    <xf numFmtId="0" fontId="0" fillId="11" borderId="12" xfId="0" applyFill="1" applyBorder="1"/>
    <xf numFmtId="0" fontId="0" fillId="11" borderId="9" xfId="0" applyFill="1" applyBorder="1"/>
    <xf numFmtId="0" fontId="14" fillId="19" borderId="5" xfId="15" applyFont="1" applyBorder="1"/>
    <xf numFmtId="0" fontId="14" fillId="11" borderId="0" xfId="0" applyFont="1" applyFill="1"/>
    <xf numFmtId="0" fontId="14" fillId="19" borderId="8" xfId="15" applyFont="1" applyBorder="1"/>
    <xf numFmtId="37" fontId="14" fillId="11" borderId="9" xfId="0" applyNumberFormat="1" applyFont="1" applyFill="1" applyBorder="1" applyProtection="1">
      <protection locked="0"/>
    </xf>
    <xf numFmtId="37" fontId="0" fillId="11" borderId="39" xfId="0" applyNumberFormat="1" applyFill="1" applyBorder="1" applyProtection="1">
      <protection locked="0"/>
    </xf>
    <xf numFmtId="37" fontId="0" fillId="11" borderId="11" xfId="0" applyNumberFormat="1" applyFill="1" applyBorder="1" applyProtection="1">
      <protection locked="0"/>
    </xf>
    <xf numFmtId="37" fontId="0" fillId="11" borderId="12" xfId="0" applyNumberFormat="1" applyFill="1" applyBorder="1" applyProtection="1">
      <protection locked="0"/>
    </xf>
    <xf numFmtId="37" fontId="0" fillId="11" borderId="9" xfId="0" applyNumberFormat="1" applyFill="1" applyBorder="1" applyProtection="1">
      <protection locked="0"/>
    </xf>
    <xf numFmtId="0" fontId="18" fillId="11" borderId="25" xfId="0" applyFont="1" applyFill="1" applyBorder="1"/>
    <xf numFmtId="0" fontId="18" fillId="11" borderId="14" xfId="0" applyFont="1" applyFill="1" applyBorder="1"/>
    <xf numFmtId="37" fontId="14" fillId="11" borderId="41" xfId="0" applyNumberFormat="1" applyFont="1" applyFill="1" applyBorder="1"/>
    <xf numFmtId="37" fontId="16" fillId="11" borderId="42" xfId="0" applyNumberFormat="1" applyFont="1" applyFill="1" applyBorder="1"/>
    <xf numFmtId="37" fontId="16" fillId="11" borderId="43" xfId="0" applyNumberFormat="1" applyFont="1" applyFill="1" applyBorder="1"/>
    <xf numFmtId="37" fontId="16" fillId="11" borderId="44" xfId="0" applyNumberFormat="1" applyFont="1" applyFill="1" applyBorder="1"/>
    <xf numFmtId="37" fontId="16" fillId="11" borderId="45" xfId="0" applyNumberFormat="1" applyFont="1" applyFill="1" applyBorder="1"/>
    <xf numFmtId="37" fontId="14" fillId="11" borderId="46" xfId="0" applyNumberFormat="1" applyFont="1" applyFill="1" applyBorder="1"/>
    <xf numFmtId="37" fontId="16" fillId="11" borderId="47" xfId="0" applyNumberFormat="1" applyFont="1" applyFill="1" applyBorder="1"/>
    <xf numFmtId="37" fontId="16" fillId="11" borderId="48" xfId="0" applyNumberFormat="1" applyFont="1" applyFill="1" applyBorder="1"/>
    <xf numFmtId="37" fontId="16" fillId="11" borderId="49" xfId="0" applyNumberFormat="1" applyFont="1" applyFill="1" applyBorder="1"/>
    <xf numFmtId="37" fontId="16" fillId="11" borderId="50" xfId="0" applyNumberFormat="1" applyFont="1" applyFill="1" applyBorder="1"/>
    <xf numFmtId="37" fontId="14" fillId="11" borderId="13" xfId="0" applyNumberFormat="1" applyFont="1" applyFill="1" applyBorder="1" applyProtection="1">
      <protection locked="0"/>
    </xf>
    <xf numFmtId="37" fontId="0" fillId="11" borderId="51" xfId="0" applyNumberFormat="1" applyFill="1" applyBorder="1" applyProtection="1">
      <protection locked="0"/>
    </xf>
    <xf numFmtId="37" fontId="0" fillId="11" borderId="52" xfId="0" applyNumberFormat="1" applyFill="1" applyBorder="1" applyProtection="1">
      <protection locked="0"/>
    </xf>
    <xf numFmtId="37" fontId="0" fillId="11" borderId="53" xfId="0" applyNumberFormat="1" applyFill="1" applyBorder="1" applyProtection="1">
      <protection locked="0"/>
    </xf>
    <xf numFmtId="37" fontId="0" fillId="11" borderId="14" xfId="0" applyNumberFormat="1" applyFill="1" applyBorder="1" applyProtection="1">
      <protection locked="0"/>
    </xf>
    <xf numFmtId="0" fontId="14" fillId="11" borderId="25" xfId="0" applyFont="1" applyFill="1" applyBorder="1"/>
    <xf numFmtId="37" fontId="14" fillId="11" borderId="54" xfId="0" applyNumberFormat="1" applyFont="1" applyFill="1" applyBorder="1"/>
    <xf numFmtId="37" fontId="16" fillId="11" borderId="55" xfId="0" applyNumberFormat="1" applyFont="1" applyFill="1" applyBorder="1"/>
    <xf numFmtId="37" fontId="16" fillId="11" borderId="56" xfId="0" applyNumberFormat="1" applyFont="1" applyFill="1" applyBorder="1"/>
    <xf numFmtId="37" fontId="16" fillId="11" borderId="57" xfId="0" applyNumberFormat="1" applyFont="1" applyFill="1" applyBorder="1"/>
    <xf numFmtId="37" fontId="16" fillId="11" borderId="58" xfId="0" applyNumberFormat="1" applyFont="1" applyFill="1" applyBorder="1"/>
    <xf numFmtId="37" fontId="14" fillId="11" borderId="40" xfId="0" applyNumberFormat="1" applyFont="1" applyFill="1" applyBorder="1"/>
    <xf numFmtId="37" fontId="0" fillId="11" borderId="42" xfId="0" applyNumberFormat="1" applyFill="1" applyBorder="1"/>
    <xf numFmtId="37" fontId="0" fillId="11" borderId="43" xfId="0" applyNumberFormat="1" applyFill="1" applyBorder="1"/>
    <xf numFmtId="37" fontId="0" fillId="11" borderId="44" xfId="0" applyNumberFormat="1" applyFill="1" applyBorder="1"/>
    <xf numFmtId="37" fontId="0" fillId="11" borderId="45" xfId="0" applyNumberFormat="1" applyFill="1" applyBorder="1"/>
    <xf numFmtId="37" fontId="0" fillId="11" borderId="60" xfId="0" applyNumberFormat="1" applyFill="1" applyBorder="1" applyProtection="1">
      <protection locked="0"/>
    </xf>
    <xf numFmtId="0" fontId="14" fillId="11" borderId="9" xfId="0" applyFont="1" applyFill="1" applyBorder="1" applyProtection="1">
      <protection locked="0"/>
    </xf>
    <xf numFmtId="0" fontId="0" fillId="11" borderId="39" xfId="0" applyFill="1" applyBorder="1" applyProtection="1">
      <protection locked="0"/>
    </xf>
    <xf numFmtId="0" fontId="0" fillId="11" borderId="11" xfId="0" applyFill="1" applyBorder="1" applyProtection="1">
      <protection locked="0"/>
    </xf>
    <xf numFmtId="0" fontId="0" fillId="11" borderId="12" xfId="0" applyFill="1" applyBorder="1" applyProtection="1">
      <protection locked="0"/>
    </xf>
    <xf numFmtId="0" fontId="0" fillId="11" borderId="9" xfId="0" applyFill="1" applyBorder="1" applyProtection="1">
      <protection locked="0"/>
    </xf>
    <xf numFmtId="37" fontId="14" fillId="11" borderId="62" xfId="0" applyNumberFormat="1" applyFont="1" applyFill="1" applyBorder="1"/>
    <xf numFmtId="37" fontId="16" fillId="11" borderId="63" xfId="0" applyNumberFormat="1" applyFont="1" applyFill="1" applyBorder="1"/>
    <xf numFmtId="37" fontId="16" fillId="11" borderId="64" xfId="0" applyNumberFormat="1" applyFont="1" applyFill="1" applyBorder="1"/>
    <xf numFmtId="37" fontId="16" fillId="11" borderId="65" xfId="0" applyNumberFormat="1" applyFont="1" applyFill="1" applyBorder="1"/>
    <xf numFmtId="37" fontId="16" fillId="11" borderId="62" xfId="0" applyNumberFormat="1" applyFont="1" applyFill="1" applyBorder="1"/>
    <xf numFmtId="0" fontId="14" fillId="11" borderId="2" xfId="16" applyFont="1" applyFill="1" applyBorder="1" applyAlignment="1">
      <alignment horizontal="center"/>
    </xf>
    <xf numFmtId="0" fontId="14" fillId="11" borderId="3" xfId="15" applyFont="1" applyFill="1" applyBorder="1" applyAlignment="1">
      <alignment horizontal="center"/>
    </xf>
    <xf numFmtId="0" fontId="14" fillId="11" borderId="8" xfId="16" applyFont="1" applyFill="1" applyBorder="1"/>
    <xf numFmtId="0" fontId="14" fillId="11" borderId="5" xfId="15" applyFont="1" applyFill="1" applyBorder="1"/>
    <xf numFmtId="0" fontId="14" fillId="11" borderId="8" xfId="15" applyFont="1" applyFill="1" applyBorder="1"/>
    <xf numFmtId="37" fontId="14" fillId="11" borderId="8" xfId="16" applyNumberFormat="1" applyFont="1" applyFill="1" applyBorder="1" applyProtection="1">
      <protection locked="0"/>
    </xf>
    <xf numFmtId="37" fontId="14" fillId="11" borderId="8" xfId="15" applyNumberFormat="1" applyFont="1" applyFill="1" applyBorder="1" applyProtection="1">
      <protection locked="0"/>
    </xf>
    <xf numFmtId="37" fontId="14" fillId="11" borderId="40" xfId="16" applyNumberFormat="1" applyFont="1" applyFill="1" applyBorder="1"/>
    <xf numFmtId="37" fontId="14" fillId="11" borderId="2" xfId="15" applyNumberFormat="1" applyFont="1" applyFill="1" applyBorder="1"/>
    <xf numFmtId="37" fontId="14" fillId="11" borderId="13" xfId="15" applyNumberFormat="1" applyFont="1" applyFill="1" applyBorder="1" applyProtection="1">
      <protection locked="0"/>
    </xf>
    <xf numFmtId="37" fontId="14" fillId="11" borderId="46" xfId="16" applyNumberFormat="1" applyFont="1" applyFill="1" applyBorder="1"/>
    <xf numFmtId="37" fontId="14" fillId="11" borderId="13" xfId="15" applyNumberFormat="1" applyFont="1" applyFill="1" applyBorder="1"/>
    <xf numFmtId="37" fontId="14" fillId="11" borderId="13" xfId="16" applyNumberFormat="1" applyFont="1" applyFill="1" applyBorder="1" applyProtection="1">
      <protection locked="0"/>
    </xf>
    <xf numFmtId="37" fontId="14" fillId="11" borderId="54" xfId="16" applyNumberFormat="1" applyFont="1" applyFill="1" applyBorder="1"/>
    <xf numFmtId="37" fontId="14" fillId="11" borderId="59" xfId="15" applyNumberFormat="1" applyFont="1" applyFill="1" applyBorder="1"/>
    <xf numFmtId="37" fontId="14" fillId="11" borderId="5" xfId="15" applyNumberFormat="1" applyFont="1" applyFill="1" applyBorder="1" applyProtection="1">
      <protection locked="0"/>
    </xf>
    <xf numFmtId="37" fontId="14" fillId="11" borderId="5" xfId="15" applyNumberFormat="1" applyFont="1" applyFill="1" applyBorder="1"/>
    <xf numFmtId="0" fontId="14" fillId="11" borderId="8" xfId="16" applyFont="1" applyFill="1" applyBorder="1" applyProtection="1">
      <protection locked="0"/>
    </xf>
    <xf numFmtId="0" fontId="14" fillId="11" borderId="8" xfId="15" applyFont="1" applyFill="1" applyBorder="1" applyProtection="1">
      <protection locked="0"/>
    </xf>
    <xf numFmtId="37" fontId="14" fillId="11" borderId="61" xfId="16" applyNumberFormat="1" applyFont="1" applyFill="1" applyBorder="1"/>
    <xf numFmtId="0" fontId="12" fillId="11" borderId="68" xfId="0" applyFont="1" applyFill="1" applyBorder="1"/>
    <xf numFmtId="0" fontId="18" fillId="11" borderId="69" xfId="0" applyFont="1" applyFill="1" applyBorder="1"/>
    <xf numFmtId="0" fontId="18" fillId="11" borderId="26" xfId="0" applyFont="1" applyFill="1" applyBorder="1"/>
    <xf numFmtId="0" fontId="14" fillId="11" borderId="26" xfId="0" applyFont="1" applyFill="1" applyBorder="1"/>
    <xf numFmtId="0" fontId="18" fillId="11" borderId="8" xfId="0" applyFont="1" applyFill="1" applyBorder="1"/>
    <xf numFmtId="0" fontId="18" fillId="11" borderId="36" xfId="0" applyFont="1" applyFill="1" applyBorder="1"/>
    <xf numFmtId="0" fontId="18" fillId="11" borderId="38" xfId="0" applyFont="1" applyFill="1" applyBorder="1"/>
    <xf numFmtId="0" fontId="18" fillId="11" borderId="37" xfId="0" applyFont="1" applyFill="1" applyBorder="1"/>
    <xf numFmtId="0" fontId="14" fillId="19" borderId="2" xfId="15" applyFont="1" applyBorder="1"/>
    <xf numFmtId="0" fontId="14" fillId="11" borderId="8" xfId="0" applyFont="1" applyFill="1" applyBorder="1"/>
    <xf numFmtId="37" fontId="14" fillId="20" borderId="9" xfId="16" applyNumberFormat="1" applyFont="1" applyBorder="1"/>
    <xf numFmtId="3" fontId="0" fillId="11" borderId="70" xfId="0" applyNumberFormat="1" applyFill="1" applyBorder="1" applyProtection="1">
      <protection locked="0"/>
    </xf>
    <xf numFmtId="3" fontId="0" fillId="11" borderId="12" xfId="0" applyNumberFormat="1" applyFill="1" applyBorder="1" applyProtection="1">
      <protection locked="0"/>
    </xf>
    <xf numFmtId="3" fontId="0" fillId="11" borderId="11" xfId="0" applyNumberFormat="1" applyFill="1" applyBorder="1" applyProtection="1">
      <protection locked="0"/>
    </xf>
    <xf numFmtId="3" fontId="0" fillId="11" borderId="35" xfId="0" applyNumberFormat="1" applyFill="1" applyBorder="1" applyProtection="1">
      <protection locked="0"/>
    </xf>
    <xf numFmtId="3" fontId="0" fillId="11" borderId="32" xfId="0" applyNumberFormat="1" applyFill="1" applyBorder="1" applyProtection="1">
      <protection locked="0"/>
    </xf>
    <xf numFmtId="3" fontId="14" fillId="19" borderId="8" xfId="15" applyNumberFormat="1" applyFont="1" applyBorder="1" applyProtection="1">
      <protection locked="0"/>
    </xf>
    <xf numFmtId="3" fontId="0" fillId="11" borderId="39" xfId="0" applyNumberFormat="1" applyFill="1" applyBorder="1" applyProtection="1">
      <protection locked="0"/>
    </xf>
    <xf numFmtId="3" fontId="0" fillId="11" borderId="71" xfId="0" applyNumberFormat="1" applyFill="1" applyBorder="1" applyProtection="1">
      <protection locked="0"/>
    </xf>
    <xf numFmtId="3" fontId="0" fillId="11" borderId="72" xfId="0" applyNumberFormat="1" applyFill="1" applyBorder="1" applyProtection="1">
      <protection locked="0"/>
    </xf>
    <xf numFmtId="3" fontId="0" fillId="11" borderId="73" xfId="0" applyNumberFormat="1" applyFill="1" applyBorder="1" applyProtection="1">
      <protection locked="0"/>
    </xf>
    <xf numFmtId="3" fontId="14" fillId="19" borderId="74" xfId="15" applyNumberFormat="1" applyFont="1" applyBorder="1" applyProtection="1">
      <protection locked="0"/>
    </xf>
    <xf numFmtId="0" fontId="14" fillId="11" borderId="75" xfId="0" applyFont="1" applyFill="1" applyBorder="1"/>
    <xf numFmtId="0" fontId="0" fillId="11" borderId="75" xfId="0" applyFill="1" applyBorder="1"/>
    <xf numFmtId="37" fontId="14" fillId="20" borderId="75" xfId="16" applyNumberFormat="1" applyFont="1" applyBorder="1"/>
    <xf numFmtId="3" fontId="0" fillId="11" borderId="76" xfId="0" applyNumberFormat="1" applyFill="1" applyBorder="1" applyProtection="1">
      <protection locked="0"/>
    </xf>
    <xf numFmtId="3" fontId="0" fillId="11" borderId="77" xfId="0" applyNumberFormat="1" applyFill="1" applyBorder="1" applyProtection="1">
      <protection locked="0"/>
    </xf>
    <xf numFmtId="3" fontId="0" fillId="11" borderId="78" xfId="0" applyNumberFormat="1" applyFill="1" applyBorder="1" applyProtection="1">
      <protection locked="0"/>
    </xf>
    <xf numFmtId="37" fontId="14" fillId="20" borderId="74" xfId="16" applyNumberFormat="1" applyFont="1" applyBorder="1"/>
    <xf numFmtId="0" fontId="18" fillId="11" borderId="75" xfId="0" applyFont="1" applyFill="1" applyBorder="1"/>
    <xf numFmtId="0" fontId="0" fillId="11" borderId="13" xfId="0" applyFill="1" applyBorder="1"/>
    <xf numFmtId="3" fontId="0" fillId="11" borderId="51" xfId="0" applyNumberFormat="1" applyFill="1" applyBorder="1" applyProtection="1">
      <protection locked="0"/>
    </xf>
    <xf numFmtId="3" fontId="0" fillId="11" borderId="53" xfId="0" applyNumberFormat="1" applyFill="1" applyBorder="1" applyProtection="1">
      <protection locked="0"/>
    </xf>
    <xf numFmtId="3" fontId="0" fillId="11" borderId="52" xfId="0" applyNumberFormat="1" applyFill="1" applyBorder="1" applyProtection="1">
      <protection locked="0"/>
    </xf>
    <xf numFmtId="3" fontId="14" fillId="19" borderId="13" xfId="15" applyNumberFormat="1" applyFont="1" applyBorder="1" applyProtection="1">
      <protection locked="0"/>
    </xf>
    <xf numFmtId="0" fontId="14" fillId="11" borderId="5" xfId="0" applyFont="1" applyFill="1" applyBorder="1"/>
    <xf numFmtId="37" fontId="14" fillId="20" borderId="79" xfId="16" applyNumberFormat="1" applyFont="1" applyBorder="1"/>
    <xf numFmtId="0" fontId="14" fillId="11" borderId="59" xfId="0" applyFont="1" applyFill="1" applyBorder="1"/>
    <xf numFmtId="3" fontId="16" fillId="11" borderId="55" xfId="0" applyNumberFormat="1" applyFont="1" applyFill="1" applyBorder="1"/>
    <xf numFmtId="3" fontId="16" fillId="11" borderId="57" xfId="0" applyNumberFormat="1" applyFont="1" applyFill="1" applyBorder="1"/>
    <xf numFmtId="3" fontId="16" fillId="11" borderId="56" xfId="0" applyNumberFormat="1" applyFont="1" applyFill="1" applyBorder="1"/>
    <xf numFmtId="3" fontId="16" fillId="11" borderId="80" xfId="0" applyNumberFormat="1" applyFont="1" applyFill="1" applyBorder="1"/>
    <xf numFmtId="3" fontId="14" fillId="19" borderId="54" xfId="15" applyNumberFormat="1" applyFont="1" applyBorder="1"/>
    <xf numFmtId="0" fontId="18" fillId="11" borderId="5" xfId="0" applyFont="1" applyFill="1" applyBorder="1"/>
    <xf numFmtId="0" fontId="0" fillId="11" borderId="2" xfId="0" applyFill="1" applyBorder="1"/>
    <xf numFmtId="0" fontId="14" fillId="11" borderId="13" xfId="0" applyFont="1" applyFill="1" applyBorder="1"/>
    <xf numFmtId="3" fontId="0" fillId="11" borderId="81" xfId="0" applyNumberFormat="1" applyFill="1" applyBorder="1" applyProtection="1">
      <protection locked="0"/>
    </xf>
    <xf numFmtId="3" fontId="0" fillId="11" borderId="82" xfId="0" applyNumberFormat="1" applyFill="1" applyBorder="1" applyProtection="1">
      <protection locked="0"/>
    </xf>
    <xf numFmtId="3" fontId="0" fillId="11" borderId="83" xfId="0" applyNumberFormat="1" applyFill="1" applyBorder="1" applyProtection="1">
      <protection locked="0"/>
    </xf>
    <xf numFmtId="3" fontId="0" fillId="11" borderId="84" xfId="0" applyNumberFormat="1" applyFill="1" applyBorder="1" applyProtection="1">
      <protection locked="0"/>
    </xf>
    <xf numFmtId="3" fontId="14" fillId="19" borderId="85" xfId="15" applyNumberFormat="1" applyFont="1" applyBorder="1" applyProtection="1">
      <protection locked="0"/>
    </xf>
    <xf numFmtId="3" fontId="16" fillId="11" borderId="86" xfId="0" applyNumberFormat="1" applyFont="1" applyFill="1" applyBorder="1"/>
    <xf numFmtId="0" fontId="14" fillId="11" borderId="87" xfId="0" applyFont="1" applyFill="1" applyBorder="1"/>
    <xf numFmtId="3" fontId="0" fillId="11" borderId="9" xfId="0" applyNumberFormat="1" applyFill="1" applyBorder="1" applyProtection="1">
      <protection locked="0"/>
    </xf>
    <xf numFmtId="37" fontId="14" fillId="20" borderId="14" xfId="16" applyNumberFormat="1" applyFont="1" applyBorder="1"/>
    <xf numFmtId="3" fontId="0" fillId="11" borderId="14" xfId="0" applyNumberFormat="1" applyFill="1" applyBorder="1" applyProtection="1">
      <protection locked="0"/>
    </xf>
    <xf numFmtId="37" fontId="14" fillId="20" borderId="58" xfId="16" applyNumberFormat="1" applyFont="1" applyBorder="1"/>
    <xf numFmtId="3" fontId="16" fillId="11" borderId="88" xfId="0" applyNumberFormat="1" applyFont="1" applyFill="1" applyBorder="1"/>
    <xf numFmtId="3" fontId="16" fillId="11" borderId="58" xfId="0" applyNumberFormat="1" applyFont="1" applyFill="1" applyBorder="1"/>
    <xf numFmtId="0" fontId="18" fillId="11" borderId="2" xfId="0" applyFont="1" applyFill="1" applyBorder="1"/>
    <xf numFmtId="37" fontId="14" fillId="20" borderId="3" xfId="16" applyNumberFormat="1" applyFont="1" applyBorder="1"/>
    <xf numFmtId="0" fontId="0" fillId="11" borderId="28" xfId="0" applyFill="1" applyBorder="1"/>
    <xf numFmtId="37" fontId="16" fillId="11" borderId="0" xfId="0" applyNumberFormat="1" applyFont="1" applyFill="1"/>
    <xf numFmtId="0" fontId="16" fillId="11" borderId="0" xfId="0" applyFont="1" applyFill="1"/>
    <xf numFmtId="0" fontId="14" fillId="20" borderId="1" xfId="16" applyFont="1" applyBorder="1" applyAlignment="1">
      <alignment horizontal="center"/>
    </xf>
    <xf numFmtId="0" fontId="14" fillId="11" borderId="2" xfId="0" applyFont="1" applyFill="1" applyBorder="1" applyAlignment="1">
      <alignment horizontal="center"/>
    </xf>
    <xf numFmtId="0" fontId="14" fillId="20" borderId="70" xfId="16" applyFont="1" applyBorder="1"/>
    <xf numFmtId="0" fontId="14" fillId="11" borderId="30" xfId="0" applyFont="1" applyFill="1" applyBorder="1"/>
    <xf numFmtId="0" fontId="0" fillId="11" borderId="89" xfId="0" applyFill="1" applyBorder="1"/>
    <xf numFmtId="0" fontId="0" fillId="11" borderId="90" xfId="0" applyFill="1" applyBorder="1"/>
    <xf numFmtId="0" fontId="14" fillId="20" borderId="39" xfId="16" applyFont="1" applyBorder="1"/>
    <xf numFmtId="0" fontId="0" fillId="11" borderId="91" xfId="0" applyFill="1" applyBorder="1"/>
    <xf numFmtId="0" fontId="0" fillId="11" borderId="92" xfId="0" applyFill="1" applyBorder="1"/>
    <xf numFmtId="37" fontId="14" fillId="20" borderId="39" xfId="16" applyNumberFormat="1" applyFont="1" applyBorder="1" applyProtection="1">
      <protection locked="0"/>
    </xf>
    <xf numFmtId="0" fontId="0" fillId="11" borderId="93" xfId="0" applyFill="1" applyBorder="1"/>
    <xf numFmtId="0" fontId="14" fillId="11" borderId="2" xfId="0" applyFont="1" applyFill="1" applyBorder="1"/>
    <xf numFmtId="37" fontId="14" fillId="20" borderId="36" xfId="16" applyNumberFormat="1" applyFont="1" applyBorder="1"/>
    <xf numFmtId="37" fontId="14" fillId="11" borderId="3" xfId="0" applyNumberFormat="1" applyFont="1" applyFill="1" applyBorder="1"/>
    <xf numFmtId="0" fontId="0" fillId="11" borderId="94" xfId="0" applyFill="1" applyBorder="1"/>
    <xf numFmtId="0" fontId="14" fillId="19" borderId="95" xfId="15" applyFont="1" applyBorder="1"/>
    <xf numFmtId="0" fontId="0" fillId="11" borderId="96" xfId="0" applyFill="1" applyBorder="1"/>
    <xf numFmtId="0" fontId="0" fillId="11" borderId="24" xfId="0" applyFill="1" applyBorder="1"/>
    <xf numFmtId="0" fontId="0" fillId="11" borderId="97" xfId="0" applyFill="1" applyBorder="1"/>
    <xf numFmtId="0" fontId="0" fillId="11" borderId="98" xfId="0" applyFill="1" applyBorder="1"/>
    <xf numFmtId="0" fontId="0" fillId="11" borderId="18" xfId="0" applyFill="1" applyBorder="1"/>
    <xf numFmtId="0" fontId="14" fillId="19" borderId="99" xfId="15" applyFont="1" applyBorder="1"/>
    <xf numFmtId="0" fontId="18" fillId="11" borderId="78" xfId="0" applyFont="1" applyFill="1" applyBorder="1"/>
    <xf numFmtId="0" fontId="0" fillId="11" borderId="100" xfId="0" applyFill="1" applyBorder="1"/>
    <xf numFmtId="0" fontId="0" fillId="11" borderId="101" xfId="0" applyFill="1" applyBorder="1"/>
    <xf numFmtId="0" fontId="0" fillId="11" borderId="102" xfId="0" applyFill="1" applyBorder="1"/>
    <xf numFmtId="0" fontId="14" fillId="19" borderId="13" xfId="15" applyFont="1" applyBorder="1"/>
    <xf numFmtId="37" fontId="0" fillId="11" borderId="0" xfId="0" applyNumberFormat="1" applyFill="1"/>
    <xf numFmtId="9" fontId="0" fillId="13" borderId="0" xfId="1" applyFont="1" applyFill="1"/>
    <xf numFmtId="0" fontId="0" fillId="21" borderId="0" xfId="0" applyFill="1"/>
    <xf numFmtId="0" fontId="0" fillId="22" borderId="0" xfId="0" applyFill="1"/>
    <xf numFmtId="0" fontId="4" fillId="0" borderId="9" xfId="0" applyFont="1" applyBorder="1"/>
    <xf numFmtId="0" fontId="4" fillId="0" borderId="25" xfId="0" applyFont="1" applyBorder="1"/>
    <xf numFmtId="3" fontId="15" fillId="0" borderId="0" xfId="0" applyNumberFormat="1" applyFont="1"/>
    <xf numFmtId="0" fontId="15" fillId="0" borderId="28" xfId="0" applyFont="1" applyBorder="1"/>
    <xf numFmtId="0" fontId="18" fillId="19" borderId="108" xfId="15" applyFont="1" applyBorder="1" applyAlignment="1"/>
    <xf numFmtId="0" fontId="18" fillId="20" borderId="108" xfId="16" applyFont="1" applyBorder="1"/>
    <xf numFmtId="0" fontId="18" fillId="19" borderId="107" xfId="15" applyFont="1" applyBorder="1"/>
    <xf numFmtId="0" fontId="18" fillId="20" borderId="109" xfId="16" applyFont="1" applyBorder="1"/>
    <xf numFmtId="0" fontId="18" fillId="19" borderId="30" xfId="15" applyFont="1" applyBorder="1"/>
    <xf numFmtId="0" fontId="18" fillId="20" borderId="30" xfId="16" applyFont="1" applyBorder="1"/>
    <xf numFmtId="0" fontId="18" fillId="20" borderId="4" xfId="16" applyFont="1" applyBorder="1"/>
    <xf numFmtId="0" fontId="18" fillId="19" borderId="5" xfId="15" applyFont="1" applyBorder="1"/>
    <xf numFmtId="0" fontId="18" fillId="19" borderId="104" xfId="15" applyFont="1" applyBorder="1" applyAlignment="1"/>
    <xf numFmtId="0" fontId="18" fillId="20" borderId="104" xfId="16" applyFont="1" applyBorder="1"/>
    <xf numFmtId="0" fontId="18" fillId="19" borderId="74" xfId="15" applyFont="1" applyBorder="1"/>
    <xf numFmtId="0" fontId="18" fillId="20" borderId="105" xfId="16" applyFont="1" applyBorder="1"/>
    <xf numFmtId="0" fontId="18" fillId="19" borderId="46" xfId="15" applyFont="1" applyBorder="1"/>
    <xf numFmtId="0" fontId="18" fillId="20" borderId="46" xfId="16" applyFont="1" applyBorder="1"/>
    <xf numFmtId="0" fontId="18" fillId="19" borderId="106" xfId="15" applyFont="1" applyBorder="1"/>
    <xf numFmtId="0" fontId="18" fillId="19" borderId="104" xfId="15" applyFont="1" applyBorder="1"/>
    <xf numFmtId="0" fontId="18" fillId="19" borderId="105" xfId="15" applyFont="1" applyBorder="1"/>
    <xf numFmtId="3" fontId="18" fillId="20" borderId="104" xfId="16" applyNumberFormat="1" applyFont="1" applyBorder="1"/>
    <xf numFmtId="3" fontId="18" fillId="20" borderId="74" xfId="16" applyNumberFormat="1" applyFont="1" applyBorder="1"/>
    <xf numFmtId="0" fontId="18" fillId="19" borderId="27" xfId="15" applyFont="1" applyBorder="1"/>
    <xf numFmtId="3" fontId="18" fillId="20" borderId="29" xfId="16" applyNumberFormat="1" applyFont="1" applyBorder="1"/>
    <xf numFmtId="0" fontId="18" fillId="19" borderId="40" xfId="15" applyFont="1" applyBorder="1"/>
    <xf numFmtId="0" fontId="18" fillId="20" borderId="29" xfId="16" applyFont="1" applyBorder="1"/>
    <xf numFmtId="0" fontId="18" fillId="19" borderId="13" xfId="15" applyFont="1" applyBorder="1"/>
    <xf numFmtId="0" fontId="18" fillId="20" borderId="14" xfId="16" applyFont="1" applyBorder="1"/>
    <xf numFmtId="0" fontId="18" fillId="19" borderId="14" xfId="15" applyFont="1" applyBorder="1"/>
    <xf numFmtId="0" fontId="18" fillId="19" borderId="25" xfId="15" applyFont="1" applyBorder="1"/>
    <xf numFmtId="3" fontId="18" fillId="20" borderId="108" xfId="16" applyNumberFormat="1" applyFont="1" applyBorder="1" applyAlignment="1"/>
    <xf numFmtId="3" fontId="18" fillId="20" borderId="74" xfId="16" applyNumberFormat="1" applyFont="1" applyBorder="1" applyAlignment="1"/>
    <xf numFmtId="0" fontId="18" fillId="5" borderId="108" xfId="5" applyFont="1" applyBorder="1"/>
    <xf numFmtId="0" fontId="18" fillId="4" borderId="108" xfId="4" applyFont="1" applyBorder="1"/>
    <xf numFmtId="0" fontId="18" fillId="4" borderId="107" xfId="4" applyFont="1" applyBorder="1"/>
    <xf numFmtId="0" fontId="18" fillId="5" borderId="109" xfId="5" applyFont="1" applyBorder="1"/>
    <xf numFmtId="0" fontId="18" fillId="4" borderId="109" xfId="4" applyFont="1" applyBorder="1"/>
    <xf numFmtId="0" fontId="18" fillId="5" borderId="103" xfId="5" applyFont="1" applyBorder="1"/>
    <xf numFmtId="0" fontId="18" fillId="4" borderId="103" xfId="4" applyFont="1" applyBorder="1"/>
    <xf numFmtId="0" fontId="18" fillId="4" borderId="46" xfId="4" applyFont="1" applyBorder="1"/>
    <xf numFmtId="0" fontId="18" fillId="5" borderId="50" xfId="5" applyFont="1" applyBorder="1"/>
    <xf numFmtId="0" fontId="18" fillId="4" borderId="50" xfId="4" applyFont="1" applyBorder="1"/>
    <xf numFmtId="0" fontId="18" fillId="5" borderId="29" xfId="5" applyFont="1" applyBorder="1"/>
    <xf numFmtId="0" fontId="18" fillId="4" borderId="29" xfId="4" applyFont="1" applyBorder="1"/>
    <xf numFmtId="0" fontId="18" fillId="4" borderId="13" xfId="4" applyFont="1" applyBorder="1"/>
    <xf numFmtId="0" fontId="18" fillId="5" borderId="14" xfId="5" applyFont="1" applyBorder="1"/>
    <xf numFmtId="0" fontId="18" fillId="4" borderId="14" xfId="4" applyFont="1" applyBorder="1"/>
    <xf numFmtId="20" fontId="0" fillId="11" borderId="0" xfId="0" applyNumberFormat="1" applyFill="1"/>
    <xf numFmtId="164" fontId="0" fillId="0" borderId="0" xfId="0" applyNumberFormat="1"/>
    <xf numFmtId="2" fontId="0" fillId="0" borderId="0" xfId="0" applyNumberFormat="1"/>
    <xf numFmtId="0" fontId="0" fillId="0" borderId="20" xfId="0" applyBorder="1"/>
    <xf numFmtId="0" fontId="0" fillId="0" borderId="10" xfId="0" applyBorder="1"/>
    <xf numFmtId="0" fontId="0" fillId="0" borderId="24" xfId="0" applyBorder="1"/>
    <xf numFmtId="0" fontId="18" fillId="0" borderId="0" xfId="0" applyFont="1"/>
    <xf numFmtId="0" fontId="14" fillId="0" borderId="0" xfId="0" applyFont="1"/>
    <xf numFmtId="0" fontId="0" fillId="0" borderId="12" xfId="0" applyBorder="1"/>
    <xf numFmtId="0" fontId="1" fillId="2" borderId="19" xfId="2" applyBorder="1"/>
    <xf numFmtId="0" fontId="1" fillId="2" borderId="6" xfId="2" applyBorder="1"/>
    <xf numFmtId="0" fontId="1" fillId="2" borderId="20" xfId="2" applyBorder="1"/>
    <xf numFmtId="0" fontId="1" fillId="2" borderId="10" xfId="2" applyBorder="1"/>
    <xf numFmtId="0" fontId="1" fillId="2" borderId="11" xfId="2" applyBorder="1"/>
    <xf numFmtId="0" fontId="1" fillId="2" borderId="0" xfId="2" applyBorder="1"/>
    <xf numFmtId="9" fontId="1" fillId="2" borderId="12" xfId="2" applyNumberFormat="1" applyBorder="1"/>
    <xf numFmtId="0" fontId="1" fillId="3" borderId="15" xfId="3" applyBorder="1"/>
    <xf numFmtId="0" fontId="1" fillId="3" borderId="16" xfId="3" applyBorder="1"/>
    <xf numFmtId="0" fontId="1" fillId="3" borderId="10" xfId="3" applyBorder="1"/>
    <xf numFmtId="0" fontId="1" fillId="3" borderId="11" xfId="3" applyBorder="1"/>
    <xf numFmtId="0" fontId="1" fillId="3" borderId="0" xfId="3" applyBorder="1"/>
    <xf numFmtId="9" fontId="1" fillId="3" borderId="12" xfId="3" applyNumberFormat="1" applyBorder="1"/>
    <xf numFmtId="9" fontId="1" fillId="3" borderId="10" xfId="3" applyNumberFormat="1" applyBorder="1"/>
    <xf numFmtId="9" fontId="1" fillId="3" borderId="11" xfId="3" applyNumberFormat="1" applyBorder="1"/>
    <xf numFmtId="9" fontId="1" fillId="3" borderId="0" xfId="3" applyNumberFormat="1" applyBorder="1"/>
    <xf numFmtId="0" fontId="1" fillId="4" borderId="20" xfId="4" applyNumberFormat="1" applyBorder="1"/>
    <xf numFmtId="0" fontId="1" fillId="4" borderId="19" xfId="4" applyNumberFormat="1" applyBorder="1"/>
    <xf numFmtId="0" fontId="1" fillId="4" borderId="6" xfId="4" applyNumberFormat="1" applyBorder="1"/>
    <xf numFmtId="0" fontId="1" fillId="5" borderId="18" xfId="5" applyNumberFormat="1" applyBorder="1"/>
    <xf numFmtId="0" fontId="1" fillId="5" borderId="15" xfId="5" applyNumberFormat="1" applyBorder="1"/>
    <xf numFmtId="0" fontId="1" fillId="5" borderId="16" xfId="5" applyNumberFormat="1" applyBorder="1"/>
    <xf numFmtId="0" fontId="1" fillId="24" borderId="19" xfId="18" applyNumberFormat="1" applyBorder="1"/>
    <xf numFmtId="0" fontId="1" fillId="24" borderId="6" xfId="18" applyNumberFormat="1" applyBorder="1"/>
    <xf numFmtId="0" fontId="1" fillId="24" borderId="20" xfId="18" applyNumberFormat="1" applyBorder="1"/>
    <xf numFmtId="0" fontId="1" fillId="24" borderId="7" xfId="18" applyNumberFormat="1" applyBorder="1"/>
    <xf numFmtId="0" fontId="1" fillId="24" borderId="10" xfId="18" applyNumberFormat="1" applyBorder="1"/>
    <xf numFmtId="0" fontId="1" fillId="24" borderId="11" xfId="18" applyNumberFormat="1" applyBorder="1"/>
    <xf numFmtId="0" fontId="1" fillId="24" borderId="0" xfId="18" applyNumberFormat="1" applyBorder="1"/>
    <xf numFmtId="0" fontId="1" fillId="24" borderId="12" xfId="18" applyNumberFormat="1" applyBorder="1"/>
    <xf numFmtId="0" fontId="1" fillId="24" borderId="15" xfId="18" applyNumberFormat="1" applyBorder="1"/>
    <xf numFmtId="0" fontId="1" fillId="24" borderId="16" xfId="18" applyNumberFormat="1" applyBorder="1"/>
    <xf numFmtId="0" fontId="1" fillId="24" borderId="18" xfId="18" applyNumberFormat="1" applyBorder="1"/>
    <xf numFmtId="0" fontId="1" fillId="24" borderId="17" xfId="18" applyNumberFormat="1" applyBorder="1"/>
    <xf numFmtId="0" fontId="1" fillId="25" borderId="10" xfId="19" applyNumberFormat="1" applyBorder="1"/>
    <xf numFmtId="0" fontId="1" fillId="25" borderId="11" xfId="19" applyNumberFormat="1" applyBorder="1"/>
    <xf numFmtId="0" fontId="1" fillId="25" borderId="0" xfId="19" applyNumberFormat="1" applyBorder="1"/>
    <xf numFmtId="0" fontId="1" fillId="25" borderId="12" xfId="19" applyNumberFormat="1" applyBorder="1"/>
    <xf numFmtId="0" fontId="1" fillId="7" borderId="19" xfId="7" applyBorder="1"/>
    <xf numFmtId="0" fontId="1" fillId="7" borderId="7" xfId="7" applyBorder="1"/>
    <xf numFmtId="0" fontId="1" fillId="6" borderId="10" xfId="6" applyBorder="1"/>
    <xf numFmtId="0" fontId="1" fillId="7" borderId="10" xfId="7" applyBorder="1"/>
    <xf numFmtId="0" fontId="1" fillId="7" borderId="17" xfId="7" applyBorder="1"/>
    <xf numFmtId="0" fontId="1" fillId="7" borderId="15" xfId="7" applyBorder="1"/>
    <xf numFmtId="0" fontId="1" fillId="7" borderId="6" xfId="7" applyBorder="1"/>
    <xf numFmtId="0" fontId="1" fillId="6" borderId="11" xfId="6" applyBorder="1"/>
    <xf numFmtId="0" fontId="1" fillId="7" borderId="11" xfId="7" applyBorder="1"/>
    <xf numFmtId="0" fontId="1" fillId="7" borderId="16" xfId="7" applyBorder="1"/>
    <xf numFmtId="0" fontId="1" fillId="6" borderId="19" xfId="6" applyBorder="1"/>
    <xf numFmtId="0" fontId="1" fillId="6" borderId="6" xfId="6" applyBorder="1"/>
    <xf numFmtId="0" fontId="1" fillId="6" borderId="7" xfId="6" applyBorder="1"/>
    <xf numFmtId="0" fontId="1" fillId="6" borderId="15" xfId="6" applyBorder="1"/>
    <xf numFmtId="0" fontId="1" fillId="6" borderId="16" xfId="6" applyBorder="1"/>
    <xf numFmtId="0" fontId="1" fillId="6" borderId="17" xfId="6" applyBorder="1"/>
    <xf numFmtId="0" fontId="14" fillId="26" borderId="22" xfId="20" applyFont="1" applyBorder="1"/>
    <xf numFmtId="0" fontId="14" fillId="26" borderId="21" xfId="20" applyFont="1" applyBorder="1"/>
    <xf numFmtId="0" fontId="14" fillId="23" borderId="22" xfId="17" applyFont="1" applyBorder="1"/>
    <xf numFmtId="0" fontId="14" fillId="23" borderId="21" xfId="17" applyFont="1" applyBorder="1"/>
    <xf numFmtId="0" fontId="14" fillId="23" borderId="23" xfId="17" applyFont="1" applyBorder="1"/>
    <xf numFmtId="0" fontId="14" fillId="18" borderId="22" xfId="14" applyFont="1" applyBorder="1"/>
    <xf numFmtId="0" fontId="14" fillId="18" borderId="21" xfId="14" applyFont="1" applyBorder="1"/>
    <xf numFmtId="0" fontId="14" fillId="18" borderId="23" xfId="14" applyFont="1" applyBorder="1"/>
    <xf numFmtId="0" fontId="14" fillId="15" borderId="22" xfId="11" applyFont="1" applyBorder="1"/>
    <xf numFmtId="0" fontId="14" fillId="15" borderId="21" xfId="11" applyFont="1" applyBorder="1"/>
    <xf numFmtId="0" fontId="14" fillId="15" borderId="24" xfId="11" applyFont="1" applyBorder="1"/>
    <xf numFmtId="0" fontId="14" fillId="2" borderId="19" xfId="2" applyFont="1" applyBorder="1"/>
    <xf numFmtId="0" fontId="14" fillId="3" borderId="10" xfId="3" applyFont="1" applyBorder="1"/>
    <xf numFmtId="0" fontId="14" fillId="2" borderId="10" xfId="2" applyFont="1" applyBorder="1"/>
    <xf numFmtId="0" fontId="14" fillId="3" borderId="15" xfId="3" applyFont="1" applyBorder="1"/>
    <xf numFmtId="0" fontId="14" fillId="7" borderId="19" xfId="7" applyFont="1" applyBorder="1"/>
    <xf numFmtId="0" fontId="14" fillId="6" borderId="10" xfId="6" applyFont="1" applyBorder="1"/>
    <xf numFmtId="0" fontId="14" fillId="6" borderId="15" xfId="6" applyFont="1" applyBorder="1"/>
    <xf numFmtId="0" fontId="14" fillId="7" borderId="11" xfId="7" applyFont="1" applyBorder="1"/>
    <xf numFmtId="0" fontId="14" fillId="6" borderId="19" xfId="6" applyFont="1" applyBorder="1"/>
    <xf numFmtId="0" fontId="14" fillId="7" borderId="16" xfId="7" applyFont="1" applyBorder="1"/>
    <xf numFmtId="0" fontId="14" fillId="7" borderId="15" xfId="7" applyFont="1" applyBorder="1"/>
    <xf numFmtId="0" fontId="14" fillId="24" borderId="6" xfId="18" applyFont="1" applyBorder="1"/>
    <xf numFmtId="0" fontId="14" fillId="25" borderId="11" xfId="19" applyFont="1" applyBorder="1"/>
    <xf numFmtId="0" fontId="14" fillId="24" borderId="11" xfId="18" applyFont="1" applyBorder="1"/>
    <xf numFmtId="0" fontId="14" fillId="24" borderId="16" xfId="18" applyFont="1" applyBorder="1"/>
    <xf numFmtId="0" fontId="14" fillId="4" borderId="6" xfId="4" applyFont="1" applyBorder="1"/>
    <xf numFmtId="0" fontId="14" fillId="5" borderId="16" xfId="5" applyFont="1" applyBorder="1"/>
    <xf numFmtId="9" fontId="1" fillId="7" borderId="15" xfId="1" applyFill="1" applyBorder="1"/>
    <xf numFmtId="9" fontId="1" fillId="7" borderId="16" xfId="1" applyFill="1" applyBorder="1"/>
    <xf numFmtId="9" fontId="1" fillId="7" borderId="17" xfId="1" applyFill="1" applyBorder="1"/>
    <xf numFmtId="0" fontId="14" fillId="18" borderId="2" xfId="14" applyFont="1" applyBorder="1"/>
    <xf numFmtId="0" fontId="14" fillId="18" borderId="3" xfId="14" applyFont="1" applyBorder="1"/>
    <xf numFmtId="0" fontId="14" fillId="18" borderId="1" xfId="14" applyFont="1" applyBorder="1"/>
    <xf numFmtId="0" fontId="14" fillId="16" borderId="2" xfId="12" applyFont="1" applyBorder="1"/>
    <xf numFmtId="0" fontId="14" fillId="16" borderId="3" xfId="12" applyFont="1" applyBorder="1"/>
    <xf numFmtId="0" fontId="14" fillId="16" borderId="1" xfId="12" applyFont="1" applyBorder="1"/>
    <xf numFmtId="0" fontId="1" fillId="19" borderId="19" xfId="15" applyBorder="1"/>
    <xf numFmtId="0" fontId="1" fillId="20" borderId="10" xfId="16" applyBorder="1"/>
    <xf numFmtId="0" fontId="1" fillId="20" borderId="12" xfId="16" applyBorder="1"/>
    <xf numFmtId="0" fontId="1" fillId="19" borderId="15" xfId="15" applyBorder="1"/>
    <xf numFmtId="0" fontId="1" fillId="19" borderId="6" xfId="15" applyBorder="1"/>
    <xf numFmtId="0" fontId="1" fillId="20" borderId="11" xfId="16" applyBorder="1"/>
    <xf numFmtId="0" fontId="1" fillId="19" borderId="16" xfId="15" applyBorder="1"/>
    <xf numFmtId="0" fontId="14" fillId="19" borderId="19" xfId="15" applyFont="1" applyBorder="1"/>
    <xf numFmtId="0" fontId="14" fillId="20" borderId="10" xfId="16" applyFont="1" applyBorder="1"/>
    <xf numFmtId="0" fontId="14" fillId="19" borderId="15" xfId="15" applyFont="1" applyBorder="1"/>
    <xf numFmtId="0" fontId="14" fillId="16" borderId="22" xfId="12" applyFont="1" applyBorder="1"/>
    <xf numFmtId="0" fontId="14" fillId="16" borderId="21" xfId="12" applyFont="1" applyBorder="1"/>
    <xf numFmtId="0" fontId="1" fillId="10" borderId="19" xfId="10" applyBorder="1"/>
    <xf numFmtId="0" fontId="1" fillId="10" borderId="7" xfId="10" applyBorder="1"/>
    <xf numFmtId="0" fontId="1" fillId="9" borderId="10" xfId="9" applyBorder="1"/>
    <xf numFmtId="0" fontId="1" fillId="9" borderId="12" xfId="9" applyBorder="1"/>
    <xf numFmtId="0" fontId="1" fillId="10" borderId="10" xfId="10" applyBorder="1"/>
    <xf numFmtId="0" fontId="1" fillId="10" borderId="12" xfId="10" applyBorder="1"/>
    <xf numFmtId="0" fontId="1" fillId="9" borderId="15" xfId="9" applyBorder="1"/>
    <xf numFmtId="0" fontId="1" fillId="9" borderId="17" xfId="9" applyBorder="1"/>
    <xf numFmtId="0" fontId="1" fillId="10" borderId="6" xfId="10" applyBorder="1"/>
    <xf numFmtId="0" fontId="1" fillId="9" borderId="11" xfId="9" applyBorder="1"/>
    <xf numFmtId="0" fontId="1" fillId="10" borderId="11" xfId="10" applyBorder="1"/>
    <xf numFmtId="0" fontId="1" fillId="9" borderId="16" xfId="9" applyBorder="1"/>
    <xf numFmtId="0" fontId="18" fillId="8" borderId="22" xfId="8" applyFont="1" applyBorder="1"/>
    <xf numFmtId="0" fontId="14" fillId="10" borderId="6" xfId="10" applyFont="1" applyBorder="1"/>
    <xf numFmtId="0" fontId="14" fillId="9" borderId="11" xfId="9" applyFont="1" applyBorder="1"/>
    <xf numFmtId="0" fontId="14" fillId="9" borderId="16" xfId="9" applyFont="1" applyBorder="1"/>
    <xf numFmtId="0" fontId="14" fillId="10" borderId="11" xfId="10" applyFont="1" applyBorder="1"/>
    <xf numFmtId="0" fontId="14" fillId="3" borderId="0" xfId="3" applyFont="1" applyBorder="1"/>
    <xf numFmtId="0" fontId="14" fillId="2" borderId="0" xfId="2" applyFont="1" applyBorder="1"/>
    <xf numFmtId="0" fontId="14" fillId="2" borderId="11" xfId="2" applyFont="1" applyBorder="1"/>
    <xf numFmtId="0" fontId="1" fillId="2" borderId="12" xfId="2" applyBorder="1"/>
    <xf numFmtId="0" fontId="14" fillId="2" borderId="12" xfId="2" applyFont="1" applyBorder="1"/>
    <xf numFmtId="0" fontId="14" fillId="3" borderId="12" xfId="3" applyFont="1" applyBorder="1"/>
    <xf numFmtId="0" fontId="1" fillId="3" borderId="17" xfId="3" applyBorder="1"/>
    <xf numFmtId="0" fontId="1" fillId="3" borderId="12" xfId="3" applyNumberFormat="1" applyBorder="1"/>
    <xf numFmtId="0" fontId="1" fillId="2" borderId="12" xfId="2" applyNumberFormat="1" applyBorder="1"/>
    <xf numFmtId="0" fontId="1" fillId="2" borderId="11" xfId="2" applyNumberFormat="1" applyBorder="1"/>
    <xf numFmtId="0" fontId="1" fillId="3" borderId="17" xfId="3" applyNumberFormat="1" applyBorder="1"/>
    <xf numFmtId="0" fontId="14" fillId="8" borderId="6" xfId="8" applyFont="1" applyBorder="1" applyAlignment="1">
      <alignment horizontal="center"/>
    </xf>
    <xf numFmtId="0" fontId="14" fillId="8" borderId="16" xfId="8" applyFont="1" applyBorder="1" applyAlignment="1">
      <alignment horizontal="center"/>
    </xf>
    <xf numFmtId="0" fontId="14" fillId="8" borderId="11" xfId="8" applyFont="1" applyBorder="1" applyAlignment="1">
      <alignment horizontal="center"/>
    </xf>
    <xf numFmtId="0" fontId="14" fillId="26" borderId="6" xfId="20" applyFont="1" applyBorder="1" applyAlignment="1">
      <alignment horizontal="center"/>
    </xf>
    <xf numFmtId="0" fontId="14" fillId="26" borderId="11" xfId="20" applyFont="1" applyBorder="1" applyAlignment="1">
      <alignment horizontal="center"/>
    </xf>
    <xf numFmtId="0" fontId="14" fillId="26" borderId="16" xfId="20" applyFont="1" applyBorder="1" applyAlignment="1">
      <alignment horizontal="center"/>
    </xf>
    <xf numFmtId="0" fontId="10" fillId="18" borderId="29" xfId="14" applyFont="1" applyBorder="1" applyAlignment="1">
      <alignment horizontal="left"/>
    </xf>
    <xf numFmtId="0" fontId="10" fillId="18" borderId="14" xfId="14" applyFont="1" applyBorder="1" applyAlignment="1">
      <alignment horizontal="left"/>
    </xf>
    <xf numFmtId="0" fontId="10" fillId="18" borderId="103" xfId="14" applyFont="1" applyBorder="1" applyAlignment="1">
      <alignment horizontal="left"/>
    </xf>
    <xf numFmtId="0" fontId="10" fillId="18" borderId="50" xfId="14" applyFont="1" applyBorder="1" applyAlignment="1">
      <alignment horizontal="left"/>
    </xf>
    <xf numFmtId="0" fontId="10" fillId="18" borderId="27" xfId="14" applyFont="1" applyBorder="1" applyAlignment="1">
      <alignment horizontal="left"/>
    </xf>
    <xf numFmtId="0" fontId="10" fillId="18" borderId="9" xfId="14" applyFont="1" applyBorder="1" applyAlignment="1">
      <alignment horizontal="left"/>
    </xf>
    <xf numFmtId="0" fontId="10" fillId="16" borderId="4" xfId="12" applyFont="1" applyBorder="1" applyAlignment="1">
      <alignment horizontal="left"/>
    </xf>
    <xf numFmtId="0" fontId="10" fillId="16" borderId="30" xfId="12" applyFont="1" applyBorder="1" applyAlignment="1">
      <alignment horizontal="left"/>
    </xf>
    <xf numFmtId="0" fontId="4" fillId="16" borderId="1" xfId="12" applyFont="1" applyBorder="1" applyAlignment="1">
      <alignment horizontal="left"/>
    </xf>
    <xf numFmtId="0" fontId="4" fillId="16" borderId="3" xfId="12" applyFont="1" applyBorder="1" applyAlignment="1">
      <alignment horizontal="left"/>
    </xf>
    <xf numFmtId="0" fontId="10" fillId="16" borderId="103" xfId="12" applyFont="1" applyBorder="1" applyAlignment="1">
      <alignment horizontal="left"/>
    </xf>
    <xf numFmtId="0" fontId="10" fillId="16" borderId="50" xfId="12" applyFont="1" applyBorder="1" applyAlignment="1">
      <alignment horizontal="left"/>
    </xf>
    <xf numFmtId="0" fontId="4" fillId="18" borderId="1" xfId="14" applyFont="1" applyBorder="1" applyAlignment="1">
      <alignment horizontal="left"/>
    </xf>
    <xf numFmtId="0" fontId="4" fillId="18" borderId="3" xfId="14" applyFont="1" applyBorder="1" applyAlignment="1">
      <alignment horizontal="left"/>
    </xf>
    <xf numFmtId="0" fontId="10" fillId="18" borderId="4" xfId="14" applyFont="1" applyBorder="1" applyAlignment="1">
      <alignment horizontal="left"/>
    </xf>
    <xf numFmtId="0" fontId="10" fillId="18" borderId="30" xfId="14" applyFont="1" applyBorder="1" applyAlignment="1">
      <alignment horizontal="left"/>
    </xf>
    <xf numFmtId="0" fontId="10" fillId="16" borderId="29" xfId="12" applyFont="1" applyBorder="1" applyAlignment="1">
      <alignment horizontal="left"/>
    </xf>
    <xf numFmtId="0" fontId="10" fillId="16" borderId="14" xfId="12" applyFont="1" applyBorder="1" applyAlignment="1">
      <alignment horizontal="left"/>
    </xf>
    <xf numFmtId="0" fontId="10" fillId="16" borderId="27" xfId="12" applyFont="1" applyBorder="1" applyAlignment="1">
      <alignment horizontal="left"/>
    </xf>
    <xf numFmtId="0" fontId="10" fillId="16" borderId="9" xfId="12" applyFont="1" applyBorder="1" applyAlignment="1">
      <alignment horizontal="left"/>
    </xf>
    <xf numFmtId="0" fontId="3" fillId="0" borderId="0" xfId="0" applyFont="1" applyAlignment="1">
      <alignment horizontal="center"/>
    </xf>
    <xf numFmtId="0" fontId="10" fillId="9" borderId="5" xfId="9" applyFont="1" applyBorder="1" applyAlignment="1">
      <alignment horizontal="center"/>
    </xf>
    <xf numFmtId="0" fontId="10" fillId="9" borderId="8" xfId="9" applyFont="1" applyBorder="1" applyAlignment="1">
      <alignment horizontal="center"/>
    </xf>
    <xf numFmtId="0" fontId="12" fillId="9" borderId="5" xfId="9" applyFont="1" applyBorder="1" applyAlignment="1">
      <alignment horizontal="center"/>
    </xf>
    <xf numFmtId="0" fontId="12" fillId="9" borderId="8" xfId="9" applyFont="1" applyBorder="1" applyAlignment="1">
      <alignment horizontal="center"/>
    </xf>
    <xf numFmtId="0" fontId="10" fillId="10" borderId="8" xfId="10" applyFont="1" applyBorder="1" applyAlignment="1">
      <alignment horizontal="center"/>
    </xf>
    <xf numFmtId="0" fontId="12" fillId="10" borderId="8" xfId="10" applyFont="1" applyBorder="1" applyAlignment="1">
      <alignment horizontal="center"/>
    </xf>
    <xf numFmtId="0" fontId="14" fillId="11" borderId="1" xfId="0" applyFont="1" applyFill="1" applyBorder="1" applyAlignment="1">
      <alignment horizontal="center"/>
    </xf>
    <xf numFmtId="0" fontId="14" fillId="11" borderId="26" xfId="0" applyFont="1" applyFill="1" applyBorder="1" applyAlignment="1">
      <alignment horizontal="center"/>
    </xf>
    <xf numFmtId="0" fontId="14" fillId="11" borderId="3" xfId="0" applyFont="1" applyFill="1" applyBorder="1" applyAlignment="1">
      <alignment horizontal="center"/>
    </xf>
    <xf numFmtId="0" fontId="12" fillId="11" borderId="66" xfId="0" applyFont="1" applyFill="1" applyBorder="1" applyAlignment="1">
      <alignment horizontal="left"/>
    </xf>
    <xf numFmtId="0" fontId="12" fillId="11" borderId="67" xfId="0" applyFont="1" applyFill="1" applyBorder="1" applyAlignment="1">
      <alignment horizontal="left"/>
    </xf>
  </cellXfs>
  <cellStyles count="21">
    <cellStyle name="40% - Accent1" xfId="2" builtinId="31"/>
    <cellStyle name="40% - Accent2" xfId="4" builtinId="35"/>
    <cellStyle name="40% - Accent3" xfId="18" builtinId="39"/>
    <cellStyle name="40% - Accent4" xfId="6" builtinId="43"/>
    <cellStyle name="40% - Accent5" xfId="15" builtinId="47"/>
    <cellStyle name="40% - Accent6" xfId="9" builtinId="51"/>
    <cellStyle name="60% - Accent1" xfId="3" builtinId="32"/>
    <cellStyle name="60% - Accent2" xfId="5" builtinId="36"/>
    <cellStyle name="60% - Accent3" xfId="19" builtinId="40"/>
    <cellStyle name="60% - Accent4" xfId="7" builtinId="44"/>
    <cellStyle name="60% - Accent5" xfId="16" builtinId="48"/>
    <cellStyle name="60% - Accent6" xfId="10" builtinId="52"/>
    <cellStyle name="Accent1" xfId="11" builtinId="29"/>
    <cellStyle name="Accent2" xfId="14" builtinId="33"/>
    <cellStyle name="Accent3" xfId="17" builtinId="37"/>
    <cellStyle name="Accent4" xfId="20" builtinId="41"/>
    <cellStyle name="Accent5" xfId="12" builtinId="45"/>
    <cellStyle name="Accent6" xfId="8" builtinId="49"/>
    <cellStyle name="Input" xfId="13" builtinId="20"/>
    <cellStyle name="Normal" xfId="0" builtinId="0"/>
    <cellStyle name="Per cent" xfId="1" builtinId="5"/>
  </cellStyles>
  <dxfs count="0"/>
  <tableStyles count="0" defaultTableStyle="TableStyleMedium2" defaultPivotStyle="PivotStyleLight16"/>
  <colors>
    <mruColors>
      <color rgb="FFD4AF37"/>
      <color rgb="FFFFD948"/>
      <color rgb="FF00CCFF"/>
      <color rgb="FF0437F2"/>
      <color rgb="FF007FFF"/>
      <color rgb="FF0073CF"/>
      <color rgb="FF0080FE"/>
      <color rgb="FFFF7416"/>
      <color rgb="FFF46200"/>
      <color rgb="FF0030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a:solidFill>
                  <a:schemeClr val="tx1"/>
                </a:solidFill>
              </a:rPr>
              <a:t>Sales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Analysis!$R$6</c:f>
              <c:strCache>
                <c:ptCount val="1"/>
                <c:pt idx="0">
                  <c:v>Sales </c:v>
                </c:pt>
              </c:strCache>
            </c:strRef>
          </c:tx>
          <c:spPr>
            <a:ln w="28575" cap="rnd">
              <a:solidFill>
                <a:schemeClr val="accent1"/>
              </a:solidFill>
              <a:round/>
            </a:ln>
            <a:effectLst/>
          </c:spPr>
          <c:marker>
            <c:symbol val="circle"/>
            <c:size val="5"/>
            <c:spPr>
              <a:solidFill>
                <a:schemeClr val="accent1"/>
              </a:solidFill>
              <a:ln w="76200">
                <a:solidFill>
                  <a:schemeClr val="accent1"/>
                </a:solidFill>
                <a:prstDash val="solid"/>
                <a:headEnd type="none" w="med" len="med"/>
                <a:tailEnd type="none" w="med" len="med"/>
                <a:extLst>
                  <a:ext uri="{C807C97D-BFC1-408E-A445-0C87EB9F89A2}">
                    <ask:lineSketchStyleProps xmlns:ask="http://schemas.microsoft.com/office/drawing/2018/sketchyshapes">
                      <ask:type>
                        <ask:lineSketchNone/>
                      </ask:type>
                    </ask:lineSketchStyleProps>
                  </a:ext>
                </a:extLst>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Analysis!$S$4:$X$4</c:f>
              <c:strCache>
                <c:ptCount val="6"/>
                <c:pt idx="0">
                  <c:v>June</c:v>
                </c:pt>
                <c:pt idx="1">
                  <c:v>July</c:v>
                </c:pt>
                <c:pt idx="2">
                  <c:v>August</c:v>
                </c:pt>
                <c:pt idx="3">
                  <c:v>September</c:v>
                </c:pt>
                <c:pt idx="4">
                  <c:v>October</c:v>
                </c:pt>
                <c:pt idx="5">
                  <c:v>November</c:v>
                </c:pt>
              </c:strCache>
            </c:strRef>
          </c:cat>
          <c:val>
            <c:numRef>
              <c:f>Analysis!$S$6:$X$6</c:f>
              <c:numCache>
                <c:formatCode>General</c:formatCode>
                <c:ptCount val="6"/>
                <c:pt idx="0">
                  <c:v>120</c:v>
                </c:pt>
                <c:pt idx="1">
                  <c:v>130</c:v>
                </c:pt>
                <c:pt idx="2">
                  <c:v>110</c:v>
                </c:pt>
                <c:pt idx="3">
                  <c:v>115</c:v>
                </c:pt>
                <c:pt idx="4">
                  <c:v>130</c:v>
                </c:pt>
                <c:pt idx="5">
                  <c:v>140</c:v>
                </c:pt>
              </c:numCache>
            </c:numRef>
          </c:val>
          <c:smooth val="0"/>
          <c:extLst>
            <c:ext xmlns:c16="http://schemas.microsoft.com/office/drawing/2014/chart" uri="{C3380CC4-5D6E-409C-BE32-E72D297353CC}">
              <c16:uniqueId val="{00000000-6546-2D47-A6E6-96008071FCBD}"/>
            </c:ext>
          </c:extLst>
        </c:ser>
        <c:dLbls>
          <c:dLblPos val="t"/>
          <c:showLegendKey val="0"/>
          <c:showVal val="1"/>
          <c:showCatName val="0"/>
          <c:showSerName val="0"/>
          <c:showPercent val="0"/>
          <c:showBubbleSize val="0"/>
        </c:dLbls>
        <c:marker val="1"/>
        <c:smooth val="0"/>
        <c:axId val="351884112"/>
        <c:axId val="351851136"/>
      </c:lineChart>
      <c:catAx>
        <c:axId val="3518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351851136"/>
        <c:crosses val="autoZero"/>
        <c:auto val="1"/>
        <c:lblAlgn val="ctr"/>
        <c:lblOffset val="100"/>
        <c:noMultiLvlLbl val="0"/>
      </c:catAx>
      <c:valAx>
        <c:axId val="35185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3518841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spPr>
            <a:solidFill>
              <a:srgbClr val="D4AF37"/>
            </a:solidFill>
            <a:ln>
              <a:noFill/>
            </a:ln>
            <a:effectLst/>
            <a:sp3d/>
          </c:spPr>
          <c:invertIfNegative val="0"/>
          <c:dPt>
            <c:idx val="5"/>
            <c:invertIfNegative val="0"/>
            <c:bubble3D val="0"/>
            <c:spPr>
              <a:solidFill>
                <a:srgbClr val="FFD948"/>
              </a:solidFill>
              <a:ln>
                <a:noFill/>
              </a:ln>
              <a:effectLst/>
              <a:sp3d/>
            </c:spPr>
            <c:extLst>
              <c:ext xmlns:c16="http://schemas.microsoft.com/office/drawing/2014/chart" uri="{C3380CC4-5D6E-409C-BE32-E72D297353CC}">
                <c16:uniqueId val="{00000001-7A53-3D46-BA7B-8B720C648200}"/>
              </c:ext>
            </c:extLst>
          </c:dPt>
          <c:cat>
            <c:strRef>
              <c:f>Analysis!$S$17:$X$17</c:f>
              <c:strCache>
                <c:ptCount val="6"/>
                <c:pt idx="0">
                  <c:v>June</c:v>
                </c:pt>
                <c:pt idx="1">
                  <c:v>July</c:v>
                </c:pt>
                <c:pt idx="2">
                  <c:v>August</c:v>
                </c:pt>
                <c:pt idx="3">
                  <c:v>September</c:v>
                </c:pt>
                <c:pt idx="4">
                  <c:v>October</c:v>
                </c:pt>
                <c:pt idx="5">
                  <c:v>November</c:v>
                </c:pt>
              </c:strCache>
            </c:strRef>
          </c:cat>
          <c:val>
            <c:numRef>
              <c:f>Analysis!$S$20:$X$20</c:f>
              <c:numCache>
                <c:formatCode>General</c:formatCode>
                <c:ptCount val="6"/>
                <c:pt idx="0">
                  <c:v>87</c:v>
                </c:pt>
                <c:pt idx="1">
                  <c:v>85</c:v>
                </c:pt>
                <c:pt idx="2">
                  <c:v>90</c:v>
                </c:pt>
                <c:pt idx="3">
                  <c:v>91</c:v>
                </c:pt>
                <c:pt idx="4">
                  <c:v>90</c:v>
                </c:pt>
                <c:pt idx="5">
                  <c:v>84</c:v>
                </c:pt>
              </c:numCache>
            </c:numRef>
          </c:val>
          <c:extLst>
            <c:ext xmlns:c16="http://schemas.microsoft.com/office/drawing/2014/chart" uri="{C3380CC4-5D6E-409C-BE32-E72D297353CC}">
              <c16:uniqueId val="{00000002-7A53-3D46-BA7B-8B720C648200}"/>
            </c:ext>
          </c:extLst>
        </c:ser>
        <c:dLbls>
          <c:showLegendKey val="0"/>
          <c:showVal val="0"/>
          <c:showCatName val="0"/>
          <c:showSerName val="0"/>
          <c:showPercent val="0"/>
          <c:showBubbleSize val="0"/>
        </c:dLbls>
        <c:gapWidth val="150"/>
        <c:shape val="box"/>
        <c:axId val="383907072"/>
        <c:axId val="383908752"/>
        <c:axId val="0"/>
      </c:bar3DChart>
      <c:catAx>
        <c:axId val="38390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83908752"/>
        <c:crosses val="autoZero"/>
        <c:auto val="1"/>
        <c:lblAlgn val="ctr"/>
        <c:lblOffset val="100"/>
        <c:noMultiLvlLbl val="0"/>
      </c:catAx>
      <c:valAx>
        <c:axId val="3839087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8390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Analysis!$R$26</c:f>
              <c:strCache>
                <c:ptCount val="1"/>
                <c:pt idx="0">
                  <c:v>Cashflow from Investing</c:v>
                </c:pt>
              </c:strCache>
            </c:strRef>
          </c:tx>
          <c:spPr>
            <a:solidFill>
              <a:srgbClr val="00CCFF"/>
            </a:solidFill>
            <a:ln>
              <a:noFill/>
            </a:ln>
            <a:effectLst/>
            <a:sp3d/>
          </c:spPr>
          <c:invertIfNegative val="0"/>
          <c:dPt>
            <c:idx val="5"/>
            <c:invertIfNegative val="0"/>
            <c:bubble3D val="0"/>
            <c:spPr>
              <a:solidFill>
                <a:srgbClr val="0073CF"/>
              </a:solidFill>
              <a:ln>
                <a:noFill/>
              </a:ln>
              <a:effectLst/>
              <a:sp3d/>
            </c:spPr>
            <c:extLst>
              <c:ext xmlns:c16="http://schemas.microsoft.com/office/drawing/2014/chart" uri="{C3380CC4-5D6E-409C-BE32-E72D297353CC}">
                <c16:uniqueId val="{00000001-235C-424F-A9DC-8148BC7AF25D}"/>
              </c:ext>
            </c:extLst>
          </c:dPt>
          <c:cat>
            <c:strRef>
              <c:f>Analysis!$S$22:$X$22</c:f>
              <c:strCache>
                <c:ptCount val="6"/>
                <c:pt idx="0">
                  <c:v>June</c:v>
                </c:pt>
                <c:pt idx="1">
                  <c:v>July</c:v>
                </c:pt>
                <c:pt idx="2">
                  <c:v>August</c:v>
                </c:pt>
                <c:pt idx="3">
                  <c:v>September</c:v>
                </c:pt>
                <c:pt idx="4">
                  <c:v>October</c:v>
                </c:pt>
                <c:pt idx="5">
                  <c:v>November</c:v>
                </c:pt>
              </c:strCache>
            </c:strRef>
          </c:cat>
          <c:val>
            <c:numRef>
              <c:f>Analysis!$S$26:$X$26</c:f>
              <c:numCache>
                <c:formatCode>General</c:formatCode>
                <c:ptCount val="6"/>
                <c:pt idx="0">
                  <c:v>30</c:v>
                </c:pt>
                <c:pt idx="1">
                  <c:v>34</c:v>
                </c:pt>
                <c:pt idx="2">
                  <c:v>40</c:v>
                </c:pt>
                <c:pt idx="3">
                  <c:v>45</c:v>
                </c:pt>
                <c:pt idx="4">
                  <c:v>43</c:v>
                </c:pt>
                <c:pt idx="5">
                  <c:v>38</c:v>
                </c:pt>
              </c:numCache>
            </c:numRef>
          </c:val>
          <c:extLst>
            <c:ext xmlns:c16="http://schemas.microsoft.com/office/drawing/2014/chart" uri="{C3380CC4-5D6E-409C-BE32-E72D297353CC}">
              <c16:uniqueId val="{00000000-235C-424F-A9DC-8148BC7AF25D}"/>
            </c:ext>
          </c:extLst>
        </c:ser>
        <c:dLbls>
          <c:showLegendKey val="0"/>
          <c:showVal val="0"/>
          <c:showCatName val="0"/>
          <c:showSerName val="0"/>
          <c:showPercent val="0"/>
          <c:showBubbleSize val="0"/>
        </c:dLbls>
        <c:gapWidth val="150"/>
        <c:shape val="box"/>
        <c:axId val="1379834800"/>
        <c:axId val="1379424320"/>
        <c:axId val="0"/>
      </c:bar3DChart>
      <c:catAx>
        <c:axId val="1379834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79424320"/>
        <c:crosses val="autoZero"/>
        <c:auto val="1"/>
        <c:lblAlgn val="ctr"/>
        <c:lblOffset val="100"/>
        <c:noMultiLvlLbl val="0"/>
      </c:catAx>
      <c:valAx>
        <c:axId val="13794243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7983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Analysis!$R$27</c:f>
              <c:strCache>
                <c:ptCount val="1"/>
                <c:pt idx="0">
                  <c:v>Cashflow from Financing</c:v>
                </c:pt>
              </c:strCache>
            </c:strRef>
          </c:tx>
          <c:spPr>
            <a:solidFill>
              <a:srgbClr val="0080FE"/>
            </a:solidFill>
            <a:ln>
              <a:noFill/>
            </a:ln>
            <a:effectLst/>
            <a:sp3d/>
          </c:spPr>
          <c:invertIfNegative val="0"/>
          <c:dPt>
            <c:idx val="5"/>
            <c:invertIfNegative val="0"/>
            <c:bubble3D val="0"/>
            <c:spPr>
              <a:solidFill>
                <a:srgbClr val="00CCFF"/>
              </a:solidFill>
              <a:ln>
                <a:noFill/>
              </a:ln>
              <a:effectLst/>
              <a:sp3d/>
            </c:spPr>
            <c:extLst>
              <c:ext xmlns:c16="http://schemas.microsoft.com/office/drawing/2014/chart" uri="{C3380CC4-5D6E-409C-BE32-E72D297353CC}">
                <c16:uniqueId val="{00000001-3D54-954F-A156-03FCB498954D}"/>
              </c:ext>
            </c:extLst>
          </c:dPt>
          <c:cat>
            <c:strRef>
              <c:f>Analysis!$S$22:$X$22</c:f>
              <c:strCache>
                <c:ptCount val="6"/>
                <c:pt idx="0">
                  <c:v>June</c:v>
                </c:pt>
                <c:pt idx="1">
                  <c:v>July</c:v>
                </c:pt>
                <c:pt idx="2">
                  <c:v>August</c:v>
                </c:pt>
                <c:pt idx="3">
                  <c:v>September</c:v>
                </c:pt>
                <c:pt idx="4">
                  <c:v>October</c:v>
                </c:pt>
                <c:pt idx="5">
                  <c:v>November</c:v>
                </c:pt>
              </c:strCache>
            </c:strRef>
          </c:cat>
          <c:val>
            <c:numRef>
              <c:f>Analysis!$S$27:$X$27</c:f>
              <c:numCache>
                <c:formatCode>General</c:formatCode>
                <c:ptCount val="6"/>
                <c:pt idx="0">
                  <c:v>20</c:v>
                </c:pt>
                <c:pt idx="1">
                  <c:v>22</c:v>
                </c:pt>
                <c:pt idx="2">
                  <c:v>25</c:v>
                </c:pt>
                <c:pt idx="3">
                  <c:v>23</c:v>
                </c:pt>
                <c:pt idx="4">
                  <c:v>24</c:v>
                </c:pt>
                <c:pt idx="5">
                  <c:v>27</c:v>
                </c:pt>
              </c:numCache>
            </c:numRef>
          </c:val>
          <c:extLst>
            <c:ext xmlns:c16="http://schemas.microsoft.com/office/drawing/2014/chart" uri="{C3380CC4-5D6E-409C-BE32-E72D297353CC}">
              <c16:uniqueId val="{00000000-3D54-954F-A156-03FCB498954D}"/>
            </c:ext>
          </c:extLst>
        </c:ser>
        <c:dLbls>
          <c:showLegendKey val="0"/>
          <c:showVal val="0"/>
          <c:showCatName val="0"/>
          <c:showSerName val="0"/>
          <c:showPercent val="0"/>
          <c:showBubbleSize val="0"/>
        </c:dLbls>
        <c:gapWidth val="150"/>
        <c:shape val="box"/>
        <c:axId val="1379772896"/>
        <c:axId val="1379745296"/>
        <c:axId val="0"/>
      </c:bar3DChart>
      <c:catAx>
        <c:axId val="137977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79745296"/>
        <c:crosses val="autoZero"/>
        <c:auto val="1"/>
        <c:lblAlgn val="ctr"/>
        <c:lblOffset val="100"/>
        <c:noMultiLvlLbl val="0"/>
      </c:catAx>
      <c:valAx>
        <c:axId val="13797452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7977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Analysis!$R$28</c:f>
              <c:strCache>
                <c:ptCount val="1"/>
                <c:pt idx="0">
                  <c:v>Cummulative Net Profit</c:v>
                </c:pt>
              </c:strCache>
            </c:strRef>
          </c:tx>
          <c:spPr>
            <a:solidFill>
              <a:srgbClr val="0437F2"/>
            </a:solidFill>
            <a:ln>
              <a:noFill/>
            </a:ln>
            <a:effectLst/>
            <a:sp3d/>
          </c:spPr>
          <c:invertIfNegative val="0"/>
          <c:dPt>
            <c:idx val="5"/>
            <c:invertIfNegative val="0"/>
            <c:bubble3D val="0"/>
            <c:spPr>
              <a:solidFill>
                <a:srgbClr val="D4AF37"/>
              </a:solidFill>
              <a:ln>
                <a:noFill/>
              </a:ln>
              <a:effectLst/>
              <a:sp3d/>
            </c:spPr>
            <c:extLst>
              <c:ext xmlns:c16="http://schemas.microsoft.com/office/drawing/2014/chart" uri="{C3380CC4-5D6E-409C-BE32-E72D297353CC}">
                <c16:uniqueId val="{00000001-519C-FA45-9C13-7DD48CBC1A29}"/>
              </c:ext>
            </c:extLst>
          </c:dPt>
          <c:cat>
            <c:strRef>
              <c:f>Analysis!$S$22:$X$22</c:f>
              <c:strCache>
                <c:ptCount val="6"/>
                <c:pt idx="0">
                  <c:v>June</c:v>
                </c:pt>
                <c:pt idx="1">
                  <c:v>July</c:v>
                </c:pt>
                <c:pt idx="2">
                  <c:v>August</c:v>
                </c:pt>
                <c:pt idx="3">
                  <c:v>September</c:v>
                </c:pt>
                <c:pt idx="4">
                  <c:v>October</c:v>
                </c:pt>
                <c:pt idx="5">
                  <c:v>November</c:v>
                </c:pt>
              </c:strCache>
            </c:strRef>
          </c:cat>
          <c:val>
            <c:numRef>
              <c:f>Analysis!$S$28:$X$28</c:f>
              <c:numCache>
                <c:formatCode>General</c:formatCode>
                <c:ptCount val="6"/>
                <c:pt idx="0">
                  <c:v>900</c:v>
                </c:pt>
                <c:pt idx="1">
                  <c:v>1000</c:v>
                </c:pt>
                <c:pt idx="2">
                  <c:v>1200</c:v>
                </c:pt>
                <c:pt idx="3">
                  <c:v>1050</c:v>
                </c:pt>
                <c:pt idx="4">
                  <c:v>1300</c:v>
                </c:pt>
                <c:pt idx="5">
                  <c:v>1450</c:v>
                </c:pt>
              </c:numCache>
            </c:numRef>
          </c:val>
          <c:extLst>
            <c:ext xmlns:c16="http://schemas.microsoft.com/office/drawing/2014/chart" uri="{C3380CC4-5D6E-409C-BE32-E72D297353CC}">
              <c16:uniqueId val="{00000000-519C-FA45-9C13-7DD48CBC1A29}"/>
            </c:ext>
          </c:extLst>
        </c:ser>
        <c:dLbls>
          <c:showLegendKey val="0"/>
          <c:showVal val="0"/>
          <c:showCatName val="0"/>
          <c:showSerName val="0"/>
          <c:showPercent val="0"/>
          <c:showBubbleSize val="0"/>
        </c:dLbls>
        <c:gapWidth val="150"/>
        <c:shape val="box"/>
        <c:axId val="582044256"/>
        <c:axId val="521443855"/>
        <c:axId val="0"/>
      </c:bar3DChart>
      <c:catAx>
        <c:axId val="582044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521443855"/>
        <c:crosses val="autoZero"/>
        <c:auto val="1"/>
        <c:lblAlgn val="ctr"/>
        <c:lblOffset val="100"/>
        <c:noMultiLvlLbl val="0"/>
      </c:catAx>
      <c:valAx>
        <c:axId val="5214438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58204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Analysis!$R$24</c:f>
              <c:strCache>
                <c:ptCount val="1"/>
                <c:pt idx="0">
                  <c:v>Cashflow from Operations</c:v>
                </c:pt>
              </c:strCache>
            </c:strRef>
          </c:tx>
          <c:spPr>
            <a:solidFill>
              <a:srgbClr val="0080FE"/>
            </a:solidFill>
            <a:ln>
              <a:noFill/>
            </a:ln>
            <a:effectLst/>
            <a:sp3d/>
          </c:spPr>
          <c:invertIfNegative val="0"/>
          <c:dPt>
            <c:idx val="5"/>
            <c:invertIfNegative val="0"/>
            <c:bubble3D val="0"/>
            <c:spPr>
              <a:solidFill>
                <a:srgbClr val="0073CF"/>
              </a:solidFill>
              <a:ln>
                <a:noFill/>
              </a:ln>
              <a:effectLst/>
              <a:sp3d/>
            </c:spPr>
            <c:extLst>
              <c:ext xmlns:c16="http://schemas.microsoft.com/office/drawing/2014/chart" uri="{C3380CC4-5D6E-409C-BE32-E72D297353CC}">
                <c16:uniqueId val="{00000001-CDB5-C242-A118-35E345F0E7F2}"/>
              </c:ext>
            </c:extLst>
          </c:dPt>
          <c:cat>
            <c:strRef>
              <c:f>Analysis!$S$22:$X$22</c:f>
              <c:strCache>
                <c:ptCount val="6"/>
                <c:pt idx="0">
                  <c:v>June</c:v>
                </c:pt>
                <c:pt idx="1">
                  <c:v>July</c:v>
                </c:pt>
                <c:pt idx="2">
                  <c:v>August</c:v>
                </c:pt>
                <c:pt idx="3">
                  <c:v>September</c:v>
                </c:pt>
                <c:pt idx="4">
                  <c:v>October</c:v>
                </c:pt>
                <c:pt idx="5">
                  <c:v>November</c:v>
                </c:pt>
              </c:strCache>
            </c:strRef>
          </c:cat>
          <c:val>
            <c:numRef>
              <c:f>Analysis!$S$24:$X$24</c:f>
              <c:numCache>
                <c:formatCode>General</c:formatCode>
                <c:ptCount val="6"/>
                <c:pt idx="0">
                  <c:v>100</c:v>
                </c:pt>
                <c:pt idx="1">
                  <c:v>120</c:v>
                </c:pt>
                <c:pt idx="2">
                  <c:v>115</c:v>
                </c:pt>
                <c:pt idx="3">
                  <c:v>108</c:v>
                </c:pt>
                <c:pt idx="4">
                  <c:v>124</c:v>
                </c:pt>
                <c:pt idx="5">
                  <c:v>118</c:v>
                </c:pt>
              </c:numCache>
            </c:numRef>
          </c:val>
          <c:extLst>
            <c:ext xmlns:c16="http://schemas.microsoft.com/office/drawing/2014/chart" uri="{C3380CC4-5D6E-409C-BE32-E72D297353CC}">
              <c16:uniqueId val="{00000000-CDB5-C242-A118-35E345F0E7F2}"/>
            </c:ext>
          </c:extLst>
        </c:ser>
        <c:dLbls>
          <c:showLegendKey val="0"/>
          <c:showVal val="0"/>
          <c:showCatName val="0"/>
          <c:showSerName val="0"/>
          <c:showPercent val="0"/>
          <c:showBubbleSize val="0"/>
        </c:dLbls>
        <c:gapWidth val="150"/>
        <c:shape val="box"/>
        <c:axId val="391459920"/>
        <c:axId val="50435792"/>
        <c:axId val="0"/>
      </c:bar3DChart>
      <c:catAx>
        <c:axId val="391459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50435792"/>
        <c:crosses val="autoZero"/>
        <c:auto val="1"/>
        <c:lblAlgn val="ctr"/>
        <c:lblOffset val="100"/>
        <c:noMultiLvlLbl val="0"/>
      </c:catAx>
      <c:valAx>
        <c:axId val="504357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39145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Analysis!$R$25</c:f>
              <c:strCache>
                <c:ptCount val="1"/>
                <c:pt idx="0">
                  <c:v>Cummulative Cashflow</c:v>
                </c:pt>
              </c:strCache>
            </c:strRef>
          </c:tx>
          <c:spPr>
            <a:solidFill>
              <a:srgbClr val="FFD948"/>
            </a:solidFill>
            <a:ln>
              <a:noFill/>
            </a:ln>
            <a:effectLst/>
            <a:sp3d/>
          </c:spPr>
          <c:invertIfNegative val="0"/>
          <c:dPt>
            <c:idx val="5"/>
            <c:invertIfNegative val="0"/>
            <c:bubble3D val="0"/>
            <c:spPr>
              <a:solidFill>
                <a:srgbClr val="D4AF37"/>
              </a:solidFill>
              <a:ln>
                <a:noFill/>
              </a:ln>
              <a:effectLst/>
              <a:sp3d/>
            </c:spPr>
            <c:extLst>
              <c:ext xmlns:c16="http://schemas.microsoft.com/office/drawing/2014/chart" uri="{C3380CC4-5D6E-409C-BE32-E72D297353CC}">
                <c16:uniqueId val="{00000003-F35B-E849-A13A-7501B004B00C}"/>
              </c:ext>
            </c:extLst>
          </c:dPt>
          <c:cat>
            <c:strRef>
              <c:f>Analysis!$S$22:$X$22</c:f>
              <c:strCache>
                <c:ptCount val="6"/>
                <c:pt idx="0">
                  <c:v>June</c:v>
                </c:pt>
                <c:pt idx="1">
                  <c:v>July</c:v>
                </c:pt>
                <c:pt idx="2">
                  <c:v>August</c:v>
                </c:pt>
                <c:pt idx="3">
                  <c:v>September</c:v>
                </c:pt>
                <c:pt idx="4">
                  <c:v>October</c:v>
                </c:pt>
                <c:pt idx="5">
                  <c:v>November</c:v>
                </c:pt>
              </c:strCache>
            </c:strRef>
          </c:cat>
          <c:val>
            <c:numRef>
              <c:f>Analysis!$S$25:$X$25</c:f>
              <c:numCache>
                <c:formatCode>General</c:formatCode>
                <c:ptCount val="6"/>
                <c:pt idx="0">
                  <c:v>700</c:v>
                </c:pt>
                <c:pt idx="1">
                  <c:v>740</c:v>
                </c:pt>
                <c:pt idx="2">
                  <c:v>750</c:v>
                </c:pt>
                <c:pt idx="3">
                  <c:v>730</c:v>
                </c:pt>
                <c:pt idx="4">
                  <c:v>760</c:v>
                </c:pt>
                <c:pt idx="5">
                  <c:v>765</c:v>
                </c:pt>
              </c:numCache>
            </c:numRef>
          </c:val>
          <c:extLst>
            <c:ext xmlns:c16="http://schemas.microsoft.com/office/drawing/2014/chart" uri="{C3380CC4-5D6E-409C-BE32-E72D297353CC}">
              <c16:uniqueId val="{00000002-F35B-E849-A13A-7501B004B00C}"/>
            </c:ext>
          </c:extLst>
        </c:ser>
        <c:dLbls>
          <c:showLegendKey val="0"/>
          <c:showVal val="0"/>
          <c:showCatName val="0"/>
          <c:showSerName val="0"/>
          <c:showPercent val="0"/>
          <c:showBubbleSize val="0"/>
        </c:dLbls>
        <c:gapWidth val="150"/>
        <c:shape val="box"/>
        <c:axId val="1379740624"/>
        <c:axId val="1379224528"/>
        <c:axId val="0"/>
      </c:bar3DChart>
      <c:catAx>
        <c:axId val="137974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79224528"/>
        <c:crosses val="autoZero"/>
        <c:auto val="1"/>
        <c:lblAlgn val="ctr"/>
        <c:lblOffset val="100"/>
        <c:noMultiLvlLbl val="0"/>
      </c:catAx>
      <c:valAx>
        <c:axId val="13792245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7974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Current Assets to Current</a:t>
            </a:r>
            <a:r>
              <a:rPr lang="en-US" sz="1600" b="1" baseline="0">
                <a:solidFill>
                  <a:schemeClr val="tx1"/>
                </a:solidFill>
              </a:rPr>
              <a:t> Liabilities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5862150043744531"/>
          <c:y val="0.14072916666666668"/>
          <c:w val="0.48275699912510939"/>
          <c:h val="0.72413549868766403"/>
        </c:manualLayout>
      </c:layout>
      <c:pieChart>
        <c:varyColors val="1"/>
        <c:ser>
          <c:idx val="0"/>
          <c:order val="0"/>
          <c:tx>
            <c:strRef>
              <c:f>Analysis!$Q$32</c:f>
              <c:strCache>
                <c:ptCount val="1"/>
                <c:pt idx="0">
                  <c:v>Current Ratio</c:v>
                </c:pt>
              </c:strCache>
            </c:strRef>
          </c:tx>
          <c:dPt>
            <c:idx val="0"/>
            <c:bubble3D val="0"/>
            <c:spPr>
              <a:solidFill>
                <a:srgbClr val="0073CF"/>
              </a:solidFill>
              <a:ln w="19050">
                <a:solidFill>
                  <a:schemeClr val="lt1"/>
                </a:solidFill>
              </a:ln>
              <a:effectLst/>
            </c:spPr>
            <c:extLst>
              <c:ext xmlns:c16="http://schemas.microsoft.com/office/drawing/2014/chart" uri="{C3380CC4-5D6E-409C-BE32-E72D297353CC}">
                <c16:uniqueId val="{00000001-A479-F447-B947-178D86093D76}"/>
              </c:ext>
            </c:extLst>
          </c:dPt>
          <c:dPt>
            <c:idx val="1"/>
            <c:bubble3D val="0"/>
            <c:spPr>
              <a:solidFill>
                <a:srgbClr val="0080FE"/>
              </a:solidFill>
              <a:ln w="19050">
                <a:solidFill>
                  <a:schemeClr val="lt1"/>
                </a:solidFill>
              </a:ln>
              <a:effectLst/>
            </c:spPr>
            <c:extLst>
              <c:ext xmlns:c16="http://schemas.microsoft.com/office/drawing/2014/chart" uri="{C3380CC4-5D6E-409C-BE32-E72D297353CC}">
                <c16:uniqueId val="{00000003-A479-F447-B947-178D86093D76}"/>
              </c:ext>
            </c:extLst>
          </c:dPt>
          <c:cat>
            <c:strRef>
              <c:f>Analysis!$R$32:$R$3337</c:f>
              <c:strCache>
                <c:ptCount val="32"/>
                <c:pt idx="0">
                  <c:v>Current Assets</c:v>
                </c:pt>
                <c:pt idx="1">
                  <c:v>Current Liabilities</c:v>
                </c:pt>
                <c:pt idx="2">
                  <c:v>CA- Inventory</c:v>
                </c:pt>
                <c:pt idx="3">
                  <c:v>Current Liabilities</c:v>
                </c:pt>
                <c:pt idx="4">
                  <c:v>Inventory Days</c:v>
                </c:pt>
                <c:pt idx="5">
                  <c:v>Sales</c:v>
                </c:pt>
                <c:pt idx="6">
                  <c:v>Fixed Assets</c:v>
                </c:pt>
                <c:pt idx="7">
                  <c:v>Net Working Capital</c:v>
                </c:pt>
                <c:pt idx="8">
                  <c:v>NWC/ Sales %</c:v>
                </c:pt>
                <c:pt idx="11">
                  <c:v>Capital</c:v>
                </c:pt>
                <c:pt idx="12">
                  <c:v>Return Capital Employed</c:v>
                </c:pt>
                <c:pt idx="13">
                  <c:v>Return on Equity</c:v>
                </c:pt>
                <c:pt idx="14">
                  <c:v>Debt to Total Capital %</c:v>
                </c:pt>
                <c:pt idx="18">
                  <c:v>Budget </c:v>
                </c:pt>
                <c:pt idx="19">
                  <c:v>Actual</c:v>
                </c:pt>
                <c:pt idx="20">
                  <c:v>Budget </c:v>
                </c:pt>
                <c:pt idx="21">
                  <c:v>Actual</c:v>
                </c:pt>
                <c:pt idx="22">
                  <c:v>Budget </c:v>
                </c:pt>
                <c:pt idx="23">
                  <c:v>Actual</c:v>
                </c:pt>
                <c:pt idx="24">
                  <c:v>Budget </c:v>
                </c:pt>
                <c:pt idx="25">
                  <c:v>Actual</c:v>
                </c:pt>
                <c:pt idx="26">
                  <c:v>Budget </c:v>
                </c:pt>
                <c:pt idx="27">
                  <c:v>Actual</c:v>
                </c:pt>
                <c:pt idx="28">
                  <c:v>Budget </c:v>
                </c:pt>
                <c:pt idx="29">
                  <c:v>Actual</c:v>
                </c:pt>
                <c:pt idx="30">
                  <c:v>Budget </c:v>
                </c:pt>
                <c:pt idx="31">
                  <c:v>Actual</c:v>
                </c:pt>
              </c:strCache>
            </c:strRef>
          </c:cat>
          <c:val>
            <c:numRef>
              <c:f>Analysis!$L$36:$L$37</c:f>
              <c:numCache>
                <c:formatCode>General</c:formatCode>
                <c:ptCount val="2"/>
                <c:pt idx="0">
                  <c:v>100</c:v>
                </c:pt>
                <c:pt idx="1">
                  <c:v>60</c:v>
                </c:pt>
              </c:numCache>
            </c:numRef>
          </c:val>
          <c:extLst>
            <c:ext xmlns:c16="http://schemas.microsoft.com/office/drawing/2014/chart" uri="{C3380CC4-5D6E-409C-BE32-E72D297353CC}">
              <c16:uniqueId val="{00000000-1B28-1E44-90A8-39A118743EF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Current</a:t>
            </a:r>
            <a:r>
              <a:rPr lang="en-GB" sz="1600" b="1" baseline="0">
                <a:solidFill>
                  <a:schemeClr val="tx1"/>
                </a:solidFill>
              </a:rPr>
              <a:t> Assets less Inventory to Current Liabilities</a:t>
            </a:r>
            <a:endParaRPr lang="en-GB" sz="1600" b="1">
              <a:solidFill>
                <a:schemeClr val="tx1"/>
              </a:solidFill>
            </a:endParaRPr>
          </a:p>
        </c:rich>
      </c:tx>
      <c:layout>
        <c:manualLayout>
          <c:xMode val="edge"/>
          <c:yMode val="edge"/>
          <c:x val="0.17353596029517898"/>
          <c:y val="4.870312484021284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Analysis!$Q$34</c:f>
              <c:strCache>
                <c:ptCount val="1"/>
                <c:pt idx="0">
                  <c:v>Quick Ratio</c:v>
                </c:pt>
              </c:strCache>
            </c:strRef>
          </c:tx>
          <c:dPt>
            <c:idx val="0"/>
            <c:bubble3D val="0"/>
            <c:spPr>
              <a:solidFill>
                <a:srgbClr val="D4AF37"/>
              </a:solidFill>
              <a:ln w="19050">
                <a:solidFill>
                  <a:schemeClr val="lt1"/>
                </a:solidFill>
              </a:ln>
              <a:effectLst/>
            </c:spPr>
            <c:extLst>
              <c:ext xmlns:c16="http://schemas.microsoft.com/office/drawing/2014/chart" uri="{C3380CC4-5D6E-409C-BE32-E72D297353CC}">
                <c16:uniqueId val="{00000001-0A11-0C4E-BA51-21C47F3B243E}"/>
              </c:ext>
            </c:extLst>
          </c:dPt>
          <c:dPt>
            <c:idx val="1"/>
            <c:bubble3D val="0"/>
            <c:spPr>
              <a:solidFill>
                <a:srgbClr val="FFD948"/>
              </a:solidFill>
              <a:ln w="19050">
                <a:solidFill>
                  <a:schemeClr val="lt1"/>
                </a:solidFill>
              </a:ln>
              <a:effectLst/>
            </c:spPr>
            <c:extLst>
              <c:ext xmlns:c16="http://schemas.microsoft.com/office/drawing/2014/chart" uri="{C3380CC4-5D6E-409C-BE32-E72D297353CC}">
                <c16:uniqueId val="{00000003-0A11-0C4E-BA51-21C47F3B243E}"/>
              </c:ext>
            </c:extLst>
          </c:dPt>
          <c:cat>
            <c:strRef>
              <c:f>Analysis!$R$34:$R$35</c:f>
              <c:strCache>
                <c:ptCount val="2"/>
                <c:pt idx="0">
                  <c:v>CA- Inventory</c:v>
                </c:pt>
                <c:pt idx="1">
                  <c:v>Current Liabilities</c:v>
                </c:pt>
              </c:strCache>
            </c:strRef>
          </c:cat>
          <c:val>
            <c:numRef>
              <c:f>Analysis!$X$34:$X$35</c:f>
              <c:numCache>
                <c:formatCode>General</c:formatCode>
                <c:ptCount val="2"/>
                <c:pt idx="0">
                  <c:v>80</c:v>
                </c:pt>
                <c:pt idx="1">
                  <c:v>60</c:v>
                </c:pt>
              </c:numCache>
            </c:numRef>
          </c:val>
          <c:extLst>
            <c:ext xmlns:c16="http://schemas.microsoft.com/office/drawing/2014/chart" uri="{C3380CC4-5D6E-409C-BE32-E72D297353CC}">
              <c16:uniqueId val="{00000000-FBBE-304D-AC39-FF8AA6AB78E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Analysis!$R$36</c:f>
              <c:strCache>
                <c:ptCount val="1"/>
                <c:pt idx="0">
                  <c:v>Inventory Days</c:v>
                </c:pt>
              </c:strCache>
            </c:strRef>
          </c:tx>
          <c:spPr>
            <a:solidFill>
              <a:srgbClr val="FFD948"/>
            </a:solidFill>
            <a:ln>
              <a:noFill/>
            </a:ln>
            <a:effectLst/>
            <a:sp3d/>
          </c:spPr>
          <c:invertIfNegative val="0"/>
          <c:dPt>
            <c:idx val="5"/>
            <c:invertIfNegative val="0"/>
            <c:bubble3D val="0"/>
            <c:spPr>
              <a:solidFill>
                <a:srgbClr val="D4AF37"/>
              </a:solidFill>
              <a:ln>
                <a:noFill/>
              </a:ln>
              <a:effectLst/>
              <a:sp3d/>
            </c:spPr>
            <c:extLst>
              <c:ext xmlns:c16="http://schemas.microsoft.com/office/drawing/2014/chart" uri="{C3380CC4-5D6E-409C-BE32-E72D297353CC}">
                <c16:uniqueId val="{00000001-8FA4-CD43-8395-3FA18690F271}"/>
              </c:ext>
            </c:extLst>
          </c:dPt>
          <c:cat>
            <c:strRef>
              <c:f>Analysis!$S$30:$X$30</c:f>
              <c:strCache>
                <c:ptCount val="6"/>
                <c:pt idx="0">
                  <c:v>June</c:v>
                </c:pt>
                <c:pt idx="1">
                  <c:v>July</c:v>
                </c:pt>
                <c:pt idx="2">
                  <c:v>August</c:v>
                </c:pt>
                <c:pt idx="3">
                  <c:v>September</c:v>
                </c:pt>
                <c:pt idx="4">
                  <c:v>October</c:v>
                </c:pt>
                <c:pt idx="5">
                  <c:v>November</c:v>
                </c:pt>
              </c:strCache>
            </c:strRef>
          </c:cat>
          <c:val>
            <c:numRef>
              <c:f>Analysis!$S$36:$X$36</c:f>
              <c:numCache>
                <c:formatCode>General</c:formatCode>
                <c:ptCount val="6"/>
                <c:pt idx="0">
                  <c:v>40</c:v>
                </c:pt>
                <c:pt idx="1">
                  <c:v>39</c:v>
                </c:pt>
                <c:pt idx="2">
                  <c:v>35</c:v>
                </c:pt>
                <c:pt idx="3">
                  <c:v>42</c:v>
                </c:pt>
                <c:pt idx="4">
                  <c:v>46</c:v>
                </c:pt>
                <c:pt idx="5">
                  <c:v>40</c:v>
                </c:pt>
              </c:numCache>
            </c:numRef>
          </c:val>
          <c:extLst>
            <c:ext xmlns:c16="http://schemas.microsoft.com/office/drawing/2014/chart" uri="{C3380CC4-5D6E-409C-BE32-E72D297353CC}">
              <c16:uniqueId val="{00000000-8FA4-CD43-8395-3FA18690F271}"/>
            </c:ext>
          </c:extLst>
        </c:ser>
        <c:dLbls>
          <c:showLegendKey val="0"/>
          <c:showVal val="0"/>
          <c:showCatName val="0"/>
          <c:showSerName val="0"/>
          <c:showPercent val="0"/>
          <c:showBubbleSize val="0"/>
        </c:dLbls>
        <c:gapWidth val="150"/>
        <c:shape val="box"/>
        <c:axId val="913430848"/>
        <c:axId val="913425136"/>
        <c:axId val="0"/>
      </c:bar3DChart>
      <c:catAx>
        <c:axId val="91343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913425136"/>
        <c:crosses val="autoZero"/>
        <c:auto val="1"/>
        <c:lblAlgn val="ctr"/>
        <c:lblOffset val="100"/>
        <c:noMultiLvlLbl val="0"/>
      </c:catAx>
      <c:valAx>
        <c:axId val="9134251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91343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Analysis!$Q$37</c:f>
              <c:strCache>
                <c:ptCount val="1"/>
                <c:pt idx="0">
                  <c:v>Fixed Asset Turnover Rate</c:v>
                </c:pt>
              </c:strCache>
            </c:strRef>
          </c:tx>
          <c:spPr>
            <a:solidFill>
              <a:srgbClr val="0437F2"/>
            </a:solidFill>
          </c:spPr>
          <c:dPt>
            <c:idx val="0"/>
            <c:bubble3D val="0"/>
            <c:spPr>
              <a:solidFill>
                <a:srgbClr val="0080FE"/>
              </a:solidFill>
              <a:ln w="19050">
                <a:solidFill>
                  <a:schemeClr val="lt1"/>
                </a:solidFill>
              </a:ln>
              <a:effectLst/>
            </c:spPr>
            <c:extLst>
              <c:ext xmlns:c16="http://schemas.microsoft.com/office/drawing/2014/chart" uri="{C3380CC4-5D6E-409C-BE32-E72D297353CC}">
                <c16:uniqueId val="{00000001-05AF-CA4C-80DF-D46FFBB96B99}"/>
              </c:ext>
            </c:extLst>
          </c:dPt>
          <c:dPt>
            <c:idx val="1"/>
            <c:bubble3D val="0"/>
            <c:spPr>
              <a:solidFill>
                <a:srgbClr val="0437F2"/>
              </a:solidFill>
              <a:ln w="19050">
                <a:solidFill>
                  <a:schemeClr val="lt1"/>
                </a:solidFill>
              </a:ln>
              <a:effectLst/>
            </c:spPr>
            <c:extLst>
              <c:ext xmlns:c16="http://schemas.microsoft.com/office/drawing/2014/chart" uri="{C3380CC4-5D6E-409C-BE32-E72D297353CC}">
                <c16:uniqueId val="{00000002-05AF-CA4C-80DF-D46FFBB96B99}"/>
              </c:ext>
            </c:extLst>
          </c:dPt>
          <c:cat>
            <c:strRef>
              <c:f>Analysis!$R$37:$R$38</c:f>
              <c:strCache>
                <c:ptCount val="2"/>
                <c:pt idx="0">
                  <c:v>Sales</c:v>
                </c:pt>
                <c:pt idx="1">
                  <c:v>Fixed Assets</c:v>
                </c:pt>
              </c:strCache>
            </c:strRef>
          </c:cat>
          <c:val>
            <c:numRef>
              <c:f>Analysis!$X$37:$X$38</c:f>
              <c:numCache>
                <c:formatCode>General</c:formatCode>
                <c:ptCount val="2"/>
                <c:pt idx="0">
                  <c:v>140</c:v>
                </c:pt>
                <c:pt idx="1">
                  <c:v>69</c:v>
                </c:pt>
              </c:numCache>
            </c:numRef>
          </c:val>
          <c:extLst>
            <c:ext xmlns:c16="http://schemas.microsoft.com/office/drawing/2014/chart" uri="{C3380CC4-5D6E-409C-BE32-E72D297353CC}">
              <c16:uniqueId val="{00000000-05AF-CA4C-80DF-D46FFBB96B9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Sales Growth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Analysis!$R$7</c:f>
              <c:strCache>
                <c:ptCount val="1"/>
                <c:pt idx="0">
                  <c:v>Sales Growth %</c:v>
                </c:pt>
              </c:strCache>
            </c:strRef>
          </c:tx>
          <c:spPr>
            <a:solidFill>
              <a:schemeClr val="accent1"/>
            </a:solidFill>
            <a:ln>
              <a:noFill/>
            </a:ln>
            <a:effectLst/>
            <a:sp3d/>
          </c:spPr>
          <c:invertIfNegative val="0"/>
          <c:cat>
            <c:strRef>
              <c:f>Analysis!$S$4:$X$4</c:f>
              <c:strCache>
                <c:ptCount val="6"/>
                <c:pt idx="0">
                  <c:v>June</c:v>
                </c:pt>
                <c:pt idx="1">
                  <c:v>July</c:v>
                </c:pt>
                <c:pt idx="2">
                  <c:v>August</c:v>
                </c:pt>
                <c:pt idx="3">
                  <c:v>September</c:v>
                </c:pt>
                <c:pt idx="4">
                  <c:v>October</c:v>
                </c:pt>
                <c:pt idx="5">
                  <c:v>November</c:v>
                </c:pt>
              </c:strCache>
            </c:strRef>
          </c:cat>
          <c:val>
            <c:numRef>
              <c:f>Analysis!$S$7:$X$7</c:f>
              <c:numCache>
                <c:formatCode>0%</c:formatCode>
                <c:ptCount val="6"/>
                <c:pt idx="0">
                  <c:v>0.19999999999999996</c:v>
                </c:pt>
                <c:pt idx="1">
                  <c:v>8.3333333333333259E-2</c:v>
                </c:pt>
                <c:pt idx="2">
                  <c:v>-0.15384615384615385</c:v>
                </c:pt>
                <c:pt idx="3">
                  <c:v>4.5454545454545414E-2</c:v>
                </c:pt>
                <c:pt idx="4">
                  <c:v>0.13043478260869557</c:v>
                </c:pt>
                <c:pt idx="5">
                  <c:v>7.6923076923076872E-2</c:v>
                </c:pt>
              </c:numCache>
            </c:numRef>
          </c:val>
          <c:extLst>
            <c:ext xmlns:c16="http://schemas.microsoft.com/office/drawing/2014/chart" uri="{C3380CC4-5D6E-409C-BE32-E72D297353CC}">
              <c16:uniqueId val="{00000000-1402-E649-960B-8962FBA77392}"/>
            </c:ext>
          </c:extLst>
        </c:ser>
        <c:dLbls>
          <c:showLegendKey val="0"/>
          <c:showVal val="0"/>
          <c:showCatName val="0"/>
          <c:showSerName val="0"/>
          <c:showPercent val="0"/>
          <c:showBubbleSize val="0"/>
        </c:dLbls>
        <c:gapWidth val="219"/>
        <c:shape val="box"/>
        <c:axId val="191034080"/>
        <c:axId val="191035728"/>
        <c:axId val="0"/>
      </c:bar3DChart>
      <c:catAx>
        <c:axId val="1910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91035728"/>
        <c:crosses val="autoZero"/>
        <c:auto val="1"/>
        <c:lblAlgn val="ctr"/>
        <c:lblOffset val="100"/>
        <c:noMultiLvlLbl val="0"/>
      </c:catAx>
      <c:valAx>
        <c:axId val="1910357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103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Analysis!$R$39</c:f>
              <c:strCache>
                <c:ptCount val="1"/>
                <c:pt idx="0">
                  <c:v>Net Working Capital</c:v>
                </c:pt>
              </c:strCache>
            </c:strRef>
          </c:tx>
          <c:spPr>
            <a:solidFill>
              <a:srgbClr val="D4AF37"/>
            </a:solidFill>
            <a:ln>
              <a:noFill/>
            </a:ln>
            <a:effectLst/>
            <a:sp3d/>
          </c:spPr>
          <c:invertIfNegative val="0"/>
          <c:dPt>
            <c:idx val="5"/>
            <c:invertIfNegative val="0"/>
            <c:bubble3D val="0"/>
            <c:spPr>
              <a:solidFill>
                <a:srgbClr val="FFD948"/>
              </a:solidFill>
              <a:ln>
                <a:noFill/>
              </a:ln>
              <a:effectLst/>
              <a:sp3d/>
            </c:spPr>
            <c:extLst>
              <c:ext xmlns:c16="http://schemas.microsoft.com/office/drawing/2014/chart" uri="{C3380CC4-5D6E-409C-BE32-E72D297353CC}">
                <c16:uniqueId val="{00000001-982E-7D43-9133-F8DF1BC9E0B8}"/>
              </c:ext>
            </c:extLst>
          </c:dPt>
          <c:cat>
            <c:strRef>
              <c:f>Analysis!$S$30:$X$30</c:f>
              <c:strCache>
                <c:ptCount val="6"/>
                <c:pt idx="0">
                  <c:v>June</c:v>
                </c:pt>
                <c:pt idx="1">
                  <c:v>July</c:v>
                </c:pt>
                <c:pt idx="2">
                  <c:v>August</c:v>
                </c:pt>
                <c:pt idx="3">
                  <c:v>September</c:v>
                </c:pt>
                <c:pt idx="4">
                  <c:v>October</c:v>
                </c:pt>
                <c:pt idx="5">
                  <c:v>November</c:v>
                </c:pt>
              </c:strCache>
            </c:strRef>
          </c:cat>
          <c:val>
            <c:numRef>
              <c:f>Analysis!$S$39:$X$39</c:f>
              <c:numCache>
                <c:formatCode>General</c:formatCode>
                <c:ptCount val="6"/>
                <c:pt idx="0">
                  <c:v>40</c:v>
                </c:pt>
                <c:pt idx="1">
                  <c:v>37</c:v>
                </c:pt>
                <c:pt idx="2">
                  <c:v>40</c:v>
                </c:pt>
                <c:pt idx="3">
                  <c:v>35</c:v>
                </c:pt>
                <c:pt idx="4">
                  <c:v>39</c:v>
                </c:pt>
                <c:pt idx="5">
                  <c:v>40</c:v>
                </c:pt>
              </c:numCache>
            </c:numRef>
          </c:val>
          <c:extLst>
            <c:ext xmlns:c16="http://schemas.microsoft.com/office/drawing/2014/chart" uri="{C3380CC4-5D6E-409C-BE32-E72D297353CC}">
              <c16:uniqueId val="{00000000-982E-7D43-9133-F8DF1BC9E0B8}"/>
            </c:ext>
          </c:extLst>
        </c:ser>
        <c:dLbls>
          <c:showLegendKey val="0"/>
          <c:showVal val="0"/>
          <c:showCatName val="0"/>
          <c:showSerName val="0"/>
          <c:showPercent val="0"/>
          <c:showBubbleSize val="0"/>
        </c:dLbls>
        <c:gapWidth val="150"/>
        <c:shape val="box"/>
        <c:axId val="1074558496"/>
        <c:axId val="1074613888"/>
        <c:axId val="0"/>
      </c:bar3DChart>
      <c:catAx>
        <c:axId val="1074558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074613888"/>
        <c:crosses val="autoZero"/>
        <c:auto val="1"/>
        <c:lblAlgn val="ctr"/>
        <c:lblOffset val="100"/>
        <c:noMultiLvlLbl val="0"/>
      </c:catAx>
      <c:valAx>
        <c:axId val="10746138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07455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Analysis!$R$40</c:f>
              <c:strCache>
                <c:ptCount val="1"/>
                <c:pt idx="0">
                  <c:v>NWC/ Sales %</c:v>
                </c:pt>
              </c:strCache>
            </c:strRef>
          </c:tx>
          <c:spPr>
            <a:solidFill>
              <a:srgbClr val="00CCFF"/>
            </a:solidFill>
            <a:ln>
              <a:noFill/>
            </a:ln>
            <a:effectLst/>
            <a:sp3d/>
          </c:spPr>
          <c:invertIfNegative val="0"/>
          <c:dPt>
            <c:idx val="5"/>
            <c:invertIfNegative val="0"/>
            <c:bubble3D val="0"/>
            <c:spPr>
              <a:solidFill>
                <a:srgbClr val="0080FE"/>
              </a:solidFill>
              <a:ln>
                <a:noFill/>
              </a:ln>
              <a:effectLst/>
              <a:sp3d/>
            </c:spPr>
            <c:extLst>
              <c:ext xmlns:c16="http://schemas.microsoft.com/office/drawing/2014/chart" uri="{C3380CC4-5D6E-409C-BE32-E72D297353CC}">
                <c16:uniqueId val="{00000001-46A4-9B4B-BC77-909EBDB6C1DA}"/>
              </c:ext>
            </c:extLst>
          </c:dPt>
          <c:cat>
            <c:strRef>
              <c:f>Analysis!$S$30:$X$30</c:f>
              <c:strCache>
                <c:ptCount val="6"/>
                <c:pt idx="0">
                  <c:v>June</c:v>
                </c:pt>
                <c:pt idx="1">
                  <c:v>July</c:v>
                </c:pt>
                <c:pt idx="2">
                  <c:v>August</c:v>
                </c:pt>
                <c:pt idx="3">
                  <c:v>September</c:v>
                </c:pt>
                <c:pt idx="4">
                  <c:v>October</c:v>
                </c:pt>
                <c:pt idx="5">
                  <c:v>November</c:v>
                </c:pt>
              </c:strCache>
            </c:strRef>
          </c:cat>
          <c:val>
            <c:numRef>
              <c:f>Analysis!$S$40:$X$40</c:f>
              <c:numCache>
                <c:formatCode>0%</c:formatCode>
                <c:ptCount val="6"/>
                <c:pt idx="0">
                  <c:v>0.21052631578947367</c:v>
                </c:pt>
                <c:pt idx="1">
                  <c:v>0.2</c:v>
                </c:pt>
                <c:pt idx="2">
                  <c:v>0.19047619047619047</c:v>
                </c:pt>
                <c:pt idx="3">
                  <c:v>0.18421052631578946</c:v>
                </c:pt>
                <c:pt idx="4">
                  <c:v>0.2</c:v>
                </c:pt>
                <c:pt idx="5">
                  <c:v>0.2</c:v>
                </c:pt>
              </c:numCache>
            </c:numRef>
          </c:val>
          <c:extLst>
            <c:ext xmlns:c16="http://schemas.microsoft.com/office/drawing/2014/chart" uri="{C3380CC4-5D6E-409C-BE32-E72D297353CC}">
              <c16:uniqueId val="{00000000-46A4-9B4B-BC77-909EBDB6C1DA}"/>
            </c:ext>
          </c:extLst>
        </c:ser>
        <c:dLbls>
          <c:showLegendKey val="0"/>
          <c:showVal val="0"/>
          <c:showCatName val="0"/>
          <c:showSerName val="0"/>
          <c:showPercent val="0"/>
          <c:showBubbleSize val="0"/>
        </c:dLbls>
        <c:gapWidth val="150"/>
        <c:shape val="box"/>
        <c:axId val="1192730528"/>
        <c:axId val="1535239312"/>
        <c:axId val="0"/>
      </c:bar3DChart>
      <c:catAx>
        <c:axId val="119273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535239312"/>
        <c:crosses val="autoZero"/>
        <c:auto val="1"/>
        <c:lblAlgn val="ctr"/>
        <c:lblOffset val="100"/>
        <c:noMultiLvlLbl val="0"/>
      </c:catAx>
      <c:valAx>
        <c:axId val="153523931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19273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Analysis!$R$44</c:f>
              <c:strCache>
                <c:ptCount val="1"/>
                <c:pt idx="0">
                  <c:v>Return Capital Employed</c:v>
                </c:pt>
              </c:strCache>
            </c:strRef>
          </c:tx>
          <c:spPr>
            <a:solidFill>
              <a:srgbClr val="007FFF"/>
            </a:solidFill>
            <a:ln>
              <a:noFill/>
            </a:ln>
            <a:effectLst/>
            <a:sp3d/>
          </c:spPr>
          <c:invertIfNegative val="0"/>
          <c:dPt>
            <c:idx val="5"/>
            <c:invertIfNegative val="0"/>
            <c:bubble3D val="0"/>
            <c:spPr>
              <a:solidFill>
                <a:srgbClr val="0437F2"/>
              </a:solidFill>
              <a:ln>
                <a:noFill/>
              </a:ln>
              <a:effectLst/>
              <a:sp3d/>
            </c:spPr>
            <c:extLst>
              <c:ext xmlns:c16="http://schemas.microsoft.com/office/drawing/2014/chart" uri="{C3380CC4-5D6E-409C-BE32-E72D297353CC}">
                <c16:uniqueId val="{00000001-4392-EE44-ADAA-500D154D83D8}"/>
              </c:ext>
            </c:extLst>
          </c:dPt>
          <c:cat>
            <c:strRef>
              <c:f>Analysis!$S$42:$X$42</c:f>
              <c:strCache>
                <c:ptCount val="6"/>
                <c:pt idx="0">
                  <c:v>June</c:v>
                </c:pt>
                <c:pt idx="1">
                  <c:v>July</c:v>
                </c:pt>
                <c:pt idx="2">
                  <c:v>August</c:v>
                </c:pt>
                <c:pt idx="3">
                  <c:v>September</c:v>
                </c:pt>
                <c:pt idx="4">
                  <c:v>October</c:v>
                </c:pt>
                <c:pt idx="5">
                  <c:v>November</c:v>
                </c:pt>
              </c:strCache>
            </c:strRef>
          </c:cat>
          <c:val>
            <c:numRef>
              <c:f>Analysis!$S$44:$X$44</c:f>
              <c:numCache>
                <c:formatCode>General</c:formatCode>
                <c:ptCount val="6"/>
                <c:pt idx="0">
                  <c:v>50</c:v>
                </c:pt>
                <c:pt idx="1">
                  <c:v>60</c:v>
                </c:pt>
                <c:pt idx="2">
                  <c:v>70</c:v>
                </c:pt>
                <c:pt idx="3">
                  <c:v>65</c:v>
                </c:pt>
                <c:pt idx="4">
                  <c:v>80</c:v>
                </c:pt>
                <c:pt idx="5">
                  <c:v>85</c:v>
                </c:pt>
              </c:numCache>
            </c:numRef>
          </c:val>
          <c:extLst>
            <c:ext xmlns:c16="http://schemas.microsoft.com/office/drawing/2014/chart" uri="{C3380CC4-5D6E-409C-BE32-E72D297353CC}">
              <c16:uniqueId val="{00000000-4392-EE44-ADAA-500D154D83D8}"/>
            </c:ext>
          </c:extLst>
        </c:ser>
        <c:dLbls>
          <c:showLegendKey val="0"/>
          <c:showVal val="0"/>
          <c:showCatName val="0"/>
          <c:showSerName val="0"/>
          <c:showPercent val="0"/>
          <c:showBubbleSize val="0"/>
        </c:dLbls>
        <c:gapWidth val="150"/>
        <c:shape val="box"/>
        <c:axId val="1535450368"/>
        <c:axId val="1535452016"/>
        <c:axId val="0"/>
      </c:bar3DChart>
      <c:catAx>
        <c:axId val="1535450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535452016"/>
        <c:crosses val="autoZero"/>
        <c:auto val="1"/>
        <c:lblAlgn val="ctr"/>
        <c:lblOffset val="100"/>
        <c:noMultiLvlLbl val="0"/>
      </c:catAx>
      <c:valAx>
        <c:axId val="153545201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53545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Analysis!$R$45</c:f>
              <c:strCache>
                <c:ptCount val="1"/>
                <c:pt idx="0">
                  <c:v>Return on Equity</c:v>
                </c:pt>
              </c:strCache>
            </c:strRef>
          </c:tx>
          <c:spPr>
            <a:solidFill>
              <a:srgbClr val="FFD948"/>
            </a:solidFill>
            <a:ln>
              <a:noFill/>
            </a:ln>
            <a:effectLst/>
            <a:sp3d/>
          </c:spPr>
          <c:invertIfNegative val="0"/>
          <c:dPt>
            <c:idx val="5"/>
            <c:invertIfNegative val="0"/>
            <c:bubble3D val="0"/>
            <c:spPr>
              <a:solidFill>
                <a:srgbClr val="D4AF37"/>
              </a:solidFill>
              <a:ln>
                <a:noFill/>
              </a:ln>
              <a:effectLst/>
              <a:sp3d/>
            </c:spPr>
            <c:extLst>
              <c:ext xmlns:c16="http://schemas.microsoft.com/office/drawing/2014/chart" uri="{C3380CC4-5D6E-409C-BE32-E72D297353CC}">
                <c16:uniqueId val="{00000001-00B7-1F48-A02A-EA3BB487D7B1}"/>
              </c:ext>
            </c:extLst>
          </c:dPt>
          <c:cat>
            <c:strRef>
              <c:f>Analysis!$S$42:$X$42</c:f>
              <c:strCache>
                <c:ptCount val="6"/>
                <c:pt idx="0">
                  <c:v>June</c:v>
                </c:pt>
                <c:pt idx="1">
                  <c:v>July</c:v>
                </c:pt>
                <c:pt idx="2">
                  <c:v>August</c:v>
                </c:pt>
                <c:pt idx="3">
                  <c:v>September</c:v>
                </c:pt>
                <c:pt idx="4">
                  <c:v>October</c:v>
                </c:pt>
                <c:pt idx="5">
                  <c:v>November</c:v>
                </c:pt>
              </c:strCache>
            </c:strRef>
          </c:cat>
          <c:val>
            <c:numRef>
              <c:f>Analysis!$S$45:$X$45</c:f>
              <c:numCache>
                <c:formatCode>General</c:formatCode>
                <c:ptCount val="6"/>
                <c:pt idx="0">
                  <c:v>70</c:v>
                </c:pt>
                <c:pt idx="1">
                  <c:v>76</c:v>
                </c:pt>
                <c:pt idx="2">
                  <c:v>80</c:v>
                </c:pt>
                <c:pt idx="3">
                  <c:v>70</c:v>
                </c:pt>
                <c:pt idx="4">
                  <c:v>90</c:v>
                </c:pt>
                <c:pt idx="5">
                  <c:v>98</c:v>
                </c:pt>
              </c:numCache>
            </c:numRef>
          </c:val>
          <c:extLst>
            <c:ext xmlns:c16="http://schemas.microsoft.com/office/drawing/2014/chart" uri="{C3380CC4-5D6E-409C-BE32-E72D297353CC}">
              <c16:uniqueId val="{00000000-00B7-1F48-A02A-EA3BB487D7B1}"/>
            </c:ext>
          </c:extLst>
        </c:ser>
        <c:dLbls>
          <c:showLegendKey val="0"/>
          <c:showVal val="0"/>
          <c:showCatName val="0"/>
          <c:showSerName val="0"/>
          <c:showPercent val="0"/>
          <c:showBubbleSize val="0"/>
        </c:dLbls>
        <c:gapWidth val="150"/>
        <c:shape val="box"/>
        <c:axId val="1535431104"/>
        <c:axId val="1535432752"/>
        <c:axId val="0"/>
      </c:bar3DChart>
      <c:catAx>
        <c:axId val="1535431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535432752"/>
        <c:crosses val="autoZero"/>
        <c:auto val="1"/>
        <c:lblAlgn val="ctr"/>
        <c:lblOffset val="100"/>
        <c:noMultiLvlLbl val="0"/>
      </c:catAx>
      <c:valAx>
        <c:axId val="15354327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5354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Analysis!$R$46</c:f>
              <c:strCache>
                <c:ptCount val="1"/>
                <c:pt idx="0">
                  <c:v>Debt to Total Capital %</c:v>
                </c:pt>
              </c:strCache>
            </c:strRef>
          </c:tx>
          <c:spPr>
            <a:solidFill>
              <a:srgbClr val="D4AF37"/>
            </a:solidFill>
            <a:ln>
              <a:noFill/>
            </a:ln>
            <a:effectLst/>
            <a:sp3d/>
          </c:spPr>
          <c:invertIfNegative val="0"/>
          <c:dPt>
            <c:idx val="5"/>
            <c:invertIfNegative val="0"/>
            <c:bubble3D val="0"/>
            <c:spPr>
              <a:solidFill>
                <a:srgbClr val="FFD948"/>
              </a:solidFill>
              <a:ln>
                <a:noFill/>
              </a:ln>
              <a:effectLst/>
              <a:sp3d/>
            </c:spPr>
            <c:extLst>
              <c:ext xmlns:c16="http://schemas.microsoft.com/office/drawing/2014/chart" uri="{C3380CC4-5D6E-409C-BE32-E72D297353CC}">
                <c16:uniqueId val="{00000001-BF50-0949-BA9C-D16D1B65ADF8}"/>
              </c:ext>
            </c:extLst>
          </c:dPt>
          <c:cat>
            <c:strRef>
              <c:f>Analysis!$S$42:$X$42</c:f>
              <c:strCache>
                <c:ptCount val="6"/>
                <c:pt idx="0">
                  <c:v>June</c:v>
                </c:pt>
                <c:pt idx="1">
                  <c:v>July</c:v>
                </c:pt>
                <c:pt idx="2">
                  <c:v>August</c:v>
                </c:pt>
                <c:pt idx="3">
                  <c:v>September</c:v>
                </c:pt>
                <c:pt idx="4">
                  <c:v>October</c:v>
                </c:pt>
                <c:pt idx="5">
                  <c:v>November</c:v>
                </c:pt>
              </c:strCache>
            </c:strRef>
          </c:cat>
          <c:val>
            <c:numRef>
              <c:f>Analysis!$S$46:$X$46</c:f>
              <c:numCache>
                <c:formatCode>General</c:formatCode>
                <c:ptCount val="6"/>
                <c:pt idx="0">
                  <c:v>87</c:v>
                </c:pt>
                <c:pt idx="1">
                  <c:v>85</c:v>
                </c:pt>
                <c:pt idx="2">
                  <c:v>90</c:v>
                </c:pt>
                <c:pt idx="3">
                  <c:v>91</c:v>
                </c:pt>
                <c:pt idx="4">
                  <c:v>90</c:v>
                </c:pt>
                <c:pt idx="5">
                  <c:v>84</c:v>
                </c:pt>
              </c:numCache>
            </c:numRef>
          </c:val>
          <c:extLst>
            <c:ext xmlns:c16="http://schemas.microsoft.com/office/drawing/2014/chart" uri="{C3380CC4-5D6E-409C-BE32-E72D297353CC}">
              <c16:uniqueId val="{00000000-BF50-0949-BA9C-D16D1B65ADF8}"/>
            </c:ext>
          </c:extLst>
        </c:ser>
        <c:dLbls>
          <c:showLegendKey val="0"/>
          <c:showVal val="0"/>
          <c:showCatName val="0"/>
          <c:showSerName val="0"/>
          <c:showPercent val="0"/>
          <c:showBubbleSize val="0"/>
        </c:dLbls>
        <c:gapWidth val="150"/>
        <c:shape val="box"/>
        <c:axId val="1074675056"/>
        <c:axId val="1074737392"/>
        <c:axId val="0"/>
      </c:bar3DChart>
      <c:catAx>
        <c:axId val="107467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074737392"/>
        <c:crosses val="autoZero"/>
        <c:auto val="1"/>
        <c:lblAlgn val="ctr"/>
        <c:lblOffset val="100"/>
        <c:noMultiLvlLbl val="0"/>
      </c:catAx>
      <c:valAx>
        <c:axId val="10747373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07467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Analysis!$Q$50</c:f>
              <c:strCache>
                <c:ptCount val="1"/>
                <c:pt idx="0">
                  <c:v>Profit or Loss</c:v>
                </c:pt>
              </c:strCache>
            </c:strRef>
          </c:tx>
          <c:spPr>
            <a:solidFill>
              <a:srgbClr val="0080FE"/>
            </a:solidFill>
            <a:ln>
              <a:noFill/>
            </a:ln>
            <a:effectLst/>
          </c:spPr>
          <c:invertIfNegative val="0"/>
          <c:dPt>
            <c:idx val="1"/>
            <c:invertIfNegative val="0"/>
            <c:bubble3D val="0"/>
            <c:spPr>
              <a:solidFill>
                <a:srgbClr val="0073CF"/>
              </a:solidFill>
              <a:ln>
                <a:noFill/>
              </a:ln>
              <a:effectLst/>
            </c:spPr>
            <c:extLst>
              <c:ext xmlns:c16="http://schemas.microsoft.com/office/drawing/2014/chart" uri="{C3380CC4-5D6E-409C-BE32-E72D297353CC}">
                <c16:uniqueId val="{00000034-A3D4-3747-8DEC-85790AB00D0E}"/>
              </c:ext>
            </c:extLst>
          </c:dPt>
          <c:cat>
            <c:strRef>
              <c:f>Analysis!$R$50:$R$51</c:f>
              <c:strCache>
                <c:ptCount val="2"/>
                <c:pt idx="0">
                  <c:v>Budget </c:v>
                </c:pt>
                <c:pt idx="1">
                  <c:v>Actual</c:v>
                </c:pt>
              </c:strCache>
            </c:strRef>
          </c:cat>
          <c:val>
            <c:numRef>
              <c:f>Analysis!$X$50:$X$51</c:f>
              <c:numCache>
                <c:formatCode>General</c:formatCode>
                <c:ptCount val="2"/>
                <c:pt idx="0">
                  <c:v>0</c:v>
                </c:pt>
                <c:pt idx="1">
                  <c:v>0</c:v>
                </c:pt>
              </c:numCache>
            </c:numRef>
          </c:val>
          <c:extLst>
            <c:ext xmlns:c16="http://schemas.microsoft.com/office/drawing/2014/chart" uri="{C3380CC4-5D6E-409C-BE32-E72D297353CC}">
              <c16:uniqueId val="{00000000-A3D4-3747-8DEC-85790AB00D0E}"/>
            </c:ext>
          </c:extLst>
        </c:ser>
        <c:dLbls>
          <c:showLegendKey val="0"/>
          <c:showVal val="0"/>
          <c:showCatName val="0"/>
          <c:showSerName val="0"/>
          <c:showPercent val="0"/>
          <c:showBubbleSize val="0"/>
        </c:dLbls>
        <c:gapWidth val="219"/>
        <c:overlap val="-27"/>
        <c:axId val="470778240"/>
        <c:axId val="470780000"/>
      </c:barChart>
      <c:catAx>
        <c:axId val="47077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0000"/>
        <c:crosses val="autoZero"/>
        <c:auto val="1"/>
        <c:lblAlgn val="ctr"/>
        <c:lblOffset val="100"/>
        <c:noMultiLvlLbl val="0"/>
      </c:catAx>
      <c:valAx>
        <c:axId val="47078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7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Analysis!$Q$52</c:f>
              <c:strCache>
                <c:ptCount val="1"/>
                <c:pt idx="0">
                  <c:v>Sales</c:v>
                </c:pt>
              </c:strCache>
            </c:strRef>
          </c:tx>
          <c:spPr>
            <a:solidFill>
              <a:srgbClr val="D4AF37"/>
            </a:solidFill>
            <a:ln>
              <a:noFill/>
            </a:ln>
            <a:effectLst/>
          </c:spPr>
          <c:invertIfNegative val="0"/>
          <c:dPt>
            <c:idx val="1"/>
            <c:invertIfNegative val="0"/>
            <c:bubble3D val="0"/>
            <c:spPr>
              <a:solidFill>
                <a:srgbClr val="FFD948"/>
              </a:solidFill>
              <a:ln>
                <a:noFill/>
              </a:ln>
              <a:effectLst/>
            </c:spPr>
            <c:extLst>
              <c:ext xmlns:c16="http://schemas.microsoft.com/office/drawing/2014/chart" uri="{C3380CC4-5D6E-409C-BE32-E72D297353CC}">
                <c16:uniqueId val="{00000001-3E60-5846-8FAF-175323F5958E}"/>
              </c:ext>
            </c:extLst>
          </c:dPt>
          <c:cat>
            <c:strRef>
              <c:f>Analysis!$R$52:$R$53</c:f>
              <c:strCache>
                <c:ptCount val="2"/>
                <c:pt idx="0">
                  <c:v>Budget </c:v>
                </c:pt>
                <c:pt idx="1">
                  <c:v>Actual</c:v>
                </c:pt>
              </c:strCache>
            </c:strRef>
          </c:cat>
          <c:val>
            <c:numRef>
              <c:f>Analysis!$X$52:$X$53</c:f>
              <c:numCache>
                <c:formatCode>General</c:formatCode>
                <c:ptCount val="2"/>
                <c:pt idx="0">
                  <c:v>0</c:v>
                </c:pt>
                <c:pt idx="1">
                  <c:v>0</c:v>
                </c:pt>
              </c:numCache>
            </c:numRef>
          </c:val>
          <c:extLst>
            <c:ext xmlns:c16="http://schemas.microsoft.com/office/drawing/2014/chart" uri="{C3380CC4-5D6E-409C-BE32-E72D297353CC}">
              <c16:uniqueId val="{00000002-3E60-5846-8FAF-175323F5958E}"/>
            </c:ext>
          </c:extLst>
        </c:ser>
        <c:dLbls>
          <c:showLegendKey val="0"/>
          <c:showVal val="0"/>
          <c:showCatName val="0"/>
          <c:showSerName val="0"/>
          <c:showPercent val="0"/>
          <c:showBubbleSize val="0"/>
        </c:dLbls>
        <c:gapWidth val="219"/>
        <c:overlap val="-27"/>
        <c:axId val="470778240"/>
        <c:axId val="470780000"/>
      </c:barChart>
      <c:catAx>
        <c:axId val="47077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0000"/>
        <c:crosses val="autoZero"/>
        <c:auto val="1"/>
        <c:lblAlgn val="ctr"/>
        <c:lblOffset val="100"/>
        <c:noMultiLvlLbl val="0"/>
      </c:catAx>
      <c:valAx>
        <c:axId val="47078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7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Analysis!$Q$56</c:f>
              <c:strCache>
                <c:ptCount val="1"/>
                <c:pt idx="0">
                  <c:v>Current Assets</c:v>
                </c:pt>
              </c:strCache>
            </c:strRef>
          </c:tx>
          <c:spPr>
            <a:solidFill>
              <a:srgbClr val="0437F2"/>
            </a:solidFill>
            <a:ln>
              <a:noFill/>
            </a:ln>
            <a:effectLst/>
          </c:spPr>
          <c:invertIfNegative val="0"/>
          <c:dPt>
            <c:idx val="1"/>
            <c:invertIfNegative val="0"/>
            <c:bubble3D val="0"/>
            <c:spPr>
              <a:solidFill>
                <a:srgbClr val="D4AF37"/>
              </a:solidFill>
              <a:ln>
                <a:noFill/>
              </a:ln>
              <a:effectLst/>
            </c:spPr>
            <c:extLst>
              <c:ext xmlns:c16="http://schemas.microsoft.com/office/drawing/2014/chart" uri="{C3380CC4-5D6E-409C-BE32-E72D297353CC}">
                <c16:uniqueId val="{00000001-2413-DC4C-8008-FFBF1D4E129E}"/>
              </c:ext>
            </c:extLst>
          </c:dPt>
          <c:cat>
            <c:strRef>
              <c:f>Analysis!$R$56:$R$57</c:f>
              <c:strCache>
                <c:ptCount val="2"/>
                <c:pt idx="0">
                  <c:v>Budget </c:v>
                </c:pt>
                <c:pt idx="1">
                  <c:v>Actual</c:v>
                </c:pt>
              </c:strCache>
            </c:strRef>
          </c:cat>
          <c:val>
            <c:numRef>
              <c:f>Analysis!$X$56:$X$57</c:f>
              <c:numCache>
                <c:formatCode>General</c:formatCode>
                <c:ptCount val="2"/>
                <c:pt idx="0">
                  <c:v>0</c:v>
                </c:pt>
                <c:pt idx="1">
                  <c:v>0</c:v>
                </c:pt>
              </c:numCache>
            </c:numRef>
          </c:val>
          <c:extLst>
            <c:ext xmlns:c16="http://schemas.microsoft.com/office/drawing/2014/chart" uri="{C3380CC4-5D6E-409C-BE32-E72D297353CC}">
              <c16:uniqueId val="{00000002-2413-DC4C-8008-FFBF1D4E129E}"/>
            </c:ext>
          </c:extLst>
        </c:ser>
        <c:dLbls>
          <c:showLegendKey val="0"/>
          <c:showVal val="0"/>
          <c:showCatName val="0"/>
          <c:showSerName val="0"/>
          <c:showPercent val="0"/>
          <c:showBubbleSize val="0"/>
        </c:dLbls>
        <c:gapWidth val="219"/>
        <c:overlap val="-27"/>
        <c:axId val="470778240"/>
        <c:axId val="470780000"/>
      </c:barChart>
      <c:catAx>
        <c:axId val="47077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0000"/>
        <c:crosses val="autoZero"/>
        <c:auto val="1"/>
        <c:lblAlgn val="ctr"/>
        <c:lblOffset val="100"/>
        <c:noMultiLvlLbl val="0"/>
      </c:catAx>
      <c:valAx>
        <c:axId val="47078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7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Analysis!$Q$58</c:f>
              <c:strCache>
                <c:ptCount val="1"/>
                <c:pt idx="0">
                  <c:v>Current Liabilities</c:v>
                </c:pt>
              </c:strCache>
            </c:strRef>
          </c:tx>
          <c:spPr>
            <a:solidFill>
              <a:srgbClr val="FFD948"/>
            </a:solidFill>
            <a:ln>
              <a:noFill/>
            </a:ln>
            <a:effectLst/>
          </c:spPr>
          <c:invertIfNegative val="0"/>
          <c:dPt>
            <c:idx val="1"/>
            <c:invertIfNegative val="0"/>
            <c:bubble3D val="0"/>
            <c:spPr>
              <a:solidFill>
                <a:srgbClr val="D4AF37"/>
              </a:solidFill>
              <a:ln>
                <a:noFill/>
              </a:ln>
              <a:effectLst/>
            </c:spPr>
            <c:extLst>
              <c:ext xmlns:c16="http://schemas.microsoft.com/office/drawing/2014/chart" uri="{C3380CC4-5D6E-409C-BE32-E72D297353CC}">
                <c16:uniqueId val="{00000001-5666-4340-A4AE-AA67421380E7}"/>
              </c:ext>
            </c:extLst>
          </c:dPt>
          <c:cat>
            <c:strRef>
              <c:f>Analysis!$R$58:$R$59</c:f>
              <c:strCache>
                <c:ptCount val="2"/>
                <c:pt idx="0">
                  <c:v>Budget </c:v>
                </c:pt>
                <c:pt idx="1">
                  <c:v>Actual</c:v>
                </c:pt>
              </c:strCache>
            </c:strRef>
          </c:cat>
          <c:val>
            <c:numRef>
              <c:f>Analysis!$X$58:$X$59</c:f>
              <c:numCache>
                <c:formatCode>General</c:formatCode>
                <c:ptCount val="2"/>
                <c:pt idx="0">
                  <c:v>0</c:v>
                </c:pt>
                <c:pt idx="1">
                  <c:v>0</c:v>
                </c:pt>
              </c:numCache>
            </c:numRef>
          </c:val>
          <c:extLst>
            <c:ext xmlns:c16="http://schemas.microsoft.com/office/drawing/2014/chart" uri="{C3380CC4-5D6E-409C-BE32-E72D297353CC}">
              <c16:uniqueId val="{00000002-5666-4340-A4AE-AA67421380E7}"/>
            </c:ext>
          </c:extLst>
        </c:ser>
        <c:dLbls>
          <c:showLegendKey val="0"/>
          <c:showVal val="0"/>
          <c:showCatName val="0"/>
          <c:showSerName val="0"/>
          <c:showPercent val="0"/>
          <c:showBubbleSize val="0"/>
        </c:dLbls>
        <c:gapWidth val="219"/>
        <c:overlap val="-27"/>
        <c:axId val="470778240"/>
        <c:axId val="470780000"/>
      </c:barChart>
      <c:catAx>
        <c:axId val="47077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0000"/>
        <c:crosses val="autoZero"/>
        <c:auto val="1"/>
        <c:lblAlgn val="ctr"/>
        <c:lblOffset val="100"/>
        <c:noMultiLvlLbl val="0"/>
      </c:catAx>
      <c:valAx>
        <c:axId val="47078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7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Analysis!$Q$60</c:f>
              <c:strCache>
                <c:ptCount val="1"/>
                <c:pt idx="0">
                  <c:v>Other Income</c:v>
                </c:pt>
              </c:strCache>
            </c:strRef>
          </c:tx>
          <c:spPr>
            <a:solidFill>
              <a:srgbClr val="007FFF"/>
            </a:solidFill>
            <a:ln>
              <a:noFill/>
            </a:ln>
            <a:effectLst/>
          </c:spPr>
          <c:invertIfNegative val="0"/>
          <c:dPt>
            <c:idx val="1"/>
            <c:invertIfNegative val="0"/>
            <c:bubble3D val="0"/>
            <c:spPr>
              <a:solidFill>
                <a:srgbClr val="00CCFF"/>
              </a:solidFill>
              <a:ln>
                <a:noFill/>
              </a:ln>
              <a:effectLst/>
            </c:spPr>
            <c:extLst>
              <c:ext xmlns:c16="http://schemas.microsoft.com/office/drawing/2014/chart" uri="{C3380CC4-5D6E-409C-BE32-E72D297353CC}">
                <c16:uniqueId val="{00000001-12AA-4349-8C85-BDA66459BB2A}"/>
              </c:ext>
            </c:extLst>
          </c:dPt>
          <c:cat>
            <c:strRef>
              <c:f>Analysis!$R$60:$R$61</c:f>
              <c:strCache>
                <c:ptCount val="2"/>
                <c:pt idx="0">
                  <c:v>Budget </c:v>
                </c:pt>
                <c:pt idx="1">
                  <c:v>Actual</c:v>
                </c:pt>
              </c:strCache>
            </c:strRef>
          </c:cat>
          <c:val>
            <c:numRef>
              <c:f>Analysis!$X$60:$X$61</c:f>
              <c:numCache>
                <c:formatCode>General</c:formatCode>
                <c:ptCount val="2"/>
                <c:pt idx="0">
                  <c:v>0</c:v>
                </c:pt>
                <c:pt idx="1">
                  <c:v>0</c:v>
                </c:pt>
              </c:numCache>
            </c:numRef>
          </c:val>
          <c:extLst>
            <c:ext xmlns:c16="http://schemas.microsoft.com/office/drawing/2014/chart" uri="{C3380CC4-5D6E-409C-BE32-E72D297353CC}">
              <c16:uniqueId val="{00000002-12AA-4349-8C85-BDA66459BB2A}"/>
            </c:ext>
          </c:extLst>
        </c:ser>
        <c:dLbls>
          <c:showLegendKey val="0"/>
          <c:showVal val="0"/>
          <c:showCatName val="0"/>
          <c:showSerName val="0"/>
          <c:showPercent val="0"/>
          <c:showBubbleSize val="0"/>
        </c:dLbls>
        <c:gapWidth val="219"/>
        <c:overlap val="-27"/>
        <c:axId val="470778240"/>
        <c:axId val="470780000"/>
      </c:barChart>
      <c:catAx>
        <c:axId val="47077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0000"/>
        <c:crosses val="autoZero"/>
        <c:auto val="1"/>
        <c:lblAlgn val="ctr"/>
        <c:lblOffset val="100"/>
        <c:noMultiLvlLbl val="0"/>
      </c:catAx>
      <c:valAx>
        <c:axId val="47078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7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437F2"/>
              </a:solidFill>
              <a:ln w="19050">
                <a:solidFill>
                  <a:schemeClr val="lt1"/>
                </a:solidFill>
              </a:ln>
              <a:effectLst/>
            </c:spPr>
            <c:extLst>
              <c:ext xmlns:c16="http://schemas.microsoft.com/office/drawing/2014/chart" uri="{C3380CC4-5D6E-409C-BE32-E72D297353CC}">
                <c16:uniqueId val="{00000001-14B1-EB4F-8250-530268941B2C}"/>
              </c:ext>
            </c:extLst>
          </c:dPt>
          <c:dPt>
            <c:idx val="1"/>
            <c:bubble3D val="0"/>
            <c:spPr>
              <a:solidFill>
                <a:srgbClr val="007FFF"/>
              </a:solidFill>
              <a:ln w="19050">
                <a:solidFill>
                  <a:schemeClr val="lt1"/>
                </a:solidFill>
              </a:ln>
              <a:effectLst/>
            </c:spPr>
            <c:extLst>
              <c:ext xmlns:c16="http://schemas.microsoft.com/office/drawing/2014/chart" uri="{C3380CC4-5D6E-409C-BE32-E72D297353CC}">
                <c16:uniqueId val="{00000003-14B1-EB4F-8250-530268941B2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Analysis!$X$11:$X$12</c:f>
              <c:numCache>
                <c:formatCode>General</c:formatCode>
                <c:ptCount val="2"/>
                <c:pt idx="0">
                  <c:v>50</c:v>
                </c:pt>
                <c:pt idx="1">
                  <c:v>140</c:v>
                </c:pt>
              </c:numCache>
            </c:numRef>
          </c:val>
          <c:extLst>
            <c:ext xmlns:c16="http://schemas.microsoft.com/office/drawing/2014/chart" uri="{C3380CC4-5D6E-409C-BE32-E72D297353CC}">
              <c16:uniqueId val="{00000004-14B1-EB4F-8250-530268941B2C}"/>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Analysis!$Q$62</c:f>
              <c:strCache>
                <c:ptCount val="1"/>
                <c:pt idx="0">
                  <c:v>Other Expenses</c:v>
                </c:pt>
              </c:strCache>
            </c:strRef>
          </c:tx>
          <c:spPr>
            <a:solidFill>
              <a:srgbClr val="0437F2"/>
            </a:solidFill>
            <a:ln>
              <a:noFill/>
            </a:ln>
            <a:effectLst/>
          </c:spPr>
          <c:invertIfNegative val="0"/>
          <c:dPt>
            <c:idx val="1"/>
            <c:invertIfNegative val="0"/>
            <c:bubble3D val="0"/>
            <c:spPr>
              <a:solidFill>
                <a:srgbClr val="00CCFF"/>
              </a:solidFill>
              <a:ln>
                <a:noFill/>
              </a:ln>
              <a:effectLst/>
            </c:spPr>
            <c:extLst>
              <c:ext xmlns:c16="http://schemas.microsoft.com/office/drawing/2014/chart" uri="{C3380CC4-5D6E-409C-BE32-E72D297353CC}">
                <c16:uniqueId val="{00000001-8236-C34C-B2C5-BAE109171D26}"/>
              </c:ext>
            </c:extLst>
          </c:dPt>
          <c:cat>
            <c:strRef>
              <c:f>Analysis!$R$62:$R$63</c:f>
              <c:strCache>
                <c:ptCount val="2"/>
                <c:pt idx="0">
                  <c:v>Budget </c:v>
                </c:pt>
                <c:pt idx="1">
                  <c:v>Actual</c:v>
                </c:pt>
              </c:strCache>
            </c:strRef>
          </c:cat>
          <c:val>
            <c:numRef>
              <c:f>Analysis!$X$62:$X$63</c:f>
              <c:numCache>
                <c:formatCode>General</c:formatCode>
                <c:ptCount val="2"/>
                <c:pt idx="0">
                  <c:v>0</c:v>
                </c:pt>
                <c:pt idx="1">
                  <c:v>0</c:v>
                </c:pt>
              </c:numCache>
            </c:numRef>
          </c:val>
          <c:extLst>
            <c:ext xmlns:c16="http://schemas.microsoft.com/office/drawing/2014/chart" uri="{C3380CC4-5D6E-409C-BE32-E72D297353CC}">
              <c16:uniqueId val="{00000002-8236-C34C-B2C5-BAE109171D26}"/>
            </c:ext>
          </c:extLst>
        </c:ser>
        <c:dLbls>
          <c:showLegendKey val="0"/>
          <c:showVal val="0"/>
          <c:showCatName val="0"/>
          <c:showSerName val="0"/>
          <c:showPercent val="0"/>
          <c:showBubbleSize val="0"/>
        </c:dLbls>
        <c:gapWidth val="219"/>
        <c:overlap val="-27"/>
        <c:axId val="470778240"/>
        <c:axId val="470780000"/>
      </c:barChart>
      <c:catAx>
        <c:axId val="47077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0000"/>
        <c:crosses val="autoZero"/>
        <c:auto val="1"/>
        <c:lblAlgn val="ctr"/>
        <c:lblOffset val="100"/>
        <c:noMultiLvlLbl val="0"/>
      </c:catAx>
      <c:valAx>
        <c:axId val="47078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7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7FFF"/>
            </a:solidFill>
            <a:ln>
              <a:noFill/>
            </a:ln>
            <a:effectLst/>
          </c:spPr>
          <c:invertIfNegative val="0"/>
          <c:val>
            <c:numRef>
              <c:f>Home!$AN$8:$AR$8</c:f>
              <c:numCache>
                <c:formatCode>General</c:formatCode>
                <c:ptCount val="5"/>
                <c:pt idx="0">
                  <c:v>100</c:v>
                </c:pt>
                <c:pt idx="1">
                  <c:v>120</c:v>
                </c:pt>
                <c:pt idx="2">
                  <c:v>130</c:v>
                </c:pt>
                <c:pt idx="3">
                  <c:v>180</c:v>
                </c:pt>
                <c:pt idx="4">
                  <c:v>150</c:v>
                </c:pt>
              </c:numCache>
            </c:numRef>
          </c:val>
          <c:extLst>
            <c:ext xmlns:c16="http://schemas.microsoft.com/office/drawing/2014/chart" uri="{C3380CC4-5D6E-409C-BE32-E72D297353CC}">
              <c16:uniqueId val="{00000000-0423-5842-A171-7B234FE92B10}"/>
            </c:ext>
          </c:extLst>
        </c:ser>
        <c:ser>
          <c:idx val="1"/>
          <c:order val="1"/>
          <c:spPr>
            <a:solidFill>
              <a:srgbClr val="0073CF"/>
            </a:solidFill>
            <a:ln>
              <a:noFill/>
            </a:ln>
            <a:effectLst/>
          </c:spPr>
          <c:invertIfNegative val="0"/>
          <c:val>
            <c:numRef>
              <c:f>Home!$AN$9:$AR$9</c:f>
              <c:numCache>
                <c:formatCode>General</c:formatCode>
                <c:ptCount val="5"/>
                <c:pt idx="0">
                  <c:v>80</c:v>
                </c:pt>
                <c:pt idx="1">
                  <c:v>90</c:v>
                </c:pt>
                <c:pt idx="2">
                  <c:v>110</c:v>
                </c:pt>
                <c:pt idx="3">
                  <c:v>145</c:v>
                </c:pt>
                <c:pt idx="4">
                  <c:v>150</c:v>
                </c:pt>
              </c:numCache>
            </c:numRef>
          </c:val>
          <c:extLst>
            <c:ext xmlns:c16="http://schemas.microsoft.com/office/drawing/2014/chart" uri="{C3380CC4-5D6E-409C-BE32-E72D297353CC}">
              <c16:uniqueId val="{00000001-0423-5842-A171-7B234FE92B10}"/>
            </c:ext>
          </c:extLst>
        </c:ser>
        <c:dLbls>
          <c:showLegendKey val="0"/>
          <c:showVal val="0"/>
          <c:showCatName val="0"/>
          <c:showSerName val="0"/>
          <c:showPercent val="0"/>
          <c:showBubbleSize val="0"/>
        </c:dLbls>
        <c:gapWidth val="219"/>
        <c:overlap val="-27"/>
        <c:axId val="115725600"/>
        <c:axId val="561704976"/>
      </c:barChart>
      <c:catAx>
        <c:axId val="115725600"/>
        <c:scaling>
          <c:orientation val="minMax"/>
        </c:scaling>
        <c:delete val="1"/>
        <c:axPos val="b"/>
        <c:majorTickMark val="none"/>
        <c:minorTickMark val="none"/>
        <c:tickLblPos val="nextTo"/>
        <c:crossAx val="561704976"/>
        <c:crosses val="autoZero"/>
        <c:auto val="1"/>
        <c:lblAlgn val="ctr"/>
        <c:lblOffset val="100"/>
        <c:noMultiLvlLbl val="0"/>
      </c:catAx>
      <c:valAx>
        <c:axId val="561704976"/>
        <c:scaling>
          <c:orientation val="minMax"/>
        </c:scaling>
        <c:delete val="1"/>
        <c:axPos val="l"/>
        <c:numFmt formatCode="General" sourceLinked="1"/>
        <c:majorTickMark val="none"/>
        <c:minorTickMark val="none"/>
        <c:tickLblPos val="nextTo"/>
        <c:crossAx val="11572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007FFF"/>
            </a:solidFill>
          </c:spPr>
          <c:dPt>
            <c:idx val="0"/>
            <c:bubble3D val="0"/>
            <c:spPr>
              <a:solidFill>
                <a:srgbClr val="0437F2"/>
              </a:solidFill>
              <a:ln w="19050">
                <a:solidFill>
                  <a:schemeClr val="lt1"/>
                </a:solidFill>
              </a:ln>
              <a:effectLst/>
            </c:spPr>
            <c:extLst>
              <c:ext xmlns:c16="http://schemas.microsoft.com/office/drawing/2014/chart" uri="{C3380CC4-5D6E-409C-BE32-E72D297353CC}">
                <c16:uniqueId val="{00000001-2E74-5E43-A4CF-57D3EFB54B3F}"/>
              </c:ext>
            </c:extLst>
          </c:dPt>
          <c:dPt>
            <c:idx val="1"/>
            <c:bubble3D val="0"/>
            <c:spPr>
              <a:solidFill>
                <a:srgbClr val="1C05B3"/>
              </a:solidFill>
              <a:ln w="19050">
                <a:solidFill>
                  <a:schemeClr val="lt1"/>
                </a:solidFill>
              </a:ln>
              <a:effectLst/>
            </c:spPr>
            <c:extLst>
              <c:ext xmlns:c16="http://schemas.microsoft.com/office/drawing/2014/chart" uri="{C3380CC4-5D6E-409C-BE32-E72D297353CC}">
                <c16:uniqueId val="{00000003-2E74-5E43-A4CF-57D3EFB54B3F}"/>
              </c:ext>
            </c:extLst>
          </c:dPt>
          <c:val>
            <c:numRef>
              <c:f>Home!$AN$5:$AO$5</c:f>
              <c:numCache>
                <c:formatCode>General</c:formatCode>
                <c:ptCount val="2"/>
                <c:pt idx="0">
                  <c:v>700</c:v>
                </c:pt>
                <c:pt idx="1">
                  <c:v>300</c:v>
                </c:pt>
              </c:numCache>
            </c:numRef>
          </c:val>
          <c:extLst>
            <c:ext xmlns:c16="http://schemas.microsoft.com/office/drawing/2014/chart" uri="{C3380CC4-5D6E-409C-BE32-E72D297353CC}">
              <c16:uniqueId val="{00000004-2E74-5E43-A4CF-57D3EFB54B3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925925925925923E-2"/>
          <c:y val="2.4305555555555556E-2"/>
          <c:w val="0.94907407407407407"/>
          <c:h val="0.92361111111111116"/>
        </c:manualLayout>
      </c:layout>
      <c:lineChart>
        <c:grouping val="standard"/>
        <c:varyColors val="0"/>
        <c:ser>
          <c:idx val="0"/>
          <c:order val="0"/>
          <c:spPr>
            <a:ln w="57150" cap="rnd">
              <a:solidFill>
                <a:srgbClr val="0080FE"/>
              </a:solidFill>
              <a:round/>
            </a:ln>
            <a:effectLst/>
          </c:spPr>
          <c:marker>
            <c:symbol val="circle"/>
            <c:size val="5"/>
            <c:spPr>
              <a:solidFill>
                <a:schemeClr val="accent1"/>
              </a:solidFill>
              <a:ln w="57150">
                <a:solidFill>
                  <a:srgbClr val="0080FE"/>
                </a:solidFill>
              </a:ln>
              <a:effectLst/>
            </c:spPr>
          </c:marker>
          <c:val>
            <c:numRef>
              <c:f>Home!$AN$8:$AR$8</c:f>
              <c:numCache>
                <c:formatCode>General</c:formatCode>
                <c:ptCount val="5"/>
                <c:pt idx="0">
                  <c:v>100</c:v>
                </c:pt>
                <c:pt idx="1">
                  <c:v>120</c:v>
                </c:pt>
                <c:pt idx="2">
                  <c:v>130</c:v>
                </c:pt>
                <c:pt idx="3">
                  <c:v>180</c:v>
                </c:pt>
                <c:pt idx="4">
                  <c:v>150</c:v>
                </c:pt>
              </c:numCache>
            </c:numRef>
          </c:val>
          <c:smooth val="0"/>
          <c:extLst>
            <c:ext xmlns:c16="http://schemas.microsoft.com/office/drawing/2014/chart" uri="{C3380CC4-5D6E-409C-BE32-E72D297353CC}">
              <c16:uniqueId val="{00000000-D040-DC46-8EBA-B29E2BA7FB84}"/>
            </c:ext>
          </c:extLst>
        </c:ser>
        <c:dLbls>
          <c:showLegendKey val="0"/>
          <c:showVal val="0"/>
          <c:showCatName val="0"/>
          <c:showSerName val="0"/>
          <c:showPercent val="0"/>
          <c:showBubbleSize val="0"/>
        </c:dLbls>
        <c:marker val="1"/>
        <c:smooth val="0"/>
        <c:axId val="898329024"/>
        <c:axId val="898330672"/>
      </c:lineChart>
      <c:catAx>
        <c:axId val="898329024"/>
        <c:scaling>
          <c:orientation val="minMax"/>
        </c:scaling>
        <c:delete val="1"/>
        <c:axPos val="b"/>
        <c:majorTickMark val="none"/>
        <c:minorTickMark val="none"/>
        <c:tickLblPos val="nextTo"/>
        <c:crossAx val="898330672"/>
        <c:crosses val="autoZero"/>
        <c:auto val="1"/>
        <c:lblAlgn val="ctr"/>
        <c:lblOffset val="100"/>
        <c:noMultiLvlLbl val="0"/>
      </c:catAx>
      <c:valAx>
        <c:axId val="898330672"/>
        <c:scaling>
          <c:orientation val="minMax"/>
        </c:scaling>
        <c:delete val="1"/>
        <c:axPos val="l"/>
        <c:numFmt formatCode="General" sourceLinked="1"/>
        <c:majorTickMark val="none"/>
        <c:minorTickMark val="none"/>
        <c:tickLblPos val="nextTo"/>
        <c:crossAx val="8983290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400" b="1">
                <a:solidFill>
                  <a:schemeClr val="tx1"/>
                </a:solidFill>
                <a:latin typeface="Arial" panose="020B0604020202020204" pitchFamily="34" charset="0"/>
                <a:cs typeface="Arial" panose="020B0604020202020204" pitchFamily="34" charset="0"/>
              </a:rPr>
              <a:t>Sales</a:t>
            </a:r>
            <a:r>
              <a:rPr lang="en-GB" sz="1400" b="1" baseline="0">
                <a:solidFill>
                  <a:schemeClr val="tx1"/>
                </a:solidFill>
                <a:latin typeface="Arial" panose="020B0604020202020204" pitchFamily="34" charset="0"/>
                <a:cs typeface="Arial" panose="020B0604020202020204" pitchFamily="34" charset="0"/>
              </a:rPr>
              <a:t> Growth</a:t>
            </a:r>
            <a:endParaRPr lang="en-GB" sz="14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7FF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Home!$AO$21:$AT$21</c:f>
              <c:strCache>
                <c:ptCount val="6"/>
                <c:pt idx="0">
                  <c:v>Jan</c:v>
                </c:pt>
                <c:pt idx="1">
                  <c:v>Feb</c:v>
                </c:pt>
                <c:pt idx="2">
                  <c:v>Mar</c:v>
                </c:pt>
                <c:pt idx="3">
                  <c:v>Apr</c:v>
                </c:pt>
                <c:pt idx="4">
                  <c:v>May</c:v>
                </c:pt>
                <c:pt idx="5">
                  <c:v>June</c:v>
                </c:pt>
              </c:strCache>
            </c:strRef>
          </c:cat>
          <c:val>
            <c:numRef>
              <c:f>Home!$AO$24:$AT$24</c:f>
              <c:numCache>
                <c:formatCode>0%</c:formatCode>
                <c:ptCount val="6"/>
                <c:pt idx="0">
                  <c:v>0.27777777777777768</c:v>
                </c:pt>
                <c:pt idx="1">
                  <c:v>4.3478260869565188E-2</c:v>
                </c:pt>
                <c:pt idx="2">
                  <c:v>1.6666666666666607E-2</c:v>
                </c:pt>
                <c:pt idx="3">
                  <c:v>0.13934426229508201</c:v>
                </c:pt>
                <c:pt idx="4">
                  <c:v>7.9136690647481966E-2</c:v>
                </c:pt>
                <c:pt idx="5">
                  <c:v>3.3333333333333437E-2</c:v>
                </c:pt>
              </c:numCache>
            </c:numRef>
          </c:val>
          <c:extLst>
            <c:ext xmlns:c16="http://schemas.microsoft.com/office/drawing/2014/chart" uri="{C3380CC4-5D6E-409C-BE32-E72D297353CC}">
              <c16:uniqueId val="{00000000-8B86-434B-B303-2C884F377D90}"/>
            </c:ext>
          </c:extLst>
        </c:ser>
        <c:dLbls>
          <c:showLegendKey val="0"/>
          <c:showVal val="0"/>
          <c:showCatName val="0"/>
          <c:showSerName val="0"/>
          <c:showPercent val="0"/>
          <c:showBubbleSize val="0"/>
        </c:dLbls>
        <c:gapWidth val="75"/>
        <c:overlap val="40"/>
        <c:axId val="692157072"/>
        <c:axId val="692158720"/>
      </c:barChart>
      <c:catAx>
        <c:axId val="69215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92158720"/>
        <c:crosses val="autoZero"/>
        <c:auto val="1"/>
        <c:lblAlgn val="ctr"/>
        <c:lblOffset val="100"/>
        <c:noMultiLvlLbl val="0"/>
      </c:catAx>
      <c:valAx>
        <c:axId val="6921587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9215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400" b="1">
                <a:solidFill>
                  <a:schemeClr val="tx1"/>
                </a:solidFill>
                <a:latin typeface="Arial" panose="020B0604020202020204" pitchFamily="34" charset="0"/>
                <a:cs typeface="Arial" panose="020B0604020202020204" pitchFamily="34" charset="0"/>
              </a:rPr>
              <a:t>Sales (Thousands)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spPr>
            <a:ln w="57150" cap="rnd">
              <a:solidFill>
                <a:srgbClr val="D4AF37"/>
              </a:solidFill>
              <a:round/>
            </a:ln>
            <a:effectLst/>
          </c:spPr>
          <c:marker>
            <c:symbol val="circle"/>
            <c:size val="5"/>
            <c:spPr>
              <a:solidFill>
                <a:srgbClr val="D4AF37"/>
              </a:solidFill>
              <a:ln w="57150">
                <a:solidFill>
                  <a:srgbClr val="D4AF37"/>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Home!$AO$21:$AT$21</c:f>
              <c:strCache>
                <c:ptCount val="6"/>
                <c:pt idx="0">
                  <c:v>Jan</c:v>
                </c:pt>
                <c:pt idx="1">
                  <c:v>Feb</c:v>
                </c:pt>
                <c:pt idx="2">
                  <c:v>Mar</c:v>
                </c:pt>
                <c:pt idx="3">
                  <c:v>Apr</c:v>
                </c:pt>
                <c:pt idx="4">
                  <c:v>May</c:v>
                </c:pt>
                <c:pt idx="5">
                  <c:v>June</c:v>
                </c:pt>
              </c:strCache>
            </c:strRef>
          </c:cat>
          <c:val>
            <c:numRef>
              <c:f>Home!$AO$23:$AT$23</c:f>
              <c:numCache>
                <c:formatCode>General</c:formatCode>
                <c:ptCount val="6"/>
                <c:pt idx="0">
                  <c:v>115</c:v>
                </c:pt>
                <c:pt idx="1">
                  <c:v>120</c:v>
                </c:pt>
                <c:pt idx="2">
                  <c:v>122</c:v>
                </c:pt>
                <c:pt idx="3">
                  <c:v>139</c:v>
                </c:pt>
                <c:pt idx="4">
                  <c:v>150</c:v>
                </c:pt>
                <c:pt idx="5">
                  <c:v>155</c:v>
                </c:pt>
              </c:numCache>
            </c:numRef>
          </c:val>
          <c:smooth val="0"/>
          <c:extLst>
            <c:ext xmlns:c16="http://schemas.microsoft.com/office/drawing/2014/chart" uri="{C3380CC4-5D6E-409C-BE32-E72D297353CC}">
              <c16:uniqueId val="{00000000-E4FA-9940-A323-72C4A1A90F28}"/>
            </c:ext>
          </c:extLst>
        </c:ser>
        <c:dLbls>
          <c:showLegendKey val="0"/>
          <c:showVal val="1"/>
          <c:showCatName val="0"/>
          <c:showSerName val="0"/>
          <c:showPercent val="0"/>
          <c:showBubbleSize val="0"/>
        </c:dLbls>
        <c:marker val="1"/>
        <c:smooth val="0"/>
        <c:axId val="2036583343"/>
        <c:axId val="1906673599"/>
      </c:lineChart>
      <c:catAx>
        <c:axId val="203658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06673599"/>
        <c:crosses val="autoZero"/>
        <c:auto val="1"/>
        <c:lblAlgn val="ctr"/>
        <c:lblOffset val="100"/>
        <c:noMultiLvlLbl val="0"/>
      </c:catAx>
      <c:valAx>
        <c:axId val="1906673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658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Analysis!$X$10</c:f>
              <c:numCache>
                <c:formatCode>0%</c:formatCode>
                <c:ptCount val="1"/>
                <c:pt idx="0">
                  <c:v>0.35714285714285715</c:v>
                </c:pt>
              </c:numCache>
            </c:numRef>
          </c:val>
          <c:extLst>
            <c:ext xmlns:c16="http://schemas.microsoft.com/office/drawing/2014/chart" uri="{C3380CC4-5D6E-409C-BE32-E72D297353CC}">
              <c16:uniqueId val="{00000001-F1C4-7E4E-B173-A77D93360584}"/>
            </c:ext>
          </c:extLst>
        </c:ser>
        <c:dLbls>
          <c:dLblPos val="ctr"/>
          <c:showLegendKey val="0"/>
          <c:showVal val="1"/>
          <c:showCatName val="0"/>
          <c:showSerName val="0"/>
          <c:showPercent val="0"/>
          <c:showBubbleSize val="0"/>
        </c:dLbls>
        <c:gapWidth val="75"/>
        <c:overlap val="40"/>
        <c:axId val="542470112"/>
        <c:axId val="542412368"/>
      </c:barChart>
      <c:catAx>
        <c:axId val="542470112"/>
        <c:scaling>
          <c:orientation val="minMax"/>
        </c:scaling>
        <c:delete val="1"/>
        <c:axPos val="b"/>
        <c:majorTickMark val="none"/>
        <c:minorTickMark val="none"/>
        <c:tickLblPos val="nextTo"/>
        <c:crossAx val="542412368"/>
        <c:crosses val="autoZero"/>
        <c:auto val="1"/>
        <c:lblAlgn val="ctr"/>
        <c:lblOffset val="100"/>
        <c:noMultiLvlLbl val="0"/>
      </c:catAx>
      <c:valAx>
        <c:axId val="542412368"/>
        <c:scaling>
          <c:orientation val="minMax"/>
        </c:scaling>
        <c:delete val="1"/>
        <c:axPos val="l"/>
        <c:numFmt formatCode="0%" sourceLinked="1"/>
        <c:majorTickMark val="none"/>
        <c:minorTickMark val="none"/>
        <c:tickLblPos val="nextTo"/>
        <c:crossAx val="5424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r>
              <a:rPr lang="en-GB" sz="2000">
                <a:solidFill>
                  <a:sysClr val="windowText" lastClr="000000"/>
                </a:solidFill>
              </a:rPr>
              <a:t>Sales growth</a:t>
            </a:r>
            <a:r>
              <a:rPr lang="en-GB" sz="2000" baseline="0">
                <a:solidFill>
                  <a:sysClr val="windowText" lastClr="000000"/>
                </a:solidFill>
              </a:rPr>
              <a:t> over 6 months</a:t>
            </a:r>
            <a:endParaRPr lang="en-GB" sz="2000">
              <a:solidFill>
                <a:sysClr val="windowText" lastClr="000000"/>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Analysis!$X$9</c:f>
              <c:numCache>
                <c:formatCode>0%</c:formatCode>
                <c:ptCount val="1"/>
                <c:pt idx="0">
                  <c:v>0.16666666666666674</c:v>
                </c:pt>
              </c:numCache>
            </c:numRef>
          </c:val>
          <c:extLst>
            <c:ext xmlns:c16="http://schemas.microsoft.com/office/drawing/2014/chart" uri="{C3380CC4-5D6E-409C-BE32-E72D297353CC}">
              <c16:uniqueId val="{00000000-86D7-FE4B-8F4E-038B8F5125AA}"/>
            </c:ext>
          </c:extLst>
        </c:ser>
        <c:dLbls>
          <c:dLblPos val="inEnd"/>
          <c:showLegendKey val="0"/>
          <c:showVal val="1"/>
          <c:showCatName val="0"/>
          <c:showSerName val="0"/>
          <c:showPercent val="0"/>
          <c:showBubbleSize val="0"/>
        </c:dLbls>
        <c:gapWidth val="219"/>
        <c:overlap val="-27"/>
        <c:axId val="391560064"/>
        <c:axId val="391561712"/>
      </c:barChart>
      <c:catAx>
        <c:axId val="391560064"/>
        <c:scaling>
          <c:orientation val="minMax"/>
        </c:scaling>
        <c:delete val="1"/>
        <c:axPos val="b"/>
        <c:majorTickMark val="none"/>
        <c:minorTickMark val="none"/>
        <c:tickLblPos val="nextTo"/>
        <c:crossAx val="391561712"/>
        <c:crosses val="autoZero"/>
        <c:auto val="1"/>
        <c:lblAlgn val="ctr"/>
        <c:lblOffset val="100"/>
        <c:noMultiLvlLbl val="0"/>
      </c:catAx>
      <c:valAx>
        <c:axId val="391561712"/>
        <c:scaling>
          <c:orientation val="minMax"/>
        </c:scaling>
        <c:delete val="1"/>
        <c:axPos val="l"/>
        <c:numFmt formatCode="0%" sourceLinked="1"/>
        <c:majorTickMark val="none"/>
        <c:minorTickMark val="none"/>
        <c:tickLblPos val="nextTo"/>
        <c:crossAx val="3915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D4AF37"/>
              </a:solidFill>
              <a:ln w="19050">
                <a:solidFill>
                  <a:schemeClr val="lt1"/>
                </a:solidFill>
              </a:ln>
              <a:effectLst/>
            </c:spPr>
            <c:extLst>
              <c:ext xmlns:c16="http://schemas.microsoft.com/office/drawing/2014/chart" uri="{C3380CC4-5D6E-409C-BE32-E72D297353CC}">
                <c16:uniqueId val="{00000002-89E4-E24E-91FB-59F5BE05F62C}"/>
              </c:ext>
            </c:extLst>
          </c:dPt>
          <c:dPt>
            <c:idx val="1"/>
            <c:bubble3D val="0"/>
            <c:spPr>
              <a:solidFill>
                <a:srgbClr val="FFD948"/>
              </a:solidFill>
              <a:ln w="19050">
                <a:solidFill>
                  <a:schemeClr val="lt1"/>
                </a:solidFill>
              </a:ln>
              <a:effectLst/>
            </c:spPr>
            <c:extLst>
              <c:ext xmlns:c16="http://schemas.microsoft.com/office/drawing/2014/chart" uri="{C3380CC4-5D6E-409C-BE32-E72D297353CC}">
                <c16:uniqueId val="{00000001-89E4-E24E-91FB-59F5BE05F62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Analysis!$X$14:$X$15</c:f>
              <c:numCache>
                <c:formatCode>General</c:formatCode>
                <c:ptCount val="2"/>
                <c:pt idx="0">
                  <c:v>34</c:v>
                </c:pt>
                <c:pt idx="1">
                  <c:v>140</c:v>
                </c:pt>
              </c:numCache>
            </c:numRef>
          </c:val>
          <c:extLst>
            <c:ext xmlns:c16="http://schemas.microsoft.com/office/drawing/2014/chart" uri="{C3380CC4-5D6E-409C-BE32-E72D297353CC}">
              <c16:uniqueId val="{00000000-89E4-E24E-91FB-59F5BE05F62C}"/>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Analysis!$X$13</c:f>
              <c:numCache>
                <c:formatCode>0%</c:formatCode>
                <c:ptCount val="1"/>
                <c:pt idx="0">
                  <c:v>0.24285714285714285</c:v>
                </c:pt>
              </c:numCache>
            </c:numRef>
          </c:val>
          <c:extLst>
            <c:ext xmlns:c16="http://schemas.microsoft.com/office/drawing/2014/chart" uri="{C3380CC4-5D6E-409C-BE32-E72D297353CC}">
              <c16:uniqueId val="{00000000-9FCE-6743-AE8E-23F719B850C8}"/>
            </c:ext>
          </c:extLst>
        </c:ser>
        <c:dLbls>
          <c:showLegendKey val="0"/>
          <c:showVal val="0"/>
          <c:showCatName val="0"/>
          <c:showSerName val="0"/>
          <c:showPercent val="0"/>
          <c:showBubbleSize val="0"/>
        </c:dLbls>
        <c:gapWidth val="75"/>
        <c:overlap val="40"/>
        <c:axId val="542470112"/>
        <c:axId val="542412368"/>
      </c:barChart>
      <c:catAx>
        <c:axId val="542470112"/>
        <c:scaling>
          <c:orientation val="minMax"/>
        </c:scaling>
        <c:delete val="1"/>
        <c:axPos val="b"/>
        <c:majorTickMark val="none"/>
        <c:minorTickMark val="none"/>
        <c:tickLblPos val="nextTo"/>
        <c:crossAx val="542412368"/>
        <c:crosses val="autoZero"/>
        <c:auto val="1"/>
        <c:lblAlgn val="ctr"/>
        <c:lblOffset val="100"/>
        <c:noMultiLvlLbl val="0"/>
      </c:catAx>
      <c:valAx>
        <c:axId val="542412368"/>
        <c:scaling>
          <c:orientation val="minMax"/>
        </c:scaling>
        <c:delete val="1"/>
        <c:axPos val="l"/>
        <c:numFmt formatCode="0%" sourceLinked="1"/>
        <c:majorTickMark val="none"/>
        <c:minorTickMark val="none"/>
        <c:tickLblPos val="nextTo"/>
        <c:crossAx val="5424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b="1">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GB" sz="2000" b="1">
                <a:solidFill>
                  <a:schemeClr val="tx1"/>
                </a:solidFill>
              </a:rPr>
              <a:t>Sales</a:t>
            </a:r>
            <a:r>
              <a:rPr lang="en-GB" sz="2000" b="1" baseline="0">
                <a:solidFill>
                  <a:schemeClr val="tx1"/>
                </a:solidFill>
              </a:rPr>
              <a:t> Growth over 3 months</a:t>
            </a:r>
            <a:endParaRPr lang="en-GB" sz="2000" b="1">
              <a:solidFill>
                <a:schemeClr val="tx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333C-5C41-81C7-1276618A59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Analysis!$X$8</c:f>
              <c:numCache>
                <c:formatCode>0%</c:formatCode>
                <c:ptCount val="1"/>
                <c:pt idx="0">
                  <c:v>0.21739130434782616</c:v>
                </c:pt>
              </c:numCache>
            </c:numRef>
          </c:val>
          <c:extLst>
            <c:ext xmlns:c16="http://schemas.microsoft.com/office/drawing/2014/chart" uri="{C3380CC4-5D6E-409C-BE32-E72D297353CC}">
              <c16:uniqueId val="{00000000-333C-5C41-81C7-1276618A593B}"/>
            </c:ext>
          </c:extLst>
        </c:ser>
        <c:dLbls>
          <c:dLblPos val="ctr"/>
          <c:showLegendKey val="0"/>
          <c:showVal val="1"/>
          <c:showCatName val="0"/>
          <c:showSerName val="0"/>
          <c:showPercent val="0"/>
          <c:showBubbleSize val="0"/>
        </c:dLbls>
        <c:gapWidth val="219"/>
        <c:overlap val="-27"/>
        <c:axId val="103789424"/>
        <c:axId val="103786352"/>
      </c:barChart>
      <c:catAx>
        <c:axId val="103789424"/>
        <c:scaling>
          <c:orientation val="minMax"/>
        </c:scaling>
        <c:delete val="1"/>
        <c:axPos val="b"/>
        <c:majorTickMark val="none"/>
        <c:minorTickMark val="none"/>
        <c:tickLblPos val="nextTo"/>
        <c:crossAx val="103786352"/>
        <c:crosses val="autoZero"/>
        <c:auto val="1"/>
        <c:lblAlgn val="ctr"/>
        <c:lblOffset val="100"/>
        <c:noMultiLvlLbl val="0"/>
      </c:catAx>
      <c:valAx>
        <c:axId val="103786352"/>
        <c:scaling>
          <c:orientation val="minMax"/>
        </c:scaling>
        <c:delete val="1"/>
        <c:axPos val="l"/>
        <c:numFmt formatCode="0%" sourceLinked="1"/>
        <c:majorTickMark val="none"/>
        <c:minorTickMark val="none"/>
        <c:tickLblPos val="nextTo"/>
        <c:crossAx val="10378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spPr>
            <a:solidFill>
              <a:srgbClr val="0080FE"/>
            </a:solidFill>
            <a:ln>
              <a:noFill/>
            </a:ln>
            <a:effectLst/>
            <a:sp3d/>
          </c:spPr>
          <c:invertIfNegative val="0"/>
          <c:dPt>
            <c:idx val="5"/>
            <c:invertIfNegative val="0"/>
            <c:bubble3D val="0"/>
            <c:spPr>
              <a:solidFill>
                <a:srgbClr val="00CCFF"/>
              </a:solidFill>
              <a:ln>
                <a:noFill/>
              </a:ln>
              <a:effectLst/>
              <a:sp3d/>
            </c:spPr>
            <c:extLst>
              <c:ext xmlns:c16="http://schemas.microsoft.com/office/drawing/2014/chart" uri="{C3380CC4-5D6E-409C-BE32-E72D297353CC}">
                <c16:uniqueId val="{00000001-D1B5-D149-9EFA-A2AE8212F1D3}"/>
              </c:ext>
            </c:extLst>
          </c:dPt>
          <c:cat>
            <c:strRef>
              <c:f>Analysis!$S$17:$X$17</c:f>
              <c:strCache>
                <c:ptCount val="6"/>
                <c:pt idx="0">
                  <c:v>June</c:v>
                </c:pt>
                <c:pt idx="1">
                  <c:v>July</c:v>
                </c:pt>
                <c:pt idx="2">
                  <c:v>August</c:v>
                </c:pt>
                <c:pt idx="3">
                  <c:v>September</c:v>
                </c:pt>
                <c:pt idx="4">
                  <c:v>October</c:v>
                </c:pt>
                <c:pt idx="5">
                  <c:v>November</c:v>
                </c:pt>
              </c:strCache>
            </c:strRef>
          </c:cat>
          <c:val>
            <c:numRef>
              <c:f>Analysis!$S$19:$X$19</c:f>
              <c:numCache>
                <c:formatCode>General</c:formatCode>
                <c:ptCount val="6"/>
                <c:pt idx="0">
                  <c:v>63</c:v>
                </c:pt>
                <c:pt idx="1">
                  <c:v>67</c:v>
                </c:pt>
                <c:pt idx="2">
                  <c:v>58</c:v>
                </c:pt>
                <c:pt idx="3">
                  <c:v>65</c:v>
                </c:pt>
                <c:pt idx="4">
                  <c:v>62</c:v>
                </c:pt>
                <c:pt idx="5">
                  <c:v>55</c:v>
                </c:pt>
              </c:numCache>
            </c:numRef>
          </c:val>
          <c:extLst>
            <c:ext xmlns:c16="http://schemas.microsoft.com/office/drawing/2014/chart" uri="{C3380CC4-5D6E-409C-BE32-E72D297353CC}">
              <c16:uniqueId val="{00000000-D1B5-D149-9EFA-A2AE8212F1D3}"/>
            </c:ext>
          </c:extLst>
        </c:ser>
        <c:dLbls>
          <c:showLegendKey val="0"/>
          <c:showVal val="0"/>
          <c:showCatName val="0"/>
          <c:showSerName val="0"/>
          <c:showPercent val="0"/>
          <c:showBubbleSize val="0"/>
        </c:dLbls>
        <c:gapWidth val="150"/>
        <c:shape val="box"/>
        <c:axId val="383907072"/>
        <c:axId val="383908752"/>
        <c:axId val="0"/>
      </c:bar3DChart>
      <c:catAx>
        <c:axId val="38390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83908752"/>
        <c:crosses val="autoZero"/>
        <c:auto val="1"/>
        <c:lblAlgn val="ctr"/>
        <c:lblOffset val="100"/>
        <c:noMultiLvlLbl val="0"/>
      </c:catAx>
      <c:valAx>
        <c:axId val="3839087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8390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3" Type="http://schemas.openxmlformats.org/officeDocument/2006/relationships/hyperlink" Target="#'Analytical Report'!A1"/><Relationship Id="rId18" Type="http://schemas.openxmlformats.org/officeDocument/2006/relationships/hyperlink" Target="#Capital!A1"/><Relationship Id="rId26" Type="http://schemas.openxmlformats.org/officeDocument/2006/relationships/image" Target="../media/image17.svg"/><Relationship Id="rId3" Type="http://schemas.openxmlformats.org/officeDocument/2006/relationships/image" Target="../media/image2.png"/><Relationship Id="rId21" Type="http://schemas.openxmlformats.org/officeDocument/2006/relationships/image" Target="../media/image12.png"/><Relationship Id="rId34" Type="http://schemas.openxmlformats.org/officeDocument/2006/relationships/image" Target="../media/image25.sv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hyperlink" Target="#'Assets and Liabilities'!A1"/><Relationship Id="rId25" Type="http://schemas.openxmlformats.org/officeDocument/2006/relationships/image" Target="../media/image16.png"/><Relationship Id="rId33" Type="http://schemas.openxmlformats.org/officeDocument/2006/relationships/image" Target="../media/image24.png"/><Relationship Id="rId2" Type="http://schemas.openxmlformats.org/officeDocument/2006/relationships/hyperlink" Target="#Home!A1"/><Relationship Id="rId16" Type="http://schemas.openxmlformats.org/officeDocument/2006/relationships/hyperlink" Target="#Cashflow!A1"/><Relationship Id="rId20" Type="http://schemas.openxmlformats.org/officeDocument/2006/relationships/hyperlink" Target="#Dashboard!A1"/><Relationship Id="rId29"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10.png"/><Relationship Id="rId24" Type="http://schemas.openxmlformats.org/officeDocument/2006/relationships/image" Target="../media/image15.svg"/><Relationship Id="rId32" Type="http://schemas.openxmlformats.org/officeDocument/2006/relationships/image" Target="../media/image23.svg"/><Relationship Id="rId5" Type="http://schemas.openxmlformats.org/officeDocument/2006/relationships/image" Target="../media/image4.png"/><Relationship Id="rId15" Type="http://schemas.openxmlformats.org/officeDocument/2006/relationships/hyperlink" Target="#'Debt and Credit'!A1"/><Relationship Id="rId23" Type="http://schemas.openxmlformats.org/officeDocument/2006/relationships/image" Target="../media/image14.png"/><Relationship Id="rId28" Type="http://schemas.openxmlformats.org/officeDocument/2006/relationships/image" Target="../media/image19.svg"/><Relationship Id="rId36" Type="http://schemas.openxmlformats.org/officeDocument/2006/relationships/image" Target="../media/image27.svg"/><Relationship Id="rId10" Type="http://schemas.openxmlformats.org/officeDocument/2006/relationships/image" Target="../media/image9.svg"/><Relationship Id="rId19" Type="http://schemas.openxmlformats.org/officeDocument/2006/relationships/hyperlink" Target="#'Budget Comparison'!A1"/><Relationship Id="rId31" Type="http://schemas.openxmlformats.org/officeDocument/2006/relationships/image" Target="../media/image22.pn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hyperlink" Target="#Sales!A1"/><Relationship Id="rId22" Type="http://schemas.openxmlformats.org/officeDocument/2006/relationships/image" Target="../media/image13.svg"/><Relationship Id="rId27" Type="http://schemas.openxmlformats.org/officeDocument/2006/relationships/image" Target="../media/image18.png"/><Relationship Id="rId30" Type="http://schemas.openxmlformats.org/officeDocument/2006/relationships/image" Target="../media/image21.svg"/><Relationship Id="rId35" Type="http://schemas.openxmlformats.org/officeDocument/2006/relationships/image" Target="../media/image26.png"/><Relationship Id="rId8" Type="http://schemas.openxmlformats.org/officeDocument/2006/relationships/image" Target="../media/image7.svg"/></Relationships>
</file>

<file path=xl/drawings/_rels/drawing10.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hyperlink" Target="#'Budget Home'!A1"/></Relationships>
</file>

<file path=xl/drawings/_rels/drawing11.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hyperlink" Target="#'Budget Home'!A1"/></Relationships>
</file>

<file path=xl/drawings/_rels/drawing12.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hyperlink" Target="#'Budget Home'!A1"/></Relationships>
</file>

<file path=xl/drawings/_rels/drawing13.xml.rels><?xml version="1.0" encoding="UTF-8" standalone="yes"?>
<Relationships xmlns="http://schemas.openxmlformats.org/package/2006/relationships"><Relationship Id="rId8" Type="http://schemas.openxmlformats.org/officeDocument/2006/relationships/image" Target="../media/image11.svg"/><Relationship Id="rId13" Type="http://schemas.openxmlformats.org/officeDocument/2006/relationships/hyperlink" Target="#'Budget Home'!A1"/><Relationship Id="rId18" Type="http://schemas.openxmlformats.org/officeDocument/2006/relationships/chart" Target="../charts/chart35.xml"/><Relationship Id="rId3" Type="http://schemas.openxmlformats.org/officeDocument/2006/relationships/hyperlink" Target="#Legal!A1"/><Relationship Id="rId21" Type="http://schemas.openxmlformats.org/officeDocument/2006/relationships/image" Target="../media/image40.png"/><Relationship Id="rId7" Type="http://schemas.openxmlformats.org/officeDocument/2006/relationships/image" Target="../media/image10.png"/><Relationship Id="rId12" Type="http://schemas.openxmlformats.org/officeDocument/2006/relationships/image" Target="../media/image37.svg"/><Relationship Id="rId17" Type="http://schemas.openxmlformats.org/officeDocument/2006/relationships/chart" Target="../charts/chart34.xml"/><Relationship Id="rId2" Type="http://schemas.openxmlformats.org/officeDocument/2006/relationships/image" Target="../media/image31.png"/><Relationship Id="rId16" Type="http://schemas.openxmlformats.org/officeDocument/2006/relationships/chart" Target="../charts/chart33.xml"/><Relationship Id="rId20" Type="http://schemas.openxmlformats.org/officeDocument/2006/relationships/image" Target="../media/image39.svg"/><Relationship Id="rId1" Type="http://schemas.openxmlformats.org/officeDocument/2006/relationships/image" Target="../media/image30.emf"/><Relationship Id="rId6" Type="http://schemas.openxmlformats.org/officeDocument/2006/relationships/image" Target="../media/image33.png"/><Relationship Id="rId11" Type="http://schemas.openxmlformats.org/officeDocument/2006/relationships/image" Target="../media/image36.png"/><Relationship Id="rId5" Type="http://schemas.openxmlformats.org/officeDocument/2006/relationships/image" Target="../media/image32.jpeg"/><Relationship Id="rId15" Type="http://schemas.openxmlformats.org/officeDocument/2006/relationships/chart" Target="../charts/chart32.xml"/><Relationship Id="rId23" Type="http://schemas.openxmlformats.org/officeDocument/2006/relationships/image" Target="../media/image42.png"/><Relationship Id="rId10" Type="http://schemas.openxmlformats.org/officeDocument/2006/relationships/image" Target="../media/image35.svg"/><Relationship Id="rId19" Type="http://schemas.openxmlformats.org/officeDocument/2006/relationships/image" Target="../media/image38.png"/><Relationship Id="rId4" Type="http://schemas.openxmlformats.org/officeDocument/2006/relationships/hyperlink" Target="#Privancy!A1"/><Relationship Id="rId9" Type="http://schemas.openxmlformats.org/officeDocument/2006/relationships/image" Target="../media/image34.png"/><Relationship Id="rId14" Type="http://schemas.openxmlformats.org/officeDocument/2006/relationships/chart" Target="../charts/chart31.xml"/><Relationship Id="rId22" Type="http://schemas.openxmlformats.org/officeDocument/2006/relationships/image" Target="../media/image41.svg"/></Relationships>
</file>

<file path=xl/drawings/_rels/drawing14.xml.rels><?xml version="1.0" encoding="UTF-8" standalone="yes"?>
<Relationships xmlns="http://schemas.openxmlformats.org/package/2006/relationships"><Relationship Id="rId8" Type="http://schemas.openxmlformats.org/officeDocument/2006/relationships/hyperlink" Target="#Home!A1"/><Relationship Id="rId3" Type="http://schemas.openxmlformats.org/officeDocument/2006/relationships/image" Target="../media/image45.svg"/><Relationship Id="rId7" Type="http://schemas.openxmlformats.org/officeDocument/2006/relationships/hyperlink" Target="#Home!A500"/><Relationship Id="rId2" Type="http://schemas.openxmlformats.org/officeDocument/2006/relationships/image" Target="../media/image44.png"/><Relationship Id="rId1" Type="http://schemas.openxmlformats.org/officeDocument/2006/relationships/image" Target="../media/image43.png"/><Relationship Id="rId6" Type="http://schemas.openxmlformats.org/officeDocument/2006/relationships/hyperlink" Target="#Dashboard!A1"/><Relationship Id="rId5" Type="http://schemas.openxmlformats.org/officeDocument/2006/relationships/image" Target="../media/image47.svg"/><Relationship Id="rId4" Type="http://schemas.openxmlformats.org/officeDocument/2006/relationships/image" Target="../media/image46.png"/><Relationship Id="rId9" Type="http://schemas.openxmlformats.org/officeDocument/2006/relationships/hyperlink" Target="#'Login cookies'!A1"/></Relationships>
</file>

<file path=xl/drawings/_rels/drawing15.xml.rels><?xml version="1.0" encoding="UTF-8" standalone="yes"?>
<Relationships xmlns="http://schemas.openxmlformats.org/package/2006/relationships"><Relationship Id="rId8" Type="http://schemas.openxmlformats.org/officeDocument/2006/relationships/hyperlink" Target="#Home!A1"/><Relationship Id="rId3" Type="http://schemas.openxmlformats.org/officeDocument/2006/relationships/image" Target="../media/image45.svg"/><Relationship Id="rId7" Type="http://schemas.openxmlformats.org/officeDocument/2006/relationships/hyperlink" Target="#Home!A500"/><Relationship Id="rId2" Type="http://schemas.openxmlformats.org/officeDocument/2006/relationships/image" Target="../media/image44.png"/><Relationship Id="rId1" Type="http://schemas.openxmlformats.org/officeDocument/2006/relationships/image" Target="../media/image43.png"/><Relationship Id="rId6" Type="http://schemas.openxmlformats.org/officeDocument/2006/relationships/hyperlink" Target="#Dashboard!A1"/><Relationship Id="rId5" Type="http://schemas.openxmlformats.org/officeDocument/2006/relationships/image" Target="../media/image47.svg"/><Relationship Id="rId4" Type="http://schemas.openxmlformats.org/officeDocument/2006/relationships/image" Target="../media/image46.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1.svg"/><Relationship Id="rId3" Type="http://schemas.openxmlformats.org/officeDocument/2006/relationships/hyperlink" Target="#Legal!A1"/><Relationship Id="rId7"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hyperlink" Target="#Home!A1"/><Relationship Id="rId5" Type="http://schemas.openxmlformats.org/officeDocument/2006/relationships/hyperlink" Target="#Legal!A74"/><Relationship Id="rId4" Type="http://schemas.openxmlformats.org/officeDocument/2006/relationships/hyperlink" Target="#Privacy!A1"/></Relationships>
</file>

<file path=xl/drawings/_rels/drawing17.xml.rels><?xml version="1.0" encoding="UTF-8" standalone="yes"?>
<Relationships xmlns="http://schemas.openxmlformats.org/package/2006/relationships"><Relationship Id="rId3" Type="http://schemas.openxmlformats.org/officeDocument/2006/relationships/image" Target="../media/image49.png"/><Relationship Id="rId7" Type="http://schemas.openxmlformats.org/officeDocument/2006/relationships/image" Target="../media/image51.svg"/><Relationship Id="rId2" Type="http://schemas.openxmlformats.org/officeDocument/2006/relationships/hyperlink" Target="#Legal!A1"/><Relationship Id="rId1" Type="http://schemas.openxmlformats.org/officeDocument/2006/relationships/image" Target="../media/image52.png"/><Relationship Id="rId6" Type="http://schemas.openxmlformats.org/officeDocument/2006/relationships/image" Target="../media/image50.png"/><Relationship Id="rId5" Type="http://schemas.openxmlformats.org/officeDocument/2006/relationships/hyperlink" Target="#Home!A1"/><Relationship Id="rId4" Type="http://schemas.openxmlformats.org/officeDocument/2006/relationships/hyperlink" Target="#Privancy!A1"/></Relationships>
</file>

<file path=xl/drawings/_rels/drawing2.xml.rels><?xml version="1.0" encoding="UTF-8" standalone="yes"?>
<Relationships xmlns="http://schemas.openxmlformats.org/package/2006/relationships"><Relationship Id="rId13" Type="http://schemas.openxmlformats.org/officeDocument/2006/relationships/hyperlink" Target="#'Analytical Report'!A1"/><Relationship Id="rId18" Type="http://schemas.openxmlformats.org/officeDocument/2006/relationships/hyperlink" Target="#Capital!A1"/><Relationship Id="rId26" Type="http://schemas.openxmlformats.org/officeDocument/2006/relationships/image" Target="../media/image17.svg"/><Relationship Id="rId3" Type="http://schemas.openxmlformats.org/officeDocument/2006/relationships/image" Target="../media/image2.png"/><Relationship Id="rId21" Type="http://schemas.openxmlformats.org/officeDocument/2006/relationships/image" Target="../media/image12.png"/><Relationship Id="rId34" Type="http://schemas.openxmlformats.org/officeDocument/2006/relationships/image" Target="../media/image25.sv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hyperlink" Target="#'Assets and Liabilities'!A1"/><Relationship Id="rId25" Type="http://schemas.openxmlformats.org/officeDocument/2006/relationships/image" Target="../media/image16.png"/><Relationship Id="rId33" Type="http://schemas.openxmlformats.org/officeDocument/2006/relationships/image" Target="../media/image24.png"/><Relationship Id="rId2" Type="http://schemas.openxmlformats.org/officeDocument/2006/relationships/hyperlink" Target="#Home!A1"/><Relationship Id="rId16" Type="http://schemas.openxmlformats.org/officeDocument/2006/relationships/hyperlink" Target="#Cashflow!A1"/><Relationship Id="rId20" Type="http://schemas.openxmlformats.org/officeDocument/2006/relationships/hyperlink" Target="#Dashboard!A1"/><Relationship Id="rId29"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10.png"/><Relationship Id="rId24" Type="http://schemas.openxmlformats.org/officeDocument/2006/relationships/image" Target="../media/image15.svg"/><Relationship Id="rId32" Type="http://schemas.openxmlformats.org/officeDocument/2006/relationships/image" Target="../media/image23.svg"/><Relationship Id="rId5" Type="http://schemas.openxmlformats.org/officeDocument/2006/relationships/image" Target="../media/image4.png"/><Relationship Id="rId15" Type="http://schemas.openxmlformats.org/officeDocument/2006/relationships/hyperlink" Target="#'Debt and Credit'!A1"/><Relationship Id="rId23" Type="http://schemas.openxmlformats.org/officeDocument/2006/relationships/image" Target="../media/image14.png"/><Relationship Id="rId28" Type="http://schemas.openxmlformats.org/officeDocument/2006/relationships/image" Target="../media/image19.svg"/><Relationship Id="rId36" Type="http://schemas.openxmlformats.org/officeDocument/2006/relationships/image" Target="../media/image27.svg"/><Relationship Id="rId10" Type="http://schemas.openxmlformats.org/officeDocument/2006/relationships/image" Target="../media/image9.svg"/><Relationship Id="rId19" Type="http://schemas.openxmlformats.org/officeDocument/2006/relationships/hyperlink" Target="#'Budget Comparison'!A1"/><Relationship Id="rId31" Type="http://schemas.openxmlformats.org/officeDocument/2006/relationships/image" Target="../media/image22.pn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hyperlink" Target="#Sales!A1"/><Relationship Id="rId22" Type="http://schemas.openxmlformats.org/officeDocument/2006/relationships/image" Target="../media/image13.svg"/><Relationship Id="rId27" Type="http://schemas.openxmlformats.org/officeDocument/2006/relationships/image" Target="../media/image18.png"/><Relationship Id="rId30" Type="http://schemas.openxmlformats.org/officeDocument/2006/relationships/image" Target="../media/image21.svg"/><Relationship Id="rId35" Type="http://schemas.openxmlformats.org/officeDocument/2006/relationships/image" Target="../media/image26.png"/><Relationship Id="rId8" Type="http://schemas.openxmlformats.org/officeDocument/2006/relationships/image" Target="../media/image7.svg"/></Relationships>
</file>

<file path=xl/drawings/_rels/drawing3.xml.rels><?xml version="1.0" encoding="UTF-8" standalone="yes"?>
<Relationships xmlns="http://schemas.openxmlformats.org/package/2006/relationships"><Relationship Id="rId13" Type="http://schemas.openxmlformats.org/officeDocument/2006/relationships/image" Target="../media/image4.png"/><Relationship Id="rId18" Type="http://schemas.openxmlformats.org/officeDocument/2006/relationships/image" Target="../media/image9.svg"/><Relationship Id="rId26" Type="http://schemas.openxmlformats.org/officeDocument/2006/relationships/hyperlink" Target="#Capital!A1"/><Relationship Id="rId39" Type="http://schemas.openxmlformats.org/officeDocument/2006/relationships/image" Target="../media/image22.png"/><Relationship Id="rId21" Type="http://schemas.openxmlformats.org/officeDocument/2006/relationships/hyperlink" Target="#'Analytical Report'!A1"/><Relationship Id="rId34" Type="http://schemas.openxmlformats.org/officeDocument/2006/relationships/image" Target="../media/image17.svg"/><Relationship Id="rId42" Type="http://schemas.openxmlformats.org/officeDocument/2006/relationships/image" Target="../media/image25.svg"/><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image" Target="../media/image7.svg"/><Relationship Id="rId20" Type="http://schemas.openxmlformats.org/officeDocument/2006/relationships/image" Target="../media/image11.svg"/><Relationship Id="rId29" Type="http://schemas.openxmlformats.org/officeDocument/2006/relationships/image" Target="../media/image12.png"/><Relationship Id="rId41" Type="http://schemas.openxmlformats.org/officeDocument/2006/relationships/image" Target="../media/image24.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24" Type="http://schemas.openxmlformats.org/officeDocument/2006/relationships/hyperlink" Target="#Cashflow!A1"/><Relationship Id="rId32" Type="http://schemas.openxmlformats.org/officeDocument/2006/relationships/image" Target="../media/image15.svg"/><Relationship Id="rId37" Type="http://schemas.openxmlformats.org/officeDocument/2006/relationships/image" Target="../media/image20.png"/><Relationship Id="rId40" Type="http://schemas.openxmlformats.org/officeDocument/2006/relationships/image" Target="../media/image23.svg"/><Relationship Id="rId5" Type="http://schemas.openxmlformats.org/officeDocument/2006/relationships/chart" Target="../charts/chart5.xml"/><Relationship Id="rId15" Type="http://schemas.openxmlformats.org/officeDocument/2006/relationships/image" Target="../media/image6.png"/><Relationship Id="rId23" Type="http://schemas.openxmlformats.org/officeDocument/2006/relationships/hyperlink" Target="#'Debt and Credit'!A1"/><Relationship Id="rId28" Type="http://schemas.openxmlformats.org/officeDocument/2006/relationships/hyperlink" Target="#Dashboard!A1"/><Relationship Id="rId36" Type="http://schemas.openxmlformats.org/officeDocument/2006/relationships/image" Target="../media/image19.svg"/><Relationship Id="rId10" Type="http://schemas.openxmlformats.org/officeDocument/2006/relationships/hyperlink" Target="#Home!A1"/><Relationship Id="rId19" Type="http://schemas.openxmlformats.org/officeDocument/2006/relationships/image" Target="../media/image10.png"/><Relationship Id="rId31" Type="http://schemas.openxmlformats.org/officeDocument/2006/relationships/image" Target="../media/image14.png"/><Relationship Id="rId44" Type="http://schemas.openxmlformats.org/officeDocument/2006/relationships/image" Target="../media/image27.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5.svg"/><Relationship Id="rId22" Type="http://schemas.openxmlformats.org/officeDocument/2006/relationships/hyperlink" Target="#Sales!A1"/><Relationship Id="rId27" Type="http://schemas.openxmlformats.org/officeDocument/2006/relationships/hyperlink" Target="#'Budget Comparison'!A1"/><Relationship Id="rId30" Type="http://schemas.openxmlformats.org/officeDocument/2006/relationships/image" Target="../media/image13.svg"/><Relationship Id="rId35" Type="http://schemas.openxmlformats.org/officeDocument/2006/relationships/image" Target="../media/image18.png"/><Relationship Id="rId43" Type="http://schemas.openxmlformats.org/officeDocument/2006/relationships/image" Target="../media/image26.png"/><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image" Target="../media/image3.svg"/><Relationship Id="rId17" Type="http://schemas.openxmlformats.org/officeDocument/2006/relationships/image" Target="../media/image8.png"/><Relationship Id="rId25" Type="http://schemas.openxmlformats.org/officeDocument/2006/relationships/hyperlink" Target="#'Assets and Liabilities'!A1"/><Relationship Id="rId33" Type="http://schemas.openxmlformats.org/officeDocument/2006/relationships/image" Target="../media/image16.png"/><Relationship Id="rId38" Type="http://schemas.openxmlformats.org/officeDocument/2006/relationships/image" Target="../media/image21.svg"/></Relationships>
</file>

<file path=xl/drawings/_rels/drawing4.xml.rels><?xml version="1.0" encoding="UTF-8" standalone="yes"?>
<Relationships xmlns="http://schemas.openxmlformats.org/package/2006/relationships"><Relationship Id="rId13" Type="http://schemas.openxmlformats.org/officeDocument/2006/relationships/image" Target="../media/image10.png"/><Relationship Id="rId18" Type="http://schemas.openxmlformats.org/officeDocument/2006/relationships/hyperlink" Target="#Cashflow!A1"/><Relationship Id="rId26" Type="http://schemas.openxmlformats.org/officeDocument/2006/relationships/image" Target="../media/image15.svg"/><Relationship Id="rId21" Type="http://schemas.openxmlformats.org/officeDocument/2006/relationships/hyperlink" Target="#'Budget Comparison'!A1"/><Relationship Id="rId34" Type="http://schemas.openxmlformats.org/officeDocument/2006/relationships/image" Target="../media/image23.svg"/><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hyperlink" Target="#'Debt and Credit'!A1"/><Relationship Id="rId25" Type="http://schemas.openxmlformats.org/officeDocument/2006/relationships/image" Target="../media/image14.png"/><Relationship Id="rId33" Type="http://schemas.openxmlformats.org/officeDocument/2006/relationships/image" Target="../media/image22.png"/><Relationship Id="rId38" Type="http://schemas.openxmlformats.org/officeDocument/2006/relationships/image" Target="../media/image27.svg"/><Relationship Id="rId2" Type="http://schemas.openxmlformats.org/officeDocument/2006/relationships/chart" Target="../charts/chart10.xml"/><Relationship Id="rId16" Type="http://schemas.openxmlformats.org/officeDocument/2006/relationships/hyperlink" Target="#Sales!A1"/><Relationship Id="rId20" Type="http://schemas.openxmlformats.org/officeDocument/2006/relationships/hyperlink" Target="#Capital!A1"/><Relationship Id="rId29" Type="http://schemas.openxmlformats.org/officeDocument/2006/relationships/image" Target="../media/image18.png"/><Relationship Id="rId1" Type="http://schemas.openxmlformats.org/officeDocument/2006/relationships/chart" Target="../charts/chart9.xml"/><Relationship Id="rId6" Type="http://schemas.openxmlformats.org/officeDocument/2006/relationships/image" Target="../media/image3.svg"/><Relationship Id="rId11" Type="http://schemas.openxmlformats.org/officeDocument/2006/relationships/image" Target="../media/image8.png"/><Relationship Id="rId24" Type="http://schemas.openxmlformats.org/officeDocument/2006/relationships/image" Target="../media/image13.svg"/><Relationship Id="rId32" Type="http://schemas.openxmlformats.org/officeDocument/2006/relationships/image" Target="../media/image21.svg"/><Relationship Id="rId37" Type="http://schemas.openxmlformats.org/officeDocument/2006/relationships/image" Target="../media/image26.png"/><Relationship Id="rId5" Type="http://schemas.openxmlformats.org/officeDocument/2006/relationships/image" Target="../media/image2.png"/><Relationship Id="rId15" Type="http://schemas.openxmlformats.org/officeDocument/2006/relationships/hyperlink" Target="#'Analytical Report'!A1"/><Relationship Id="rId23" Type="http://schemas.openxmlformats.org/officeDocument/2006/relationships/image" Target="../media/image12.png"/><Relationship Id="rId28" Type="http://schemas.openxmlformats.org/officeDocument/2006/relationships/image" Target="../media/image17.svg"/><Relationship Id="rId36" Type="http://schemas.openxmlformats.org/officeDocument/2006/relationships/image" Target="../media/image25.svg"/><Relationship Id="rId10" Type="http://schemas.openxmlformats.org/officeDocument/2006/relationships/image" Target="../media/image7.svg"/><Relationship Id="rId19" Type="http://schemas.openxmlformats.org/officeDocument/2006/relationships/hyperlink" Target="#'Assets and Liabilities'!A1"/><Relationship Id="rId31" Type="http://schemas.openxmlformats.org/officeDocument/2006/relationships/image" Target="../media/image20.png"/><Relationship Id="rId4" Type="http://schemas.openxmlformats.org/officeDocument/2006/relationships/hyperlink" Target="#Home!A1"/><Relationship Id="rId9" Type="http://schemas.openxmlformats.org/officeDocument/2006/relationships/image" Target="../media/image6.png"/><Relationship Id="rId14" Type="http://schemas.openxmlformats.org/officeDocument/2006/relationships/image" Target="../media/image11.svg"/><Relationship Id="rId22" Type="http://schemas.openxmlformats.org/officeDocument/2006/relationships/hyperlink" Target="#Dashboard!A1"/><Relationship Id="rId27" Type="http://schemas.openxmlformats.org/officeDocument/2006/relationships/image" Target="../media/image16.png"/><Relationship Id="rId30" Type="http://schemas.openxmlformats.org/officeDocument/2006/relationships/image" Target="../media/image19.svg"/><Relationship Id="rId35" Type="http://schemas.openxmlformats.org/officeDocument/2006/relationships/image" Target="../media/image24.png"/><Relationship Id="rId8" Type="http://schemas.openxmlformats.org/officeDocument/2006/relationships/image" Target="../media/image5.svg"/><Relationship Id="rId3" Type="http://schemas.openxmlformats.org/officeDocument/2006/relationships/image" Target="../media/image1.png"/></Relationships>
</file>

<file path=xl/drawings/_rels/drawing5.xml.rels><?xml version="1.0" encoding="UTF-8" standalone="yes"?>
<Relationships xmlns="http://schemas.openxmlformats.org/package/2006/relationships"><Relationship Id="rId13" Type="http://schemas.openxmlformats.org/officeDocument/2006/relationships/image" Target="../media/image7.svg"/><Relationship Id="rId18" Type="http://schemas.openxmlformats.org/officeDocument/2006/relationships/hyperlink" Target="#'Analytical Report'!A1"/><Relationship Id="rId26" Type="http://schemas.openxmlformats.org/officeDocument/2006/relationships/image" Target="../media/image12.png"/><Relationship Id="rId39" Type="http://schemas.openxmlformats.org/officeDocument/2006/relationships/image" Target="../media/image25.svg"/><Relationship Id="rId21" Type="http://schemas.openxmlformats.org/officeDocument/2006/relationships/hyperlink" Target="#Cashflow!A1"/><Relationship Id="rId34" Type="http://schemas.openxmlformats.org/officeDocument/2006/relationships/image" Target="../media/image20.png"/><Relationship Id="rId7" Type="http://schemas.openxmlformats.org/officeDocument/2006/relationships/hyperlink" Target="#Home!A1"/><Relationship Id="rId2" Type="http://schemas.openxmlformats.org/officeDocument/2006/relationships/chart" Target="../charts/chart12.xml"/><Relationship Id="rId16" Type="http://schemas.openxmlformats.org/officeDocument/2006/relationships/image" Target="../media/image10.png"/><Relationship Id="rId20" Type="http://schemas.openxmlformats.org/officeDocument/2006/relationships/hyperlink" Target="#'Debt and Credit'!A1"/><Relationship Id="rId29" Type="http://schemas.openxmlformats.org/officeDocument/2006/relationships/image" Target="../media/image15.svg"/><Relationship Id="rId41" Type="http://schemas.openxmlformats.org/officeDocument/2006/relationships/image" Target="../media/image27.svg"/><Relationship Id="rId1" Type="http://schemas.openxmlformats.org/officeDocument/2006/relationships/chart" Target="../charts/chart11.xml"/><Relationship Id="rId6" Type="http://schemas.openxmlformats.org/officeDocument/2006/relationships/image" Target="../media/image1.png"/><Relationship Id="rId11" Type="http://schemas.openxmlformats.org/officeDocument/2006/relationships/image" Target="../media/image5.svg"/><Relationship Id="rId24" Type="http://schemas.openxmlformats.org/officeDocument/2006/relationships/hyperlink" Target="#'Budget Comparison'!A1"/><Relationship Id="rId32" Type="http://schemas.openxmlformats.org/officeDocument/2006/relationships/image" Target="../media/image18.png"/><Relationship Id="rId37" Type="http://schemas.openxmlformats.org/officeDocument/2006/relationships/image" Target="../media/image23.svg"/><Relationship Id="rId40" Type="http://schemas.openxmlformats.org/officeDocument/2006/relationships/image" Target="../media/image26.png"/><Relationship Id="rId5" Type="http://schemas.openxmlformats.org/officeDocument/2006/relationships/chart" Target="../charts/chart15.xml"/><Relationship Id="rId15" Type="http://schemas.openxmlformats.org/officeDocument/2006/relationships/image" Target="../media/image9.svg"/><Relationship Id="rId23" Type="http://schemas.openxmlformats.org/officeDocument/2006/relationships/hyperlink" Target="#Capital!A1"/><Relationship Id="rId28" Type="http://schemas.openxmlformats.org/officeDocument/2006/relationships/image" Target="../media/image14.png"/><Relationship Id="rId36" Type="http://schemas.openxmlformats.org/officeDocument/2006/relationships/image" Target="../media/image22.png"/><Relationship Id="rId10" Type="http://schemas.openxmlformats.org/officeDocument/2006/relationships/image" Target="../media/image4.png"/><Relationship Id="rId19" Type="http://schemas.openxmlformats.org/officeDocument/2006/relationships/hyperlink" Target="#Sales!A1"/><Relationship Id="rId31" Type="http://schemas.openxmlformats.org/officeDocument/2006/relationships/image" Target="../media/image17.svg"/><Relationship Id="rId4" Type="http://schemas.openxmlformats.org/officeDocument/2006/relationships/chart" Target="../charts/chart14.xml"/><Relationship Id="rId9" Type="http://schemas.openxmlformats.org/officeDocument/2006/relationships/image" Target="../media/image3.svg"/><Relationship Id="rId14" Type="http://schemas.openxmlformats.org/officeDocument/2006/relationships/image" Target="../media/image8.png"/><Relationship Id="rId22" Type="http://schemas.openxmlformats.org/officeDocument/2006/relationships/hyperlink" Target="#'Assets and Liabilities'!A1"/><Relationship Id="rId27" Type="http://schemas.openxmlformats.org/officeDocument/2006/relationships/image" Target="../media/image13.svg"/><Relationship Id="rId30" Type="http://schemas.openxmlformats.org/officeDocument/2006/relationships/image" Target="../media/image16.png"/><Relationship Id="rId35" Type="http://schemas.openxmlformats.org/officeDocument/2006/relationships/image" Target="../media/image21.svg"/><Relationship Id="rId8" Type="http://schemas.openxmlformats.org/officeDocument/2006/relationships/image" Target="../media/image2.png"/><Relationship Id="rId3" Type="http://schemas.openxmlformats.org/officeDocument/2006/relationships/chart" Target="../charts/chart13.xml"/><Relationship Id="rId12" Type="http://schemas.openxmlformats.org/officeDocument/2006/relationships/image" Target="../media/image6.png"/><Relationship Id="rId17" Type="http://schemas.openxmlformats.org/officeDocument/2006/relationships/image" Target="../media/image11.svg"/><Relationship Id="rId25" Type="http://schemas.openxmlformats.org/officeDocument/2006/relationships/hyperlink" Target="#Dashboard!A1"/><Relationship Id="rId33" Type="http://schemas.openxmlformats.org/officeDocument/2006/relationships/image" Target="../media/image19.svg"/><Relationship Id="rId38"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3" Type="http://schemas.openxmlformats.org/officeDocument/2006/relationships/image" Target="../media/image6.png"/><Relationship Id="rId18" Type="http://schemas.openxmlformats.org/officeDocument/2006/relationships/image" Target="../media/image11.svg"/><Relationship Id="rId26" Type="http://schemas.openxmlformats.org/officeDocument/2006/relationships/hyperlink" Target="#Dashboard!A1"/><Relationship Id="rId39" Type="http://schemas.openxmlformats.org/officeDocument/2006/relationships/image" Target="../media/image24.png"/><Relationship Id="rId21" Type="http://schemas.openxmlformats.org/officeDocument/2006/relationships/hyperlink" Target="#'Debt and Credit'!A1"/><Relationship Id="rId34" Type="http://schemas.openxmlformats.org/officeDocument/2006/relationships/image" Target="../media/image19.svg"/><Relationship Id="rId42" Type="http://schemas.openxmlformats.org/officeDocument/2006/relationships/image" Target="../media/image27.svg"/><Relationship Id="rId7" Type="http://schemas.openxmlformats.org/officeDocument/2006/relationships/image" Target="../media/image1.png"/><Relationship Id="rId2" Type="http://schemas.openxmlformats.org/officeDocument/2006/relationships/chart" Target="../charts/chart17.xml"/><Relationship Id="rId16" Type="http://schemas.openxmlformats.org/officeDocument/2006/relationships/image" Target="../media/image9.svg"/><Relationship Id="rId20" Type="http://schemas.openxmlformats.org/officeDocument/2006/relationships/hyperlink" Target="#Sales!A1"/><Relationship Id="rId29" Type="http://schemas.openxmlformats.org/officeDocument/2006/relationships/image" Target="../media/image14.png"/><Relationship Id="rId41" Type="http://schemas.openxmlformats.org/officeDocument/2006/relationships/image" Target="../media/image26.png"/><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image" Target="../media/image4.png"/><Relationship Id="rId24" Type="http://schemas.openxmlformats.org/officeDocument/2006/relationships/hyperlink" Target="#Capital!A1"/><Relationship Id="rId32" Type="http://schemas.openxmlformats.org/officeDocument/2006/relationships/image" Target="../media/image17.svg"/><Relationship Id="rId37" Type="http://schemas.openxmlformats.org/officeDocument/2006/relationships/image" Target="../media/image22.png"/><Relationship Id="rId40" Type="http://schemas.openxmlformats.org/officeDocument/2006/relationships/image" Target="../media/image25.svg"/><Relationship Id="rId5" Type="http://schemas.openxmlformats.org/officeDocument/2006/relationships/chart" Target="../charts/chart20.xml"/><Relationship Id="rId15" Type="http://schemas.openxmlformats.org/officeDocument/2006/relationships/image" Target="../media/image8.png"/><Relationship Id="rId23" Type="http://schemas.openxmlformats.org/officeDocument/2006/relationships/hyperlink" Target="#'Assets and Liabilities'!A1"/><Relationship Id="rId28" Type="http://schemas.openxmlformats.org/officeDocument/2006/relationships/image" Target="../media/image13.svg"/><Relationship Id="rId36" Type="http://schemas.openxmlformats.org/officeDocument/2006/relationships/image" Target="../media/image21.svg"/><Relationship Id="rId10" Type="http://schemas.openxmlformats.org/officeDocument/2006/relationships/image" Target="../media/image3.svg"/><Relationship Id="rId19" Type="http://schemas.openxmlformats.org/officeDocument/2006/relationships/hyperlink" Target="#'Analytical Report'!A1"/><Relationship Id="rId31" Type="http://schemas.openxmlformats.org/officeDocument/2006/relationships/image" Target="../media/image16.png"/><Relationship Id="rId4" Type="http://schemas.openxmlformats.org/officeDocument/2006/relationships/chart" Target="../charts/chart19.xml"/><Relationship Id="rId9" Type="http://schemas.openxmlformats.org/officeDocument/2006/relationships/image" Target="../media/image2.png"/><Relationship Id="rId14" Type="http://schemas.openxmlformats.org/officeDocument/2006/relationships/image" Target="../media/image7.svg"/><Relationship Id="rId22" Type="http://schemas.openxmlformats.org/officeDocument/2006/relationships/hyperlink" Target="#Cashflow!A1"/><Relationship Id="rId27" Type="http://schemas.openxmlformats.org/officeDocument/2006/relationships/image" Target="../media/image12.png"/><Relationship Id="rId30" Type="http://schemas.openxmlformats.org/officeDocument/2006/relationships/image" Target="../media/image15.svg"/><Relationship Id="rId35" Type="http://schemas.openxmlformats.org/officeDocument/2006/relationships/image" Target="../media/image20.png"/><Relationship Id="rId8" Type="http://schemas.openxmlformats.org/officeDocument/2006/relationships/hyperlink" Target="#Home!A1"/><Relationship Id="rId3" Type="http://schemas.openxmlformats.org/officeDocument/2006/relationships/chart" Target="../charts/chart18.xml"/><Relationship Id="rId12" Type="http://schemas.openxmlformats.org/officeDocument/2006/relationships/image" Target="../media/image5.svg"/><Relationship Id="rId17" Type="http://schemas.openxmlformats.org/officeDocument/2006/relationships/image" Target="../media/image10.png"/><Relationship Id="rId25" Type="http://schemas.openxmlformats.org/officeDocument/2006/relationships/hyperlink" Target="#'Budget Comparison'!A1"/><Relationship Id="rId33" Type="http://schemas.openxmlformats.org/officeDocument/2006/relationships/image" Target="../media/image18.png"/><Relationship Id="rId38" Type="http://schemas.openxmlformats.org/officeDocument/2006/relationships/image" Target="../media/image23.svg"/></Relationships>
</file>

<file path=xl/drawings/_rels/drawing7.xml.rels><?xml version="1.0" encoding="UTF-8" standalone="yes"?>
<Relationships xmlns="http://schemas.openxmlformats.org/package/2006/relationships"><Relationship Id="rId13" Type="http://schemas.openxmlformats.org/officeDocument/2006/relationships/image" Target="../media/image9.svg"/><Relationship Id="rId18" Type="http://schemas.openxmlformats.org/officeDocument/2006/relationships/hyperlink" Target="#'Debt and Credit'!A1"/><Relationship Id="rId26" Type="http://schemas.openxmlformats.org/officeDocument/2006/relationships/image" Target="../media/image14.png"/><Relationship Id="rId39" Type="http://schemas.openxmlformats.org/officeDocument/2006/relationships/image" Target="../media/image27.svg"/><Relationship Id="rId21" Type="http://schemas.openxmlformats.org/officeDocument/2006/relationships/hyperlink" Target="#Capital!A1"/><Relationship Id="rId34" Type="http://schemas.openxmlformats.org/officeDocument/2006/relationships/image" Target="../media/image22.png"/><Relationship Id="rId7" Type="http://schemas.openxmlformats.org/officeDocument/2006/relationships/image" Target="../media/image3.svg"/><Relationship Id="rId12" Type="http://schemas.openxmlformats.org/officeDocument/2006/relationships/image" Target="../media/image8.png"/><Relationship Id="rId17" Type="http://schemas.openxmlformats.org/officeDocument/2006/relationships/hyperlink" Target="#Sales!A1"/><Relationship Id="rId25" Type="http://schemas.openxmlformats.org/officeDocument/2006/relationships/image" Target="../media/image13.svg"/><Relationship Id="rId33" Type="http://schemas.openxmlformats.org/officeDocument/2006/relationships/image" Target="../media/image21.svg"/><Relationship Id="rId38" Type="http://schemas.openxmlformats.org/officeDocument/2006/relationships/image" Target="../media/image26.png"/><Relationship Id="rId2" Type="http://schemas.openxmlformats.org/officeDocument/2006/relationships/chart" Target="../charts/chart23.xml"/><Relationship Id="rId16" Type="http://schemas.openxmlformats.org/officeDocument/2006/relationships/hyperlink" Target="#'Analytical Report'!A1"/><Relationship Id="rId20" Type="http://schemas.openxmlformats.org/officeDocument/2006/relationships/hyperlink" Target="#'Assets and Liabilities'!A1"/><Relationship Id="rId29" Type="http://schemas.openxmlformats.org/officeDocument/2006/relationships/image" Target="../media/image17.svg"/><Relationship Id="rId1" Type="http://schemas.openxmlformats.org/officeDocument/2006/relationships/chart" Target="../charts/chart22.xml"/><Relationship Id="rId6" Type="http://schemas.openxmlformats.org/officeDocument/2006/relationships/image" Target="../media/image2.png"/><Relationship Id="rId11" Type="http://schemas.openxmlformats.org/officeDocument/2006/relationships/image" Target="../media/image7.svg"/><Relationship Id="rId24" Type="http://schemas.openxmlformats.org/officeDocument/2006/relationships/image" Target="../media/image12.png"/><Relationship Id="rId32" Type="http://schemas.openxmlformats.org/officeDocument/2006/relationships/image" Target="../media/image20.png"/><Relationship Id="rId37" Type="http://schemas.openxmlformats.org/officeDocument/2006/relationships/image" Target="../media/image25.svg"/><Relationship Id="rId5" Type="http://schemas.openxmlformats.org/officeDocument/2006/relationships/hyperlink" Target="#Home!A1"/><Relationship Id="rId15" Type="http://schemas.openxmlformats.org/officeDocument/2006/relationships/image" Target="../media/image11.svg"/><Relationship Id="rId23" Type="http://schemas.openxmlformats.org/officeDocument/2006/relationships/hyperlink" Target="#Dashboard!A1"/><Relationship Id="rId28" Type="http://schemas.openxmlformats.org/officeDocument/2006/relationships/image" Target="../media/image16.png"/><Relationship Id="rId36" Type="http://schemas.openxmlformats.org/officeDocument/2006/relationships/image" Target="../media/image24.png"/><Relationship Id="rId10" Type="http://schemas.openxmlformats.org/officeDocument/2006/relationships/image" Target="../media/image6.png"/><Relationship Id="rId19" Type="http://schemas.openxmlformats.org/officeDocument/2006/relationships/hyperlink" Target="#Cashflow!A1"/><Relationship Id="rId31" Type="http://schemas.openxmlformats.org/officeDocument/2006/relationships/image" Target="../media/image19.svg"/><Relationship Id="rId4" Type="http://schemas.openxmlformats.org/officeDocument/2006/relationships/image" Target="../media/image1.png"/><Relationship Id="rId9" Type="http://schemas.openxmlformats.org/officeDocument/2006/relationships/image" Target="../media/image5.svg"/><Relationship Id="rId14" Type="http://schemas.openxmlformats.org/officeDocument/2006/relationships/image" Target="../media/image10.png"/><Relationship Id="rId22" Type="http://schemas.openxmlformats.org/officeDocument/2006/relationships/hyperlink" Target="#'Budget Comparison'!A1"/><Relationship Id="rId27" Type="http://schemas.openxmlformats.org/officeDocument/2006/relationships/image" Target="../media/image15.svg"/><Relationship Id="rId30" Type="http://schemas.openxmlformats.org/officeDocument/2006/relationships/image" Target="../media/image18.png"/><Relationship Id="rId35" Type="http://schemas.openxmlformats.org/officeDocument/2006/relationships/image" Target="../media/image23.svg"/><Relationship Id="rId8" Type="http://schemas.openxmlformats.org/officeDocument/2006/relationships/image" Target="../media/image4.png"/><Relationship Id="rId3"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13" Type="http://schemas.openxmlformats.org/officeDocument/2006/relationships/hyperlink" Target="#'Analytical Report'!A1"/><Relationship Id="rId18" Type="http://schemas.openxmlformats.org/officeDocument/2006/relationships/hyperlink" Target="#Capital!A1"/><Relationship Id="rId26" Type="http://schemas.openxmlformats.org/officeDocument/2006/relationships/image" Target="../media/image17.svg"/><Relationship Id="rId39" Type="http://schemas.openxmlformats.org/officeDocument/2006/relationships/chart" Target="../charts/chart27.xml"/><Relationship Id="rId21" Type="http://schemas.openxmlformats.org/officeDocument/2006/relationships/image" Target="../media/image12.png"/><Relationship Id="rId34" Type="http://schemas.openxmlformats.org/officeDocument/2006/relationships/image" Target="../media/image25.svg"/><Relationship Id="rId42" Type="http://schemas.openxmlformats.org/officeDocument/2006/relationships/chart" Target="../charts/chart30.xml"/><Relationship Id="rId7" Type="http://schemas.openxmlformats.org/officeDocument/2006/relationships/image" Target="../media/image6.png"/><Relationship Id="rId2" Type="http://schemas.openxmlformats.org/officeDocument/2006/relationships/hyperlink" Target="#Home!A1"/><Relationship Id="rId16" Type="http://schemas.openxmlformats.org/officeDocument/2006/relationships/hyperlink" Target="#Cashflow!A1"/><Relationship Id="rId20" Type="http://schemas.openxmlformats.org/officeDocument/2006/relationships/hyperlink" Target="#Dashboard!A1"/><Relationship Id="rId29" Type="http://schemas.openxmlformats.org/officeDocument/2006/relationships/image" Target="../media/image20.png"/><Relationship Id="rId41" Type="http://schemas.openxmlformats.org/officeDocument/2006/relationships/chart" Target="../charts/chart29.xml"/><Relationship Id="rId1" Type="http://schemas.openxmlformats.org/officeDocument/2006/relationships/image" Target="../media/image28.png"/><Relationship Id="rId6" Type="http://schemas.openxmlformats.org/officeDocument/2006/relationships/image" Target="../media/image5.svg"/><Relationship Id="rId11" Type="http://schemas.openxmlformats.org/officeDocument/2006/relationships/image" Target="../media/image10.png"/><Relationship Id="rId24" Type="http://schemas.openxmlformats.org/officeDocument/2006/relationships/image" Target="../media/image15.svg"/><Relationship Id="rId32" Type="http://schemas.openxmlformats.org/officeDocument/2006/relationships/image" Target="../media/image23.svg"/><Relationship Id="rId37" Type="http://schemas.openxmlformats.org/officeDocument/2006/relationships/chart" Target="../charts/chart25.xml"/><Relationship Id="rId40" Type="http://schemas.openxmlformats.org/officeDocument/2006/relationships/chart" Target="../charts/chart28.xml"/><Relationship Id="rId5" Type="http://schemas.openxmlformats.org/officeDocument/2006/relationships/image" Target="../media/image4.png"/><Relationship Id="rId15" Type="http://schemas.openxmlformats.org/officeDocument/2006/relationships/hyperlink" Target="#'Debt and Credit'!A1"/><Relationship Id="rId23" Type="http://schemas.openxmlformats.org/officeDocument/2006/relationships/image" Target="../media/image14.png"/><Relationship Id="rId28" Type="http://schemas.openxmlformats.org/officeDocument/2006/relationships/image" Target="../media/image19.svg"/><Relationship Id="rId36" Type="http://schemas.openxmlformats.org/officeDocument/2006/relationships/image" Target="../media/image27.svg"/><Relationship Id="rId10" Type="http://schemas.openxmlformats.org/officeDocument/2006/relationships/image" Target="../media/image9.svg"/><Relationship Id="rId19" Type="http://schemas.openxmlformats.org/officeDocument/2006/relationships/hyperlink" Target="#'Budget Comparison'!A1"/><Relationship Id="rId31" Type="http://schemas.openxmlformats.org/officeDocument/2006/relationships/image" Target="../media/image22.pn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hyperlink" Target="#Sales!A1"/><Relationship Id="rId22" Type="http://schemas.openxmlformats.org/officeDocument/2006/relationships/image" Target="../media/image13.svg"/><Relationship Id="rId27" Type="http://schemas.openxmlformats.org/officeDocument/2006/relationships/image" Target="../media/image18.png"/><Relationship Id="rId30" Type="http://schemas.openxmlformats.org/officeDocument/2006/relationships/image" Target="../media/image21.svg"/><Relationship Id="rId35" Type="http://schemas.openxmlformats.org/officeDocument/2006/relationships/image" Target="../media/image26.png"/><Relationship Id="rId8" Type="http://schemas.openxmlformats.org/officeDocument/2006/relationships/image" Target="../media/image7.svg"/><Relationship Id="rId3" Type="http://schemas.openxmlformats.org/officeDocument/2006/relationships/image" Target="../media/image2.png"/><Relationship Id="rId12" Type="http://schemas.openxmlformats.org/officeDocument/2006/relationships/image" Target="../media/image11.svg"/><Relationship Id="rId17" Type="http://schemas.openxmlformats.org/officeDocument/2006/relationships/hyperlink" Target="#'Assets and Liabilities'!A1"/><Relationship Id="rId25" Type="http://schemas.openxmlformats.org/officeDocument/2006/relationships/image" Target="../media/image16.png"/><Relationship Id="rId33" Type="http://schemas.openxmlformats.org/officeDocument/2006/relationships/image" Target="../media/image24.png"/><Relationship Id="rId38" Type="http://schemas.openxmlformats.org/officeDocument/2006/relationships/chart" Target="../charts/chart26.xml"/></Relationships>
</file>

<file path=xl/drawings/_rels/drawing9.xml.rels><?xml version="1.0" encoding="UTF-8" standalone="yes"?>
<Relationships xmlns="http://schemas.openxmlformats.org/package/2006/relationships"><Relationship Id="rId3" Type="http://schemas.openxmlformats.org/officeDocument/2006/relationships/hyperlink" Target="#'Comprehensive Income'!A1"/><Relationship Id="rId7" Type="http://schemas.openxmlformats.org/officeDocument/2006/relationships/image" Target="../media/image3.svg"/><Relationship Id="rId2" Type="http://schemas.openxmlformats.org/officeDocument/2006/relationships/hyperlink" Target="#'Financial Statement'!A1"/><Relationship Id="rId1" Type="http://schemas.openxmlformats.org/officeDocument/2006/relationships/image" Target="../media/image29.png"/><Relationship Id="rId6" Type="http://schemas.openxmlformats.org/officeDocument/2006/relationships/image" Target="../media/image2.png"/><Relationship Id="rId5" Type="http://schemas.openxmlformats.org/officeDocument/2006/relationships/hyperlink" Target="#Home!A1"/><Relationship Id="rId4" Type="http://schemas.openxmlformats.org/officeDocument/2006/relationships/hyperlink" Target="#'Cash Flow'!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381000</xdr:colOff>
      <xdr:row>64</xdr:row>
      <xdr:rowOff>63500</xdr:rowOff>
    </xdr:to>
    <xdr:grpSp>
      <xdr:nvGrpSpPr>
        <xdr:cNvPr id="46" name="Group 45">
          <a:extLst>
            <a:ext uri="{FF2B5EF4-FFF2-40B4-BE49-F238E27FC236}">
              <a16:creationId xmlns:a16="http://schemas.microsoft.com/office/drawing/2014/main" id="{00000000-0008-0000-0200-00002E000000}"/>
            </a:ext>
          </a:extLst>
        </xdr:cNvPr>
        <xdr:cNvGrpSpPr/>
      </xdr:nvGrpSpPr>
      <xdr:grpSpPr>
        <a:xfrm>
          <a:off x="0" y="0"/>
          <a:ext cx="20193000" cy="13106400"/>
          <a:chOff x="0" y="0"/>
          <a:chExt cx="20193000" cy="13068300"/>
        </a:xfrm>
      </xdr:grpSpPr>
      <xdr:sp macro="" textlink="">
        <xdr:nvSpPr>
          <xdr:cNvPr id="7" name="Rectangle 6">
            <a:extLst>
              <a:ext uri="{FF2B5EF4-FFF2-40B4-BE49-F238E27FC236}">
                <a16:creationId xmlns:a16="http://schemas.microsoft.com/office/drawing/2014/main" id="{00000000-0008-0000-0200-000007000000}"/>
              </a:ext>
            </a:extLst>
          </xdr:cNvPr>
          <xdr:cNvSpPr/>
        </xdr:nvSpPr>
        <xdr:spPr>
          <a:xfrm rot="5400000">
            <a:off x="9730740" y="-9730738"/>
            <a:ext cx="731520" cy="20193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98384" cy="717623"/>
          </a:xfrm>
          <a:prstGeom prst="rect">
            <a:avLst/>
          </a:prstGeom>
        </xdr:spPr>
      </xdr:pic>
      <xdr:grpSp>
        <xdr:nvGrpSpPr>
          <xdr:cNvPr id="44" name="Group 43">
            <a:extLst>
              <a:ext uri="{FF2B5EF4-FFF2-40B4-BE49-F238E27FC236}">
                <a16:creationId xmlns:a16="http://schemas.microsoft.com/office/drawing/2014/main" id="{00000000-0008-0000-0200-00002C000000}"/>
              </a:ext>
            </a:extLst>
          </xdr:cNvPr>
          <xdr:cNvGrpSpPr/>
        </xdr:nvGrpSpPr>
        <xdr:grpSpPr>
          <a:xfrm>
            <a:off x="14294758" y="92529"/>
            <a:ext cx="3921588" cy="548640"/>
            <a:chOff x="21571858" y="181429"/>
            <a:chExt cx="3921588" cy="548640"/>
          </a:xfrm>
        </xdr:grpSpPr>
        <xdr:pic>
          <xdr:nvPicPr>
            <xdr:cNvPr id="11" name="Graphic 10" descr="Home with solid fill">
              <a:hlinkClick xmlns:r="http://schemas.openxmlformats.org/officeDocument/2006/relationships" r:id="rId2" tooltip="Home"/>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571858" y="181429"/>
              <a:ext cx="536477" cy="548640"/>
            </a:xfrm>
            <a:prstGeom prst="rect">
              <a:avLst/>
            </a:prstGeom>
          </xdr:spPr>
        </xdr:pic>
        <xdr:pic>
          <xdr:nvPicPr>
            <xdr:cNvPr id="13" name="Graphic 12" descr="Magnifying glass with solid fill">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421939" y="181429"/>
              <a:ext cx="536475" cy="548640"/>
            </a:xfrm>
            <a:prstGeom prst="rect">
              <a:avLst/>
            </a:prstGeom>
          </xdr:spPr>
        </xdr:pic>
        <xdr:pic>
          <xdr:nvPicPr>
            <xdr:cNvPr id="15" name="Graphic 14" descr="Ringer outline">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122097" y="181429"/>
              <a:ext cx="528872" cy="548640"/>
            </a:xfrm>
            <a:prstGeom prst="rect">
              <a:avLst/>
            </a:prstGeom>
          </xdr:spPr>
        </xdr:pic>
        <xdr:pic>
          <xdr:nvPicPr>
            <xdr:cNvPr id="17" name="Graphic 16" descr="Badge Question Mark outline">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3272018" y="181429"/>
              <a:ext cx="536475" cy="548640"/>
            </a:xfrm>
            <a:prstGeom prst="rect">
              <a:avLst/>
            </a:prstGeom>
          </xdr:spPr>
        </xdr:pic>
        <xdr:pic>
          <xdr:nvPicPr>
            <xdr:cNvPr id="19" name="Graphic 18" descr="User outline">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4964573" y="181429"/>
              <a:ext cx="528873" cy="548640"/>
            </a:xfrm>
            <a:prstGeom prst="rect">
              <a:avLst/>
            </a:prstGeom>
          </xdr:spPr>
        </xdr:pic>
      </xdr:grpSp>
      <xdr:sp macro="" textlink="">
        <xdr:nvSpPr>
          <xdr:cNvPr id="4" name="Rectangle 3">
            <a:extLst>
              <a:ext uri="{FF2B5EF4-FFF2-40B4-BE49-F238E27FC236}">
                <a16:creationId xmlns:a16="http://schemas.microsoft.com/office/drawing/2014/main" id="{00000000-0008-0000-0200-000004000000}"/>
              </a:ext>
            </a:extLst>
          </xdr:cNvPr>
          <xdr:cNvSpPr/>
        </xdr:nvSpPr>
        <xdr:spPr>
          <a:xfrm>
            <a:off x="12700" y="723900"/>
            <a:ext cx="2535522" cy="12344400"/>
          </a:xfrm>
          <a:prstGeom prst="rect">
            <a:avLst/>
          </a:prstGeom>
          <a:gradFill flip="none" rotWithShape="1">
            <a:gsLst>
              <a:gs pos="0">
                <a:srgbClr val="3944BC">
                  <a:alpha val="94000"/>
                </a:srgbClr>
              </a:gs>
              <a:gs pos="100000">
                <a:srgbClr val="3944BC">
                  <a:lumMod val="90000"/>
                  <a:lumOff val="10000"/>
                  <a:alpha val="85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 name="Group 7">
            <a:extLst>
              <a:ext uri="{FF2B5EF4-FFF2-40B4-BE49-F238E27FC236}">
                <a16:creationId xmlns:a16="http://schemas.microsoft.com/office/drawing/2014/main" id="{00000000-0008-0000-0200-000008000000}"/>
              </a:ext>
            </a:extLst>
          </xdr:cNvPr>
          <xdr:cNvGrpSpPr/>
        </xdr:nvGrpSpPr>
        <xdr:grpSpPr>
          <a:xfrm>
            <a:off x="358575" y="1353994"/>
            <a:ext cx="2214446" cy="4580719"/>
            <a:chOff x="5587997" y="2667000"/>
            <a:chExt cx="3154685" cy="6372498"/>
          </a:xfrm>
        </xdr:grpSpPr>
        <xdr:grpSp>
          <xdr:nvGrpSpPr>
            <xdr:cNvPr id="9" name="Group 8">
              <a:extLst>
                <a:ext uri="{FF2B5EF4-FFF2-40B4-BE49-F238E27FC236}">
                  <a16:creationId xmlns:a16="http://schemas.microsoft.com/office/drawing/2014/main" id="{00000000-0008-0000-0200-000009000000}"/>
                </a:ext>
              </a:extLst>
            </xdr:cNvPr>
            <xdr:cNvGrpSpPr/>
          </xdr:nvGrpSpPr>
          <xdr:grpSpPr>
            <a:xfrm>
              <a:off x="6237617" y="2703284"/>
              <a:ext cx="2505065" cy="6330767"/>
              <a:chOff x="5386628" y="2394858"/>
              <a:chExt cx="2385465" cy="4063551"/>
            </a:xfrm>
          </xdr:grpSpPr>
          <xdr:sp macro="" textlink="">
            <xdr:nvSpPr>
              <xdr:cNvPr id="26" name="Rectangle 25">
                <a:hlinkClick xmlns:r="http://schemas.openxmlformats.org/officeDocument/2006/relationships" r:id="rId13" tooltip="Analytical Report"/>
                <a:extLst>
                  <a:ext uri="{FF2B5EF4-FFF2-40B4-BE49-F238E27FC236}">
                    <a16:creationId xmlns:a16="http://schemas.microsoft.com/office/drawing/2014/main" id="{00000000-0008-0000-0200-00001A000000}"/>
                  </a:ext>
                </a:extLst>
              </xdr:cNvPr>
              <xdr:cNvSpPr/>
            </xdr:nvSpPr>
            <xdr:spPr>
              <a:xfrm>
                <a:off x="5421085" y="293344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ANALYTICAL REPORT</a:t>
                </a:r>
              </a:p>
            </xdr:txBody>
          </xdr:sp>
          <xdr:sp macro="" textlink="">
            <xdr:nvSpPr>
              <xdr:cNvPr id="27" name="Rectangle 26">
                <a:hlinkClick xmlns:r="http://schemas.openxmlformats.org/officeDocument/2006/relationships" r:id="rId14" tooltip="Sales"/>
                <a:extLst>
                  <a:ext uri="{FF2B5EF4-FFF2-40B4-BE49-F238E27FC236}">
                    <a16:creationId xmlns:a16="http://schemas.microsoft.com/office/drawing/2014/main" id="{00000000-0008-0000-0200-00001B000000}"/>
                  </a:ext>
                </a:extLst>
              </xdr:cNvPr>
              <xdr:cNvSpPr/>
            </xdr:nvSpPr>
            <xdr:spPr>
              <a:xfrm>
                <a:off x="5421085" y="3472026"/>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SALES</a:t>
                </a:r>
              </a:p>
            </xdr:txBody>
          </xdr:sp>
          <xdr:sp macro="" textlink="">
            <xdr:nvSpPr>
              <xdr:cNvPr id="36" name="Rectangle 35">
                <a:hlinkClick xmlns:r="http://schemas.openxmlformats.org/officeDocument/2006/relationships" r:id="rId15" tooltip="Debt and Credit"/>
                <a:extLst>
                  <a:ext uri="{FF2B5EF4-FFF2-40B4-BE49-F238E27FC236}">
                    <a16:creationId xmlns:a16="http://schemas.microsoft.com/office/drawing/2014/main" id="{00000000-0008-0000-0200-000024000000}"/>
                  </a:ext>
                </a:extLst>
              </xdr:cNvPr>
              <xdr:cNvSpPr/>
            </xdr:nvSpPr>
            <xdr:spPr>
              <a:xfrm>
                <a:off x="5421085" y="4010610"/>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DEBT AND CREDIT</a:t>
                </a:r>
              </a:p>
            </xdr:txBody>
          </xdr:sp>
          <xdr:sp macro="" textlink="">
            <xdr:nvSpPr>
              <xdr:cNvPr id="38" name="Rectangle 37">
                <a:hlinkClick xmlns:r="http://schemas.openxmlformats.org/officeDocument/2006/relationships" r:id="rId16" tooltip="Cashflow"/>
                <a:extLst>
                  <a:ext uri="{FF2B5EF4-FFF2-40B4-BE49-F238E27FC236}">
                    <a16:creationId xmlns:a16="http://schemas.microsoft.com/office/drawing/2014/main" id="{00000000-0008-0000-0200-000026000000}"/>
                  </a:ext>
                </a:extLst>
              </xdr:cNvPr>
              <xdr:cNvSpPr/>
            </xdr:nvSpPr>
            <xdr:spPr>
              <a:xfrm>
                <a:off x="5421085" y="454919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CASHFLOW</a:t>
                </a:r>
              </a:p>
            </xdr:txBody>
          </xdr:sp>
          <xdr:sp macro="" textlink="">
            <xdr:nvSpPr>
              <xdr:cNvPr id="40" name="Rectangle 39">
                <a:hlinkClick xmlns:r="http://schemas.openxmlformats.org/officeDocument/2006/relationships" r:id="rId17" tooltip="Assets and Liabilities"/>
                <a:extLst>
                  <a:ext uri="{FF2B5EF4-FFF2-40B4-BE49-F238E27FC236}">
                    <a16:creationId xmlns:a16="http://schemas.microsoft.com/office/drawing/2014/main" id="{00000000-0008-0000-0200-000028000000}"/>
                  </a:ext>
                </a:extLst>
              </xdr:cNvPr>
              <xdr:cNvSpPr/>
            </xdr:nvSpPr>
            <xdr:spPr>
              <a:xfrm>
                <a:off x="5386628" y="5047816"/>
                <a:ext cx="2351008" cy="3776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ASSETS &amp; LIABILITIES</a:t>
                </a:r>
              </a:p>
            </xdr:txBody>
          </xdr:sp>
          <xdr:sp macro="" textlink="">
            <xdr:nvSpPr>
              <xdr:cNvPr id="41" name="Rectangle 40">
                <a:hlinkClick xmlns:r="http://schemas.openxmlformats.org/officeDocument/2006/relationships" r:id="rId18" tooltip="Capital"/>
                <a:extLst>
                  <a:ext uri="{FF2B5EF4-FFF2-40B4-BE49-F238E27FC236}">
                    <a16:creationId xmlns:a16="http://schemas.microsoft.com/office/drawing/2014/main" id="{00000000-0008-0000-0200-000029000000}"/>
                  </a:ext>
                </a:extLst>
              </xdr:cNvPr>
              <xdr:cNvSpPr/>
            </xdr:nvSpPr>
            <xdr:spPr>
              <a:xfrm>
                <a:off x="5421085" y="562636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CAPITAL</a:t>
                </a:r>
              </a:p>
            </xdr:txBody>
          </xdr:sp>
          <xdr:sp macro="" textlink="">
            <xdr:nvSpPr>
              <xdr:cNvPr id="42" name="Rectangle 41">
                <a:hlinkClick xmlns:r="http://schemas.openxmlformats.org/officeDocument/2006/relationships" r:id="rId19" tooltip="Budget Comparison"/>
                <a:extLst>
                  <a:ext uri="{FF2B5EF4-FFF2-40B4-BE49-F238E27FC236}">
                    <a16:creationId xmlns:a16="http://schemas.microsoft.com/office/drawing/2014/main" id="{00000000-0008-0000-0200-00002A000000}"/>
                  </a:ext>
                </a:extLst>
              </xdr:cNvPr>
              <xdr:cNvSpPr/>
            </xdr:nvSpPr>
            <xdr:spPr>
              <a:xfrm>
                <a:off x="5421085" y="616494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BUDGET </a:t>
                </a:r>
              </a:p>
            </xdr:txBody>
          </xdr:sp>
          <xdr:sp macro="" textlink="">
            <xdr:nvSpPr>
              <xdr:cNvPr id="25" name="Rectangle 24">
                <a:hlinkClick xmlns:r="http://schemas.openxmlformats.org/officeDocument/2006/relationships" r:id="rId20" tooltip="Dashboard"/>
                <a:extLst>
                  <a:ext uri="{FF2B5EF4-FFF2-40B4-BE49-F238E27FC236}">
                    <a16:creationId xmlns:a16="http://schemas.microsoft.com/office/drawing/2014/main" id="{00000000-0008-0000-0200-000019000000}"/>
                  </a:ext>
                </a:extLst>
              </xdr:cNvPr>
              <xdr:cNvSpPr/>
            </xdr:nvSpPr>
            <xdr:spPr>
              <a:xfrm>
                <a:off x="5421085" y="2394858"/>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DASHBOARD</a:t>
                </a:r>
              </a:p>
            </xdr:txBody>
          </xdr:sp>
        </xdr:grpSp>
        <xdr:grpSp>
          <xdr:nvGrpSpPr>
            <xdr:cNvPr id="10" name="Group 9">
              <a:extLst>
                <a:ext uri="{FF2B5EF4-FFF2-40B4-BE49-F238E27FC236}">
                  <a16:creationId xmlns:a16="http://schemas.microsoft.com/office/drawing/2014/main" id="{00000000-0008-0000-0200-00000A000000}"/>
                </a:ext>
              </a:extLst>
            </xdr:cNvPr>
            <xdr:cNvGrpSpPr/>
          </xdr:nvGrpSpPr>
          <xdr:grpSpPr>
            <a:xfrm>
              <a:off x="5587997" y="2667000"/>
              <a:ext cx="560318" cy="6372498"/>
              <a:chOff x="5587997" y="2667000"/>
              <a:chExt cx="560318" cy="6372498"/>
            </a:xfrm>
          </xdr:grpSpPr>
          <xdr:pic>
            <xdr:nvPicPr>
              <xdr:cNvPr id="14" name="Graphic 13" descr="Statistics outline">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587999" y="3498980"/>
                <a:ext cx="548640" cy="548640"/>
              </a:xfrm>
              <a:prstGeom prst="rect">
                <a:avLst/>
              </a:prstGeom>
            </xdr:spPr>
          </xdr:pic>
          <xdr:pic>
            <xdr:nvPicPr>
              <xdr:cNvPr id="16" name="Graphic 15" descr="Mortgage outline">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587999" y="5162940"/>
                <a:ext cx="548640" cy="548640"/>
              </a:xfrm>
              <a:prstGeom prst="rect">
                <a:avLst/>
              </a:prstGeom>
            </xdr:spPr>
          </xdr:pic>
          <xdr:pic>
            <xdr:nvPicPr>
              <xdr:cNvPr id="18" name="Graphic 17" descr="Arrow circle outline">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587999" y="5994920"/>
                <a:ext cx="548640" cy="548640"/>
              </a:xfrm>
              <a:prstGeom prst="rect">
                <a:avLst/>
              </a:prstGeom>
            </xdr:spPr>
          </xdr:pic>
          <xdr:pic>
            <xdr:nvPicPr>
              <xdr:cNvPr id="21" name="Graphic 20" descr="Gold bars outline">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5587999" y="7658880"/>
                <a:ext cx="548640" cy="548640"/>
              </a:xfrm>
              <a:prstGeom prst="rect">
                <a:avLst/>
              </a:prstGeom>
            </xdr:spPr>
          </xdr:pic>
          <xdr:pic>
            <xdr:nvPicPr>
              <xdr:cNvPr id="22" name="Graphic 21" descr="Clipboard Partially Ticked outline">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587999" y="6826900"/>
                <a:ext cx="548640" cy="548640"/>
              </a:xfrm>
              <a:prstGeom prst="rect">
                <a:avLst/>
              </a:prstGeom>
            </xdr:spPr>
          </xdr:pic>
          <xdr:pic>
            <xdr:nvPicPr>
              <xdr:cNvPr id="23" name="Graphic 22" descr="Bar chart outline">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5587999" y="8490858"/>
                <a:ext cx="548640" cy="548640"/>
              </a:xfrm>
              <a:prstGeom prst="rect">
                <a:avLst/>
              </a:prstGeom>
            </xdr:spPr>
          </xdr:pic>
          <xdr:pic>
            <xdr:nvPicPr>
              <xdr:cNvPr id="24" name="Graphic 23" descr="Dollar outline">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587999" y="4330960"/>
                <a:ext cx="548640" cy="548640"/>
              </a:xfrm>
              <a:prstGeom prst="rect">
                <a:avLst/>
              </a:prstGeom>
            </xdr:spPr>
          </xdr:pic>
          <xdr:pic>
            <xdr:nvPicPr>
              <xdr:cNvPr id="12" name="Graphic 11" descr="Pie chart outline">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5587997" y="2667000"/>
                <a:ext cx="560318" cy="560318"/>
              </a:xfrm>
              <a:prstGeom prst="rect">
                <a:avLst/>
              </a:prstGeom>
            </xdr:spPr>
          </xdr:pic>
        </xdr:grpSp>
      </xdr:grpSp>
    </xdr:grpSp>
    <xdr:clientData/>
  </xdr:twoCellAnchor>
  <xdr:twoCellAnchor>
    <xdr:from>
      <xdr:col>0</xdr:col>
      <xdr:colOff>255441</xdr:colOff>
      <xdr:row>6</xdr:row>
      <xdr:rowOff>101125</xdr:rowOff>
    </xdr:from>
    <xdr:to>
      <xdr:col>3</xdr:col>
      <xdr:colOff>64941</xdr:colOff>
      <xdr:row>8</xdr:row>
      <xdr:rowOff>151925</xdr:rowOff>
    </xdr:to>
    <xdr:sp macro="" textlink="">
      <xdr:nvSpPr>
        <xdr:cNvPr id="58" name="Rectangle 57">
          <a:hlinkClick xmlns:r="http://schemas.openxmlformats.org/officeDocument/2006/relationships" r:id="rId20" tooltip="Dashboard"/>
          <a:extLst>
            <a:ext uri="{FF2B5EF4-FFF2-40B4-BE49-F238E27FC236}">
              <a16:creationId xmlns:a16="http://schemas.microsoft.com/office/drawing/2014/main" id="{00000000-0008-0000-0200-00003A000000}"/>
            </a:ext>
          </a:extLst>
        </xdr:cNvPr>
        <xdr:cNvSpPr/>
      </xdr:nvSpPr>
      <xdr:spPr>
        <a:xfrm>
          <a:off x="255441" y="1320325"/>
          <a:ext cx="2286000" cy="457200"/>
        </a:xfrm>
        <a:prstGeom prst="rect">
          <a:avLst/>
        </a:prstGeom>
        <a:gradFill flip="none" rotWithShape="1">
          <a:gsLst>
            <a:gs pos="0">
              <a:srgbClr val="D4AF37">
                <a:lumMod val="99801"/>
                <a:lumOff val="199"/>
                <a:alpha val="80000"/>
              </a:srgbClr>
            </a:gs>
            <a:gs pos="98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736600</xdr:colOff>
      <xdr:row>5</xdr:row>
      <xdr:rowOff>0</xdr:rowOff>
    </xdr:to>
    <xdr:sp macro="" textlink="">
      <xdr:nvSpPr>
        <xdr:cNvPr id="3" name="Rectangle 2">
          <a:extLst>
            <a:ext uri="{FF2B5EF4-FFF2-40B4-BE49-F238E27FC236}">
              <a16:creationId xmlns:a16="http://schemas.microsoft.com/office/drawing/2014/main" id="{00000000-0008-0000-0B00-000003000000}"/>
            </a:ext>
          </a:extLst>
        </xdr:cNvPr>
        <xdr:cNvSpPr/>
      </xdr:nvSpPr>
      <xdr:spPr>
        <a:xfrm rot="5400000">
          <a:off x="10096500" y="-10096500"/>
          <a:ext cx="1016000" cy="21209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0</xdr:rowOff>
    </xdr:from>
    <xdr:to>
      <xdr:col>1</xdr:col>
      <xdr:colOff>512976</xdr:colOff>
      <xdr:row>5</xdr:row>
      <xdr:rowOff>90424</xdr:rowOff>
    </xdr:to>
    <xdr:pic>
      <xdr:nvPicPr>
        <xdr:cNvPr id="4" name="Picture 3">
          <a:hlinkClick xmlns:r="http://schemas.openxmlformats.org/officeDocument/2006/relationships" r:id="rId1" tooltip="Budget Home"/>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532276" cy="1106424"/>
        </a:xfrm>
        <a:prstGeom prst="rect">
          <a:avLst/>
        </a:prstGeom>
      </xdr:spPr>
    </xdr:pic>
    <xdr:clientData/>
  </xdr:twoCellAnchor>
  <xdr:twoCellAnchor>
    <xdr:from>
      <xdr:col>5</xdr:col>
      <xdr:colOff>393700</xdr:colOff>
      <xdr:row>0</xdr:row>
      <xdr:rowOff>0</xdr:rowOff>
    </xdr:from>
    <xdr:to>
      <xdr:col>12</xdr:col>
      <xdr:colOff>101600</xdr:colOff>
      <xdr:row>3</xdr:row>
      <xdr:rowOff>165100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7162800" y="0"/>
          <a:ext cx="7086600"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rPr>
            <a:t>Statement of Financial Position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482600</xdr:colOff>
      <xdr:row>5</xdr:row>
      <xdr:rowOff>12700</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rot="5400000">
          <a:off x="10344150" y="-10344150"/>
          <a:ext cx="1028700" cy="21717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0</xdr:rowOff>
    </xdr:from>
    <xdr:to>
      <xdr:col>0</xdr:col>
      <xdr:colOff>2532276</xdr:colOff>
      <xdr:row>5</xdr:row>
      <xdr:rowOff>90424</xdr:rowOff>
    </xdr:to>
    <xdr:pic>
      <xdr:nvPicPr>
        <xdr:cNvPr id="3" name="Picture 2">
          <a:hlinkClick xmlns:r="http://schemas.openxmlformats.org/officeDocument/2006/relationships" r:id="rId1" tooltip="Budget Home"/>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532276" cy="1106424"/>
        </a:xfrm>
        <a:prstGeom prst="rect">
          <a:avLst/>
        </a:prstGeom>
      </xdr:spPr>
    </xdr:pic>
    <xdr:clientData/>
  </xdr:twoCellAnchor>
  <xdr:twoCellAnchor>
    <xdr:from>
      <xdr:col>5</xdr:col>
      <xdr:colOff>254000</xdr:colOff>
      <xdr:row>0</xdr:row>
      <xdr:rowOff>0</xdr:rowOff>
    </xdr:from>
    <xdr:to>
      <xdr:col>11</xdr:col>
      <xdr:colOff>787400</xdr:colOff>
      <xdr:row>3</xdr:row>
      <xdr:rowOff>165100</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7785100" y="0"/>
          <a:ext cx="6858000"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rPr>
            <a:t>Statement of Comprehensive Income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12700</xdr:colOff>
      <xdr:row>5</xdr:row>
      <xdr:rowOff>0</xdr:rowOff>
    </xdr:to>
    <xdr:sp macro="" textlink="">
      <xdr:nvSpPr>
        <xdr:cNvPr id="5" name="Rectangle 4">
          <a:extLst>
            <a:ext uri="{FF2B5EF4-FFF2-40B4-BE49-F238E27FC236}">
              <a16:creationId xmlns:a16="http://schemas.microsoft.com/office/drawing/2014/main" id="{00000000-0008-0000-0D00-000005000000}"/>
            </a:ext>
          </a:extLst>
        </xdr:cNvPr>
        <xdr:cNvSpPr/>
      </xdr:nvSpPr>
      <xdr:spPr>
        <a:xfrm rot="5400000">
          <a:off x="10725150" y="-10725150"/>
          <a:ext cx="1016000" cy="224663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12700</xdr:rowOff>
    </xdr:from>
    <xdr:to>
      <xdr:col>0</xdr:col>
      <xdr:colOff>2532276</xdr:colOff>
      <xdr:row>5</xdr:row>
      <xdr:rowOff>103124</xdr:rowOff>
    </xdr:to>
    <xdr:pic>
      <xdr:nvPicPr>
        <xdr:cNvPr id="6" name="Picture 5">
          <a:hlinkClick xmlns:r="http://schemas.openxmlformats.org/officeDocument/2006/relationships" r:id="rId1" tooltip="Budget Home"/>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700"/>
          <a:ext cx="2532276" cy="1106424"/>
        </a:xfrm>
        <a:prstGeom prst="rect">
          <a:avLst/>
        </a:prstGeom>
      </xdr:spPr>
    </xdr:pic>
    <xdr:clientData/>
  </xdr:twoCellAnchor>
  <xdr:twoCellAnchor>
    <xdr:from>
      <xdr:col>4</xdr:col>
      <xdr:colOff>704850</xdr:colOff>
      <xdr:row>0</xdr:row>
      <xdr:rowOff>0</xdr:rowOff>
    </xdr:from>
    <xdr:to>
      <xdr:col>11</xdr:col>
      <xdr:colOff>412750</xdr:colOff>
      <xdr:row>3</xdr:row>
      <xdr:rowOff>165100</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7804150" y="0"/>
          <a:ext cx="6858000"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rPr>
            <a:t>Statement of Cash</a:t>
          </a:r>
          <a:r>
            <a:rPr lang="en-GB" sz="2000" b="1" baseline="0">
              <a:solidFill>
                <a:schemeClr val="bg1"/>
              </a:solidFill>
            </a:rPr>
            <a:t> Flow</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97971</xdr:colOff>
      <xdr:row>458</xdr:row>
      <xdr:rowOff>79830</xdr:rowOff>
    </xdr:from>
    <xdr:to>
      <xdr:col>15</xdr:col>
      <xdr:colOff>689429</xdr:colOff>
      <xdr:row>462</xdr:row>
      <xdr:rowOff>36287</xdr:rowOff>
    </xdr:to>
    <xdr:sp macro="" textlink="">
      <xdr:nvSpPr>
        <xdr:cNvPr id="69" name="TextBox 68">
          <a:extLst>
            <a:ext uri="{FF2B5EF4-FFF2-40B4-BE49-F238E27FC236}">
              <a16:creationId xmlns:a16="http://schemas.microsoft.com/office/drawing/2014/main" id="{00000000-0008-0000-0E00-000045000000}"/>
            </a:ext>
          </a:extLst>
        </xdr:cNvPr>
        <xdr:cNvSpPr txBox="1"/>
      </xdr:nvSpPr>
      <xdr:spPr>
        <a:xfrm>
          <a:off x="2601685" y="88889116"/>
          <a:ext cx="10606315" cy="75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3600" b="1">
              <a:latin typeface="Arial" panose="020B0604020202020204" pitchFamily="34" charset="0"/>
              <a:cs typeface="Arial" panose="020B0604020202020204" pitchFamily="34" charset="0"/>
            </a:rPr>
            <a:t>Complete</a:t>
          </a:r>
          <a:r>
            <a:rPr lang="en-ZA" sz="3600" b="1" baseline="0">
              <a:latin typeface="Arial" panose="020B0604020202020204" pitchFamily="34" charset="0"/>
              <a:cs typeface="Arial" panose="020B0604020202020204" pitchFamily="34" charset="0"/>
            </a:rPr>
            <a:t> the form below to start your free trial.</a:t>
          </a:r>
          <a:br>
            <a:rPr lang="en-ZA" sz="3600" b="1">
              <a:latin typeface="Arial" panose="020B0604020202020204" pitchFamily="34" charset="0"/>
              <a:cs typeface="Arial" panose="020B0604020202020204" pitchFamily="34" charset="0"/>
            </a:rPr>
          </a:br>
          <a:endParaRPr lang="en-GB" sz="3600" b="1">
            <a:latin typeface="Arial" panose="020B0604020202020204" pitchFamily="34" charset="0"/>
            <a:cs typeface="Arial" panose="020B0604020202020204" pitchFamily="34" charset="0"/>
          </a:endParaRPr>
        </a:p>
      </xdr:txBody>
    </xdr:sp>
    <xdr:clientData/>
  </xdr:twoCellAnchor>
  <xdr:twoCellAnchor>
    <xdr:from>
      <xdr:col>2</xdr:col>
      <xdr:colOff>598716</xdr:colOff>
      <xdr:row>464</xdr:row>
      <xdr:rowOff>108855</xdr:rowOff>
    </xdr:from>
    <xdr:to>
      <xdr:col>27</xdr:col>
      <xdr:colOff>765630</xdr:colOff>
      <xdr:row>464</xdr:row>
      <xdr:rowOff>108855</xdr:rowOff>
    </xdr:to>
    <xdr:cxnSp macro="">
      <xdr:nvCxnSpPr>
        <xdr:cNvPr id="88" name="Straight Connector 87">
          <a:extLst>
            <a:ext uri="{FF2B5EF4-FFF2-40B4-BE49-F238E27FC236}">
              <a16:creationId xmlns:a16="http://schemas.microsoft.com/office/drawing/2014/main" id="{00000000-0008-0000-0E00-000058000000}"/>
            </a:ext>
          </a:extLst>
        </xdr:cNvPr>
        <xdr:cNvCxnSpPr/>
      </xdr:nvCxnSpPr>
      <xdr:spPr>
        <a:xfrm>
          <a:off x="2267859" y="90115569"/>
          <a:ext cx="21031200" cy="0"/>
        </a:xfrm>
        <a:prstGeom prst="line">
          <a:avLst/>
        </a:prstGeom>
        <a:ln w="381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32</xdr:col>
      <xdr:colOff>495299</xdr:colOff>
      <xdr:row>489</xdr:row>
      <xdr:rowOff>175984</xdr:rowOff>
    </xdr:from>
    <xdr:to>
      <xdr:col>33</xdr:col>
      <xdr:colOff>498928</xdr:colOff>
      <xdr:row>490</xdr:row>
      <xdr:rowOff>192313</xdr:rowOff>
    </xdr:to>
    <xdr:pic>
      <xdr:nvPicPr>
        <xdr:cNvPr id="125" name="Picture 124">
          <a:extLst>
            <a:ext uri="{FF2B5EF4-FFF2-40B4-BE49-F238E27FC236}">
              <a16:creationId xmlns:a16="http://schemas.microsoft.com/office/drawing/2014/main" id="{00000000-0008-0000-0E00-00007D000000}"/>
            </a:ext>
          </a:extLst>
        </xdr:cNvPr>
        <xdr:cNvPicPr>
          <a:picLocks noChangeAspect="1"/>
        </xdr:cNvPicPr>
      </xdr:nvPicPr>
      <xdr:blipFill>
        <a:blip xmlns:r="http://schemas.openxmlformats.org/officeDocument/2006/relationships" r:embed="rId1"/>
        <a:stretch>
          <a:fillRect/>
        </a:stretch>
      </xdr:blipFill>
      <xdr:spPr>
        <a:xfrm>
          <a:off x="27201585" y="95171984"/>
          <a:ext cx="838200" cy="215900"/>
        </a:xfrm>
        <a:prstGeom prst="rect">
          <a:avLst/>
        </a:prstGeom>
      </xdr:spPr>
    </xdr:pic>
    <xdr:clientData/>
  </xdr:twoCellAnchor>
  <xdr:twoCellAnchor>
    <xdr:from>
      <xdr:col>0</xdr:col>
      <xdr:colOff>0</xdr:colOff>
      <xdr:row>511</xdr:row>
      <xdr:rowOff>90715</xdr:rowOff>
    </xdr:from>
    <xdr:to>
      <xdr:col>1</xdr:col>
      <xdr:colOff>381000</xdr:colOff>
      <xdr:row>514</xdr:row>
      <xdr:rowOff>90714</xdr:rowOff>
    </xdr:to>
    <xdr:sp macro="" textlink="">
      <xdr:nvSpPr>
        <xdr:cNvPr id="9222" name="Rectangle 9221">
          <a:extLst>
            <a:ext uri="{FF2B5EF4-FFF2-40B4-BE49-F238E27FC236}">
              <a16:creationId xmlns:a16="http://schemas.microsoft.com/office/drawing/2014/main" id="{00000000-0008-0000-0E00-000006240000}"/>
            </a:ext>
          </a:extLst>
        </xdr:cNvPr>
        <xdr:cNvSpPr/>
      </xdr:nvSpPr>
      <xdr:spPr>
        <a:xfrm>
          <a:off x="0" y="99477286"/>
          <a:ext cx="1215571" cy="59871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18141</xdr:colOff>
      <xdr:row>468</xdr:row>
      <xdr:rowOff>127001</xdr:rowOff>
    </xdr:from>
    <xdr:to>
      <xdr:col>27</xdr:col>
      <xdr:colOff>708296</xdr:colOff>
      <xdr:row>550</xdr:row>
      <xdr:rowOff>113937</xdr:rowOff>
    </xdr:to>
    <xdr:grpSp>
      <xdr:nvGrpSpPr>
        <xdr:cNvPr id="9227" name="Group 9226">
          <a:extLst>
            <a:ext uri="{FF2B5EF4-FFF2-40B4-BE49-F238E27FC236}">
              <a16:creationId xmlns:a16="http://schemas.microsoft.com/office/drawing/2014/main" id="{00000000-0008-0000-0E00-00000B240000}"/>
            </a:ext>
          </a:extLst>
        </xdr:cNvPr>
        <xdr:cNvGrpSpPr/>
      </xdr:nvGrpSpPr>
      <xdr:grpSpPr>
        <a:xfrm>
          <a:off x="2515808" y="92583001"/>
          <a:ext cx="20671488" cy="16186492"/>
          <a:chOff x="2521855" y="90932001"/>
          <a:chExt cx="20719870" cy="16351793"/>
        </a:xfrm>
      </xdr:grpSpPr>
      <xdr:grpSp>
        <xdr:nvGrpSpPr>
          <xdr:cNvPr id="9221" name="Group 9220">
            <a:extLst>
              <a:ext uri="{FF2B5EF4-FFF2-40B4-BE49-F238E27FC236}">
                <a16:creationId xmlns:a16="http://schemas.microsoft.com/office/drawing/2014/main" id="{00000000-0008-0000-0E00-000005240000}"/>
              </a:ext>
            </a:extLst>
          </xdr:cNvPr>
          <xdr:cNvGrpSpPr/>
        </xdr:nvGrpSpPr>
        <xdr:grpSpPr>
          <a:xfrm>
            <a:off x="2576285" y="90932001"/>
            <a:ext cx="20665440" cy="12737738"/>
            <a:chOff x="2431142" y="91022715"/>
            <a:chExt cx="20665440" cy="12737738"/>
          </a:xfrm>
        </xdr:grpSpPr>
        <xdr:grpSp>
          <xdr:nvGrpSpPr>
            <xdr:cNvPr id="9220" name="Group 9219">
              <a:extLst>
                <a:ext uri="{FF2B5EF4-FFF2-40B4-BE49-F238E27FC236}">
                  <a16:creationId xmlns:a16="http://schemas.microsoft.com/office/drawing/2014/main" id="{00000000-0008-0000-0E00-000004240000}"/>
                </a:ext>
              </a:extLst>
            </xdr:cNvPr>
            <xdr:cNvGrpSpPr/>
          </xdr:nvGrpSpPr>
          <xdr:grpSpPr>
            <a:xfrm>
              <a:off x="2431142" y="91022715"/>
              <a:ext cx="6705601" cy="12126684"/>
              <a:chOff x="2431142" y="91022715"/>
              <a:chExt cx="6705601" cy="12126684"/>
            </a:xfrm>
          </xdr:grpSpPr>
          <xdr:sp macro="" textlink="">
            <xdr:nvSpPr>
              <xdr:cNvPr id="115" name="TextBox 114">
                <a:extLst>
                  <a:ext uri="{FF2B5EF4-FFF2-40B4-BE49-F238E27FC236}">
                    <a16:creationId xmlns:a16="http://schemas.microsoft.com/office/drawing/2014/main" id="{00000000-0008-0000-0E00-000073000000}"/>
                  </a:ext>
                </a:extLst>
              </xdr:cNvPr>
              <xdr:cNvSpPr txBox="1"/>
            </xdr:nvSpPr>
            <xdr:spPr>
              <a:xfrm>
                <a:off x="2431142" y="91022715"/>
                <a:ext cx="3628572"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Arial" panose="020B0604020202020204" pitchFamily="34" charset="0"/>
                    <a:cs typeface="Arial" panose="020B0604020202020204" pitchFamily="34" charset="0"/>
                  </a:rPr>
                  <a:t>Name</a:t>
                </a:r>
              </a:p>
            </xdr:txBody>
          </xdr:sp>
          <xdr:sp macro="" textlink="">
            <xdr:nvSpPr>
              <xdr:cNvPr id="117" name="TextBox 116">
                <a:extLst>
                  <a:ext uri="{FF2B5EF4-FFF2-40B4-BE49-F238E27FC236}">
                    <a16:creationId xmlns:a16="http://schemas.microsoft.com/office/drawing/2014/main" id="{00000000-0008-0000-0E00-000075000000}"/>
                  </a:ext>
                </a:extLst>
              </xdr:cNvPr>
              <xdr:cNvSpPr txBox="1"/>
            </xdr:nvSpPr>
            <xdr:spPr>
              <a:xfrm>
                <a:off x="2431142" y="92950091"/>
                <a:ext cx="3628572"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Arial" panose="020B0604020202020204" pitchFamily="34" charset="0"/>
                    <a:cs typeface="Arial" panose="020B0604020202020204" pitchFamily="34" charset="0"/>
                  </a:rPr>
                  <a:t>Surname</a:t>
                </a:r>
              </a:p>
            </xdr:txBody>
          </xdr:sp>
          <xdr:sp macro="" textlink="">
            <xdr:nvSpPr>
              <xdr:cNvPr id="120" name="TextBox 119">
                <a:extLst>
                  <a:ext uri="{FF2B5EF4-FFF2-40B4-BE49-F238E27FC236}">
                    <a16:creationId xmlns:a16="http://schemas.microsoft.com/office/drawing/2014/main" id="{00000000-0008-0000-0E00-000078000000}"/>
                  </a:ext>
                </a:extLst>
              </xdr:cNvPr>
              <xdr:cNvSpPr txBox="1"/>
            </xdr:nvSpPr>
            <xdr:spPr>
              <a:xfrm>
                <a:off x="2431142" y="94877467"/>
                <a:ext cx="3628572"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Arial" panose="020B0604020202020204" pitchFamily="34" charset="0"/>
                    <a:cs typeface="Arial" panose="020B0604020202020204" pitchFamily="34" charset="0"/>
                  </a:rPr>
                  <a:t>Business Name</a:t>
                </a:r>
              </a:p>
            </xdr:txBody>
          </xdr:sp>
          <xdr:sp macro="" textlink="">
            <xdr:nvSpPr>
              <xdr:cNvPr id="121" name="TextBox 120">
                <a:extLst>
                  <a:ext uri="{FF2B5EF4-FFF2-40B4-BE49-F238E27FC236}">
                    <a16:creationId xmlns:a16="http://schemas.microsoft.com/office/drawing/2014/main" id="{00000000-0008-0000-0E00-000079000000}"/>
                  </a:ext>
                </a:extLst>
              </xdr:cNvPr>
              <xdr:cNvSpPr txBox="1"/>
            </xdr:nvSpPr>
            <xdr:spPr>
              <a:xfrm>
                <a:off x="2431142" y="96804843"/>
                <a:ext cx="3628572"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Arial" panose="020B0604020202020204" pitchFamily="34" charset="0"/>
                    <a:cs typeface="Arial" panose="020B0604020202020204" pitchFamily="34" charset="0"/>
                  </a:rPr>
                  <a:t>Valid E-mail Address</a:t>
                </a:r>
              </a:p>
            </xdr:txBody>
          </xdr:sp>
          <xdr:sp macro="" textlink="">
            <xdr:nvSpPr>
              <xdr:cNvPr id="123" name="TextBox 122">
                <a:extLst>
                  <a:ext uri="{FF2B5EF4-FFF2-40B4-BE49-F238E27FC236}">
                    <a16:creationId xmlns:a16="http://schemas.microsoft.com/office/drawing/2014/main" id="{00000000-0008-0000-0E00-00007B000000}"/>
                  </a:ext>
                </a:extLst>
              </xdr:cNvPr>
              <xdr:cNvSpPr txBox="1"/>
            </xdr:nvSpPr>
            <xdr:spPr>
              <a:xfrm>
                <a:off x="2431142" y="98732219"/>
                <a:ext cx="3628572"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Arial" panose="020B0604020202020204" pitchFamily="34" charset="0"/>
                    <a:cs typeface="Arial" panose="020B0604020202020204" pitchFamily="34" charset="0"/>
                  </a:rPr>
                  <a:t>Country</a:t>
                </a:r>
              </a:p>
            </xdr:txBody>
          </xdr:sp>
          <xdr:sp macro="" textlink="">
            <xdr:nvSpPr>
              <xdr:cNvPr id="126" name="TextBox 125">
                <a:extLst>
                  <a:ext uri="{FF2B5EF4-FFF2-40B4-BE49-F238E27FC236}">
                    <a16:creationId xmlns:a16="http://schemas.microsoft.com/office/drawing/2014/main" id="{00000000-0008-0000-0E00-00007E000000}"/>
                  </a:ext>
                </a:extLst>
              </xdr:cNvPr>
              <xdr:cNvSpPr txBox="1"/>
            </xdr:nvSpPr>
            <xdr:spPr>
              <a:xfrm>
                <a:off x="2431142" y="100659595"/>
                <a:ext cx="3628572"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Arial" panose="020B0604020202020204" pitchFamily="34" charset="0"/>
                    <a:cs typeface="Arial" panose="020B0604020202020204" pitchFamily="34" charset="0"/>
                  </a:rPr>
                  <a:t>Referral Code (Optional)</a:t>
                </a:r>
              </a:p>
            </xdr:txBody>
          </xdr:sp>
          <xdr:sp macro="" textlink="">
            <xdr:nvSpPr>
              <xdr:cNvPr id="9216" name="TextBox 9215">
                <a:extLst>
                  <a:ext uri="{FF2B5EF4-FFF2-40B4-BE49-F238E27FC236}">
                    <a16:creationId xmlns:a16="http://schemas.microsoft.com/office/drawing/2014/main" id="{00000000-0008-0000-0E00-000000240000}"/>
                  </a:ext>
                </a:extLst>
              </xdr:cNvPr>
              <xdr:cNvSpPr txBox="1"/>
            </xdr:nvSpPr>
            <xdr:spPr>
              <a:xfrm>
                <a:off x="2431142" y="102586971"/>
                <a:ext cx="6705601"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Arial" panose="020B0604020202020204" pitchFamily="34" charset="0"/>
                    <a:cs typeface="Arial" panose="020B0604020202020204" pitchFamily="34" charset="0"/>
                  </a:rPr>
                  <a:t>Cell Number</a:t>
                </a:r>
                <a:r>
                  <a:rPr lang="en-GB" sz="2000" baseline="0">
                    <a:latin typeface="Arial" panose="020B0604020202020204" pitchFamily="34" charset="0"/>
                    <a:cs typeface="Arial" panose="020B0604020202020204" pitchFamily="34" charset="0"/>
                  </a:rPr>
                  <a:t> (inc. country code e.g. +27) to send OTP</a:t>
                </a:r>
                <a:endParaRPr lang="en-GB" sz="2000">
                  <a:latin typeface="Arial" panose="020B0604020202020204" pitchFamily="34" charset="0"/>
                  <a:cs typeface="Arial" panose="020B0604020202020204" pitchFamily="34" charset="0"/>
                </a:endParaRPr>
              </a:p>
            </xdr:txBody>
          </xdr:sp>
        </xdr:grpSp>
        <xdr:grpSp>
          <xdr:nvGrpSpPr>
            <xdr:cNvPr id="9219" name="Group 9218">
              <a:extLst>
                <a:ext uri="{FF2B5EF4-FFF2-40B4-BE49-F238E27FC236}">
                  <a16:creationId xmlns:a16="http://schemas.microsoft.com/office/drawing/2014/main" id="{00000000-0008-0000-0E00-000003240000}"/>
                </a:ext>
              </a:extLst>
            </xdr:cNvPr>
            <xdr:cNvGrpSpPr/>
          </xdr:nvGrpSpPr>
          <xdr:grpSpPr>
            <a:xfrm>
              <a:off x="2431142" y="91610544"/>
              <a:ext cx="20665440" cy="12149909"/>
              <a:chOff x="2456542" y="91610544"/>
              <a:chExt cx="20665440" cy="12149909"/>
            </a:xfrm>
          </xdr:grpSpPr>
          <xdr:sp macro="" textlink="">
            <xdr:nvSpPr>
              <xdr:cNvPr id="116" name="TextBox 115">
                <a:extLst>
                  <a:ext uri="{FF2B5EF4-FFF2-40B4-BE49-F238E27FC236}">
                    <a16:creationId xmlns:a16="http://schemas.microsoft.com/office/drawing/2014/main" id="{00000000-0008-0000-0E00-000074000000}"/>
                  </a:ext>
                </a:extLst>
              </xdr:cNvPr>
              <xdr:cNvSpPr txBox="1"/>
            </xdr:nvSpPr>
            <xdr:spPr>
              <a:xfrm>
                <a:off x="2456542" y="91610544"/>
                <a:ext cx="20665440" cy="640080"/>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a:latin typeface="Arial" panose="020B0604020202020204" pitchFamily="34" charset="0"/>
                  <a:cs typeface="Arial" panose="020B0604020202020204" pitchFamily="34" charset="0"/>
                </a:endParaRPr>
              </a:p>
            </xdr:txBody>
          </xdr:sp>
          <xdr:sp macro="" textlink="">
            <xdr:nvSpPr>
              <xdr:cNvPr id="118" name="TextBox 117">
                <a:extLst>
                  <a:ext uri="{FF2B5EF4-FFF2-40B4-BE49-F238E27FC236}">
                    <a16:creationId xmlns:a16="http://schemas.microsoft.com/office/drawing/2014/main" id="{00000000-0008-0000-0E00-000076000000}"/>
                  </a:ext>
                </a:extLst>
              </xdr:cNvPr>
              <xdr:cNvSpPr txBox="1"/>
            </xdr:nvSpPr>
            <xdr:spPr>
              <a:xfrm>
                <a:off x="2456542" y="93528849"/>
                <a:ext cx="20665440" cy="640080"/>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a:latin typeface="Arial" panose="020B0604020202020204" pitchFamily="34" charset="0"/>
                  <a:cs typeface="Arial" panose="020B0604020202020204" pitchFamily="34" charset="0"/>
                </a:endParaRPr>
              </a:p>
            </xdr:txBody>
          </xdr:sp>
          <xdr:sp macro="" textlink="">
            <xdr:nvSpPr>
              <xdr:cNvPr id="119" name="TextBox 118">
                <a:extLst>
                  <a:ext uri="{FF2B5EF4-FFF2-40B4-BE49-F238E27FC236}">
                    <a16:creationId xmlns:a16="http://schemas.microsoft.com/office/drawing/2014/main" id="{00000000-0008-0000-0E00-000077000000}"/>
                  </a:ext>
                </a:extLst>
              </xdr:cNvPr>
              <xdr:cNvSpPr txBox="1"/>
            </xdr:nvSpPr>
            <xdr:spPr>
              <a:xfrm>
                <a:off x="2456542" y="95447154"/>
                <a:ext cx="20665440" cy="640080"/>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a:latin typeface="Arial" panose="020B0604020202020204" pitchFamily="34" charset="0"/>
                  <a:cs typeface="Arial" panose="020B0604020202020204" pitchFamily="34" charset="0"/>
                </a:endParaRPr>
              </a:p>
            </xdr:txBody>
          </xdr:sp>
          <xdr:sp macro="" textlink="">
            <xdr:nvSpPr>
              <xdr:cNvPr id="122" name="TextBox 121">
                <a:extLst>
                  <a:ext uri="{FF2B5EF4-FFF2-40B4-BE49-F238E27FC236}">
                    <a16:creationId xmlns:a16="http://schemas.microsoft.com/office/drawing/2014/main" id="{00000000-0008-0000-0E00-00007A000000}"/>
                  </a:ext>
                </a:extLst>
              </xdr:cNvPr>
              <xdr:cNvSpPr txBox="1"/>
            </xdr:nvSpPr>
            <xdr:spPr>
              <a:xfrm>
                <a:off x="2456542" y="97365459"/>
                <a:ext cx="20665440" cy="640080"/>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a:latin typeface="Arial" panose="020B0604020202020204" pitchFamily="34" charset="0"/>
                  <a:cs typeface="Arial" panose="020B0604020202020204" pitchFamily="34" charset="0"/>
                </a:endParaRPr>
              </a:p>
            </xdr:txBody>
          </xdr:sp>
          <xdr:sp macro="" textlink="">
            <xdr:nvSpPr>
              <xdr:cNvPr id="124" name="TextBox 123">
                <a:extLst>
                  <a:ext uri="{FF2B5EF4-FFF2-40B4-BE49-F238E27FC236}">
                    <a16:creationId xmlns:a16="http://schemas.microsoft.com/office/drawing/2014/main" id="{00000000-0008-0000-0E00-00007C000000}"/>
                  </a:ext>
                </a:extLst>
              </xdr:cNvPr>
              <xdr:cNvSpPr txBox="1"/>
            </xdr:nvSpPr>
            <xdr:spPr>
              <a:xfrm>
                <a:off x="2456542" y="99283764"/>
                <a:ext cx="20665440" cy="640080"/>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a:latin typeface="Arial" panose="020B0604020202020204" pitchFamily="34" charset="0"/>
                  <a:cs typeface="Arial" panose="020B0604020202020204" pitchFamily="34" charset="0"/>
                </a:endParaRPr>
              </a:p>
            </xdr:txBody>
          </xdr:sp>
          <xdr:sp macro="" textlink="">
            <xdr:nvSpPr>
              <xdr:cNvPr id="127" name="TextBox 126">
                <a:extLst>
                  <a:ext uri="{FF2B5EF4-FFF2-40B4-BE49-F238E27FC236}">
                    <a16:creationId xmlns:a16="http://schemas.microsoft.com/office/drawing/2014/main" id="{00000000-0008-0000-0E00-00007F000000}"/>
                  </a:ext>
                </a:extLst>
              </xdr:cNvPr>
              <xdr:cNvSpPr txBox="1"/>
            </xdr:nvSpPr>
            <xdr:spPr>
              <a:xfrm>
                <a:off x="2456542" y="101202069"/>
                <a:ext cx="20665440" cy="640080"/>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a:latin typeface="Arial" panose="020B0604020202020204" pitchFamily="34" charset="0"/>
                  <a:cs typeface="Arial" panose="020B0604020202020204" pitchFamily="34" charset="0"/>
                </a:endParaRPr>
              </a:p>
            </xdr:txBody>
          </xdr:sp>
          <xdr:sp macro="" textlink="">
            <xdr:nvSpPr>
              <xdr:cNvPr id="9218" name="TextBox 9217">
                <a:extLst>
                  <a:ext uri="{FF2B5EF4-FFF2-40B4-BE49-F238E27FC236}">
                    <a16:creationId xmlns:a16="http://schemas.microsoft.com/office/drawing/2014/main" id="{00000000-0008-0000-0E00-000002240000}"/>
                  </a:ext>
                </a:extLst>
              </xdr:cNvPr>
              <xdr:cNvSpPr txBox="1"/>
            </xdr:nvSpPr>
            <xdr:spPr>
              <a:xfrm>
                <a:off x="2456542" y="103120373"/>
                <a:ext cx="20665440" cy="640080"/>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a:latin typeface="Arial" panose="020B0604020202020204" pitchFamily="34" charset="0"/>
                  <a:cs typeface="Arial" panose="020B0604020202020204" pitchFamily="34" charset="0"/>
                </a:endParaRPr>
              </a:p>
            </xdr:txBody>
          </xdr:sp>
        </xdr:grpSp>
      </xdr:grpSp>
      <xdr:sp macro="" textlink="">
        <xdr:nvSpPr>
          <xdr:cNvPr id="9223" name="Rounded Rectangle 9222">
            <a:extLst>
              <a:ext uri="{FF2B5EF4-FFF2-40B4-BE49-F238E27FC236}">
                <a16:creationId xmlns:a16="http://schemas.microsoft.com/office/drawing/2014/main" id="{00000000-0008-0000-0E00-000007240000}"/>
              </a:ext>
            </a:extLst>
          </xdr:cNvPr>
          <xdr:cNvSpPr/>
        </xdr:nvSpPr>
        <xdr:spPr>
          <a:xfrm>
            <a:off x="2521855" y="104230714"/>
            <a:ext cx="7315200" cy="1251858"/>
          </a:xfrm>
          <a:prstGeom prst="roundRect">
            <a:avLst>
              <a:gd name="adj" fmla="val 50000"/>
            </a:avLst>
          </a:prstGeom>
          <a:solidFill>
            <a:schemeClr val="bg1">
              <a:lumMod val="95000"/>
            </a:schemeClr>
          </a:solidFill>
          <a:ln w="38100">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rgbClr val="00CCFF"/>
                </a:solidFill>
                <a:latin typeface="Arial" panose="020B0604020202020204" pitchFamily="34" charset="0"/>
                <a:cs typeface="Arial" panose="020B0604020202020204" pitchFamily="34" charset="0"/>
              </a:rPr>
              <a:t>Click here</a:t>
            </a:r>
            <a:r>
              <a:rPr lang="en-GB" sz="2000" b="1" baseline="0">
                <a:solidFill>
                  <a:srgbClr val="00CCFF"/>
                </a:solidFill>
                <a:latin typeface="Arial" panose="020B0604020202020204" pitchFamily="34" charset="0"/>
                <a:cs typeface="Arial" panose="020B0604020202020204" pitchFamily="34" charset="0"/>
              </a:rPr>
              <a:t> to verify your phone</a:t>
            </a:r>
            <a:endParaRPr lang="en-GB" sz="2000" b="1">
              <a:solidFill>
                <a:srgbClr val="00CCFF"/>
              </a:solidFill>
              <a:latin typeface="Arial" panose="020B0604020202020204" pitchFamily="34" charset="0"/>
              <a:cs typeface="Arial" panose="020B0604020202020204" pitchFamily="34" charset="0"/>
            </a:endParaRPr>
          </a:p>
        </xdr:txBody>
      </xdr:sp>
      <xdr:grpSp>
        <xdr:nvGrpSpPr>
          <xdr:cNvPr id="9226" name="Group 9225">
            <a:extLst>
              <a:ext uri="{FF2B5EF4-FFF2-40B4-BE49-F238E27FC236}">
                <a16:creationId xmlns:a16="http://schemas.microsoft.com/office/drawing/2014/main" id="{00000000-0008-0000-0E00-00000A240000}"/>
              </a:ext>
            </a:extLst>
          </xdr:cNvPr>
          <xdr:cNvGrpSpPr/>
        </xdr:nvGrpSpPr>
        <xdr:grpSpPr>
          <a:xfrm>
            <a:off x="2576285" y="106081286"/>
            <a:ext cx="20665440" cy="1202508"/>
            <a:chOff x="2594428" y="106081286"/>
            <a:chExt cx="20665440" cy="1202508"/>
          </a:xfrm>
        </xdr:grpSpPr>
        <xdr:sp macro="" textlink="">
          <xdr:nvSpPr>
            <xdr:cNvPr id="9224" name="TextBox 9223">
              <a:extLst>
                <a:ext uri="{FF2B5EF4-FFF2-40B4-BE49-F238E27FC236}">
                  <a16:creationId xmlns:a16="http://schemas.microsoft.com/office/drawing/2014/main" id="{00000000-0008-0000-0E00-000008240000}"/>
                </a:ext>
              </a:extLst>
            </xdr:cNvPr>
            <xdr:cNvSpPr txBox="1"/>
          </xdr:nvSpPr>
          <xdr:spPr>
            <a:xfrm>
              <a:off x="2594428" y="106081286"/>
              <a:ext cx="6705601"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Arial" panose="020B0604020202020204" pitchFamily="34" charset="0"/>
                  <a:cs typeface="Arial" panose="020B0604020202020204" pitchFamily="34" charset="0"/>
                </a:rPr>
                <a:t>OTP sent</a:t>
              </a:r>
              <a:r>
                <a:rPr lang="en-GB" sz="2000" baseline="0">
                  <a:latin typeface="Arial" panose="020B0604020202020204" pitchFamily="34" charset="0"/>
                  <a:cs typeface="Arial" panose="020B0604020202020204" pitchFamily="34" charset="0"/>
                </a:rPr>
                <a:t> to above Cell Number</a:t>
              </a:r>
              <a:endParaRPr lang="en-GB" sz="2000">
                <a:latin typeface="Arial" panose="020B0604020202020204" pitchFamily="34" charset="0"/>
                <a:cs typeface="Arial" panose="020B0604020202020204" pitchFamily="34" charset="0"/>
              </a:endParaRPr>
            </a:p>
          </xdr:txBody>
        </xdr:sp>
        <xdr:sp macro="" textlink="">
          <xdr:nvSpPr>
            <xdr:cNvPr id="9225" name="TextBox 9224">
              <a:extLst>
                <a:ext uri="{FF2B5EF4-FFF2-40B4-BE49-F238E27FC236}">
                  <a16:creationId xmlns:a16="http://schemas.microsoft.com/office/drawing/2014/main" id="{00000000-0008-0000-0E00-000009240000}"/>
                </a:ext>
              </a:extLst>
            </xdr:cNvPr>
            <xdr:cNvSpPr txBox="1"/>
          </xdr:nvSpPr>
          <xdr:spPr>
            <a:xfrm>
              <a:off x="2594428" y="106643714"/>
              <a:ext cx="20665440" cy="640080"/>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a:latin typeface="Arial" panose="020B0604020202020204" pitchFamily="34" charset="0"/>
                <a:cs typeface="Arial" panose="020B0604020202020204" pitchFamily="34" charset="0"/>
              </a:endParaRPr>
            </a:p>
          </xdr:txBody>
        </xdr:sp>
      </xdr:grpSp>
    </xdr:grpSp>
    <xdr:clientData/>
  </xdr:twoCellAnchor>
  <xdr:twoCellAnchor>
    <xdr:from>
      <xdr:col>3</xdr:col>
      <xdr:colOff>18144</xdr:colOff>
      <xdr:row>556</xdr:row>
      <xdr:rowOff>18143</xdr:rowOff>
    </xdr:from>
    <xdr:to>
      <xdr:col>26</xdr:col>
      <xdr:colOff>544287</xdr:colOff>
      <xdr:row>564</xdr:row>
      <xdr:rowOff>18144</xdr:rowOff>
    </xdr:to>
    <xdr:sp macro="" textlink="">
      <xdr:nvSpPr>
        <xdr:cNvPr id="9228" name="TextBox 9227">
          <a:extLst>
            <a:ext uri="{FF2B5EF4-FFF2-40B4-BE49-F238E27FC236}">
              <a16:creationId xmlns:a16="http://schemas.microsoft.com/office/drawing/2014/main" id="{00000000-0008-0000-0E00-00000C240000}"/>
            </a:ext>
          </a:extLst>
        </xdr:cNvPr>
        <xdr:cNvSpPr txBox="1"/>
      </xdr:nvSpPr>
      <xdr:spPr>
        <a:xfrm>
          <a:off x="2521858" y="108385429"/>
          <a:ext cx="19721286" cy="15965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2000" b="0" i="0">
              <a:solidFill>
                <a:schemeClr val="dk1"/>
              </a:solidFill>
              <a:effectLst/>
              <a:latin typeface="Arial" panose="020B0604020202020204" pitchFamily="34" charset="0"/>
              <a:ea typeface="+mn-ea"/>
              <a:cs typeface="Arial" panose="020B0604020202020204" pitchFamily="34" charset="0"/>
            </a:rPr>
            <a:t>We will use your data to record your preferences, for marketing and, where relevant, to provide the service required. Please see the</a:t>
          </a:r>
          <a:r>
            <a:rPr lang="en-ZA" sz="2000" b="0" i="0" baseline="0">
              <a:solidFill>
                <a:schemeClr val="dk1"/>
              </a:solidFill>
              <a:effectLst/>
              <a:latin typeface="Arial" panose="020B0604020202020204" pitchFamily="34" charset="0"/>
              <a:ea typeface="+mn-ea"/>
              <a:cs typeface="Arial" panose="020B0604020202020204" pitchFamily="34" charset="0"/>
            </a:rPr>
            <a:t> </a:t>
          </a:r>
          <a:r>
            <a:rPr lang="en-ZA" sz="2000" b="0" i="0" baseline="0">
              <a:solidFill>
                <a:srgbClr val="00CCFF"/>
              </a:solidFill>
              <a:effectLst/>
              <a:latin typeface="Arial" panose="020B0604020202020204" pitchFamily="34" charset="0"/>
              <a:ea typeface="+mn-ea"/>
              <a:cs typeface="Arial" panose="020B0604020202020204" pitchFamily="34" charset="0"/>
            </a:rPr>
            <a:t>Clear View Analytics Notice </a:t>
          </a:r>
          <a:r>
            <a:rPr lang="en-ZA" sz="2000" b="0" i="0">
              <a:solidFill>
                <a:schemeClr val="dk1"/>
              </a:solidFill>
              <a:effectLst/>
              <a:latin typeface="Arial" panose="020B0604020202020204" pitchFamily="34" charset="0"/>
              <a:ea typeface="+mn-ea"/>
              <a:cs typeface="Arial" panose="020B0604020202020204" pitchFamily="34" charset="0"/>
            </a:rPr>
            <a:t>for further details. </a:t>
          </a:r>
        </a:p>
        <a:p>
          <a:r>
            <a:rPr lang="en-ZA" sz="2000" b="0" i="0">
              <a:solidFill>
                <a:schemeClr val="dk1"/>
              </a:solidFill>
              <a:effectLst/>
              <a:latin typeface="Arial" panose="020B0604020202020204" pitchFamily="34" charset="0"/>
              <a:ea typeface="+mn-ea"/>
              <a:cs typeface="Arial" panose="020B0604020202020204" pitchFamily="34" charset="0"/>
            </a:rPr>
            <a:t>Would you like to receive relevant email marketing about Clear View</a:t>
          </a:r>
          <a:r>
            <a:rPr lang="en-ZA" sz="2000" b="0" i="0" baseline="0">
              <a:solidFill>
                <a:schemeClr val="dk1"/>
              </a:solidFill>
              <a:effectLst/>
              <a:latin typeface="Arial" panose="020B0604020202020204" pitchFamily="34" charset="0"/>
              <a:ea typeface="+mn-ea"/>
              <a:cs typeface="Arial" panose="020B0604020202020204" pitchFamily="34" charset="0"/>
            </a:rPr>
            <a:t> Analytics</a:t>
          </a:r>
          <a:r>
            <a:rPr lang="en-ZA" sz="2000" b="0" i="0">
              <a:solidFill>
                <a:schemeClr val="dk1"/>
              </a:solidFill>
              <a:effectLst/>
              <a:latin typeface="Arial" panose="020B0604020202020204" pitchFamily="34" charset="0"/>
              <a:ea typeface="+mn-ea"/>
              <a:cs typeface="Arial" panose="020B0604020202020204" pitchFamily="34" charset="0"/>
            </a:rPr>
            <a:t> products &amp; services? (Opt out at any time.)</a:t>
          </a:r>
          <a:endParaRPr lang="en-GB" sz="2000">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3</xdr:col>
          <xdr:colOff>38100</xdr:colOff>
          <xdr:row>565</xdr:row>
          <xdr:rowOff>50800</xdr:rowOff>
        </xdr:from>
        <xdr:to>
          <xdr:col>4</xdr:col>
          <xdr:colOff>762000</xdr:colOff>
          <xdr:row>567</xdr:row>
          <xdr:rowOff>25400</xdr:rowOff>
        </xdr:to>
        <xdr:sp macro="" textlink="">
          <xdr:nvSpPr>
            <xdr:cNvPr id="2" name="Check Box 4" hidden="1">
              <a:extLst>
                <a:ext uri="{63B3BB69-23CF-44E3-9099-C40C66FF867C}">
                  <a14:compatExt spid="_x0000_s9220"/>
                </a:ext>
                <a:ext uri="{FF2B5EF4-FFF2-40B4-BE49-F238E27FC236}">
                  <a16:creationId xmlns:a16="http://schemas.microsoft.com/office/drawing/2014/main" id="{00000000-0008-0000-0E00-000002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GB" sz="1300" b="0" i="0" u="none" strike="noStrike" baseline="0">
                  <a:solidFill>
                    <a:srgbClr val="000000"/>
                  </a:solidFill>
                  <a:latin typeface="Lucida Grande" pitchFamily="2" charset="0"/>
                  <a:cs typeface="Lucida Grande" pitchFamily="2" charset="0"/>
                </a:rPr>
                <a:t>No thanks</a:t>
              </a: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r>
                <a:rPr lang="en-GB" sz="1300" b="0" i="0" u="none" strike="noStrike" baseline="0">
                  <a:solidFill>
                    <a:srgbClr val="000000"/>
                  </a:solidFill>
                  <a:latin typeface="Lucida Grande" pitchFamily="2" charset="0"/>
                  <a:cs typeface="Lucida Grande" pitchFamily="2" charset="0"/>
                </a:rPr>
                <a:t>No thanks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xdr:colOff>
          <xdr:row>562</xdr:row>
          <xdr:rowOff>177800</xdr:rowOff>
        </xdr:from>
        <xdr:to>
          <xdr:col>4</xdr:col>
          <xdr:colOff>762000</xdr:colOff>
          <xdr:row>564</xdr:row>
          <xdr:rowOff>165100</xdr:rowOff>
        </xdr:to>
        <xdr:sp macro="" textlink="">
          <xdr:nvSpPr>
            <xdr:cNvPr id="3" name="Check Box 5" hidden="1">
              <a:extLst>
                <a:ext uri="{63B3BB69-23CF-44E3-9099-C40C66FF867C}">
                  <a14:compatExt spid="_x0000_s9221"/>
                </a:ext>
                <a:ext uri="{FF2B5EF4-FFF2-40B4-BE49-F238E27FC236}">
                  <a16:creationId xmlns:a16="http://schemas.microsoft.com/office/drawing/2014/main" id="{00000000-0008-0000-0E00-000003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GB" sz="1300" b="0" i="0" u="none" strike="noStrike" baseline="0">
                  <a:solidFill>
                    <a:srgbClr val="000000"/>
                  </a:solidFill>
                  <a:latin typeface="Lucida Grande" pitchFamily="2" charset="0"/>
                  <a:cs typeface="Lucida Grande" pitchFamily="2" charset="0"/>
                </a:rPr>
                <a:t>Yes please</a:t>
              </a: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endParaRPr lang="en-GB" sz="1300" b="0" i="0" u="none" strike="noStrike" baseline="0">
                <a:solidFill>
                  <a:srgbClr val="000000"/>
                </a:solidFill>
                <a:latin typeface="Lucida Grande" pitchFamily="2" charset="0"/>
                <a:cs typeface="Lucida Grande" pitchFamily="2" charset="0"/>
              </a:endParaRPr>
            </a:p>
            <a:p>
              <a:pPr algn="l" rtl="0">
                <a:defRPr sz="1000"/>
              </a:pPr>
              <a:r>
                <a:rPr lang="en-GB" sz="1300" b="0" i="0" u="none" strike="noStrike" baseline="0">
                  <a:solidFill>
                    <a:srgbClr val="000000"/>
                  </a:solidFill>
                  <a:latin typeface="Lucida Grande" pitchFamily="2" charset="0"/>
                  <a:cs typeface="Lucida Grande" pitchFamily="2" charset="0"/>
                </a:rPr>
                <a:t>No thanks</a:t>
              </a:r>
            </a:p>
          </xdr:txBody>
        </xdr:sp>
        <xdr:clientData/>
      </xdr:twoCellAnchor>
    </mc:Choice>
    <mc:Fallback/>
  </mc:AlternateContent>
  <xdr:twoCellAnchor>
    <xdr:from>
      <xdr:col>2</xdr:col>
      <xdr:colOff>725715</xdr:colOff>
      <xdr:row>571</xdr:row>
      <xdr:rowOff>181429</xdr:rowOff>
    </xdr:from>
    <xdr:to>
      <xdr:col>11</xdr:col>
      <xdr:colOff>529772</xdr:colOff>
      <xdr:row>578</xdr:row>
      <xdr:rowOff>156029</xdr:rowOff>
    </xdr:to>
    <xdr:sp macro="" textlink="">
      <xdr:nvSpPr>
        <xdr:cNvPr id="9232" name="Rounded Rectangle 9231">
          <a:extLst>
            <a:ext uri="{FF2B5EF4-FFF2-40B4-BE49-F238E27FC236}">
              <a16:creationId xmlns:a16="http://schemas.microsoft.com/office/drawing/2014/main" id="{00000000-0008-0000-0E00-000010240000}"/>
            </a:ext>
          </a:extLst>
        </xdr:cNvPr>
        <xdr:cNvSpPr/>
      </xdr:nvSpPr>
      <xdr:spPr>
        <a:xfrm>
          <a:off x="2394858" y="111542286"/>
          <a:ext cx="7315200" cy="1371600"/>
        </a:xfrm>
        <a:prstGeom prst="roundRect">
          <a:avLst>
            <a:gd name="adj" fmla="val 50000"/>
          </a:avLst>
        </a:prstGeom>
        <a:solidFill>
          <a:srgbClr val="00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latin typeface="Arial" panose="020B0604020202020204" pitchFamily="34" charset="0"/>
              <a:cs typeface="Arial" panose="020B0604020202020204" pitchFamily="34" charset="0"/>
            </a:rPr>
            <a:t>Free Trial</a:t>
          </a:r>
        </a:p>
      </xdr:txBody>
    </xdr:sp>
    <xdr:clientData/>
  </xdr:twoCellAnchor>
  <xdr:twoCellAnchor>
    <xdr:from>
      <xdr:col>8</xdr:col>
      <xdr:colOff>90713</xdr:colOff>
      <xdr:row>585</xdr:row>
      <xdr:rowOff>54447</xdr:rowOff>
    </xdr:from>
    <xdr:to>
      <xdr:col>23</xdr:col>
      <xdr:colOff>235857</xdr:colOff>
      <xdr:row>608</xdr:row>
      <xdr:rowOff>9072</xdr:rowOff>
    </xdr:to>
    <xdr:grpSp>
      <xdr:nvGrpSpPr>
        <xdr:cNvPr id="9233" name="Group 9232">
          <a:extLst>
            <a:ext uri="{FF2B5EF4-FFF2-40B4-BE49-F238E27FC236}">
              <a16:creationId xmlns:a16="http://schemas.microsoft.com/office/drawing/2014/main" id="{00000000-0008-0000-0E00-000011240000}"/>
            </a:ext>
          </a:extLst>
        </xdr:cNvPr>
        <xdr:cNvGrpSpPr/>
      </xdr:nvGrpSpPr>
      <xdr:grpSpPr>
        <a:xfrm>
          <a:off x="6751157" y="115624447"/>
          <a:ext cx="12633478" cy="4498403"/>
          <a:chOff x="7003141" y="114082304"/>
          <a:chExt cx="12663716" cy="4544768"/>
        </a:xfrm>
      </xdr:grpSpPr>
      <xdr:pic>
        <xdr:nvPicPr>
          <xdr:cNvPr id="9234" name="Picture 9233">
            <a:extLst>
              <a:ext uri="{FF2B5EF4-FFF2-40B4-BE49-F238E27FC236}">
                <a16:creationId xmlns:a16="http://schemas.microsoft.com/office/drawing/2014/main" id="{00000000-0008-0000-0E00-00001224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48999" y="114082304"/>
            <a:ext cx="4572000" cy="1997629"/>
          </a:xfrm>
          <a:prstGeom prst="rect">
            <a:avLst/>
          </a:prstGeom>
        </xdr:spPr>
      </xdr:pic>
      <xdr:grpSp>
        <xdr:nvGrpSpPr>
          <xdr:cNvPr id="9231" name="Group 9230">
            <a:extLst>
              <a:ext uri="{FF2B5EF4-FFF2-40B4-BE49-F238E27FC236}">
                <a16:creationId xmlns:a16="http://schemas.microsoft.com/office/drawing/2014/main" id="{00000000-0008-0000-0E00-00000F240000}"/>
              </a:ext>
            </a:extLst>
          </xdr:cNvPr>
          <xdr:cNvGrpSpPr/>
        </xdr:nvGrpSpPr>
        <xdr:grpSpPr>
          <a:xfrm>
            <a:off x="7003141" y="118169871"/>
            <a:ext cx="12663716" cy="457201"/>
            <a:chOff x="7003141" y="118169871"/>
            <a:chExt cx="12663716" cy="457201"/>
          </a:xfrm>
        </xdr:grpSpPr>
        <xdr:sp macro="" textlink="">
          <xdr:nvSpPr>
            <xdr:cNvPr id="9235" name="TextBox 9234">
              <a:hlinkClick xmlns:r="http://schemas.openxmlformats.org/officeDocument/2006/relationships" r:id="rId3" tooltip="Legal"/>
              <a:extLst>
                <a:ext uri="{FF2B5EF4-FFF2-40B4-BE49-F238E27FC236}">
                  <a16:creationId xmlns:a16="http://schemas.microsoft.com/office/drawing/2014/main" id="{00000000-0008-0000-0E00-000013240000}"/>
                </a:ext>
              </a:extLst>
            </xdr:cNvPr>
            <xdr:cNvSpPr txBox="1"/>
          </xdr:nvSpPr>
          <xdr:spPr>
            <a:xfrm>
              <a:off x="7003141" y="118235185"/>
              <a:ext cx="689429"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latin typeface="Arial" panose="020B0604020202020204" pitchFamily="34" charset="0"/>
                  <a:cs typeface="Arial" panose="020B0604020202020204" pitchFamily="34" charset="0"/>
                </a:rPr>
                <a:t>Legal</a:t>
              </a:r>
            </a:p>
          </xdr:txBody>
        </xdr:sp>
        <xdr:sp macro="" textlink="">
          <xdr:nvSpPr>
            <xdr:cNvPr id="9237" name="TextBox 9236">
              <a:hlinkClick xmlns:r="http://schemas.openxmlformats.org/officeDocument/2006/relationships" r:id="rId4" tooltip="Privacy"/>
              <a:extLst>
                <a:ext uri="{FF2B5EF4-FFF2-40B4-BE49-F238E27FC236}">
                  <a16:creationId xmlns:a16="http://schemas.microsoft.com/office/drawing/2014/main" id="{00000000-0008-0000-0E00-000015240000}"/>
                </a:ext>
              </a:extLst>
            </xdr:cNvPr>
            <xdr:cNvSpPr txBox="1"/>
          </xdr:nvSpPr>
          <xdr:spPr>
            <a:xfrm>
              <a:off x="10622641" y="118169871"/>
              <a:ext cx="2670629"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latin typeface="Arial" panose="020B0604020202020204" pitchFamily="34" charset="0"/>
                  <a:cs typeface="Arial" panose="020B0604020202020204" pitchFamily="34" charset="0"/>
                </a:rPr>
                <a:t>Privacy Notice and Cookies</a:t>
              </a:r>
            </a:p>
          </xdr:txBody>
        </xdr:sp>
        <xdr:sp macro="" textlink="">
          <xdr:nvSpPr>
            <xdr:cNvPr id="9238" name="TextBox 9237">
              <a:extLst>
                <a:ext uri="{FF2B5EF4-FFF2-40B4-BE49-F238E27FC236}">
                  <a16:creationId xmlns:a16="http://schemas.microsoft.com/office/drawing/2014/main" id="{00000000-0008-0000-0E00-000016240000}"/>
                </a:ext>
              </a:extLst>
            </xdr:cNvPr>
            <xdr:cNvSpPr txBox="1"/>
          </xdr:nvSpPr>
          <xdr:spPr>
            <a:xfrm>
              <a:off x="16223341" y="118169871"/>
              <a:ext cx="3443516"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latin typeface="Arial" panose="020B0604020202020204" pitchFamily="34" charset="0"/>
                  <a:cs typeface="Arial" panose="020B0604020202020204" pitchFamily="34" charset="0"/>
                </a:rPr>
                <a:t>General Data Protection Regualtion</a:t>
              </a:r>
            </a:p>
          </xdr:txBody>
        </xdr:sp>
      </xdr:grpSp>
    </xdr:grpSp>
    <xdr:clientData/>
  </xdr:twoCellAnchor>
  <xdr:twoCellAnchor editAs="oneCell">
    <xdr:from>
      <xdr:col>0</xdr:col>
      <xdr:colOff>0</xdr:colOff>
      <xdr:row>7</xdr:row>
      <xdr:rowOff>152400</xdr:rowOff>
    </xdr:from>
    <xdr:to>
      <xdr:col>22</xdr:col>
      <xdr:colOff>469900</xdr:colOff>
      <xdr:row>48</xdr:row>
      <xdr:rowOff>48988</xdr:rowOff>
    </xdr:to>
    <xdr:pic>
      <xdr:nvPicPr>
        <xdr:cNvPr id="9356" name="Picture 9355">
          <a:extLst>
            <a:ext uri="{FF2B5EF4-FFF2-40B4-BE49-F238E27FC236}">
              <a16:creationId xmlns:a16="http://schemas.microsoft.com/office/drawing/2014/main" id="{00000000-0008-0000-0E00-00008C24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18359" b="16878"/>
        <a:stretch/>
      </xdr:blipFill>
      <xdr:spPr>
        <a:xfrm>
          <a:off x="0" y="1574800"/>
          <a:ext cx="18630900" cy="8227788"/>
        </a:xfrm>
        <a:prstGeom prst="rect">
          <a:avLst/>
        </a:prstGeom>
      </xdr:spPr>
    </xdr:pic>
    <xdr:clientData/>
  </xdr:twoCellAnchor>
  <xdr:twoCellAnchor>
    <xdr:from>
      <xdr:col>0</xdr:col>
      <xdr:colOff>0</xdr:colOff>
      <xdr:row>0</xdr:row>
      <xdr:rowOff>0</xdr:rowOff>
    </xdr:from>
    <xdr:to>
      <xdr:col>22</xdr:col>
      <xdr:colOff>346529</xdr:colOff>
      <xdr:row>352</xdr:row>
      <xdr:rowOff>29025</xdr:rowOff>
    </xdr:to>
    <xdr:grpSp>
      <xdr:nvGrpSpPr>
        <xdr:cNvPr id="9240" name="Group 9239">
          <a:extLst>
            <a:ext uri="{FF2B5EF4-FFF2-40B4-BE49-F238E27FC236}">
              <a16:creationId xmlns:a16="http://schemas.microsoft.com/office/drawing/2014/main" id="{00000000-0008-0000-0E00-000018240000}"/>
            </a:ext>
          </a:extLst>
        </xdr:cNvPr>
        <xdr:cNvGrpSpPr/>
      </xdr:nvGrpSpPr>
      <xdr:grpSpPr>
        <a:xfrm>
          <a:off x="0" y="0"/>
          <a:ext cx="18662751" cy="69568581"/>
          <a:chOff x="0" y="0"/>
          <a:chExt cx="18707100" cy="70278168"/>
        </a:xfrm>
      </xdr:grpSpPr>
      <xdr:grpSp>
        <xdr:nvGrpSpPr>
          <xdr:cNvPr id="9241" name="Group 9240">
            <a:extLst>
              <a:ext uri="{FF2B5EF4-FFF2-40B4-BE49-F238E27FC236}">
                <a16:creationId xmlns:a16="http://schemas.microsoft.com/office/drawing/2014/main" id="{00000000-0008-0000-0E00-000019240000}"/>
              </a:ext>
            </a:extLst>
          </xdr:cNvPr>
          <xdr:cNvGrpSpPr/>
        </xdr:nvGrpSpPr>
        <xdr:grpSpPr>
          <a:xfrm>
            <a:off x="0" y="0"/>
            <a:ext cx="18707100" cy="63835644"/>
            <a:chOff x="0" y="0"/>
            <a:chExt cx="18707100" cy="63835644"/>
          </a:xfrm>
        </xdr:grpSpPr>
        <xdr:grpSp>
          <xdr:nvGrpSpPr>
            <xdr:cNvPr id="9247" name="Group 9246">
              <a:extLst>
                <a:ext uri="{FF2B5EF4-FFF2-40B4-BE49-F238E27FC236}">
                  <a16:creationId xmlns:a16="http://schemas.microsoft.com/office/drawing/2014/main" id="{00000000-0008-0000-0E00-00001F240000}"/>
                </a:ext>
              </a:extLst>
            </xdr:cNvPr>
            <xdr:cNvGrpSpPr/>
          </xdr:nvGrpSpPr>
          <xdr:grpSpPr>
            <a:xfrm>
              <a:off x="0" y="0"/>
              <a:ext cx="18707100" cy="36715700"/>
              <a:chOff x="0" y="0"/>
              <a:chExt cx="18707100" cy="36715700"/>
            </a:xfrm>
          </xdr:grpSpPr>
          <xdr:grpSp>
            <xdr:nvGrpSpPr>
              <xdr:cNvPr id="9310" name="Group 9309">
                <a:extLst>
                  <a:ext uri="{FF2B5EF4-FFF2-40B4-BE49-F238E27FC236}">
                    <a16:creationId xmlns:a16="http://schemas.microsoft.com/office/drawing/2014/main" id="{00000000-0008-0000-0E00-00005E240000}"/>
                  </a:ext>
                </a:extLst>
              </xdr:cNvPr>
              <xdr:cNvGrpSpPr/>
            </xdr:nvGrpSpPr>
            <xdr:grpSpPr>
              <a:xfrm>
                <a:off x="0" y="0"/>
                <a:ext cx="18707100" cy="27323143"/>
                <a:chOff x="0" y="0"/>
                <a:chExt cx="18707100" cy="27323143"/>
              </a:xfrm>
            </xdr:grpSpPr>
            <xdr:grpSp>
              <xdr:nvGrpSpPr>
                <xdr:cNvPr id="9323" name="Group 9322">
                  <a:extLst>
                    <a:ext uri="{FF2B5EF4-FFF2-40B4-BE49-F238E27FC236}">
                      <a16:creationId xmlns:a16="http://schemas.microsoft.com/office/drawing/2014/main" id="{00000000-0008-0000-0E00-00006B240000}"/>
                    </a:ext>
                  </a:extLst>
                </xdr:cNvPr>
                <xdr:cNvGrpSpPr/>
              </xdr:nvGrpSpPr>
              <xdr:grpSpPr>
                <a:xfrm>
                  <a:off x="0" y="0"/>
                  <a:ext cx="18707100" cy="18580100"/>
                  <a:chOff x="0" y="0"/>
                  <a:chExt cx="18707100" cy="18580100"/>
                </a:xfrm>
              </xdr:grpSpPr>
              <xdr:grpSp>
                <xdr:nvGrpSpPr>
                  <xdr:cNvPr id="9334" name="Group 9333">
                    <a:extLst>
                      <a:ext uri="{FF2B5EF4-FFF2-40B4-BE49-F238E27FC236}">
                        <a16:creationId xmlns:a16="http://schemas.microsoft.com/office/drawing/2014/main" id="{00000000-0008-0000-0E00-000076240000}"/>
                      </a:ext>
                    </a:extLst>
                  </xdr:cNvPr>
                  <xdr:cNvGrpSpPr/>
                </xdr:nvGrpSpPr>
                <xdr:grpSpPr>
                  <a:xfrm>
                    <a:off x="0" y="0"/>
                    <a:ext cx="18707100" cy="8225977"/>
                    <a:chOff x="0" y="0"/>
                    <a:chExt cx="18707100" cy="8225977"/>
                  </a:xfrm>
                </xdr:grpSpPr>
                <xdr:sp macro="" textlink="">
                  <xdr:nvSpPr>
                    <xdr:cNvPr id="9339" name="Rectangle 9338">
                      <a:extLst>
                        <a:ext uri="{FF2B5EF4-FFF2-40B4-BE49-F238E27FC236}">
                          <a16:creationId xmlns:a16="http://schemas.microsoft.com/office/drawing/2014/main" id="{00000000-0008-0000-0E00-00007B240000}"/>
                        </a:ext>
                      </a:extLst>
                    </xdr:cNvPr>
                    <xdr:cNvSpPr/>
                  </xdr:nvSpPr>
                  <xdr:spPr>
                    <a:xfrm>
                      <a:off x="1" y="0"/>
                      <a:ext cx="18707099" cy="784522"/>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340" name="Rectangle 9339">
                      <a:extLst>
                        <a:ext uri="{FF2B5EF4-FFF2-40B4-BE49-F238E27FC236}">
                          <a16:creationId xmlns:a16="http://schemas.microsoft.com/office/drawing/2014/main" id="{00000000-0008-0000-0E00-00007C240000}"/>
                        </a:ext>
                      </a:extLst>
                    </xdr:cNvPr>
                    <xdr:cNvSpPr/>
                  </xdr:nvSpPr>
                  <xdr:spPr>
                    <a:xfrm>
                      <a:off x="0" y="780142"/>
                      <a:ext cx="18707100" cy="784522"/>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9341" name="Picture 9340">
                      <a:extLst>
                        <a:ext uri="{FF2B5EF4-FFF2-40B4-BE49-F238E27FC236}">
                          <a16:creationId xmlns:a16="http://schemas.microsoft.com/office/drawing/2014/main" id="{00000000-0008-0000-0E00-00007D24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93388" y="1"/>
                      <a:ext cx="1730199" cy="755974"/>
                    </a:xfrm>
                    <a:prstGeom prst="rect">
                      <a:avLst/>
                    </a:prstGeom>
                  </xdr:spPr>
                </xdr:pic>
                <xdr:grpSp>
                  <xdr:nvGrpSpPr>
                    <xdr:cNvPr id="9342" name="Group 9341">
                      <a:extLst>
                        <a:ext uri="{FF2B5EF4-FFF2-40B4-BE49-F238E27FC236}">
                          <a16:creationId xmlns:a16="http://schemas.microsoft.com/office/drawing/2014/main" id="{00000000-0008-0000-0E00-00007E240000}"/>
                        </a:ext>
                      </a:extLst>
                    </xdr:cNvPr>
                    <xdr:cNvGrpSpPr/>
                  </xdr:nvGrpSpPr>
                  <xdr:grpSpPr>
                    <a:xfrm>
                      <a:off x="7396842" y="850900"/>
                      <a:ext cx="10566400" cy="548640"/>
                      <a:chOff x="19538042" y="2755900"/>
                      <a:chExt cx="10566400" cy="548640"/>
                    </a:xfrm>
                  </xdr:grpSpPr>
                  <xdr:sp macro="" textlink="">
                    <xdr:nvSpPr>
                      <xdr:cNvPr id="9352" name="Rounded Rectangle 9351">
                        <a:extLst>
                          <a:ext uri="{FF2B5EF4-FFF2-40B4-BE49-F238E27FC236}">
                            <a16:creationId xmlns:a16="http://schemas.microsoft.com/office/drawing/2014/main" id="{00000000-0008-0000-0E00-000088240000}"/>
                          </a:ext>
                        </a:extLst>
                      </xdr:cNvPr>
                      <xdr:cNvSpPr/>
                    </xdr:nvSpPr>
                    <xdr:spPr>
                      <a:xfrm>
                        <a:off x="19538042" y="2755900"/>
                        <a:ext cx="2788614" cy="54864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latin typeface="Arial" panose="020B0604020202020204" pitchFamily="34" charset="0"/>
                            <a:cs typeface="Arial" panose="020B0604020202020204" pitchFamily="34" charset="0"/>
                          </a:rPr>
                          <a:t>Analytics</a:t>
                        </a:r>
                      </a:p>
                    </xdr:txBody>
                  </xdr:sp>
                  <xdr:sp macro="" textlink="">
                    <xdr:nvSpPr>
                      <xdr:cNvPr id="9353" name="Rounded Rectangle 9352">
                        <a:extLst>
                          <a:ext uri="{FF2B5EF4-FFF2-40B4-BE49-F238E27FC236}">
                            <a16:creationId xmlns:a16="http://schemas.microsoft.com/office/drawing/2014/main" id="{00000000-0008-0000-0E00-000089240000}"/>
                          </a:ext>
                        </a:extLst>
                      </xdr:cNvPr>
                      <xdr:cNvSpPr/>
                    </xdr:nvSpPr>
                    <xdr:spPr>
                      <a:xfrm>
                        <a:off x="22130637" y="2755900"/>
                        <a:ext cx="2788614" cy="54864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latin typeface="Arial" panose="020B0604020202020204" pitchFamily="34" charset="0"/>
                            <a:cs typeface="Arial" panose="020B0604020202020204" pitchFamily="34" charset="0"/>
                          </a:rPr>
                          <a:t>Features</a:t>
                        </a:r>
                      </a:p>
                    </xdr:txBody>
                  </xdr:sp>
                  <xdr:sp macro="" textlink="">
                    <xdr:nvSpPr>
                      <xdr:cNvPr id="9354" name="Rounded Rectangle 9353">
                        <a:extLst>
                          <a:ext uri="{FF2B5EF4-FFF2-40B4-BE49-F238E27FC236}">
                            <a16:creationId xmlns:a16="http://schemas.microsoft.com/office/drawing/2014/main" id="{00000000-0008-0000-0E00-00008A240000}"/>
                          </a:ext>
                        </a:extLst>
                      </xdr:cNvPr>
                      <xdr:cNvSpPr/>
                    </xdr:nvSpPr>
                    <xdr:spPr>
                      <a:xfrm>
                        <a:off x="24723232" y="2755900"/>
                        <a:ext cx="2788614" cy="54864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latin typeface="Arial" panose="020B0604020202020204" pitchFamily="34" charset="0"/>
                            <a:cs typeface="Arial" panose="020B0604020202020204" pitchFamily="34" charset="0"/>
                          </a:rPr>
                          <a:t>Testimonials</a:t>
                        </a:r>
                      </a:p>
                    </xdr:txBody>
                  </xdr:sp>
                  <xdr:sp macro="" textlink="">
                    <xdr:nvSpPr>
                      <xdr:cNvPr id="9355" name="Rounded Rectangle 9354">
                        <a:extLst>
                          <a:ext uri="{FF2B5EF4-FFF2-40B4-BE49-F238E27FC236}">
                            <a16:creationId xmlns:a16="http://schemas.microsoft.com/office/drawing/2014/main" id="{00000000-0008-0000-0E00-00008B240000}"/>
                          </a:ext>
                        </a:extLst>
                      </xdr:cNvPr>
                      <xdr:cNvSpPr/>
                    </xdr:nvSpPr>
                    <xdr:spPr>
                      <a:xfrm>
                        <a:off x="27315828" y="2755900"/>
                        <a:ext cx="2788614" cy="548640"/>
                      </a:xfrm>
                      <a:prstGeom prst="roundRect">
                        <a:avLst>
                          <a:gd name="adj" fmla="val 50000"/>
                        </a:avLst>
                      </a:prstGeom>
                      <a:gradFill>
                        <a:gsLst>
                          <a:gs pos="0">
                            <a:srgbClr val="002060">
                              <a:alpha val="80000"/>
                              <a:lumMod val="80000"/>
                              <a:lumOff val="20000"/>
                            </a:srgbClr>
                          </a:gs>
                          <a:gs pos="99000">
                            <a:srgbClr val="00B0F0"/>
                          </a:gs>
                        </a:gsLst>
                        <a:path path="circle">
                          <a:fillToRect t="100000" r="10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latin typeface="Arial" panose="020B0604020202020204" pitchFamily="34" charset="0"/>
                            <a:cs typeface="Arial" panose="020B0604020202020204" pitchFamily="34" charset="0"/>
                          </a:rPr>
                          <a:t>Free</a:t>
                        </a:r>
                        <a:r>
                          <a:rPr lang="en-GB" sz="1800" b="1" baseline="0">
                            <a:latin typeface="Arial" panose="020B0604020202020204" pitchFamily="34" charset="0"/>
                            <a:cs typeface="Arial" panose="020B0604020202020204" pitchFamily="34" charset="0"/>
                          </a:rPr>
                          <a:t> 30-day trial</a:t>
                        </a:r>
                        <a:endParaRPr lang="en-GB" sz="1800" b="1">
                          <a:latin typeface="Arial" panose="020B0604020202020204" pitchFamily="34" charset="0"/>
                          <a:cs typeface="Arial" panose="020B0604020202020204" pitchFamily="34" charset="0"/>
                        </a:endParaRPr>
                      </a:p>
                    </xdr:txBody>
                  </xdr:sp>
                </xdr:grpSp>
                <xdr:grpSp>
                  <xdr:nvGrpSpPr>
                    <xdr:cNvPr id="9343" name="Group 9342">
                      <a:extLst>
                        <a:ext uri="{FF2B5EF4-FFF2-40B4-BE49-F238E27FC236}">
                          <a16:creationId xmlns:a16="http://schemas.microsoft.com/office/drawing/2014/main" id="{00000000-0008-0000-0E00-00007F240000}"/>
                        </a:ext>
                      </a:extLst>
                    </xdr:cNvPr>
                    <xdr:cNvGrpSpPr/>
                  </xdr:nvGrpSpPr>
                  <xdr:grpSpPr>
                    <a:xfrm>
                      <a:off x="673100" y="935265"/>
                      <a:ext cx="3311071" cy="457200"/>
                      <a:chOff x="850900" y="871765"/>
                      <a:chExt cx="3311071" cy="457200"/>
                    </a:xfrm>
                  </xdr:grpSpPr>
                  <xdr:pic>
                    <xdr:nvPicPr>
                      <xdr:cNvPr id="9350" name="Graphic 9349" descr="User outline">
                        <a:extLst>
                          <a:ext uri="{FF2B5EF4-FFF2-40B4-BE49-F238E27FC236}">
                            <a16:creationId xmlns:a16="http://schemas.microsoft.com/office/drawing/2014/main" id="{00000000-0008-0000-0E00-00008624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50900" y="871765"/>
                        <a:ext cx="457200" cy="457200"/>
                      </a:xfrm>
                      <a:prstGeom prst="rect">
                        <a:avLst/>
                      </a:prstGeom>
                    </xdr:spPr>
                  </xdr:pic>
                  <xdr:sp macro="" textlink="">
                    <xdr:nvSpPr>
                      <xdr:cNvPr id="9351" name="Rectangle 9350">
                        <a:extLst>
                          <a:ext uri="{FF2B5EF4-FFF2-40B4-BE49-F238E27FC236}">
                            <a16:creationId xmlns:a16="http://schemas.microsoft.com/office/drawing/2014/main" id="{00000000-0008-0000-0E00-000087240000}"/>
                          </a:ext>
                        </a:extLst>
                      </xdr:cNvPr>
                      <xdr:cNvSpPr/>
                    </xdr:nvSpPr>
                    <xdr:spPr>
                      <a:xfrm>
                        <a:off x="1458685" y="871765"/>
                        <a:ext cx="2703286"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b="0">
                            <a:latin typeface="Arial" panose="020B0604020202020204" pitchFamily="34" charset="0"/>
                            <a:cs typeface="Arial" panose="020B0604020202020204" pitchFamily="34" charset="0"/>
                          </a:rPr>
                          <a:t>Login</a:t>
                        </a:r>
                      </a:p>
                    </xdr:txBody>
                  </xdr:sp>
                </xdr:grpSp>
                <xdr:grpSp>
                  <xdr:nvGrpSpPr>
                    <xdr:cNvPr id="9344" name="Group 9343">
                      <a:extLst>
                        <a:ext uri="{FF2B5EF4-FFF2-40B4-BE49-F238E27FC236}">
                          <a16:creationId xmlns:a16="http://schemas.microsoft.com/office/drawing/2014/main" id="{00000000-0008-0000-0E00-000080240000}"/>
                        </a:ext>
                      </a:extLst>
                    </xdr:cNvPr>
                    <xdr:cNvGrpSpPr/>
                  </xdr:nvGrpSpPr>
                  <xdr:grpSpPr>
                    <a:xfrm>
                      <a:off x="6427652" y="2154696"/>
                      <a:ext cx="5574894" cy="822959"/>
                      <a:chOff x="9890187" y="2932950"/>
                      <a:chExt cx="5592270" cy="768097"/>
                    </a:xfrm>
                  </xdr:grpSpPr>
                  <xdr:sp macro="" textlink="">
                    <xdr:nvSpPr>
                      <xdr:cNvPr id="9348" name="TextBox 9347">
                        <a:extLst>
                          <a:ext uri="{FF2B5EF4-FFF2-40B4-BE49-F238E27FC236}">
                            <a16:creationId xmlns:a16="http://schemas.microsoft.com/office/drawing/2014/main" id="{00000000-0008-0000-0E00-000084240000}"/>
                          </a:ext>
                        </a:extLst>
                      </xdr:cNvPr>
                      <xdr:cNvSpPr txBox="1"/>
                    </xdr:nvSpPr>
                    <xdr:spPr>
                      <a:xfrm>
                        <a:off x="10745977" y="2990429"/>
                        <a:ext cx="4736480"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latin typeface="Arial" panose="020B0604020202020204" pitchFamily="34" charset="0"/>
                            <a:cs typeface="Arial" panose="020B0604020202020204" pitchFamily="34" charset="0"/>
                          </a:rPr>
                          <a:t>START</a:t>
                        </a:r>
                        <a:r>
                          <a:rPr lang="en-GB" sz="2000" b="1" baseline="0">
                            <a:solidFill>
                              <a:schemeClr val="bg1"/>
                            </a:solidFill>
                            <a:latin typeface="Arial" panose="020B0604020202020204" pitchFamily="34" charset="0"/>
                            <a:cs typeface="Arial" panose="020B0604020202020204" pitchFamily="34" charset="0"/>
                          </a:rPr>
                          <a:t> YOUR 30-DAY FREE TRAIL</a:t>
                        </a:r>
                        <a:endParaRPr lang="en-GB" sz="2000" b="1">
                          <a:solidFill>
                            <a:schemeClr val="bg1"/>
                          </a:solidFill>
                          <a:latin typeface="Arial" panose="020B0604020202020204" pitchFamily="34" charset="0"/>
                          <a:cs typeface="Arial" panose="020B0604020202020204" pitchFamily="34" charset="0"/>
                        </a:endParaRPr>
                      </a:p>
                    </xdr:txBody>
                  </xdr:sp>
                  <xdr:pic>
                    <xdr:nvPicPr>
                      <xdr:cNvPr id="9349" name="Graphic 9348" descr="Lightning bolt outline">
                        <a:extLst>
                          <a:ext uri="{FF2B5EF4-FFF2-40B4-BE49-F238E27FC236}">
                            <a16:creationId xmlns:a16="http://schemas.microsoft.com/office/drawing/2014/main" id="{00000000-0008-0000-0E00-00008524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890187" y="2932950"/>
                        <a:ext cx="768098" cy="768097"/>
                      </a:xfrm>
                      <a:prstGeom prst="rect">
                        <a:avLst/>
                      </a:prstGeom>
                    </xdr:spPr>
                  </xdr:pic>
                </xdr:grpSp>
                <xdr:sp macro="" textlink="">
                  <xdr:nvSpPr>
                    <xdr:cNvPr id="9345" name="TextBox 9344">
                      <a:extLst>
                        <a:ext uri="{FF2B5EF4-FFF2-40B4-BE49-F238E27FC236}">
                          <a16:creationId xmlns:a16="http://schemas.microsoft.com/office/drawing/2014/main" id="{00000000-0008-0000-0E00-000081240000}"/>
                        </a:ext>
                      </a:extLst>
                    </xdr:cNvPr>
                    <xdr:cNvSpPr txBox="1"/>
                  </xdr:nvSpPr>
                  <xdr:spPr>
                    <a:xfrm>
                      <a:off x="4756574" y="3501313"/>
                      <a:ext cx="9171512" cy="1070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chemeClr val="bg1"/>
                          </a:solidFill>
                          <a:latin typeface="Arial" panose="020B0604020202020204" pitchFamily="34" charset="0"/>
                          <a:cs typeface="Arial" panose="020B0604020202020204" pitchFamily="34" charset="0"/>
                        </a:rPr>
                        <a:t>Easy analytical</a:t>
                      </a:r>
                      <a:r>
                        <a:rPr lang="en-GB" sz="3200" b="1" baseline="0">
                          <a:solidFill>
                            <a:schemeClr val="bg1"/>
                          </a:solidFill>
                          <a:latin typeface="Arial" panose="020B0604020202020204" pitchFamily="34" charset="0"/>
                          <a:cs typeface="Arial" panose="020B0604020202020204" pitchFamily="34" charset="0"/>
                        </a:rPr>
                        <a:t> reporting for all businesses</a:t>
                      </a:r>
                      <a:endParaRPr lang="en-GB" sz="3200" b="1">
                        <a:solidFill>
                          <a:schemeClr val="bg1"/>
                        </a:solidFill>
                        <a:latin typeface="Arial" panose="020B0604020202020204" pitchFamily="34" charset="0"/>
                        <a:cs typeface="Arial" panose="020B0604020202020204" pitchFamily="34" charset="0"/>
                      </a:endParaRPr>
                    </a:p>
                  </xdr:txBody>
                </xdr:sp>
                <xdr:pic>
                  <xdr:nvPicPr>
                    <xdr:cNvPr id="9346" name="Graphic 9345" descr="Statistics outline">
                      <a:extLst>
                        <a:ext uri="{FF2B5EF4-FFF2-40B4-BE49-F238E27FC236}">
                          <a16:creationId xmlns:a16="http://schemas.microsoft.com/office/drawing/2014/main" id="{00000000-0008-0000-0E00-00008224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458287" y="5025577"/>
                      <a:ext cx="3200400" cy="3200400"/>
                    </a:xfrm>
                    <a:prstGeom prst="rect">
                      <a:avLst/>
                    </a:prstGeom>
                  </xdr:spPr>
                </xdr:pic>
                <xdr:sp macro="" textlink="">
                  <xdr:nvSpPr>
                    <xdr:cNvPr id="9347" name="TextBox 9346">
                      <a:extLst>
                        <a:ext uri="{FF2B5EF4-FFF2-40B4-BE49-F238E27FC236}">
                          <a16:creationId xmlns:a16="http://schemas.microsoft.com/office/drawing/2014/main" id="{00000000-0008-0000-0E00-000083240000}"/>
                        </a:ext>
                      </a:extLst>
                    </xdr:cNvPr>
                    <xdr:cNvSpPr txBox="1"/>
                  </xdr:nvSpPr>
                  <xdr:spPr>
                    <a:xfrm>
                      <a:off x="6822613" y="4398087"/>
                      <a:ext cx="5038726" cy="758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latin typeface="Arial" panose="020B0604020202020204" pitchFamily="34" charset="0"/>
                          <a:cs typeface="Arial" panose="020B0604020202020204" pitchFamily="34" charset="0"/>
                        </a:rPr>
                        <a:t>Get a better understanding of your business</a:t>
                      </a:r>
                    </a:p>
                  </xdr:txBody>
                </xdr:sp>
              </xdr:grpSp>
              <xdr:grpSp>
                <xdr:nvGrpSpPr>
                  <xdr:cNvPr id="9335" name="Group 9334">
                    <a:extLst>
                      <a:ext uri="{FF2B5EF4-FFF2-40B4-BE49-F238E27FC236}">
                        <a16:creationId xmlns:a16="http://schemas.microsoft.com/office/drawing/2014/main" id="{00000000-0008-0000-0E00-000077240000}"/>
                      </a:ext>
                    </a:extLst>
                  </xdr:cNvPr>
                  <xdr:cNvGrpSpPr/>
                </xdr:nvGrpSpPr>
                <xdr:grpSpPr>
                  <a:xfrm>
                    <a:off x="2514600" y="10065835"/>
                    <a:ext cx="13792200" cy="8514265"/>
                    <a:chOff x="2514600" y="10065835"/>
                    <a:chExt cx="13792200" cy="8514265"/>
                  </a:xfrm>
                </xdr:grpSpPr>
                <xdr:sp macro="" textlink="">
                  <xdr:nvSpPr>
                    <xdr:cNvPr id="9336" name="TextBox 9335">
                      <a:extLst>
                        <a:ext uri="{FF2B5EF4-FFF2-40B4-BE49-F238E27FC236}">
                          <a16:creationId xmlns:a16="http://schemas.microsoft.com/office/drawing/2014/main" id="{00000000-0008-0000-0E00-000078240000}"/>
                        </a:ext>
                      </a:extLst>
                    </xdr:cNvPr>
                    <xdr:cNvSpPr txBox="1"/>
                  </xdr:nvSpPr>
                  <xdr:spPr>
                    <a:xfrm>
                      <a:off x="2514600" y="11366500"/>
                      <a:ext cx="13792200" cy="637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2000">
                          <a:solidFill>
                            <a:schemeClr val="bg1"/>
                          </a:solidFill>
                          <a:effectLst/>
                          <a:latin typeface="Arial" panose="020B0604020202020204" pitchFamily="34" charset="0"/>
                          <a:ea typeface="+mn-ea"/>
                          <a:cs typeface="Arial" panose="020B0604020202020204" pitchFamily="34" charset="0"/>
                        </a:rPr>
                        <a:t>Picture your business as a ship embarking on a journey. Now, imagine setting sail without a map or a compass—risky, right? That's the scenario that businesses face without a budget for projected financial performance. It's not just about numbers on paper; it's about giving your business a reliable navigation system. Crafting a budget is like plotting a course that helps you avoid financial storms and confidently reach your destination. Every coin counts for smaller ships like yours, and a budget ensures each one is wisely spent. It's your secret weapon against unexpected waves—revealing where your money comes from, where it goes, and how to make it work harder for you. Think of a budget as your business GPS, providing a clear path, helping you steer clear of financial icebergs, and ultimately guiding you toward smoother waters and sustainable success. </a:t>
                      </a:r>
                    </a:p>
                    <a:p>
                      <a:r>
                        <a:rPr lang="en-ZA" sz="2000">
                          <a:solidFill>
                            <a:schemeClr val="bg1"/>
                          </a:solidFill>
                          <a:effectLst/>
                          <a:latin typeface="Arial" panose="020B0604020202020204" pitchFamily="34" charset="0"/>
                          <a:ea typeface="+mn-ea"/>
                          <a:cs typeface="Arial" panose="020B0604020202020204" pitchFamily="34" charset="0"/>
                        </a:rPr>
                        <a:t> </a:t>
                      </a:r>
                    </a:p>
                    <a:p>
                      <a:endParaRPr lang="en-ZA" sz="2000">
                        <a:solidFill>
                          <a:schemeClr val="bg1"/>
                        </a:solidFill>
                        <a:effectLst/>
                        <a:latin typeface="Arial" panose="020B0604020202020204" pitchFamily="34" charset="0"/>
                        <a:ea typeface="+mn-ea"/>
                        <a:cs typeface="Arial" panose="020B0604020202020204" pitchFamily="34" charset="0"/>
                      </a:endParaRPr>
                    </a:p>
                    <a:p>
                      <a:r>
                        <a:rPr lang="en-ZA" sz="2000">
                          <a:solidFill>
                            <a:schemeClr val="bg1"/>
                          </a:solidFill>
                          <a:effectLst/>
                          <a:latin typeface="Arial" panose="020B0604020202020204" pitchFamily="34" charset="0"/>
                          <a:ea typeface="+mn-ea"/>
                          <a:cs typeface="Arial" panose="020B0604020202020204" pitchFamily="34" charset="0"/>
                        </a:rPr>
                        <a:t>And here's the exciting part—creating your business budget doesn't have to feel like deciphering a cryptic treasure map. With Clear View Analytics, the process becomes as smooth as sailing on a calm sea. Our user-friendly tools make budgeting a breeze, helping you plot your financial course with clarity and confidence. So, don't let the thought of budgeting send you adrift; anchor your business with Clear View Analytics and navigate the waves of success effortlessly. </a:t>
                      </a:r>
                    </a:p>
                    <a:p>
                      <a:endParaRPr lang="en-GB" sz="2400">
                        <a:solidFill>
                          <a:schemeClr val="bg1"/>
                        </a:solidFill>
                        <a:latin typeface="Arial" panose="020B0604020202020204" pitchFamily="34" charset="0"/>
                        <a:cs typeface="Arial" panose="020B0604020202020204" pitchFamily="34" charset="0"/>
                      </a:endParaRPr>
                    </a:p>
                  </xdr:txBody>
                </xdr:sp>
                <xdr:sp macro="" textlink="">
                  <xdr:nvSpPr>
                    <xdr:cNvPr id="9337" name="Rectangle 9336">
                      <a:extLst>
                        <a:ext uri="{FF2B5EF4-FFF2-40B4-BE49-F238E27FC236}">
                          <a16:creationId xmlns:a16="http://schemas.microsoft.com/office/drawing/2014/main" id="{00000000-0008-0000-0E00-000079240000}"/>
                        </a:ext>
                      </a:extLst>
                    </xdr:cNvPr>
                    <xdr:cNvSpPr/>
                  </xdr:nvSpPr>
                  <xdr:spPr>
                    <a:xfrm>
                      <a:off x="3039865" y="10065835"/>
                      <a:ext cx="12360691" cy="937629"/>
                    </a:xfrm>
                    <a:prstGeom prst="rect">
                      <a:avLst/>
                    </a:prstGeom>
                    <a:noFill/>
                  </xdr:spPr>
                  <xdr:txBody>
                    <a:bodyPr wrap="none" lIns="91440" tIns="45720" rIns="91440" bIns="45720">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GB" sz="5400" b="0" cap="none" spc="0">
                          <a:ln w="0"/>
                          <a:solidFill>
                            <a:srgbClr val="00B0F0"/>
                          </a:solidFill>
                          <a:effectLst>
                            <a:outerShdw blurRad="38100" dist="25400" dir="5400000" algn="ctr" rotWithShape="0">
                              <a:srgbClr val="6E747A">
                                <a:alpha val="43000"/>
                              </a:srgbClr>
                            </a:outerShdw>
                          </a:effectLst>
                        </a:rPr>
                        <a:t>Budgeted Projected Financial Performance </a:t>
                      </a:r>
                    </a:p>
                  </xdr:txBody>
                </xdr:sp>
                <xdr:sp macro="" textlink="">
                  <xdr:nvSpPr>
                    <xdr:cNvPr id="9338" name="Rounded Rectangle 9337">
                      <a:hlinkClick xmlns:r="http://schemas.openxmlformats.org/officeDocument/2006/relationships" r:id="rId13" tooltip="Budget Home"/>
                      <a:extLst>
                        <a:ext uri="{FF2B5EF4-FFF2-40B4-BE49-F238E27FC236}">
                          <a16:creationId xmlns:a16="http://schemas.microsoft.com/office/drawing/2014/main" id="{00000000-0008-0000-0E00-00007A240000}"/>
                        </a:ext>
                      </a:extLst>
                    </xdr:cNvPr>
                    <xdr:cNvSpPr/>
                  </xdr:nvSpPr>
                  <xdr:spPr>
                    <a:xfrm>
                      <a:off x="6616700" y="17043400"/>
                      <a:ext cx="4838700" cy="1536700"/>
                    </a:xfrm>
                    <a:prstGeom prst="roundRect">
                      <a:avLst>
                        <a:gd name="adj" fmla="val 50000"/>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chemeClr val="bg1"/>
                          </a:solidFill>
                        </a:rPr>
                        <a:t>Creat</a:t>
                      </a:r>
                      <a:r>
                        <a:rPr lang="en-GB" sz="2000" b="1" baseline="0">
                          <a:solidFill>
                            <a:schemeClr val="bg1"/>
                          </a:solidFill>
                        </a:rPr>
                        <a:t>e Your FREE Budget Here!</a:t>
                      </a:r>
                      <a:endParaRPr lang="en-GB" sz="2000" b="1">
                        <a:solidFill>
                          <a:schemeClr val="bg1"/>
                        </a:solidFill>
                      </a:endParaRPr>
                    </a:p>
                  </xdr:txBody>
                </xdr:sp>
              </xdr:grpSp>
            </xdr:grpSp>
            <xdr:grpSp>
              <xdr:nvGrpSpPr>
                <xdr:cNvPr id="9324" name="Group 9323">
                  <a:extLst>
                    <a:ext uri="{FF2B5EF4-FFF2-40B4-BE49-F238E27FC236}">
                      <a16:creationId xmlns:a16="http://schemas.microsoft.com/office/drawing/2014/main" id="{00000000-0008-0000-0E00-00006C240000}"/>
                    </a:ext>
                  </a:extLst>
                </xdr:cNvPr>
                <xdr:cNvGrpSpPr/>
              </xdr:nvGrpSpPr>
              <xdr:grpSpPr>
                <a:xfrm>
                  <a:off x="103409" y="19735800"/>
                  <a:ext cx="18362386" cy="7587343"/>
                  <a:chOff x="103409" y="19735800"/>
                  <a:chExt cx="18362386" cy="7587343"/>
                </a:xfrm>
              </xdr:grpSpPr>
              <xdr:graphicFrame macro="">
                <xdr:nvGraphicFramePr>
                  <xdr:cNvPr id="9325" name="Chart 9324">
                    <a:extLst>
                      <a:ext uri="{FF2B5EF4-FFF2-40B4-BE49-F238E27FC236}">
                        <a16:creationId xmlns:a16="http://schemas.microsoft.com/office/drawing/2014/main" id="{00000000-0008-0000-0E00-00006D240000}"/>
                      </a:ext>
                    </a:extLst>
                  </xdr:cNvPr>
                  <xdr:cNvGraphicFramePr>
                    <a:graphicFrameLocks/>
                  </xdr:cNvGraphicFramePr>
                </xdr:nvGraphicFramePr>
                <xdr:xfrm>
                  <a:off x="1130297" y="23665543"/>
                  <a:ext cx="5943600" cy="3657600"/>
                </xdr:xfrm>
                <a:graphic>
                  <a:graphicData uri="http://schemas.openxmlformats.org/drawingml/2006/chart">
                    <c:chart xmlns:c="http://schemas.openxmlformats.org/drawingml/2006/chart" xmlns:r="http://schemas.openxmlformats.org/officeDocument/2006/relationships" r:id="rId14"/>
                  </a:graphicData>
                </a:graphic>
              </xdr:graphicFrame>
              <xdr:grpSp>
                <xdr:nvGrpSpPr>
                  <xdr:cNvPr id="9326" name="Group 9325">
                    <a:extLst>
                      <a:ext uri="{FF2B5EF4-FFF2-40B4-BE49-F238E27FC236}">
                        <a16:creationId xmlns:a16="http://schemas.microsoft.com/office/drawing/2014/main" id="{00000000-0008-0000-0E00-00006E240000}"/>
                      </a:ext>
                    </a:extLst>
                  </xdr:cNvPr>
                  <xdr:cNvGrpSpPr/>
                </xdr:nvGrpSpPr>
                <xdr:grpSpPr>
                  <a:xfrm>
                    <a:off x="103409" y="19735800"/>
                    <a:ext cx="7997376" cy="3657600"/>
                    <a:chOff x="103409" y="19735800"/>
                    <a:chExt cx="7997376" cy="3657600"/>
                  </a:xfrm>
                </xdr:grpSpPr>
                <xdr:graphicFrame macro="">
                  <xdr:nvGraphicFramePr>
                    <xdr:cNvPr id="9332" name="Chart 9331">
                      <a:extLst>
                        <a:ext uri="{FF2B5EF4-FFF2-40B4-BE49-F238E27FC236}">
                          <a16:creationId xmlns:a16="http://schemas.microsoft.com/office/drawing/2014/main" id="{00000000-0008-0000-0E00-000074240000}"/>
                        </a:ext>
                      </a:extLst>
                    </xdr:cNvPr>
                    <xdr:cNvGraphicFramePr>
                      <a:graphicFrameLocks/>
                    </xdr:cNvGraphicFramePr>
                  </xdr:nvGraphicFramePr>
                  <xdr:xfrm>
                    <a:off x="103409" y="19735800"/>
                    <a:ext cx="3657600" cy="36576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9333" name="Chart 9332">
                      <a:extLst>
                        <a:ext uri="{FF2B5EF4-FFF2-40B4-BE49-F238E27FC236}">
                          <a16:creationId xmlns:a16="http://schemas.microsoft.com/office/drawing/2014/main" id="{00000000-0008-0000-0E00-000075240000}"/>
                        </a:ext>
                      </a:extLst>
                    </xdr:cNvPr>
                    <xdr:cNvGraphicFramePr>
                      <a:graphicFrameLocks/>
                    </xdr:cNvGraphicFramePr>
                  </xdr:nvGraphicFramePr>
                  <xdr:xfrm>
                    <a:off x="3528785" y="20330160"/>
                    <a:ext cx="4572000" cy="2468880"/>
                  </xdr:xfrm>
                  <a:graphic>
                    <a:graphicData uri="http://schemas.openxmlformats.org/drawingml/2006/chart">
                      <c:chart xmlns:c="http://schemas.openxmlformats.org/drawingml/2006/chart" xmlns:r="http://schemas.openxmlformats.org/officeDocument/2006/relationships" r:id="rId16"/>
                    </a:graphicData>
                  </a:graphic>
                </xdr:graphicFrame>
              </xdr:grpSp>
              <xdr:grpSp>
                <xdr:nvGrpSpPr>
                  <xdr:cNvPr id="9327" name="Group 9326">
                    <a:extLst>
                      <a:ext uri="{FF2B5EF4-FFF2-40B4-BE49-F238E27FC236}">
                        <a16:creationId xmlns:a16="http://schemas.microsoft.com/office/drawing/2014/main" id="{00000000-0008-0000-0E00-00006F240000}"/>
                      </a:ext>
                    </a:extLst>
                  </xdr:cNvPr>
                  <xdr:cNvGrpSpPr/>
                </xdr:nvGrpSpPr>
                <xdr:grpSpPr>
                  <a:xfrm>
                    <a:off x="8403767" y="20579445"/>
                    <a:ext cx="10062028" cy="6317341"/>
                    <a:chOff x="8403767" y="20579445"/>
                    <a:chExt cx="10062028" cy="6317341"/>
                  </a:xfrm>
                </xdr:grpSpPr>
                <xdr:sp macro="" textlink="">
                  <xdr:nvSpPr>
                    <xdr:cNvPr id="9328" name="TextBox 9327">
                      <a:extLst>
                        <a:ext uri="{FF2B5EF4-FFF2-40B4-BE49-F238E27FC236}">
                          <a16:creationId xmlns:a16="http://schemas.microsoft.com/office/drawing/2014/main" id="{00000000-0008-0000-0E00-000070240000}"/>
                        </a:ext>
                      </a:extLst>
                    </xdr:cNvPr>
                    <xdr:cNvSpPr txBox="1"/>
                  </xdr:nvSpPr>
                  <xdr:spPr>
                    <a:xfrm>
                      <a:off x="8403767" y="20579445"/>
                      <a:ext cx="2687355" cy="54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latin typeface="Arial" panose="020B0604020202020204" pitchFamily="34" charset="0"/>
                          <a:cs typeface="Arial" panose="020B0604020202020204" pitchFamily="34" charset="0"/>
                        </a:rPr>
                        <a:t>ANALYSIS</a:t>
                      </a:r>
                    </a:p>
                  </xdr:txBody>
                </xdr:sp>
                <xdr:sp macro="" textlink="">
                  <xdr:nvSpPr>
                    <xdr:cNvPr id="9329" name="TextBox 9328">
                      <a:extLst>
                        <a:ext uri="{FF2B5EF4-FFF2-40B4-BE49-F238E27FC236}">
                          <a16:creationId xmlns:a16="http://schemas.microsoft.com/office/drawing/2014/main" id="{00000000-0008-0000-0E00-000071240000}"/>
                        </a:ext>
                      </a:extLst>
                    </xdr:cNvPr>
                    <xdr:cNvSpPr txBox="1"/>
                  </xdr:nvSpPr>
                  <xdr:spPr>
                    <a:xfrm>
                      <a:off x="8403767" y="21648057"/>
                      <a:ext cx="10062028" cy="918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latin typeface="Arial" panose="020B0604020202020204" pitchFamily="34" charset="0"/>
                          <a:cs typeface="Arial" panose="020B0604020202020204" pitchFamily="34" charset="0"/>
                        </a:rPr>
                        <a:t>Start</a:t>
                      </a:r>
                      <a:r>
                        <a:rPr lang="en-GB" sz="3200" b="1" baseline="0">
                          <a:latin typeface="Arial" panose="020B0604020202020204" pitchFamily="34" charset="0"/>
                          <a:cs typeface="Arial" panose="020B0604020202020204" pitchFamily="34" charset="0"/>
                        </a:rPr>
                        <a:t> undertstanding your financial data</a:t>
                      </a:r>
                      <a:endParaRPr lang="en-GB" sz="3200" b="1">
                        <a:latin typeface="Arial" panose="020B0604020202020204" pitchFamily="34" charset="0"/>
                        <a:cs typeface="Arial" panose="020B0604020202020204" pitchFamily="34" charset="0"/>
                      </a:endParaRPr>
                    </a:p>
                  </xdr:txBody>
                </xdr:sp>
                <xdr:sp macro="" textlink="">
                  <xdr:nvSpPr>
                    <xdr:cNvPr id="9330" name="TextBox 9329">
                      <a:extLst>
                        <a:ext uri="{FF2B5EF4-FFF2-40B4-BE49-F238E27FC236}">
                          <a16:creationId xmlns:a16="http://schemas.microsoft.com/office/drawing/2014/main" id="{00000000-0008-0000-0E00-000072240000}"/>
                        </a:ext>
                      </a:extLst>
                    </xdr:cNvPr>
                    <xdr:cNvSpPr txBox="1"/>
                  </xdr:nvSpPr>
                  <xdr:spPr>
                    <a:xfrm>
                      <a:off x="8403767" y="22968856"/>
                      <a:ext cx="9668333" cy="2779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0" rtlCol="0" anchor="t"/>
                    <a:lstStyle/>
                    <a:p>
                      <a:pPr lvl="0" algn="l"/>
                      <a:r>
                        <a:rPr lang="en-GB" sz="2000" b="0">
                          <a:latin typeface="Arial" panose="020B0604020202020204" pitchFamily="34" charset="0"/>
                          <a:cs typeface="Arial" panose="020B0604020202020204" pitchFamily="34" charset="0"/>
                        </a:rPr>
                        <a:t>A</a:t>
                      </a:r>
                      <a:r>
                        <a:rPr lang="en-GB" sz="2000" b="0" baseline="0">
                          <a:latin typeface="Arial" panose="020B0604020202020204" pitchFamily="34" charset="0"/>
                          <a:cs typeface="Arial" panose="020B0604020202020204" pitchFamily="34" charset="0"/>
                        </a:rPr>
                        <a:t> </a:t>
                      </a:r>
                      <a:r>
                        <a:rPr lang="en-GB" sz="2000" b="0">
                          <a:latin typeface="Arial" panose="020B0604020202020204" pitchFamily="34" charset="0"/>
                          <a:cs typeface="Arial" panose="020B0604020202020204" pitchFamily="34" charset="0"/>
                        </a:rPr>
                        <a:t>financial analysis provides cruicial</a:t>
                      </a:r>
                      <a:r>
                        <a:rPr lang="en-GB" sz="2000" b="0" baseline="0">
                          <a:latin typeface="Arial" panose="020B0604020202020204" pitchFamily="34" charset="0"/>
                          <a:cs typeface="Arial" panose="020B0604020202020204" pitchFamily="34" charset="0"/>
                        </a:rPr>
                        <a:t> </a:t>
                      </a:r>
                      <a:r>
                        <a:rPr lang="en-GB" sz="2000" b="0">
                          <a:latin typeface="Arial" panose="020B0604020202020204" pitchFamily="34" charset="0"/>
                          <a:cs typeface="Arial" panose="020B0604020202020204" pitchFamily="34" charset="0"/>
                        </a:rPr>
                        <a:t>information about your business's</a:t>
                      </a:r>
                      <a:r>
                        <a:rPr lang="en-GB" sz="2000" b="0" baseline="0">
                          <a:latin typeface="Arial" panose="020B0604020202020204" pitchFamily="34" charset="0"/>
                          <a:cs typeface="Arial" panose="020B0604020202020204" pitchFamily="34" charset="0"/>
                        </a:rPr>
                        <a:t> </a:t>
                      </a:r>
                      <a:r>
                        <a:rPr lang="en-GB" sz="2000" b="0">
                          <a:latin typeface="Arial" panose="020B0604020202020204" pitchFamily="34" charset="0"/>
                          <a:cs typeface="Arial" panose="020B0604020202020204" pitchFamily="34" charset="0"/>
                        </a:rPr>
                        <a:t>financial wellbeing. </a:t>
                      </a:r>
                    </a:p>
                    <a:p>
                      <a:pPr lvl="0" algn="l"/>
                      <a:r>
                        <a:rPr lang="en-GB" sz="2000" b="0">
                          <a:latin typeface="Arial" panose="020B0604020202020204" pitchFamily="34" charset="0"/>
                          <a:cs typeface="Arial" panose="020B0604020202020204" pitchFamily="34" charset="0"/>
                        </a:rPr>
                        <a:t>Data is provided</a:t>
                      </a:r>
                      <a:r>
                        <a:rPr lang="en-GB" sz="2000" b="0" baseline="0">
                          <a:latin typeface="Arial" panose="020B0604020202020204" pitchFamily="34" charset="0"/>
                          <a:cs typeface="Arial" panose="020B0604020202020204" pitchFamily="34" charset="0"/>
                        </a:rPr>
                        <a:t> in a way that is simple and easy for everyone to understand. </a:t>
                      </a:r>
                    </a:p>
                    <a:p>
                      <a:pPr lvl="0" algn="l"/>
                      <a:r>
                        <a:rPr lang="en-GB" sz="2000" b="0" baseline="0">
                          <a:latin typeface="Arial" panose="020B0604020202020204" pitchFamily="34" charset="0"/>
                          <a:cs typeface="Arial" panose="020B0604020202020204" pitchFamily="34" charset="0"/>
                        </a:rPr>
                        <a:t>Say goodbye to days of staring at financial reports for hours on end. </a:t>
                      </a:r>
                    </a:p>
                    <a:p>
                      <a:pPr lvl="0" algn="l"/>
                      <a:r>
                        <a:rPr lang="en-GB" sz="2000" b="0" baseline="0">
                          <a:latin typeface="Arial" panose="020B0604020202020204" pitchFamily="34" charset="0"/>
                          <a:cs typeface="Arial" panose="020B0604020202020204" pitchFamily="34" charset="0"/>
                        </a:rPr>
                        <a:t>With ClearView Analytics you can spend more time doing what you love.</a:t>
                      </a:r>
                      <a:endParaRPr lang="en-GB" sz="2000" b="0">
                        <a:latin typeface="Arial" panose="020B0604020202020204" pitchFamily="34" charset="0"/>
                        <a:cs typeface="Arial" panose="020B0604020202020204" pitchFamily="34" charset="0"/>
                      </a:endParaRPr>
                    </a:p>
                  </xdr:txBody>
                </xdr:sp>
                <xdr:sp macro="" textlink="">
                  <xdr:nvSpPr>
                    <xdr:cNvPr id="9331" name="Rounded Rectangle 9330">
                      <a:extLst>
                        <a:ext uri="{FF2B5EF4-FFF2-40B4-BE49-F238E27FC236}">
                          <a16:creationId xmlns:a16="http://schemas.microsoft.com/office/drawing/2014/main" id="{00000000-0008-0000-0E00-000073240000}"/>
                        </a:ext>
                      </a:extLst>
                    </xdr:cNvPr>
                    <xdr:cNvSpPr/>
                  </xdr:nvSpPr>
                  <xdr:spPr>
                    <a:xfrm>
                      <a:off x="8403767" y="25880786"/>
                      <a:ext cx="3955142" cy="1016000"/>
                    </a:xfrm>
                    <a:prstGeom prst="roundRect">
                      <a:avLst>
                        <a:gd name="adj" fmla="val 50000"/>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ysClr val="windowText" lastClr="000000"/>
                          </a:solidFill>
                          <a:latin typeface="Arial" panose="020B0604020202020204" pitchFamily="34" charset="0"/>
                          <a:cs typeface="Arial" panose="020B0604020202020204" pitchFamily="34" charset="0"/>
                        </a:rPr>
                        <a:t>Free 30-day trial</a:t>
                      </a:r>
                    </a:p>
                  </xdr:txBody>
                </xdr:sp>
              </xdr:grpSp>
            </xdr:grpSp>
          </xdr:grpSp>
          <xdr:grpSp>
            <xdr:nvGrpSpPr>
              <xdr:cNvPr id="9311" name="Group 9310">
                <a:extLst>
                  <a:ext uri="{FF2B5EF4-FFF2-40B4-BE49-F238E27FC236}">
                    <a16:creationId xmlns:a16="http://schemas.microsoft.com/office/drawing/2014/main" id="{00000000-0008-0000-0E00-00005F240000}"/>
                  </a:ext>
                </a:extLst>
              </xdr:cNvPr>
              <xdr:cNvGrpSpPr/>
            </xdr:nvGrpSpPr>
            <xdr:grpSpPr>
              <a:xfrm>
                <a:off x="475340" y="28486100"/>
                <a:ext cx="17369974" cy="8229600"/>
                <a:chOff x="475340" y="28486100"/>
                <a:chExt cx="17369974" cy="8229600"/>
              </a:xfrm>
            </xdr:grpSpPr>
            <xdr:grpSp>
              <xdr:nvGrpSpPr>
                <xdr:cNvPr id="9312" name="Group 9311">
                  <a:extLst>
                    <a:ext uri="{FF2B5EF4-FFF2-40B4-BE49-F238E27FC236}">
                      <a16:creationId xmlns:a16="http://schemas.microsoft.com/office/drawing/2014/main" id="{00000000-0008-0000-0E00-000060240000}"/>
                    </a:ext>
                  </a:extLst>
                </xdr:cNvPr>
                <xdr:cNvGrpSpPr/>
              </xdr:nvGrpSpPr>
              <xdr:grpSpPr>
                <a:xfrm>
                  <a:off x="7786914" y="28486100"/>
                  <a:ext cx="10058400" cy="8229600"/>
                  <a:chOff x="10522858" y="26198286"/>
                  <a:chExt cx="14630400" cy="10972800"/>
                </a:xfrm>
              </xdr:grpSpPr>
              <xdr:sp macro="" textlink="">
                <xdr:nvSpPr>
                  <xdr:cNvPr id="9317" name="Rounded Rectangle 9316">
                    <a:extLst>
                      <a:ext uri="{FF2B5EF4-FFF2-40B4-BE49-F238E27FC236}">
                        <a16:creationId xmlns:a16="http://schemas.microsoft.com/office/drawing/2014/main" id="{00000000-0008-0000-0E00-000065240000}"/>
                      </a:ext>
                    </a:extLst>
                  </xdr:cNvPr>
                  <xdr:cNvSpPr/>
                </xdr:nvSpPr>
                <xdr:spPr>
                  <a:xfrm>
                    <a:off x="10522858" y="26198286"/>
                    <a:ext cx="14630400" cy="10972800"/>
                  </a:xfrm>
                  <a:prstGeom prst="roundRect">
                    <a:avLst>
                      <a:gd name="adj" fmla="val 5867"/>
                    </a:avLst>
                  </a:prstGeom>
                  <a:solidFill>
                    <a:schemeClr val="bg1">
                      <a:lumMod val="8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9318" name="Chart 9317">
                    <a:extLst>
                      <a:ext uri="{FF2B5EF4-FFF2-40B4-BE49-F238E27FC236}">
                        <a16:creationId xmlns:a16="http://schemas.microsoft.com/office/drawing/2014/main" id="{00000000-0008-0000-0E00-000066240000}"/>
                      </a:ext>
                    </a:extLst>
                  </xdr:cNvPr>
                  <xdr:cNvGraphicFramePr/>
                </xdr:nvGraphicFramePr>
                <xdr:xfrm>
                  <a:off x="11466285" y="32673472"/>
                  <a:ext cx="6858000" cy="3657600"/>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9319" name="Chart 9318">
                    <a:extLst>
                      <a:ext uri="{FF2B5EF4-FFF2-40B4-BE49-F238E27FC236}">
                        <a16:creationId xmlns:a16="http://schemas.microsoft.com/office/drawing/2014/main" id="{00000000-0008-0000-0E00-000067240000}"/>
                      </a:ext>
                    </a:extLst>
                  </xdr:cNvPr>
                  <xdr:cNvGraphicFramePr/>
                </xdr:nvGraphicFramePr>
                <xdr:xfrm>
                  <a:off x="11448145" y="26976612"/>
                  <a:ext cx="12801600" cy="5029200"/>
                </xdr:xfrm>
                <a:graphic>
                  <a:graphicData uri="http://schemas.openxmlformats.org/drawingml/2006/chart">
                    <c:chart xmlns:c="http://schemas.openxmlformats.org/drawingml/2006/chart" xmlns:r="http://schemas.openxmlformats.org/officeDocument/2006/relationships" r:id="rId18"/>
                  </a:graphicData>
                </a:graphic>
              </xdr:graphicFrame>
              <xdr:grpSp>
                <xdr:nvGrpSpPr>
                  <xdr:cNvPr id="9320" name="Group 9319">
                    <a:extLst>
                      <a:ext uri="{FF2B5EF4-FFF2-40B4-BE49-F238E27FC236}">
                        <a16:creationId xmlns:a16="http://schemas.microsoft.com/office/drawing/2014/main" id="{00000000-0008-0000-0E00-000068240000}"/>
                      </a:ext>
                    </a:extLst>
                  </xdr:cNvPr>
                  <xdr:cNvGrpSpPr/>
                </xdr:nvGrpSpPr>
                <xdr:grpSpPr>
                  <a:xfrm>
                    <a:off x="19848286" y="32693429"/>
                    <a:ext cx="4390571" cy="3657600"/>
                    <a:chOff x="19848286" y="32693429"/>
                    <a:chExt cx="4390571" cy="3657600"/>
                  </a:xfrm>
                </xdr:grpSpPr>
                <xdr:sp macro="" textlink="">
                  <xdr:nvSpPr>
                    <xdr:cNvPr id="9321" name="TextBox 9320">
                      <a:extLst>
                        <a:ext uri="{FF2B5EF4-FFF2-40B4-BE49-F238E27FC236}">
                          <a16:creationId xmlns:a16="http://schemas.microsoft.com/office/drawing/2014/main" id="{00000000-0008-0000-0E00-000069240000}"/>
                        </a:ext>
                      </a:extLst>
                    </xdr:cNvPr>
                    <xdr:cNvSpPr txBox="1"/>
                  </xdr:nvSpPr>
                  <xdr:spPr>
                    <a:xfrm>
                      <a:off x="19848286" y="32693429"/>
                      <a:ext cx="4390571" cy="3657600"/>
                    </a:xfrm>
                    <a:prstGeom prst="rect">
                      <a:avLst/>
                    </a:prstGeom>
                    <a:solidFill>
                      <a:schemeClr val="bg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latin typeface="Arial" panose="020B0604020202020204" pitchFamily="34" charset="0"/>
                          <a:cs typeface="Arial" panose="020B0604020202020204" pitchFamily="34" charset="0"/>
                        </a:rPr>
                        <a:t>Sales</a:t>
                      </a:r>
                      <a:r>
                        <a:rPr lang="en-GB" sz="1600" b="1" baseline="0">
                          <a:latin typeface="Arial" panose="020B0604020202020204" pitchFamily="34" charset="0"/>
                          <a:cs typeface="Arial" panose="020B0604020202020204" pitchFamily="34" charset="0"/>
                        </a:rPr>
                        <a:t> Growth Since January</a:t>
                      </a:r>
                    </a:p>
                    <a:p>
                      <a:pPr algn="ctr"/>
                      <a:endParaRPr lang="en-GB" sz="1400" b="1" baseline="0">
                        <a:latin typeface="Arial" panose="020B0604020202020204" pitchFamily="34" charset="0"/>
                        <a:cs typeface="Arial" panose="020B0604020202020204" pitchFamily="34" charset="0"/>
                      </a:endParaRPr>
                    </a:p>
                    <a:p>
                      <a:pPr algn="ctr"/>
                      <a:r>
                        <a:rPr lang="en-GB" sz="1400" b="0" baseline="0">
                          <a:latin typeface="Arial" panose="020B0604020202020204" pitchFamily="34" charset="0"/>
                          <a:cs typeface="Arial" panose="020B0604020202020204" pitchFamily="34" charset="0"/>
                        </a:rPr>
                        <a:t>Sales have growth by 35% since January </a:t>
                      </a:r>
                    </a:p>
                    <a:p>
                      <a:pPr algn="ctr"/>
                      <a:endParaRPr lang="en-GB" sz="1400" b="1">
                        <a:latin typeface="Arial" panose="020B0604020202020204" pitchFamily="34" charset="0"/>
                        <a:cs typeface="Arial" panose="020B0604020202020204" pitchFamily="34" charset="0"/>
                      </a:endParaRPr>
                    </a:p>
                  </xdr:txBody>
                </xdr:sp>
                <xdr:sp macro="" textlink="">
                  <xdr:nvSpPr>
                    <xdr:cNvPr id="9322" name="Up Arrow 9321">
                      <a:extLst>
                        <a:ext uri="{FF2B5EF4-FFF2-40B4-BE49-F238E27FC236}">
                          <a16:creationId xmlns:a16="http://schemas.microsoft.com/office/drawing/2014/main" id="{00000000-0008-0000-0E00-00006A240000}"/>
                        </a:ext>
                      </a:extLst>
                    </xdr:cNvPr>
                    <xdr:cNvSpPr/>
                  </xdr:nvSpPr>
                  <xdr:spPr>
                    <a:xfrm>
                      <a:off x="21045714" y="33854572"/>
                      <a:ext cx="2239157" cy="2086429"/>
                    </a:xfrm>
                    <a:prstGeom prst="upArrow">
                      <a:avLst>
                        <a:gd name="adj1" fmla="val 37500"/>
                        <a:gd name="adj2" fmla="val 53125"/>
                      </a:avLst>
                    </a:prstGeom>
                    <a:solidFill>
                      <a:srgbClr val="0073C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tx1"/>
                          </a:solidFill>
                          <a:latin typeface="Arial" panose="020B0604020202020204" pitchFamily="34" charset="0"/>
                          <a:cs typeface="Arial" panose="020B0604020202020204" pitchFamily="34" charset="0"/>
                        </a:rPr>
                        <a:t>35%</a:t>
                      </a:r>
                    </a:p>
                  </xdr:txBody>
                </xdr:sp>
              </xdr:grpSp>
            </xdr:grpSp>
            <xdr:sp macro="" textlink="">
              <xdr:nvSpPr>
                <xdr:cNvPr id="9313" name="TextBox 9312">
                  <a:extLst>
                    <a:ext uri="{FF2B5EF4-FFF2-40B4-BE49-F238E27FC236}">
                      <a16:creationId xmlns:a16="http://schemas.microsoft.com/office/drawing/2014/main" id="{00000000-0008-0000-0E00-000061240000}"/>
                    </a:ext>
                  </a:extLst>
                </xdr:cNvPr>
                <xdr:cNvSpPr txBox="1"/>
              </xdr:nvSpPr>
              <xdr:spPr>
                <a:xfrm>
                  <a:off x="475340" y="28486100"/>
                  <a:ext cx="3356429" cy="580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0">
                      <a:solidFill>
                        <a:schemeClr val="tx1"/>
                      </a:solidFill>
                      <a:latin typeface="Arial" panose="020B0604020202020204" pitchFamily="34" charset="0"/>
                      <a:cs typeface="Arial" panose="020B0604020202020204" pitchFamily="34" charset="0"/>
                    </a:rPr>
                    <a:t>SALES</a:t>
                  </a:r>
                  <a:r>
                    <a:rPr lang="en-GB" sz="2800" b="0" baseline="0">
                      <a:solidFill>
                        <a:schemeClr val="tx1"/>
                      </a:solidFill>
                      <a:latin typeface="Arial" panose="020B0604020202020204" pitchFamily="34" charset="0"/>
                      <a:cs typeface="Arial" panose="020B0604020202020204" pitchFamily="34" charset="0"/>
                    </a:rPr>
                    <a:t> ANALYSIS</a:t>
                  </a:r>
                  <a:endParaRPr lang="en-GB" sz="2800" b="0">
                    <a:solidFill>
                      <a:schemeClr val="tx1"/>
                    </a:solidFill>
                    <a:latin typeface="Arial" panose="020B0604020202020204" pitchFamily="34" charset="0"/>
                    <a:cs typeface="Arial" panose="020B0604020202020204" pitchFamily="34" charset="0"/>
                  </a:endParaRPr>
                </a:p>
              </xdr:txBody>
            </xdr:sp>
            <xdr:sp macro="" textlink="">
              <xdr:nvSpPr>
                <xdr:cNvPr id="9314" name="TextBox 9313">
                  <a:extLst>
                    <a:ext uri="{FF2B5EF4-FFF2-40B4-BE49-F238E27FC236}">
                      <a16:creationId xmlns:a16="http://schemas.microsoft.com/office/drawing/2014/main" id="{00000000-0008-0000-0E00-000062240000}"/>
                    </a:ext>
                  </a:extLst>
                </xdr:cNvPr>
                <xdr:cNvSpPr txBox="1"/>
              </xdr:nvSpPr>
              <xdr:spPr>
                <a:xfrm>
                  <a:off x="475340" y="29344259"/>
                  <a:ext cx="7141030" cy="1389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chemeClr val="tx1"/>
                      </a:solidFill>
                      <a:latin typeface="Arial" panose="020B0604020202020204" pitchFamily="34" charset="0"/>
                      <a:cs typeface="Arial" panose="020B0604020202020204" pitchFamily="34" charset="0"/>
                    </a:rPr>
                    <a:t>Get</a:t>
                  </a:r>
                  <a:r>
                    <a:rPr lang="en-GB" sz="3200" b="1" baseline="0">
                      <a:solidFill>
                        <a:schemeClr val="tx1"/>
                      </a:solidFill>
                      <a:latin typeface="Arial" panose="020B0604020202020204" pitchFamily="34" charset="0"/>
                      <a:cs typeface="Arial" panose="020B0604020202020204" pitchFamily="34" charset="0"/>
                    </a:rPr>
                    <a:t> a Clear View of your finances</a:t>
                  </a:r>
                  <a:endParaRPr lang="en-GB" sz="3200" b="1">
                    <a:solidFill>
                      <a:schemeClr val="tx1"/>
                    </a:solidFill>
                    <a:latin typeface="Arial" panose="020B0604020202020204" pitchFamily="34" charset="0"/>
                    <a:cs typeface="Arial" panose="020B0604020202020204" pitchFamily="34" charset="0"/>
                  </a:endParaRPr>
                </a:p>
              </xdr:txBody>
            </xdr:sp>
            <xdr:sp macro="" textlink="">
              <xdr:nvSpPr>
                <xdr:cNvPr id="9315" name="TextBox 9314">
                  <a:extLst>
                    <a:ext uri="{FF2B5EF4-FFF2-40B4-BE49-F238E27FC236}">
                      <a16:creationId xmlns:a16="http://schemas.microsoft.com/office/drawing/2014/main" id="{00000000-0008-0000-0E00-000063240000}"/>
                    </a:ext>
                  </a:extLst>
                </xdr:cNvPr>
                <xdr:cNvSpPr txBox="1"/>
              </xdr:nvSpPr>
              <xdr:spPr>
                <a:xfrm>
                  <a:off x="475340" y="30726743"/>
                  <a:ext cx="7141030" cy="3069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a:solidFill>
                        <a:schemeClr val="tx1"/>
                      </a:solidFill>
                      <a:latin typeface="Arial" panose="020B0604020202020204" pitchFamily="34" charset="0"/>
                      <a:cs typeface="Arial" panose="020B0604020202020204" pitchFamily="34" charset="0"/>
                    </a:rPr>
                    <a:t>Understand</a:t>
                  </a:r>
                  <a:r>
                    <a:rPr lang="en-GB" sz="2400" b="0" baseline="0">
                      <a:solidFill>
                        <a:schemeClr val="tx1"/>
                      </a:solidFill>
                      <a:latin typeface="Arial" panose="020B0604020202020204" pitchFamily="34" charset="0"/>
                      <a:cs typeface="Arial" panose="020B0604020202020204" pitchFamily="34" charset="0"/>
                    </a:rPr>
                    <a:t> what your financial data is telling you with comprehensible analyses.</a:t>
                  </a:r>
                </a:p>
                <a:p>
                  <a:endParaRPr lang="en-GB" sz="2000" b="0" baseline="0">
                    <a:solidFill>
                      <a:schemeClr val="tx1"/>
                    </a:solidFill>
                    <a:latin typeface="Arial" panose="020B0604020202020204" pitchFamily="34" charset="0"/>
                    <a:cs typeface="Arial" panose="020B0604020202020204" pitchFamily="34" charset="0"/>
                  </a:endParaRPr>
                </a:p>
                <a:p>
                  <a:endParaRPr lang="en-GB" sz="2400" b="0" baseline="0">
                    <a:solidFill>
                      <a:schemeClr val="tx1"/>
                    </a:solidFill>
                    <a:latin typeface="Arial" panose="020B0604020202020204" pitchFamily="34" charset="0"/>
                    <a:cs typeface="Arial" panose="020B0604020202020204" pitchFamily="34" charset="0"/>
                  </a:endParaRPr>
                </a:p>
                <a:p>
                  <a:r>
                    <a:rPr lang="en-GB" sz="2400" b="0" baseline="0">
                      <a:solidFill>
                        <a:schemeClr val="tx1"/>
                      </a:solidFill>
                      <a:latin typeface="Arial" panose="020B0604020202020204" pitchFamily="34" charset="0"/>
                      <a:cs typeface="Arial" panose="020B0604020202020204" pitchFamily="34" charset="0"/>
                    </a:rPr>
                    <a:t>Get real-time insight into the performance of your business, choose from the many available reports to gain insight into the various segments of your business.</a:t>
                  </a:r>
                </a:p>
              </xdr:txBody>
            </xdr:sp>
            <xdr:sp macro="" textlink="">
              <xdr:nvSpPr>
                <xdr:cNvPr id="9316" name="Rounded Rectangle 9315">
                  <a:extLst>
                    <a:ext uri="{FF2B5EF4-FFF2-40B4-BE49-F238E27FC236}">
                      <a16:creationId xmlns:a16="http://schemas.microsoft.com/office/drawing/2014/main" id="{00000000-0008-0000-0E00-000064240000}"/>
                    </a:ext>
                  </a:extLst>
                </xdr:cNvPr>
                <xdr:cNvSpPr/>
              </xdr:nvSpPr>
              <xdr:spPr>
                <a:xfrm>
                  <a:off x="475340" y="34529485"/>
                  <a:ext cx="3955142" cy="1016000"/>
                </a:xfrm>
                <a:prstGeom prst="roundRect">
                  <a:avLst>
                    <a:gd name="adj" fmla="val 50000"/>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ysClr val="windowText" lastClr="000000"/>
                      </a:solidFill>
                      <a:latin typeface="Arial" panose="020B0604020202020204" pitchFamily="34" charset="0"/>
                      <a:cs typeface="Arial" panose="020B0604020202020204" pitchFamily="34" charset="0"/>
                    </a:rPr>
                    <a:t>Free 30-day trial</a:t>
                  </a:r>
                </a:p>
              </xdr:txBody>
            </xdr:sp>
          </xdr:grpSp>
        </xdr:grpSp>
        <xdr:grpSp>
          <xdr:nvGrpSpPr>
            <xdr:cNvPr id="9248" name="Group 9247">
              <a:extLst>
                <a:ext uri="{FF2B5EF4-FFF2-40B4-BE49-F238E27FC236}">
                  <a16:creationId xmlns:a16="http://schemas.microsoft.com/office/drawing/2014/main" id="{00000000-0008-0000-0E00-000020240000}"/>
                </a:ext>
              </a:extLst>
            </xdr:cNvPr>
            <xdr:cNvGrpSpPr/>
          </xdr:nvGrpSpPr>
          <xdr:grpSpPr>
            <a:xfrm>
              <a:off x="1790700" y="37985701"/>
              <a:ext cx="14884400" cy="7226299"/>
              <a:chOff x="1790700" y="37985701"/>
              <a:chExt cx="14884400" cy="7226299"/>
            </a:xfrm>
          </xdr:grpSpPr>
          <xdr:sp macro="" textlink="">
            <xdr:nvSpPr>
              <xdr:cNvPr id="9301" name="TextBox 9300">
                <a:extLst>
                  <a:ext uri="{FF2B5EF4-FFF2-40B4-BE49-F238E27FC236}">
                    <a16:creationId xmlns:a16="http://schemas.microsoft.com/office/drawing/2014/main" id="{00000000-0008-0000-0E00-000055240000}"/>
                  </a:ext>
                </a:extLst>
              </xdr:cNvPr>
              <xdr:cNvSpPr txBox="1"/>
            </xdr:nvSpPr>
            <xdr:spPr>
              <a:xfrm>
                <a:off x="5189764" y="37985701"/>
                <a:ext cx="8494422" cy="78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solidFill>
                      <a:schemeClr val="bg1"/>
                    </a:solidFill>
                    <a:latin typeface="Arial" panose="020B0604020202020204" pitchFamily="34" charset="0"/>
                    <a:cs typeface="Arial" panose="020B0604020202020204" pitchFamily="34" charset="0"/>
                  </a:rPr>
                  <a:t>See what our customers have to say</a:t>
                </a:r>
              </a:p>
            </xdr:txBody>
          </xdr:sp>
          <xdr:sp macro="" textlink="">
            <xdr:nvSpPr>
              <xdr:cNvPr id="9302" name="TextBox 9301">
                <a:extLst>
                  <a:ext uri="{FF2B5EF4-FFF2-40B4-BE49-F238E27FC236}">
                    <a16:creationId xmlns:a16="http://schemas.microsoft.com/office/drawing/2014/main" id="{00000000-0008-0000-0E00-000056240000}"/>
                  </a:ext>
                </a:extLst>
              </xdr:cNvPr>
              <xdr:cNvSpPr txBox="1"/>
            </xdr:nvSpPr>
            <xdr:spPr>
              <a:xfrm>
                <a:off x="5568950" y="38930944"/>
                <a:ext cx="7327901" cy="616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bg1"/>
                    </a:solidFill>
                    <a:latin typeface="Arial" panose="020B0604020202020204" pitchFamily="34" charset="0"/>
                    <a:cs typeface="Arial" panose="020B0604020202020204" pitchFamily="34" charset="0"/>
                  </a:rPr>
                  <a:t>Find out how ClearView Analytics</a:t>
                </a:r>
                <a:r>
                  <a:rPr lang="en-GB" sz="2000" baseline="0">
                    <a:solidFill>
                      <a:schemeClr val="bg1"/>
                    </a:solidFill>
                    <a:latin typeface="Arial" panose="020B0604020202020204" pitchFamily="34" charset="0"/>
                    <a:cs typeface="Arial" panose="020B0604020202020204" pitchFamily="34" charset="0"/>
                  </a:rPr>
                  <a:t> helps businesses of all sizes</a:t>
                </a:r>
                <a:endParaRPr lang="en-GB" sz="2000">
                  <a:solidFill>
                    <a:schemeClr val="bg1"/>
                  </a:solidFill>
                  <a:latin typeface="Arial" panose="020B0604020202020204" pitchFamily="34" charset="0"/>
                  <a:cs typeface="Arial" panose="020B0604020202020204" pitchFamily="34" charset="0"/>
                </a:endParaRPr>
              </a:p>
            </xdr:txBody>
          </xdr:sp>
          <xdr:grpSp>
            <xdr:nvGrpSpPr>
              <xdr:cNvPr id="9303" name="Group 9302">
                <a:extLst>
                  <a:ext uri="{FF2B5EF4-FFF2-40B4-BE49-F238E27FC236}">
                    <a16:creationId xmlns:a16="http://schemas.microsoft.com/office/drawing/2014/main" id="{00000000-0008-0000-0E00-000057240000}"/>
                  </a:ext>
                </a:extLst>
              </xdr:cNvPr>
              <xdr:cNvGrpSpPr/>
            </xdr:nvGrpSpPr>
            <xdr:grpSpPr>
              <a:xfrm>
                <a:off x="1790700" y="40081200"/>
                <a:ext cx="14884400" cy="5130800"/>
                <a:chOff x="1968500" y="40106600"/>
                <a:chExt cx="14884400" cy="5130800"/>
              </a:xfrm>
            </xdr:grpSpPr>
            <xdr:sp macro="" textlink="">
              <xdr:nvSpPr>
                <xdr:cNvPr id="9304" name="Oval 9303">
                  <a:extLst>
                    <a:ext uri="{FF2B5EF4-FFF2-40B4-BE49-F238E27FC236}">
                      <a16:creationId xmlns:a16="http://schemas.microsoft.com/office/drawing/2014/main" id="{00000000-0008-0000-0E00-000058240000}"/>
                    </a:ext>
                  </a:extLst>
                </xdr:cNvPr>
                <xdr:cNvSpPr/>
              </xdr:nvSpPr>
              <xdr:spPr>
                <a:xfrm>
                  <a:off x="1968500" y="40106600"/>
                  <a:ext cx="1828800" cy="1828800"/>
                </a:xfrm>
                <a:prstGeom prst="ellips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305" name="Oval 9304">
                  <a:extLst>
                    <a:ext uri="{FF2B5EF4-FFF2-40B4-BE49-F238E27FC236}">
                      <a16:creationId xmlns:a16="http://schemas.microsoft.com/office/drawing/2014/main" id="{00000000-0008-0000-0E00-000059240000}"/>
                    </a:ext>
                  </a:extLst>
                </xdr:cNvPr>
                <xdr:cNvSpPr/>
              </xdr:nvSpPr>
              <xdr:spPr>
                <a:xfrm>
                  <a:off x="8496300" y="40106600"/>
                  <a:ext cx="1828800" cy="1828800"/>
                </a:xfrm>
                <a:prstGeom prst="ellips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306" name="Oval 9305">
                  <a:extLst>
                    <a:ext uri="{FF2B5EF4-FFF2-40B4-BE49-F238E27FC236}">
                      <a16:creationId xmlns:a16="http://schemas.microsoft.com/office/drawing/2014/main" id="{00000000-0008-0000-0E00-00005A240000}"/>
                    </a:ext>
                  </a:extLst>
                </xdr:cNvPr>
                <xdr:cNvSpPr/>
              </xdr:nvSpPr>
              <xdr:spPr>
                <a:xfrm>
                  <a:off x="15024100" y="40106600"/>
                  <a:ext cx="1828800" cy="1828800"/>
                </a:xfrm>
                <a:prstGeom prst="ellips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307" name="TextBox 9306">
                  <a:extLst>
                    <a:ext uri="{FF2B5EF4-FFF2-40B4-BE49-F238E27FC236}">
                      <a16:creationId xmlns:a16="http://schemas.microsoft.com/office/drawing/2014/main" id="{00000000-0008-0000-0E00-00005B240000}"/>
                    </a:ext>
                  </a:extLst>
                </xdr:cNvPr>
                <xdr:cNvSpPr txBox="1"/>
              </xdr:nvSpPr>
              <xdr:spPr>
                <a:xfrm>
                  <a:off x="1968500" y="42494200"/>
                  <a:ext cx="18288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sp macro="" textlink="">
              <xdr:nvSpPr>
                <xdr:cNvPr id="9308" name="TextBox 9307">
                  <a:extLst>
                    <a:ext uri="{FF2B5EF4-FFF2-40B4-BE49-F238E27FC236}">
                      <a16:creationId xmlns:a16="http://schemas.microsoft.com/office/drawing/2014/main" id="{00000000-0008-0000-0E00-00005C240000}"/>
                    </a:ext>
                  </a:extLst>
                </xdr:cNvPr>
                <xdr:cNvSpPr txBox="1"/>
              </xdr:nvSpPr>
              <xdr:spPr>
                <a:xfrm>
                  <a:off x="8496300" y="42494200"/>
                  <a:ext cx="18288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sp macro="" textlink="">
              <xdr:nvSpPr>
                <xdr:cNvPr id="9309" name="TextBox 9308">
                  <a:extLst>
                    <a:ext uri="{FF2B5EF4-FFF2-40B4-BE49-F238E27FC236}">
                      <a16:creationId xmlns:a16="http://schemas.microsoft.com/office/drawing/2014/main" id="{00000000-0008-0000-0E00-00005D240000}"/>
                    </a:ext>
                  </a:extLst>
                </xdr:cNvPr>
                <xdr:cNvSpPr txBox="1"/>
              </xdr:nvSpPr>
              <xdr:spPr>
                <a:xfrm>
                  <a:off x="15024100" y="42494200"/>
                  <a:ext cx="18288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grpSp>
        </xdr:grpSp>
        <xdr:grpSp>
          <xdr:nvGrpSpPr>
            <xdr:cNvPr id="9249" name="Group 9248">
              <a:extLst>
                <a:ext uri="{FF2B5EF4-FFF2-40B4-BE49-F238E27FC236}">
                  <a16:creationId xmlns:a16="http://schemas.microsoft.com/office/drawing/2014/main" id="{00000000-0008-0000-0E00-000021240000}"/>
                </a:ext>
              </a:extLst>
            </xdr:cNvPr>
            <xdr:cNvGrpSpPr/>
          </xdr:nvGrpSpPr>
          <xdr:grpSpPr>
            <a:xfrm>
              <a:off x="254000" y="46577976"/>
              <a:ext cx="17744666" cy="17257668"/>
              <a:chOff x="254000" y="46577976"/>
              <a:chExt cx="17744666" cy="17257668"/>
            </a:xfrm>
          </xdr:grpSpPr>
          <xdr:grpSp>
            <xdr:nvGrpSpPr>
              <xdr:cNvPr id="9250" name="Group 9249">
                <a:extLst>
                  <a:ext uri="{FF2B5EF4-FFF2-40B4-BE49-F238E27FC236}">
                    <a16:creationId xmlns:a16="http://schemas.microsoft.com/office/drawing/2014/main" id="{00000000-0008-0000-0E00-000022240000}"/>
                  </a:ext>
                </a:extLst>
              </xdr:cNvPr>
              <xdr:cNvGrpSpPr/>
            </xdr:nvGrpSpPr>
            <xdr:grpSpPr>
              <a:xfrm>
                <a:off x="4589805" y="46577976"/>
                <a:ext cx="9582184" cy="3645445"/>
                <a:chOff x="5478805" y="46717676"/>
                <a:chExt cx="9582184" cy="3645445"/>
              </a:xfrm>
            </xdr:grpSpPr>
            <xdr:grpSp>
              <xdr:nvGrpSpPr>
                <xdr:cNvPr id="9295" name="Group 9294">
                  <a:extLst>
                    <a:ext uri="{FF2B5EF4-FFF2-40B4-BE49-F238E27FC236}">
                      <a16:creationId xmlns:a16="http://schemas.microsoft.com/office/drawing/2014/main" id="{00000000-0008-0000-0E00-00004F240000}"/>
                    </a:ext>
                  </a:extLst>
                </xdr:cNvPr>
                <xdr:cNvGrpSpPr/>
              </xdr:nvGrpSpPr>
              <xdr:grpSpPr>
                <a:xfrm>
                  <a:off x="7373826" y="46717676"/>
                  <a:ext cx="5594742" cy="731520"/>
                  <a:chOff x="9927771" y="2850062"/>
                  <a:chExt cx="5594742" cy="731520"/>
                </a:xfrm>
              </xdr:grpSpPr>
              <xdr:sp macro="" textlink="">
                <xdr:nvSpPr>
                  <xdr:cNvPr id="9299" name="TextBox 9298">
                    <a:extLst>
                      <a:ext uri="{FF2B5EF4-FFF2-40B4-BE49-F238E27FC236}">
                        <a16:creationId xmlns:a16="http://schemas.microsoft.com/office/drawing/2014/main" id="{00000000-0008-0000-0E00-000053240000}"/>
                      </a:ext>
                    </a:extLst>
                  </xdr:cNvPr>
                  <xdr:cNvSpPr txBox="1"/>
                </xdr:nvSpPr>
                <xdr:spPr>
                  <a:xfrm>
                    <a:off x="10758716" y="2889251"/>
                    <a:ext cx="4763797"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tx1"/>
                        </a:solidFill>
                        <a:latin typeface="Arial" panose="020B0604020202020204" pitchFamily="34" charset="0"/>
                        <a:cs typeface="Arial" panose="020B0604020202020204" pitchFamily="34" charset="0"/>
                      </a:rPr>
                      <a:t>START</a:t>
                    </a:r>
                    <a:r>
                      <a:rPr lang="en-GB" sz="2000" b="1" baseline="0">
                        <a:solidFill>
                          <a:schemeClr val="tx1"/>
                        </a:solidFill>
                        <a:latin typeface="Arial" panose="020B0604020202020204" pitchFamily="34" charset="0"/>
                        <a:cs typeface="Arial" panose="020B0604020202020204" pitchFamily="34" charset="0"/>
                      </a:rPr>
                      <a:t> YOUR 30-DAY FREE TRAIL</a:t>
                    </a:r>
                    <a:endParaRPr lang="en-GB" sz="2000" b="1">
                      <a:solidFill>
                        <a:schemeClr val="tx1"/>
                      </a:solidFill>
                      <a:latin typeface="Arial" panose="020B0604020202020204" pitchFamily="34" charset="0"/>
                      <a:cs typeface="Arial" panose="020B0604020202020204" pitchFamily="34" charset="0"/>
                    </a:endParaRPr>
                  </a:p>
                </xdr:txBody>
              </xdr:sp>
              <xdr:pic>
                <xdr:nvPicPr>
                  <xdr:cNvPr id="9300" name="Graphic 9299" descr="Lightning bolt outline">
                    <a:extLst>
                      <a:ext uri="{FF2B5EF4-FFF2-40B4-BE49-F238E27FC236}">
                        <a16:creationId xmlns:a16="http://schemas.microsoft.com/office/drawing/2014/main" id="{00000000-0008-0000-0E00-00005424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927771" y="2850062"/>
                    <a:ext cx="731520" cy="731520"/>
                  </a:xfrm>
                  <a:prstGeom prst="rect">
                    <a:avLst/>
                  </a:prstGeom>
                </xdr:spPr>
              </xdr:pic>
            </xdr:grpSp>
            <xdr:sp macro="" textlink="">
              <xdr:nvSpPr>
                <xdr:cNvPr id="9296" name="TextBox 9295">
                  <a:extLst>
                    <a:ext uri="{FF2B5EF4-FFF2-40B4-BE49-F238E27FC236}">
                      <a16:creationId xmlns:a16="http://schemas.microsoft.com/office/drawing/2014/main" id="{00000000-0008-0000-0E00-000050240000}"/>
                    </a:ext>
                  </a:extLst>
                </xdr:cNvPr>
                <xdr:cNvSpPr txBox="1"/>
              </xdr:nvSpPr>
              <xdr:spPr>
                <a:xfrm>
                  <a:off x="5478805" y="47824571"/>
                  <a:ext cx="9582184" cy="816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latin typeface="Arial" panose="020B0604020202020204" pitchFamily="34" charset="0"/>
                      <a:cs typeface="Arial" panose="020B0604020202020204" pitchFamily="34" charset="0"/>
                    </a:rPr>
                    <a:t>Packages</a:t>
                  </a:r>
                  <a:r>
                    <a:rPr lang="en-GB" sz="3600" b="1" baseline="0">
                      <a:latin typeface="Arial" panose="020B0604020202020204" pitchFamily="34" charset="0"/>
                      <a:cs typeface="Arial" panose="020B0604020202020204" pitchFamily="34" charset="0"/>
                    </a:rPr>
                    <a:t> to help you and your business</a:t>
                  </a:r>
                  <a:endParaRPr lang="en-GB" sz="3600" b="1">
                    <a:latin typeface="Arial" panose="020B0604020202020204" pitchFamily="34" charset="0"/>
                    <a:cs typeface="Arial" panose="020B0604020202020204" pitchFamily="34" charset="0"/>
                  </a:endParaRPr>
                </a:p>
              </xdr:txBody>
            </xdr:sp>
            <xdr:sp macro="" textlink="">
              <xdr:nvSpPr>
                <xdr:cNvPr id="9297" name="TextBox 9296">
                  <a:extLst>
                    <a:ext uri="{FF2B5EF4-FFF2-40B4-BE49-F238E27FC236}">
                      <a16:creationId xmlns:a16="http://schemas.microsoft.com/office/drawing/2014/main" id="{00000000-0008-0000-0E00-000051240000}"/>
                    </a:ext>
                  </a:extLst>
                </xdr:cNvPr>
                <xdr:cNvSpPr txBox="1"/>
              </xdr:nvSpPr>
              <xdr:spPr>
                <a:xfrm>
                  <a:off x="8573069" y="48679101"/>
                  <a:ext cx="3253010" cy="508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Arial" panose="020B0604020202020204" pitchFamily="34" charset="0"/>
                      <a:cs typeface="Arial" panose="020B0604020202020204" pitchFamily="34" charset="0"/>
                    </a:rPr>
                    <a:t>You</a:t>
                  </a:r>
                  <a:r>
                    <a:rPr lang="en-GB" sz="1200" baseline="0">
                      <a:latin typeface="Arial" panose="020B0604020202020204" pitchFamily="34" charset="0"/>
                      <a:cs typeface="Arial" panose="020B0604020202020204" pitchFamily="34" charset="0"/>
                    </a:rPr>
                    <a:t> can cancel or upgrade at any time.</a:t>
                  </a:r>
                  <a:endParaRPr lang="en-GB" sz="1200">
                    <a:latin typeface="Arial" panose="020B0604020202020204" pitchFamily="34" charset="0"/>
                    <a:cs typeface="Arial" panose="020B0604020202020204" pitchFamily="34" charset="0"/>
                  </a:endParaRPr>
                </a:p>
              </xdr:txBody>
            </xdr:sp>
            <xdr:sp macro="" textlink="">
              <xdr:nvSpPr>
                <xdr:cNvPr id="9298" name="Rounded Rectangle 9297">
                  <a:extLst>
                    <a:ext uri="{FF2B5EF4-FFF2-40B4-BE49-F238E27FC236}">
                      <a16:creationId xmlns:a16="http://schemas.microsoft.com/office/drawing/2014/main" id="{00000000-0008-0000-0E00-000052240000}"/>
                    </a:ext>
                  </a:extLst>
                </xdr:cNvPr>
                <xdr:cNvSpPr/>
              </xdr:nvSpPr>
              <xdr:spPr>
                <a:xfrm>
                  <a:off x="8253742" y="49631601"/>
                  <a:ext cx="3474720" cy="731520"/>
                </a:xfrm>
                <a:prstGeom prst="roundRect">
                  <a:avLst>
                    <a:gd name="adj" fmla="val 50000"/>
                  </a:avLst>
                </a:prstGeom>
                <a:solidFill>
                  <a:srgbClr val="00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latin typeface="Arial" panose="020B0604020202020204" pitchFamily="34" charset="0"/>
                      <a:cs typeface="Arial" panose="020B0604020202020204" pitchFamily="34" charset="0"/>
                    </a:rPr>
                    <a:t>Start my free trial</a:t>
                  </a:r>
                </a:p>
              </xdr:txBody>
            </xdr:sp>
          </xdr:grpSp>
          <xdr:sp macro="" textlink="">
            <xdr:nvSpPr>
              <xdr:cNvPr id="9251" name="TextBox 9250">
                <a:extLst>
                  <a:ext uri="{FF2B5EF4-FFF2-40B4-BE49-F238E27FC236}">
                    <a16:creationId xmlns:a16="http://schemas.microsoft.com/office/drawing/2014/main" id="{00000000-0008-0000-0E00-000023240000}"/>
                  </a:ext>
                </a:extLst>
              </xdr:cNvPr>
              <xdr:cNvSpPr txBox="1"/>
            </xdr:nvSpPr>
            <xdr:spPr>
              <a:xfrm>
                <a:off x="952160" y="62837787"/>
                <a:ext cx="15947572" cy="99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400" b="0" i="0">
                    <a:solidFill>
                      <a:schemeClr val="tx1"/>
                    </a:solidFill>
                    <a:effectLst/>
                    <a:latin typeface="Arial" panose="020B0604020202020204" pitchFamily="34" charset="0"/>
                    <a:ea typeface="+mn-ea"/>
                    <a:cs typeface="Arial" panose="020B0604020202020204" pitchFamily="34" charset="0"/>
                  </a:rPr>
                  <a:t>*We want you to be fully happy with our software and try it without worry. If you purchase the software but decide it isn't a right fit for your business, let us know within 30 days and we'll give you a full refund.</a:t>
                </a:r>
              </a:p>
              <a:p>
                <a:pPr algn="ctr"/>
                <a:br>
                  <a:rPr lang="en-ZA" sz="1400">
                    <a:latin typeface="Arial" panose="020B0604020202020204" pitchFamily="34" charset="0"/>
                    <a:cs typeface="Arial" panose="020B0604020202020204" pitchFamily="34" charset="0"/>
                  </a:rPr>
                </a:br>
                <a:endParaRPr lang="en-GB" sz="1400">
                  <a:latin typeface="Arial" panose="020B0604020202020204" pitchFamily="34" charset="0"/>
                  <a:cs typeface="Arial" panose="020B0604020202020204" pitchFamily="34" charset="0"/>
                </a:endParaRPr>
              </a:p>
            </xdr:txBody>
          </xdr:sp>
          <xdr:grpSp>
            <xdr:nvGrpSpPr>
              <xdr:cNvPr id="9252" name="Group 9251">
                <a:extLst>
                  <a:ext uri="{FF2B5EF4-FFF2-40B4-BE49-F238E27FC236}">
                    <a16:creationId xmlns:a16="http://schemas.microsoft.com/office/drawing/2014/main" id="{00000000-0008-0000-0E00-000024240000}"/>
                  </a:ext>
                </a:extLst>
              </xdr:cNvPr>
              <xdr:cNvGrpSpPr/>
            </xdr:nvGrpSpPr>
            <xdr:grpSpPr>
              <a:xfrm>
                <a:off x="254000" y="50596800"/>
                <a:ext cx="17744666" cy="11887200"/>
                <a:chOff x="228600" y="50901600"/>
                <a:chExt cx="17744666" cy="11887200"/>
              </a:xfrm>
            </xdr:grpSpPr>
            <xdr:sp macro="" textlink="">
              <xdr:nvSpPr>
                <xdr:cNvPr id="9253" name="Rounded Rectangle 9252">
                  <a:extLst>
                    <a:ext uri="{FF2B5EF4-FFF2-40B4-BE49-F238E27FC236}">
                      <a16:creationId xmlns:a16="http://schemas.microsoft.com/office/drawing/2014/main" id="{00000000-0008-0000-0E00-000025240000}"/>
                    </a:ext>
                  </a:extLst>
                </xdr:cNvPr>
                <xdr:cNvSpPr/>
              </xdr:nvSpPr>
              <xdr:spPr>
                <a:xfrm>
                  <a:off x="228600" y="50901600"/>
                  <a:ext cx="5486400" cy="11887200"/>
                </a:xfrm>
                <a:prstGeom prst="roundRect">
                  <a:avLst>
                    <a:gd name="adj" fmla="val 7672"/>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254" name="TextBox 9253">
                  <a:extLst>
                    <a:ext uri="{FF2B5EF4-FFF2-40B4-BE49-F238E27FC236}">
                      <a16:creationId xmlns:a16="http://schemas.microsoft.com/office/drawing/2014/main" id="{00000000-0008-0000-0E00-000026240000}"/>
                    </a:ext>
                  </a:extLst>
                </xdr:cNvPr>
                <xdr:cNvSpPr txBox="1"/>
              </xdr:nvSpPr>
              <xdr:spPr>
                <a:xfrm>
                  <a:off x="568524" y="52518027"/>
                  <a:ext cx="2212278" cy="7396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latin typeface="Arial" panose="020B0604020202020204" pitchFamily="34" charset="0"/>
                      <a:cs typeface="Arial" panose="020B0604020202020204" pitchFamily="34" charset="0"/>
                    </a:rPr>
                    <a:t>Basic</a:t>
                  </a:r>
                </a:p>
              </xdr:txBody>
            </xdr:sp>
            <xdr:sp macro="" textlink="">
              <xdr:nvSpPr>
                <xdr:cNvPr id="9255" name="TextBox 9254">
                  <a:extLst>
                    <a:ext uri="{FF2B5EF4-FFF2-40B4-BE49-F238E27FC236}">
                      <a16:creationId xmlns:a16="http://schemas.microsoft.com/office/drawing/2014/main" id="{00000000-0008-0000-0E00-000027240000}"/>
                    </a:ext>
                  </a:extLst>
                </xdr:cNvPr>
                <xdr:cNvSpPr txBox="1"/>
              </xdr:nvSpPr>
              <xdr:spPr>
                <a:xfrm>
                  <a:off x="589742" y="54097550"/>
                  <a:ext cx="4620768" cy="9070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latin typeface="Arial" panose="020B0604020202020204" pitchFamily="34" charset="0"/>
                      <a:cs typeface="Arial" panose="020B0604020202020204" pitchFamily="34" charset="0"/>
                    </a:rPr>
                    <a:t>R1</a:t>
                  </a:r>
                  <a:r>
                    <a:rPr lang="en-GB" sz="4000" b="1" baseline="0">
                      <a:latin typeface="Arial" panose="020B0604020202020204" pitchFamily="34" charset="0"/>
                      <a:cs typeface="Arial" panose="020B0604020202020204" pitchFamily="34" charset="0"/>
                    </a:rPr>
                    <a:t> 500 </a:t>
                  </a:r>
                  <a:r>
                    <a:rPr lang="en-GB" sz="2000" b="0" baseline="0">
                      <a:latin typeface="Arial" panose="020B0604020202020204" pitchFamily="34" charset="0"/>
                      <a:cs typeface="Arial" panose="020B0604020202020204" pitchFamily="34" charset="0"/>
                    </a:rPr>
                    <a:t>incl. VAT per month</a:t>
                  </a:r>
                  <a:endParaRPr lang="en-GB" sz="4000" b="1">
                    <a:latin typeface="Arial" panose="020B0604020202020204" pitchFamily="34" charset="0"/>
                    <a:cs typeface="Arial" panose="020B0604020202020204" pitchFamily="34" charset="0"/>
                  </a:endParaRPr>
                </a:p>
              </xdr:txBody>
            </xdr:sp>
            <xdr:sp macro="" textlink="">
              <xdr:nvSpPr>
                <xdr:cNvPr id="9256" name="Rounded Rectangle 9255">
                  <a:extLst>
                    <a:ext uri="{FF2B5EF4-FFF2-40B4-BE49-F238E27FC236}">
                      <a16:creationId xmlns:a16="http://schemas.microsoft.com/office/drawing/2014/main" id="{00000000-0008-0000-0E00-000028240000}"/>
                    </a:ext>
                  </a:extLst>
                </xdr:cNvPr>
                <xdr:cNvSpPr/>
              </xdr:nvSpPr>
              <xdr:spPr>
                <a:xfrm>
                  <a:off x="1370785" y="55410131"/>
                  <a:ext cx="3289131" cy="596708"/>
                </a:xfrm>
                <a:prstGeom prst="roundRect">
                  <a:avLst>
                    <a:gd name="adj" fmla="val 50000"/>
                  </a:avLst>
                </a:prstGeom>
                <a:noFill/>
                <a:ln w="38100">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rgbClr val="00CCFF"/>
                      </a:solidFill>
                      <a:latin typeface="Arial" panose="020B0604020202020204" pitchFamily="34" charset="0"/>
                      <a:cs typeface="Arial" panose="020B0604020202020204" pitchFamily="34" charset="0"/>
                    </a:rPr>
                    <a:t>Buy now</a:t>
                  </a:r>
                </a:p>
              </xdr:txBody>
            </xdr:sp>
            <xdr:sp macro="" textlink="">
              <xdr:nvSpPr>
                <xdr:cNvPr id="9257" name="Rectangle 9256">
                  <a:extLst>
                    <a:ext uri="{FF2B5EF4-FFF2-40B4-BE49-F238E27FC236}">
                      <a16:creationId xmlns:a16="http://schemas.microsoft.com/office/drawing/2014/main" id="{00000000-0008-0000-0E00-000029240000}"/>
                    </a:ext>
                  </a:extLst>
                </xdr:cNvPr>
                <xdr:cNvSpPr/>
              </xdr:nvSpPr>
              <xdr:spPr>
                <a:xfrm>
                  <a:off x="1058709" y="56874991"/>
                  <a:ext cx="3010872" cy="5378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tx1"/>
                      </a:solidFill>
                      <a:latin typeface="Arial" panose="020B0604020202020204" pitchFamily="34" charset="0"/>
                      <a:cs typeface="Arial" panose="020B0604020202020204" pitchFamily="34" charset="0"/>
                    </a:rPr>
                    <a:t>Sales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Debt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Credit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Budget Comparison</a:t>
                  </a:r>
                </a:p>
              </xdr:txBody>
            </xdr:sp>
            <xdr:grpSp>
              <xdr:nvGrpSpPr>
                <xdr:cNvPr id="9258" name="Group 9257">
                  <a:extLst>
                    <a:ext uri="{FF2B5EF4-FFF2-40B4-BE49-F238E27FC236}">
                      <a16:creationId xmlns:a16="http://schemas.microsoft.com/office/drawing/2014/main" id="{00000000-0008-0000-0E00-00002A240000}"/>
                    </a:ext>
                  </a:extLst>
                </xdr:cNvPr>
                <xdr:cNvGrpSpPr/>
              </xdr:nvGrpSpPr>
              <xdr:grpSpPr>
                <a:xfrm>
                  <a:off x="735353" y="56884517"/>
                  <a:ext cx="298388" cy="2451342"/>
                  <a:chOff x="8248171" y="69449789"/>
                  <a:chExt cx="365760" cy="2873688"/>
                </a:xfrm>
              </xdr:grpSpPr>
              <xdr:pic>
                <xdr:nvPicPr>
                  <xdr:cNvPr id="9291" name="Graphic 9290" descr="Tick with solid fill">
                    <a:extLst>
                      <a:ext uri="{FF2B5EF4-FFF2-40B4-BE49-F238E27FC236}">
                        <a16:creationId xmlns:a16="http://schemas.microsoft.com/office/drawing/2014/main" id="{00000000-0008-0000-0E00-00004B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260977" y="69449789"/>
                    <a:ext cx="352954" cy="372165"/>
                  </a:xfrm>
                  <a:prstGeom prst="rect">
                    <a:avLst/>
                  </a:prstGeom>
                </xdr:spPr>
              </xdr:pic>
              <xdr:pic>
                <xdr:nvPicPr>
                  <xdr:cNvPr id="9292" name="Graphic 9291" descr="Tick with solid fill">
                    <a:extLst>
                      <a:ext uri="{FF2B5EF4-FFF2-40B4-BE49-F238E27FC236}">
                        <a16:creationId xmlns:a16="http://schemas.microsoft.com/office/drawing/2014/main" id="{00000000-0008-0000-0E00-00004C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248171" y="70283632"/>
                    <a:ext cx="365760" cy="372164"/>
                  </a:xfrm>
                  <a:prstGeom prst="rect">
                    <a:avLst/>
                  </a:prstGeom>
                </xdr:spPr>
              </xdr:pic>
              <xdr:pic>
                <xdr:nvPicPr>
                  <xdr:cNvPr id="9293" name="Graphic 9292" descr="Tick with solid fill">
                    <a:extLst>
                      <a:ext uri="{FF2B5EF4-FFF2-40B4-BE49-F238E27FC236}">
                        <a16:creationId xmlns:a16="http://schemas.microsoft.com/office/drawing/2014/main" id="{00000000-0008-0000-0E00-00004D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248171" y="71117474"/>
                    <a:ext cx="365760" cy="372164"/>
                  </a:xfrm>
                  <a:prstGeom prst="rect">
                    <a:avLst/>
                  </a:prstGeom>
                </xdr:spPr>
              </xdr:pic>
              <xdr:pic>
                <xdr:nvPicPr>
                  <xdr:cNvPr id="9294" name="Graphic 9293" descr="Tick with solid fill">
                    <a:extLst>
                      <a:ext uri="{FF2B5EF4-FFF2-40B4-BE49-F238E27FC236}">
                        <a16:creationId xmlns:a16="http://schemas.microsoft.com/office/drawing/2014/main" id="{00000000-0008-0000-0E00-00004E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248171" y="71951314"/>
                    <a:ext cx="365760" cy="372163"/>
                  </a:xfrm>
                  <a:prstGeom prst="rect">
                    <a:avLst/>
                  </a:prstGeom>
                </xdr:spPr>
              </xdr:pic>
            </xdr:grpSp>
            <xdr:sp macro="" textlink="">
              <xdr:nvSpPr>
                <xdr:cNvPr id="9259" name="Rounded Rectangle 9258">
                  <a:extLst>
                    <a:ext uri="{FF2B5EF4-FFF2-40B4-BE49-F238E27FC236}">
                      <a16:creationId xmlns:a16="http://schemas.microsoft.com/office/drawing/2014/main" id="{00000000-0008-0000-0E00-00002B240000}"/>
                    </a:ext>
                  </a:extLst>
                </xdr:cNvPr>
                <xdr:cNvSpPr/>
              </xdr:nvSpPr>
              <xdr:spPr>
                <a:xfrm>
                  <a:off x="6357733" y="50901600"/>
                  <a:ext cx="5486400" cy="11887200"/>
                </a:xfrm>
                <a:prstGeom prst="roundRect">
                  <a:avLst>
                    <a:gd name="adj" fmla="val 7672"/>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260" name="TextBox 9259">
                  <a:extLst>
                    <a:ext uri="{FF2B5EF4-FFF2-40B4-BE49-F238E27FC236}">
                      <a16:creationId xmlns:a16="http://schemas.microsoft.com/office/drawing/2014/main" id="{00000000-0008-0000-0E00-00002C240000}"/>
                    </a:ext>
                  </a:extLst>
                </xdr:cNvPr>
                <xdr:cNvSpPr txBox="1"/>
              </xdr:nvSpPr>
              <xdr:spPr>
                <a:xfrm>
                  <a:off x="6695649" y="52494846"/>
                  <a:ext cx="2514880" cy="638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latin typeface="Arial" panose="020B0604020202020204" pitchFamily="34" charset="0"/>
                      <a:cs typeface="Arial" panose="020B0604020202020204" pitchFamily="34" charset="0"/>
                    </a:rPr>
                    <a:t>Standard</a:t>
                  </a:r>
                </a:p>
              </xdr:txBody>
            </xdr:sp>
            <xdr:sp macro="" textlink="">
              <xdr:nvSpPr>
                <xdr:cNvPr id="9261" name="TextBox 9260">
                  <a:extLst>
                    <a:ext uri="{FF2B5EF4-FFF2-40B4-BE49-F238E27FC236}">
                      <a16:creationId xmlns:a16="http://schemas.microsoft.com/office/drawing/2014/main" id="{00000000-0008-0000-0E00-00002D240000}"/>
                    </a:ext>
                  </a:extLst>
                </xdr:cNvPr>
                <xdr:cNvSpPr txBox="1"/>
              </xdr:nvSpPr>
              <xdr:spPr>
                <a:xfrm>
                  <a:off x="6716217" y="54051196"/>
                  <a:ext cx="4622093" cy="8936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latin typeface="Arial" panose="020B0604020202020204" pitchFamily="34" charset="0"/>
                      <a:cs typeface="Arial" panose="020B0604020202020204" pitchFamily="34" charset="0"/>
                    </a:rPr>
                    <a:t>R2</a:t>
                  </a:r>
                  <a:r>
                    <a:rPr lang="en-GB" sz="4000" b="1" baseline="0">
                      <a:latin typeface="Arial" panose="020B0604020202020204" pitchFamily="34" charset="0"/>
                      <a:cs typeface="Arial" panose="020B0604020202020204" pitchFamily="34" charset="0"/>
                    </a:rPr>
                    <a:t> 500 </a:t>
                  </a:r>
                  <a:r>
                    <a:rPr lang="en-GB" sz="2000" b="0" baseline="0">
                      <a:latin typeface="Arial" panose="020B0604020202020204" pitchFamily="34" charset="0"/>
                      <a:cs typeface="Arial" panose="020B0604020202020204" pitchFamily="34" charset="0"/>
                    </a:rPr>
                    <a:t>incl. VAT per month</a:t>
                  </a:r>
                  <a:endParaRPr lang="en-GB" sz="4000" b="1">
                    <a:latin typeface="Arial" panose="020B0604020202020204" pitchFamily="34" charset="0"/>
                    <a:cs typeface="Arial" panose="020B0604020202020204" pitchFamily="34" charset="0"/>
                  </a:endParaRPr>
                </a:p>
              </xdr:txBody>
            </xdr:sp>
            <xdr:sp macro="" textlink="">
              <xdr:nvSpPr>
                <xdr:cNvPr id="9262" name="Rounded Rectangle 9261">
                  <a:extLst>
                    <a:ext uri="{FF2B5EF4-FFF2-40B4-BE49-F238E27FC236}">
                      <a16:creationId xmlns:a16="http://schemas.microsoft.com/office/drawing/2014/main" id="{00000000-0008-0000-0E00-00002E240000}"/>
                    </a:ext>
                  </a:extLst>
                </xdr:cNvPr>
                <xdr:cNvSpPr/>
              </xdr:nvSpPr>
              <xdr:spPr>
                <a:xfrm>
                  <a:off x="7501607" y="55344198"/>
                  <a:ext cx="3290160" cy="588357"/>
                </a:xfrm>
                <a:prstGeom prst="roundRect">
                  <a:avLst>
                    <a:gd name="adj" fmla="val 50000"/>
                  </a:avLst>
                </a:prstGeom>
                <a:noFill/>
                <a:ln w="38100">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rgbClr val="00CCFF"/>
                      </a:solidFill>
                      <a:latin typeface="Arial" panose="020B0604020202020204" pitchFamily="34" charset="0"/>
                      <a:cs typeface="Arial" panose="020B0604020202020204" pitchFamily="34" charset="0"/>
                    </a:rPr>
                    <a:t>Buy now</a:t>
                  </a:r>
                </a:p>
              </xdr:txBody>
            </xdr:sp>
            <xdr:sp macro="" textlink="">
              <xdr:nvSpPr>
                <xdr:cNvPr id="9263" name="Rectangle 9262">
                  <a:extLst>
                    <a:ext uri="{FF2B5EF4-FFF2-40B4-BE49-F238E27FC236}">
                      <a16:creationId xmlns:a16="http://schemas.microsoft.com/office/drawing/2014/main" id="{00000000-0008-0000-0E00-00002F240000}"/>
                    </a:ext>
                  </a:extLst>
                </xdr:cNvPr>
                <xdr:cNvSpPr/>
              </xdr:nvSpPr>
              <xdr:spPr>
                <a:xfrm>
                  <a:off x="7186780" y="56788008"/>
                  <a:ext cx="3013950" cy="52999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tx1"/>
                      </a:solidFill>
                      <a:latin typeface="Arial" panose="020B0604020202020204" pitchFamily="34" charset="0"/>
                      <a:cs typeface="Arial" panose="020B0604020202020204" pitchFamily="34" charset="0"/>
                    </a:rPr>
                    <a:t>Sales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Debt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Credit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Budget Comparison</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Capital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Brief</a:t>
                  </a:r>
                  <a:r>
                    <a:rPr lang="en-GB" sz="1600" baseline="0">
                      <a:solidFill>
                        <a:schemeClr val="tx1"/>
                      </a:solidFill>
                      <a:latin typeface="Arial" panose="020B0604020202020204" pitchFamily="34" charset="0"/>
                      <a:cs typeface="Arial" panose="020B0604020202020204" pitchFamily="34" charset="0"/>
                    </a:rPr>
                    <a:t> Analytical Report </a:t>
                  </a:r>
                  <a:endParaRPr lang="en-GB" sz="1600">
                    <a:solidFill>
                      <a:schemeClr val="tx1"/>
                    </a:solidFill>
                    <a:latin typeface="Arial" panose="020B0604020202020204" pitchFamily="34" charset="0"/>
                    <a:cs typeface="Arial" panose="020B0604020202020204" pitchFamily="34" charset="0"/>
                  </a:endParaRPr>
                </a:p>
              </xdr:txBody>
            </xdr:sp>
            <xdr:grpSp>
              <xdr:nvGrpSpPr>
                <xdr:cNvPr id="9264" name="Group 9263">
                  <a:extLst>
                    <a:ext uri="{FF2B5EF4-FFF2-40B4-BE49-F238E27FC236}">
                      <a16:creationId xmlns:a16="http://schemas.microsoft.com/office/drawing/2014/main" id="{00000000-0008-0000-0E00-000030240000}"/>
                    </a:ext>
                  </a:extLst>
                </xdr:cNvPr>
                <xdr:cNvGrpSpPr/>
              </xdr:nvGrpSpPr>
              <xdr:grpSpPr>
                <a:xfrm>
                  <a:off x="6868472" y="56818808"/>
                  <a:ext cx="298394" cy="3832314"/>
                  <a:chOff x="10066130" y="68921230"/>
                  <a:chExt cx="372992" cy="4469710"/>
                </a:xfrm>
              </xdr:grpSpPr>
              <xdr:grpSp>
                <xdr:nvGrpSpPr>
                  <xdr:cNvPr id="9284" name="Group 9283">
                    <a:extLst>
                      <a:ext uri="{FF2B5EF4-FFF2-40B4-BE49-F238E27FC236}">
                        <a16:creationId xmlns:a16="http://schemas.microsoft.com/office/drawing/2014/main" id="{00000000-0008-0000-0E00-000044240000}"/>
                      </a:ext>
                    </a:extLst>
                  </xdr:cNvPr>
                  <xdr:cNvGrpSpPr/>
                </xdr:nvGrpSpPr>
                <xdr:grpSpPr>
                  <a:xfrm>
                    <a:off x="10068882" y="68921230"/>
                    <a:ext cx="370240" cy="2827447"/>
                    <a:chOff x="8250889" y="69540443"/>
                    <a:chExt cx="365761" cy="2884092"/>
                  </a:xfrm>
                </xdr:grpSpPr>
                <xdr:pic>
                  <xdr:nvPicPr>
                    <xdr:cNvPr id="9287" name="Graphic 9286" descr="Tick with solid fill">
                      <a:extLst>
                        <a:ext uri="{FF2B5EF4-FFF2-40B4-BE49-F238E27FC236}">
                          <a16:creationId xmlns:a16="http://schemas.microsoft.com/office/drawing/2014/main" id="{00000000-0008-0000-0E00-000047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263691" y="69540443"/>
                      <a:ext cx="352954" cy="372165"/>
                    </a:xfrm>
                    <a:prstGeom prst="rect">
                      <a:avLst/>
                    </a:prstGeom>
                  </xdr:spPr>
                </xdr:pic>
                <xdr:pic>
                  <xdr:nvPicPr>
                    <xdr:cNvPr id="9288" name="Graphic 9287" descr="Tick with solid fill">
                      <a:extLst>
                        <a:ext uri="{FF2B5EF4-FFF2-40B4-BE49-F238E27FC236}">
                          <a16:creationId xmlns:a16="http://schemas.microsoft.com/office/drawing/2014/main" id="{00000000-0008-0000-0E00-000048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250889" y="70377754"/>
                      <a:ext cx="365760" cy="372164"/>
                    </a:xfrm>
                    <a:prstGeom prst="rect">
                      <a:avLst/>
                    </a:prstGeom>
                  </xdr:spPr>
                </xdr:pic>
                <xdr:pic>
                  <xdr:nvPicPr>
                    <xdr:cNvPr id="9289" name="Graphic 9288" descr="Tick with solid fill">
                      <a:extLst>
                        <a:ext uri="{FF2B5EF4-FFF2-40B4-BE49-F238E27FC236}">
                          <a16:creationId xmlns:a16="http://schemas.microsoft.com/office/drawing/2014/main" id="{00000000-0008-0000-0E00-000049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250890" y="71215063"/>
                      <a:ext cx="365760" cy="372164"/>
                    </a:xfrm>
                    <a:prstGeom prst="rect">
                      <a:avLst/>
                    </a:prstGeom>
                  </xdr:spPr>
                </xdr:pic>
                <xdr:pic>
                  <xdr:nvPicPr>
                    <xdr:cNvPr id="9290" name="Graphic 9289" descr="Tick with solid fill">
                      <a:extLst>
                        <a:ext uri="{FF2B5EF4-FFF2-40B4-BE49-F238E27FC236}">
                          <a16:creationId xmlns:a16="http://schemas.microsoft.com/office/drawing/2014/main" id="{00000000-0008-0000-0E00-00004A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250890" y="72052372"/>
                      <a:ext cx="365760" cy="372163"/>
                    </a:xfrm>
                    <a:prstGeom prst="rect">
                      <a:avLst/>
                    </a:prstGeom>
                  </xdr:spPr>
                </xdr:pic>
              </xdr:grpSp>
              <xdr:pic>
                <xdr:nvPicPr>
                  <xdr:cNvPr id="9285" name="Graphic 9284" descr="Tick with solid fill">
                    <a:extLst>
                      <a:ext uri="{FF2B5EF4-FFF2-40B4-BE49-F238E27FC236}">
                        <a16:creationId xmlns:a16="http://schemas.microsoft.com/office/drawing/2014/main" id="{00000000-0008-0000-0E00-000045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066130" y="72204678"/>
                    <a:ext cx="372985" cy="364730"/>
                  </a:xfrm>
                  <a:prstGeom prst="rect">
                    <a:avLst/>
                  </a:prstGeom>
                </xdr:spPr>
              </xdr:pic>
              <xdr:pic>
                <xdr:nvPicPr>
                  <xdr:cNvPr id="9286" name="Graphic 9285" descr="Tick with solid fill">
                    <a:extLst>
                      <a:ext uri="{FF2B5EF4-FFF2-40B4-BE49-F238E27FC236}">
                        <a16:creationId xmlns:a16="http://schemas.microsoft.com/office/drawing/2014/main" id="{00000000-0008-0000-0E00-00004624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066130" y="73025421"/>
                    <a:ext cx="372985" cy="365519"/>
                  </a:xfrm>
                  <a:prstGeom prst="rect">
                    <a:avLst/>
                  </a:prstGeom>
                </xdr:spPr>
              </xdr:pic>
            </xdr:grpSp>
            <xdr:sp macro="" textlink="">
              <xdr:nvSpPr>
                <xdr:cNvPr id="9265" name="Rounded Rectangle 9264">
                  <a:extLst>
                    <a:ext uri="{FF2B5EF4-FFF2-40B4-BE49-F238E27FC236}">
                      <a16:creationId xmlns:a16="http://schemas.microsoft.com/office/drawing/2014/main" id="{00000000-0008-0000-0E00-000031240000}"/>
                    </a:ext>
                  </a:extLst>
                </xdr:cNvPr>
                <xdr:cNvSpPr/>
              </xdr:nvSpPr>
              <xdr:spPr>
                <a:xfrm>
                  <a:off x="12486866" y="50901600"/>
                  <a:ext cx="5486400" cy="11887200"/>
                </a:xfrm>
                <a:prstGeom prst="roundRect">
                  <a:avLst>
                    <a:gd name="adj" fmla="val 7672"/>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266" name="TextBox 9265">
                  <a:extLst>
                    <a:ext uri="{FF2B5EF4-FFF2-40B4-BE49-F238E27FC236}">
                      <a16:creationId xmlns:a16="http://schemas.microsoft.com/office/drawing/2014/main" id="{00000000-0008-0000-0E00-000032240000}"/>
                    </a:ext>
                  </a:extLst>
                </xdr:cNvPr>
                <xdr:cNvSpPr txBox="1"/>
              </xdr:nvSpPr>
              <xdr:spPr>
                <a:xfrm>
                  <a:off x="12828997" y="52563019"/>
                  <a:ext cx="2805255" cy="9526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latin typeface="Arial" panose="020B0604020202020204" pitchFamily="34" charset="0"/>
                      <a:cs typeface="Arial" panose="020B0604020202020204" pitchFamily="34" charset="0"/>
                    </a:rPr>
                    <a:t>Premium</a:t>
                  </a:r>
                </a:p>
              </xdr:txBody>
            </xdr:sp>
            <xdr:sp macro="" textlink="">
              <xdr:nvSpPr>
                <xdr:cNvPr id="9267" name="TextBox 9266">
                  <a:extLst>
                    <a:ext uri="{FF2B5EF4-FFF2-40B4-BE49-F238E27FC236}">
                      <a16:creationId xmlns:a16="http://schemas.microsoft.com/office/drawing/2014/main" id="{00000000-0008-0000-0E00-000033240000}"/>
                    </a:ext>
                  </a:extLst>
                </xdr:cNvPr>
                <xdr:cNvSpPr txBox="1"/>
              </xdr:nvSpPr>
              <xdr:spPr>
                <a:xfrm>
                  <a:off x="12849586" y="54143474"/>
                  <a:ext cx="4618523" cy="908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latin typeface="Arial" panose="020B0604020202020204" pitchFamily="34" charset="0"/>
                      <a:cs typeface="Arial" panose="020B0604020202020204" pitchFamily="34" charset="0"/>
                    </a:rPr>
                    <a:t>R3</a:t>
                  </a:r>
                  <a:r>
                    <a:rPr lang="en-GB" sz="4000" b="1" baseline="0">
                      <a:latin typeface="Arial" panose="020B0604020202020204" pitchFamily="34" charset="0"/>
                      <a:cs typeface="Arial" panose="020B0604020202020204" pitchFamily="34" charset="0"/>
                    </a:rPr>
                    <a:t> 000 </a:t>
                  </a:r>
                  <a:r>
                    <a:rPr lang="en-GB" sz="2000" b="0" baseline="0">
                      <a:latin typeface="Arial" panose="020B0604020202020204" pitchFamily="34" charset="0"/>
                      <a:cs typeface="Arial" panose="020B0604020202020204" pitchFamily="34" charset="0"/>
                    </a:rPr>
                    <a:t>incl. VAT per month</a:t>
                  </a:r>
                  <a:endParaRPr lang="en-GB" sz="4000" b="1">
                    <a:latin typeface="Arial" panose="020B0604020202020204" pitchFamily="34" charset="0"/>
                    <a:cs typeface="Arial" panose="020B0604020202020204" pitchFamily="34" charset="0"/>
                  </a:endParaRPr>
                </a:p>
              </xdr:txBody>
            </xdr:sp>
            <xdr:sp macro="" textlink="">
              <xdr:nvSpPr>
                <xdr:cNvPr id="9268" name="Rounded Rectangle 9267">
                  <a:extLst>
                    <a:ext uri="{FF2B5EF4-FFF2-40B4-BE49-F238E27FC236}">
                      <a16:creationId xmlns:a16="http://schemas.microsoft.com/office/drawing/2014/main" id="{00000000-0008-0000-0E00-000034240000}"/>
                    </a:ext>
                  </a:extLst>
                </xdr:cNvPr>
                <xdr:cNvSpPr/>
              </xdr:nvSpPr>
              <xdr:spPr>
                <a:xfrm>
                  <a:off x="13629539" y="55455217"/>
                  <a:ext cx="3287600" cy="598300"/>
                </a:xfrm>
                <a:prstGeom prst="roundRect">
                  <a:avLst>
                    <a:gd name="adj" fmla="val 50000"/>
                  </a:avLst>
                </a:prstGeom>
                <a:noFill/>
                <a:ln w="38100">
                  <a:solidFill>
                    <a:srgbClr val="D4AF3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rgbClr val="D4AF37"/>
                      </a:solidFill>
                      <a:latin typeface="Arial" panose="020B0604020202020204" pitchFamily="34" charset="0"/>
                      <a:cs typeface="Arial" panose="020B0604020202020204" pitchFamily="34" charset="0"/>
                    </a:rPr>
                    <a:t>Buy</a:t>
                  </a:r>
                  <a:r>
                    <a:rPr lang="en-GB" sz="2000">
                      <a:solidFill>
                        <a:srgbClr val="00CCFF"/>
                      </a:solidFill>
                      <a:latin typeface="Arial" panose="020B0604020202020204" pitchFamily="34" charset="0"/>
                      <a:cs typeface="Arial" panose="020B0604020202020204" pitchFamily="34" charset="0"/>
                    </a:rPr>
                    <a:t> </a:t>
                  </a:r>
                  <a:r>
                    <a:rPr lang="en-GB" sz="2000">
                      <a:solidFill>
                        <a:srgbClr val="D4AF37"/>
                      </a:solidFill>
                      <a:latin typeface="Arial" panose="020B0604020202020204" pitchFamily="34" charset="0"/>
                      <a:cs typeface="Arial" panose="020B0604020202020204" pitchFamily="34" charset="0"/>
                    </a:rPr>
                    <a:t>now</a:t>
                  </a:r>
                </a:p>
              </xdr:txBody>
            </xdr:sp>
            <xdr:sp macro="" textlink="">
              <xdr:nvSpPr>
                <xdr:cNvPr id="9269" name="Rectangle 9268">
                  <a:extLst>
                    <a:ext uri="{FF2B5EF4-FFF2-40B4-BE49-F238E27FC236}">
                      <a16:creationId xmlns:a16="http://schemas.microsoft.com/office/drawing/2014/main" id="{00000000-0008-0000-0E00-000035240000}"/>
                    </a:ext>
                  </a:extLst>
                </xdr:cNvPr>
                <xdr:cNvSpPr/>
              </xdr:nvSpPr>
              <xdr:spPr>
                <a:xfrm>
                  <a:off x="13339765" y="56531561"/>
                  <a:ext cx="3368757" cy="56408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tx1"/>
                      </a:solidFill>
                      <a:latin typeface="Arial" panose="020B0604020202020204" pitchFamily="34" charset="0"/>
                      <a:cs typeface="Arial" panose="020B0604020202020204" pitchFamily="34" charset="0"/>
                    </a:rPr>
                    <a:t>Sales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Debt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Credit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Budget Comparison</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Capital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Cashflow Analysis</a:t>
                  </a:r>
                </a:p>
                <a:p>
                  <a:pPr algn="l"/>
                  <a:endParaRPr lang="en-GB" sz="1600">
                    <a:solidFill>
                      <a:schemeClr val="tx1"/>
                    </a:solidFill>
                    <a:latin typeface="Arial" panose="020B0604020202020204" pitchFamily="34" charset="0"/>
                    <a:cs typeface="Arial" panose="020B0604020202020204" pitchFamily="34" charset="0"/>
                  </a:endParaRPr>
                </a:p>
                <a:p>
                  <a:pPr algn="l"/>
                  <a:endParaRPr lang="en-GB" sz="1600">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Asset and</a:t>
                  </a:r>
                  <a:r>
                    <a:rPr lang="en-GB" sz="1600" baseline="0">
                      <a:solidFill>
                        <a:schemeClr val="tx1"/>
                      </a:solidFill>
                      <a:latin typeface="Arial" panose="020B0604020202020204" pitchFamily="34" charset="0"/>
                      <a:cs typeface="Arial" panose="020B0604020202020204" pitchFamily="34" charset="0"/>
                    </a:rPr>
                    <a:t> Liability Analysis</a:t>
                  </a:r>
                </a:p>
                <a:p>
                  <a:pPr algn="l"/>
                  <a:endParaRPr lang="en-GB" sz="1600" baseline="0">
                    <a:solidFill>
                      <a:schemeClr val="tx1"/>
                    </a:solidFill>
                    <a:latin typeface="Arial" panose="020B0604020202020204" pitchFamily="34" charset="0"/>
                    <a:cs typeface="Arial" panose="020B0604020202020204" pitchFamily="34" charset="0"/>
                  </a:endParaRPr>
                </a:p>
                <a:p>
                  <a:pPr algn="l"/>
                  <a:endParaRPr lang="en-GB" sz="1600" baseline="0">
                    <a:solidFill>
                      <a:schemeClr val="tx1"/>
                    </a:solidFill>
                    <a:latin typeface="Arial" panose="020B0604020202020204" pitchFamily="34" charset="0"/>
                    <a:cs typeface="Arial" panose="020B0604020202020204" pitchFamily="34" charset="0"/>
                  </a:endParaRPr>
                </a:p>
                <a:p>
                  <a:pPr algn="l"/>
                  <a:r>
                    <a:rPr lang="en-GB" sz="1600" baseline="0">
                      <a:solidFill>
                        <a:schemeClr val="tx1"/>
                      </a:solidFill>
                      <a:latin typeface="Arial" panose="020B0604020202020204" pitchFamily="34" charset="0"/>
                      <a:cs typeface="Arial" panose="020B0604020202020204" pitchFamily="34" charset="0"/>
                    </a:rPr>
                    <a:t>Comprehensive Analytical report</a:t>
                  </a:r>
                  <a:endParaRPr lang="en-GB" sz="1600">
                    <a:solidFill>
                      <a:schemeClr val="tx1"/>
                    </a:solidFill>
                    <a:latin typeface="Arial" panose="020B0604020202020204" pitchFamily="34" charset="0"/>
                    <a:cs typeface="Arial" panose="020B0604020202020204" pitchFamily="34" charset="0"/>
                  </a:endParaRPr>
                </a:p>
              </xdr:txBody>
            </xdr:sp>
            <xdr:grpSp>
              <xdr:nvGrpSpPr>
                <xdr:cNvPr id="9270" name="Group 9269">
                  <a:extLst>
                    <a:ext uri="{FF2B5EF4-FFF2-40B4-BE49-F238E27FC236}">
                      <a16:creationId xmlns:a16="http://schemas.microsoft.com/office/drawing/2014/main" id="{00000000-0008-0000-0E00-000036240000}"/>
                    </a:ext>
                  </a:extLst>
                </xdr:cNvPr>
                <xdr:cNvGrpSpPr/>
              </xdr:nvGrpSpPr>
              <xdr:grpSpPr>
                <a:xfrm>
                  <a:off x="12979068" y="56505633"/>
                  <a:ext cx="325765" cy="5242851"/>
                  <a:chOff x="18743883" y="70010586"/>
                  <a:chExt cx="401958" cy="6249386"/>
                </a:xfrm>
              </xdr:grpSpPr>
              <xdr:grpSp>
                <xdr:nvGrpSpPr>
                  <xdr:cNvPr id="9274" name="Group 9273">
                    <a:extLst>
                      <a:ext uri="{FF2B5EF4-FFF2-40B4-BE49-F238E27FC236}">
                        <a16:creationId xmlns:a16="http://schemas.microsoft.com/office/drawing/2014/main" id="{00000000-0008-0000-0E00-00003A240000}"/>
                      </a:ext>
                    </a:extLst>
                  </xdr:cNvPr>
                  <xdr:cNvGrpSpPr/>
                </xdr:nvGrpSpPr>
                <xdr:grpSpPr>
                  <a:xfrm>
                    <a:off x="18775193" y="70010586"/>
                    <a:ext cx="370631" cy="4571995"/>
                    <a:chOff x="8260523" y="68954053"/>
                    <a:chExt cx="365774" cy="4495241"/>
                  </a:xfrm>
                </xdr:grpSpPr>
                <xdr:pic>
                  <xdr:nvPicPr>
                    <xdr:cNvPr id="9280" name="Graphic 9279" descr="Tick with solid fill">
                      <a:extLst>
                        <a:ext uri="{FF2B5EF4-FFF2-40B4-BE49-F238E27FC236}">
                          <a16:creationId xmlns:a16="http://schemas.microsoft.com/office/drawing/2014/main" id="{00000000-0008-0000-0E00-00004024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273330" y="68954053"/>
                      <a:ext cx="352954" cy="372165"/>
                    </a:xfrm>
                    <a:prstGeom prst="rect">
                      <a:avLst/>
                    </a:prstGeom>
                  </xdr:spPr>
                </xdr:pic>
                <xdr:pic>
                  <xdr:nvPicPr>
                    <xdr:cNvPr id="9281" name="Graphic 9280" descr="Tick with solid fill">
                      <a:extLst>
                        <a:ext uri="{FF2B5EF4-FFF2-40B4-BE49-F238E27FC236}">
                          <a16:creationId xmlns:a16="http://schemas.microsoft.com/office/drawing/2014/main" id="{00000000-0008-0000-0E00-00004124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260536" y="70603285"/>
                      <a:ext cx="365761" cy="372164"/>
                    </a:xfrm>
                    <a:prstGeom prst="rect">
                      <a:avLst/>
                    </a:prstGeom>
                  </xdr:spPr>
                </xdr:pic>
                <xdr:pic>
                  <xdr:nvPicPr>
                    <xdr:cNvPr id="9282" name="Graphic 9281" descr="Tick with solid fill">
                      <a:extLst>
                        <a:ext uri="{FF2B5EF4-FFF2-40B4-BE49-F238E27FC236}">
                          <a16:creationId xmlns:a16="http://schemas.microsoft.com/office/drawing/2014/main" id="{00000000-0008-0000-0E00-00004224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260533" y="72252515"/>
                      <a:ext cx="365761" cy="372164"/>
                    </a:xfrm>
                    <a:prstGeom prst="rect">
                      <a:avLst/>
                    </a:prstGeom>
                  </xdr:spPr>
                </xdr:pic>
                <xdr:pic>
                  <xdr:nvPicPr>
                    <xdr:cNvPr id="9283" name="Graphic 9282" descr="Tick with solid fill">
                      <a:extLst>
                        <a:ext uri="{FF2B5EF4-FFF2-40B4-BE49-F238E27FC236}">
                          <a16:creationId xmlns:a16="http://schemas.microsoft.com/office/drawing/2014/main" id="{00000000-0008-0000-0E00-00004324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260523" y="73077131"/>
                      <a:ext cx="365761" cy="372163"/>
                    </a:xfrm>
                    <a:prstGeom prst="rect">
                      <a:avLst/>
                    </a:prstGeom>
                  </xdr:spPr>
                </xdr:pic>
              </xdr:grpSp>
              <xdr:grpSp>
                <xdr:nvGrpSpPr>
                  <xdr:cNvPr id="9275" name="Group 9274">
                    <a:extLst>
                      <a:ext uri="{FF2B5EF4-FFF2-40B4-BE49-F238E27FC236}">
                        <a16:creationId xmlns:a16="http://schemas.microsoft.com/office/drawing/2014/main" id="{00000000-0008-0000-0E00-00003B240000}"/>
                      </a:ext>
                    </a:extLst>
                  </xdr:cNvPr>
                  <xdr:cNvGrpSpPr/>
                </xdr:nvGrpSpPr>
                <xdr:grpSpPr>
                  <a:xfrm>
                    <a:off x="18743883" y="70849278"/>
                    <a:ext cx="401958" cy="5410694"/>
                    <a:chOff x="8229613" y="66348970"/>
                    <a:chExt cx="396690" cy="5319861"/>
                  </a:xfrm>
                </xdr:grpSpPr>
                <xdr:pic>
                  <xdr:nvPicPr>
                    <xdr:cNvPr id="9276" name="Graphic 9275" descr="Tick with solid fill">
                      <a:extLst>
                        <a:ext uri="{FF2B5EF4-FFF2-40B4-BE49-F238E27FC236}">
                          <a16:creationId xmlns:a16="http://schemas.microsoft.com/office/drawing/2014/main" id="{00000000-0008-0000-0E00-00003C24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273349" y="70472047"/>
                      <a:ext cx="352954" cy="372165"/>
                    </a:xfrm>
                    <a:prstGeom prst="rect">
                      <a:avLst/>
                    </a:prstGeom>
                  </xdr:spPr>
                </xdr:pic>
                <xdr:pic>
                  <xdr:nvPicPr>
                    <xdr:cNvPr id="9277" name="Graphic 9276" descr="Tick with solid fill">
                      <a:extLst>
                        <a:ext uri="{FF2B5EF4-FFF2-40B4-BE49-F238E27FC236}">
                          <a16:creationId xmlns:a16="http://schemas.microsoft.com/office/drawing/2014/main" id="{00000000-0008-0000-0E00-00003D24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229613" y="71296667"/>
                      <a:ext cx="365760" cy="372164"/>
                    </a:xfrm>
                    <a:prstGeom prst="rect">
                      <a:avLst/>
                    </a:prstGeom>
                  </xdr:spPr>
                </xdr:pic>
                <xdr:pic>
                  <xdr:nvPicPr>
                    <xdr:cNvPr id="9278" name="Graphic 9277" descr="Tick with solid fill">
                      <a:extLst>
                        <a:ext uri="{FF2B5EF4-FFF2-40B4-BE49-F238E27FC236}">
                          <a16:creationId xmlns:a16="http://schemas.microsoft.com/office/drawing/2014/main" id="{00000000-0008-0000-0E00-00003E24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260543" y="66348970"/>
                      <a:ext cx="365760" cy="372164"/>
                    </a:xfrm>
                    <a:prstGeom prst="rect">
                      <a:avLst/>
                    </a:prstGeom>
                  </xdr:spPr>
                </xdr:pic>
                <xdr:pic>
                  <xdr:nvPicPr>
                    <xdr:cNvPr id="9279" name="Graphic 9278" descr="Tick with solid fill">
                      <a:extLst>
                        <a:ext uri="{FF2B5EF4-FFF2-40B4-BE49-F238E27FC236}">
                          <a16:creationId xmlns:a16="http://schemas.microsoft.com/office/drawing/2014/main" id="{00000000-0008-0000-0E00-00003F24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260543" y="67998201"/>
                      <a:ext cx="365760" cy="372163"/>
                    </a:xfrm>
                    <a:prstGeom prst="rect">
                      <a:avLst/>
                    </a:prstGeom>
                  </xdr:spPr>
                </xdr:pic>
              </xdr:grpSp>
            </xdr:grpSp>
            <xdr:pic>
              <xdr:nvPicPr>
                <xdr:cNvPr id="9271" name="Picture 9270">
                  <a:extLst>
                    <a:ext uri="{FF2B5EF4-FFF2-40B4-BE49-F238E27FC236}">
                      <a16:creationId xmlns:a16="http://schemas.microsoft.com/office/drawing/2014/main" id="{00000000-0008-0000-0E00-000037240000}"/>
                    </a:ext>
                  </a:extLst>
                </xdr:cNvPr>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l="1869" t="14959" r="68379" b="15589"/>
                <a:stretch/>
              </xdr:blipFill>
              <xdr:spPr>
                <a:xfrm>
                  <a:off x="12828997" y="51268856"/>
                  <a:ext cx="874068" cy="914400"/>
                </a:xfrm>
                <a:prstGeom prst="rect">
                  <a:avLst/>
                </a:prstGeom>
              </xdr:spPr>
            </xdr:pic>
            <xdr:pic>
              <xdr:nvPicPr>
                <xdr:cNvPr id="9272" name="Picture 9271">
                  <a:extLst>
                    <a:ext uri="{FF2B5EF4-FFF2-40B4-BE49-F238E27FC236}">
                      <a16:creationId xmlns:a16="http://schemas.microsoft.com/office/drawing/2014/main" id="{00000000-0008-0000-0E00-000038240000}"/>
                    </a:ext>
                  </a:extLst>
                </xdr:cNvPr>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l="1869" t="14959" r="68379" b="15589"/>
                <a:stretch/>
              </xdr:blipFill>
              <xdr:spPr>
                <a:xfrm>
                  <a:off x="6695649" y="51268856"/>
                  <a:ext cx="874068" cy="914400"/>
                </a:xfrm>
                <a:prstGeom prst="rect">
                  <a:avLst/>
                </a:prstGeom>
              </xdr:spPr>
            </xdr:pic>
            <xdr:pic>
              <xdr:nvPicPr>
                <xdr:cNvPr id="9273" name="Picture 9272">
                  <a:extLst>
                    <a:ext uri="{FF2B5EF4-FFF2-40B4-BE49-F238E27FC236}">
                      <a16:creationId xmlns:a16="http://schemas.microsoft.com/office/drawing/2014/main" id="{00000000-0008-0000-0E00-000039240000}"/>
                    </a:ext>
                  </a:extLst>
                </xdr:cNvPr>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l="1869" t="14959" r="68379" b="15589"/>
                <a:stretch/>
              </xdr:blipFill>
              <xdr:spPr>
                <a:xfrm>
                  <a:off x="568524" y="51268856"/>
                  <a:ext cx="874068" cy="914400"/>
                </a:xfrm>
                <a:prstGeom prst="rect">
                  <a:avLst/>
                </a:prstGeom>
              </xdr:spPr>
            </xdr:pic>
          </xdr:grpSp>
        </xdr:grpSp>
      </xdr:grpSp>
      <xdr:grpSp>
        <xdr:nvGrpSpPr>
          <xdr:cNvPr id="9242" name="Group 9241">
            <a:extLst>
              <a:ext uri="{FF2B5EF4-FFF2-40B4-BE49-F238E27FC236}">
                <a16:creationId xmlns:a16="http://schemas.microsoft.com/office/drawing/2014/main" id="{00000000-0008-0000-0E00-00001A240000}"/>
              </a:ext>
            </a:extLst>
          </xdr:cNvPr>
          <xdr:cNvGrpSpPr/>
        </xdr:nvGrpSpPr>
        <xdr:grpSpPr>
          <a:xfrm>
            <a:off x="3403600" y="64477900"/>
            <a:ext cx="11938000" cy="5800268"/>
            <a:chOff x="2197100" y="64223900"/>
            <a:chExt cx="11938000" cy="5800268"/>
          </a:xfrm>
        </xdr:grpSpPr>
        <xdr:sp macro="" textlink="">
          <xdr:nvSpPr>
            <xdr:cNvPr id="9243" name="TextBox 9242">
              <a:extLst>
                <a:ext uri="{FF2B5EF4-FFF2-40B4-BE49-F238E27FC236}">
                  <a16:creationId xmlns:a16="http://schemas.microsoft.com/office/drawing/2014/main" id="{00000000-0008-0000-0E00-00001B240000}"/>
                </a:ext>
              </a:extLst>
            </xdr:cNvPr>
            <xdr:cNvSpPr txBox="1"/>
          </xdr:nvSpPr>
          <xdr:spPr>
            <a:xfrm>
              <a:off x="6144987" y="64223900"/>
              <a:ext cx="4163254" cy="620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2800" b="1">
                  <a:solidFill>
                    <a:schemeClr val="bg1"/>
                  </a:solidFill>
                  <a:latin typeface="Arial" panose="020B0604020202020204" pitchFamily="34" charset="0"/>
                  <a:cs typeface="Arial" panose="020B0604020202020204" pitchFamily="34" charset="0"/>
                </a:rPr>
                <a:t>GET</a:t>
              </a:r>
              <a:r>
                <a:rPr lang="en-ZA" sz="2800" b="1" baseline="0">
                  <a:solidFill>
                    <a:schemeClr val="bg1"/>
                  </a:solidFill>
                  <a:latin typeface="Arial" panose="020B0604020202020204" pitchFamily="34" charset="0"/>
                  <a:cs typeface="Arial" panose="020B0604020202020204" pitchFamily="34" charset="0"/>
                </a:rPr>
                <a:t> STARTED TODAY</a:t>
              </a:r>
              <a:endParaRPr lang="en-GB" sz="2400" b="1">
                <a:solidFill>
                  <a:schemeClr val="bg1"/>
                </a:solidFill>
                <a:latin typeface="Arial" panose="020B0604020202020204" pitchFamily="34" charset="0"/>
                <a:cs typeface="Arial" panose="020B0604020202020204" pitchFamily="34" charset="0"/>
              </a:endParaRPr>
            </a:p>
          </xdr:txBody>
        </xdr:sp>
        <xdr:sp macro="" textlink="">
          <xdr:nvSpPr>
            <xdr:cNvPr id="9244" name="TextBox 9243">
              <a:extLst>
                <a:ext uri="{FF2B5EF4-FFF2-40B4-BE49-F238E27FC236}">
                  <a16:creationId xmlns:a16="http://schemas.microsoft.com/office/drawing/2014/main" id="{00000000-0008-0000-0E00-00001C240000}"/>
                </a:ext>
              </a:extLst>
            </xdr:cNvPr>
            <xdr:cNvSpPr txBox="1"/>
          </xdr:nvSpPr>
          <xdr:spPr>
            <a:xfrm>
              <a:off x="4555672" y="65283440"/>
              <a:ext cx="7909177" cy="79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3600" b="1">
                  <a:solidFill>
                    <a:schemeClr val="bg1"/>
                  </a:solidFill>
                  <a:latin typeface="Arial" panose="020B0604020202020204" pitchFamily="34" charset="0"/>
                  <a:cs typeface="Arial" panose="020B0604020202020204" pitchFamily="34" charset="0"/>
                </a:rPr>
                <a:t>Try Clear View</a:t>
              </a:r>
              <a:r>
                <a:rPr lang="en-ZA" sz="3600" b="1" baseline="0">
                  <a:solidFill>
                    <a:schemeClr val="bg1"/>
                  </a:solidFill>
                  <a:latin typeface="Arial" panose="020B0604020202020204" pitchFamily="34" charset="0"/>
                  <a:cs typeface="Arial" panose="020B0604020202020204" pitchFamily="34" charset="0"/>
                </a:rPr>
                <a:t> Analytics for free</a:t>
              </a:r>
              <a:endParaRPr lang="en-GB" sz="3200" b="1">
                <a:solidFill>
                  <a:schemeClr val="bg1"/>
                </a:solidFill>
                <a:latin typeface="Arial" panose="020B0604020202020204" pitchFamily="34" charset="0"/>
                <a:cs typeface="Arial" panose="020B0604020202020204" pitchFamily="34" charset="0"/>
              </a:endParaRPr>
            </a:p>
          </xdr:txBody>
        </xdr:sp>
        <xdr:sp macro="" textlink="">
          <xdr:nvSpPr>
            <xdr:cNvPr id="9245" name="TextBox 9244">
              <a:extLst>
                <a:ext uri="{FF2B5EF4-FFF2-40B4-BE49-F238E27FC236}">
                  <a16:creationId xmlns:a16="http://schemas.microsoft.com/office/drawing/2014/main" id="{00000000-0008-0000-0E00-00001D240000}"/>
                </a:ext>
              </a:extLst>
            </xdr:cNvPr>
            <xdr:cNvSpPr txBox="1"/>
          </xdr:nvSpPr>
          <xdr:spPr>
            <a:xfrm>
              <a:off x="4390572" y="66455472"/>
              <a:ext cx="7551057" cy="1284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2400" b="0">
                  <a:solidFill>
                    <a:srgbClr val="D4AF37"/>
                  </a:solidFill>
                  <a:latin typeface="Arial" panose="020B0604020202020204" pitchFamily="34" charset="0"/>
                  <a:cs typeface="Arial" panose="020B0604020202020204" pitchFamily="34" charset="0"/>
                </a:rPr>
                <a:t>Free trial includes</a:t>
              </a:r>
              <a:r>
                <a:rPr lang="en-ZA" sz="2400" b="0" baseline="0">
                  <a:solidFill>
                    <a:srgbClr val="D4AF37"/>
                  </a:solidFill>
                  <a:latin typeface="Arial" panose="020B0604020202020204" pitchFamily="34" charset="0"/>
                  <a:cs typeface="Arial" panose="020B0604020202020204" pitchFamily="34" charset="0"/>
                </a:rPr>
                <a:t> the Basic Package plus the Analytical Report</a:t>
              </a:r>
              <a:endParaRPr lang="en-GB" sz="2000" b="0">
                <a:solidFill>
                  <a:srgbClr val="D4AF37"/>
                </a:solidFill>
                <a:latin typeface="Arial" panose="020B0604020202020204" pitchFamily="34" charset="0"/>
                <a:cs typeface="Arial" panose="020B0604020202020204" pitchFamily="34" charset="0"/>
              </a:endParaRPr>
            </a:p>
          </xdr:txBody>
        </xdr:sp>
        <xdr:sp macro="" textlink="">
          <xdr:nvSpPr>
            <xdr:cNvPr id="9246" name="TextBox 9245">
              <a:extLst>
                <a:ext uri="{FF2B5EF4-FFF2-40B4-BE49-F238E27FC236}">
                  <a16:creationId xmlns:a16="http://schemas.microsoft.com/office/drawing/2014/main" id="{00000000-0008-0000-0E00-00001E240000}"/>
                </a:ext>
              </a:extLst>
            </xdr:cNvPr>
            <xdr:cNvSpPr txBox="1"/>
          </xdr:nvSpPr>
          <xdr:spPr>
            <a:xfrm>
              <a:off x="2197100" y="68249800"/>
              <a:ext cx="11938000" cy="177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800" b="0" i="0">
                  <a:solidFill>
                    <a:schemeClr val="bg1"/>
                  </a:solidFill>
                  <a:effectLst/>
                  <a:latin typeface="Arial" panose="020B0604020202020204" pitchFamily="34" charset="0"/>
                  <a:cs typeface="Arial" panose="020B0604020202020204" pitchFamily="34" charset="0"/>
                </a:rPr>
                <a:t>No payment details needed for your 1 month free trial. You’re free to cancel or upgrade at any time. No long-term contracts, commitments, or hidden fees.</a:t>
              </a:r>
              <a:endParaRPr lang="en-GB" sz="1600" b="0">
                <a:solidFill>
                  <a:schemeClr val="bg1"/>
                </a:solidFill>
                <a:latin typeface="Arial" panose="020B0604020202020204" pitchFamily="34" charset="0"/>
                <a:cs typeface="Arial" panose="020B0604020202020204" pitchFamily="34" charset="0"/>
              </a:endParaRPr>
            </a:p>
          </xdr:txBody>
        </xdr:sp>
      </xdr:grp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707572</xdr:colOff>
      <xdr:row>2</xdr:row>
      <xdr:rowOff>36286</xdr:rowOff>
    </xdr:to>
    <xdr:sp macro="" textlink="">
      <xdr:nvSpPr>
        <xdr:cNvPr id="14" name="Rectangle 13">
          <a:extLst>
            <a:ext uri="{FF2B5EF4-FFF2-40B4-BE49-F238E27FC236}">
              <a16:creationId xmlns:a16="http://schemas.microsoft.com/office/drawing/2014/main" id="{00000000-0008-0000-0F00-00000E000000}"/>
            </a:ext>
          </a:extLst>
        </xdr:cNvPr>
        <xdr:cNvSpPr/>
      </xdr:nvSpPr>
      <xdr:spPr>
        <a:xfrm>
          <a:off x="0" y="0"/>
          <a:ext cx="1542143" cy="43542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512717</xdr:colOff>
      <xdr:row>12</xdr:row>
      <xdr:rowOff>161282</xdr:rowOff>
    </xdr:from>
    <xdr:to>
      <xdr:col>19</xdr:col>
      <xdr:colOff>784860</xdr:colOff>
      <xdr:row>51</xdr:row>
      <xdr:rowOff>104676</xdr:rowOff>
    </xdr:to>
    <xdr:grpSp>
      <xdr:nvGrpSpPr>
        <xdr:cNvPr id="38" name="Group 37">
          <a:extLst>
            <a:ext uri="{FF2B5EF4-FFF2-40B4-BE49-F238E27FC236}">
              <a16:creationId xmlns:a16="http://schemas.microsoft.com/office/drawing/2014/main" id="{00000000-0008-0000-0F00-000026000000}"/>
            </a:ext>
          </a:extLst>
        </xdr:cNvPr>
        <xdr:cNvGrpSpPr/>
      </xdr:nvGrpSpPr>
      <xdr:grpSpPr>
        <a:xfrm>
          <a:off x="9693003" y="2556139"/>
          <a:ext cx="6948714" cy="7726680"/>
          <a:chOff x="9209765" y="2519853"/>
          <a:chExt cx="6948714" cy="7727233"/>
        </a:xfrm>
      </xdr:grpSpPr>
      <xdr:grpSp>
        <xdr:nvGrpSpPr>
          <xdr:cNvPr id="37" name="Group 36">
            <a:extLst>
              <a:ext uri="{FF2B5EF4-FFF2-40B4-BE49-F238E27FC236}">
                <a16:creationId xmlns:a16="http://schemas.microsoft.com/office/drawing/2014/main" id="{00000000-0008-0000-0F00-000025000000}"/>
              </a:ext>
            </a:extLst>
          </xdr:cNvPr>
          <xdr:cNvGrpSpPr/>
        </xdr:nvGrpSpPr>
        <xdr:grpSpPr>
          <a:xfrm>
            <a:off x="9209765" y="2519853"/>
            <a:ext cx="6948714" cy="6157514"/>
            <a:chOff x="9407071" y="2029996"/>
            <a:chExt cx="6948714" cy="6157514"/>
          </a:xfrm>
        </xdr:grpSpPr>
        <xdr:grpSp>
          <xdr:nvGrpSpPr>
            <xdr:cNvPr id="19" name="Group 18">
              <a:extLst>
                <a:ext uri="{FF2B5EF4-FFF2-40B4-BE49-F238E27FC236}">
                  <a16:creationId xmlns:a16="http://schemas.microsoft.com/office/drawing/2014/main" id="{00000000-0008-0000-0F00-000013000000}"/>
                </a:ext>
              </a:extLst>
            </xdr:cNvPr>
            <xdr:cNvGrpSpPr/>
          </xdr:nvGrpSpPr>
          <xdr:grpSpPr>
            <a:xfrm>
              <a:off x="9407071" y="2029996"/>
              <a:ext cx="6948714" cy="5163647"/>
              <a:chOff x="9434286" y="2156996"/>
              <a:chExt cx="6948714" cy="5163647"/>
            </a:xfrm>
          </xdr:grpSpPr>
          <xdr:grpSp>
            <xdr:nvGrpSpPr>
              <xdr:cNvPr id="16" name="Group 15">
                <a:extLst>
                  <a:ext uri="{FF2B5EF4-FFF2-40B4-BE49-F238E27FC236}">
                    <a16:creationId xmlns:a16="http://schemas.microsoft.com/office/drawing/2014/main" id="{00000000-0008-0000-0F00-000010000000}"/>
                  </a:ext>
                </a:extLst>
              </xdr:cNvPr>
              <xdr:cNvGrpSpPr/>
            </xdr:nvGrpSpPr>
            <xdr:grpSpPr>
              <a:xfrm>
                <a:off x="9483272" y="2156996"/>
                <a:ext cx="6858000" cy="4478211"/>
                <a:chOff x="10045700" y="2320281"/>
                <a:chExt cx="6858000" cy="4478211"/>
              </a:xfrm>
            </xdr:grpSpPr>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43343" y="2320281"/>
                  <a:ext cx="4662715" cy="2037274"/>
                </a:xfrm>
                <a:prstGeom prst="rect">
                  <a:avLst/>
                </a:prstGeom>
              </xdr:spPr>
            </xdr:pic>
            <xdr:grpSp>
              <xdr:nvGrpSpPr>
                <xdr:cNvPr id="12" name="Group 11">
                  <a:extLst>
                    <a:ext uri="{FF2B5EF4-FFF2-40B4-BE49-F238E27FC236}">
                      <a16:creationId xmlns:a16="http://schemas.microsoft.com/office/drawing/2014/main" id="{00000000-0008-0000-0F00-00000C000000}"/>
                    </a:ext>
                  </a:extLst>
                </xdr:cNvPr>
                <xdr:cNvGrpSpPr/>
              </xdr:nvGrpSpPr>
              <xdr:grpSpPr>
                <a:xfrm>
                  <a:off x="10045700" y="4789715"/>
                  <a:ext cx="6858000" cy="2008777"/>
                  <a:chOff x="10027556" y="4916714"/>
                  <a:chExt cx="6858000" cy="2008777"/>
                </a:xfrm>
              </xdr:grpSpPr>
              <xdr:grpSp>
                <xdr:nvGrpSpPr>
                  <xdr:cNvPr id="11" name="Group 10">
                    <a:extLst>
                      <a:ext uri="{FF2B5EF4-FFF2-40B4-BE49-F238E27FC236}">
                        <a16:creationId xmlns:a16="http://schemas.microsoft.com/office/drawing/2014/main" id="{00000000-0008-0000-0F00-00000B000000}"/>
                      </a:ext>
                    </a:extLst>
                  </xdr:cNvPr>
                  <xdr:cNvGrpSpPr/>
                </xdr:nvGrpSpPr>
                <xdr:grpSpPr>
                  <a:xfrm>
                    <a:off x="10027556" y="4916714"/>
                    <a:ext cx="6858000" cy="731520"/>
                    <a:chOff x="10032999" y="4916714"/>
                    <a:chExt cx="6858000" cy="731520"/>
                  </a:xfrm>
                </xdr:grpSpPr>
                <xdr:sp macro="" textlink="">
                  <xdr:nvSpPr>
                    <xdr:cNvPr id="4" name="Rounded Rectangle 3">
                      <a:extLst>
                        <a:ext uri="{FF2B5EF4-FFF2-40B4-BE49-F238E27FC236}">
                          <a16:creationId xmlns:a16="http://schemas.microsoft.com/office/drawing/2014/main" id="{00000000-0008-0000-0F00-000004000000}"/>
                        </a:ext>
                      </a:extLst>
                    </xdr:cNvPr>
                    <xdr:cNvSpPr/>
                  </xdr:nvSpPr>
                  <xdr:spPr>
                    <a:xfrm>
                      <a:off x="10032999" y="4916714"/>
                      <a:ext cx="6858000" cy="731520"/>
                    </a:xfrm>
                    <a:prstGeom prst="roundRect">
                      <a:avLst>
                        <a:gd name="adj" fmla="val 9226"/>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i="0">
                          <a:solidFill>
                            <a:schemeClr val="bg1">
                              <a:lumMod val="65000"/>
                            </a:schemeClr>
                          </a:solidFill>
                        </a:rPr>
                        <a:t>	</a:t>
                      </a:r>
                      <a:r>
                        <a:rPr lang="en-GB" sz="2000" i="1">
                          <a:solidFill>
                            <a:schemeClr val="bg1">
                              <a:lumMod val="65000"/>
                            </a:schemeClr>
                          </a:solidFill>
                        </a:rPr>
                        <a:t>Email</a:t>
                      </a:r>
                      <a:r>
                        <a:rPr lang="en-GB" sz="2000" i="1" baseline="0">
                          <a:solidFill>
                            <a:schemeClr val="bg1">
                              <a:lumMod val="65000"/>
                            </a:schemeClr>
                          </a:solidFill>
                        </a:rPr>
                        <a:t> Address</a:t>
                      </a:r>
                      <a:r>
                        <a:rPr lang="en-GB" sz="2000">
                          <a:solidFill>
                            <a:schemeClr val="bg1">
                              <a:lumMod val="65000"/>
                            </a:schemeClr>
                          </a:solidFill>
                        </a:rPr>
                        <a:t>	</a:t>
                      </a:r>
                    </a:p>
                  </xdr:txBody>
                </xdr:sp>
                <xdr:pic>
                  <xdr:nvPicPr>
                    <xdr:cNvPr id="7" name="Graphic 6" descr="Envelope outline">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78143" y="5007428"/>
                      <a:ext cx="548640" cy="548640"/>
                    </a:xfrm>
                    <a:prstGeom prst="rect">
                      <a:avLst/>
                    </a:prstGeom>
                  </xdr:spPr>
                </xdr:pic>
              </xdr:grpSp>
              <xdr:grpSp>
                <xdr:nvGrpSpPr>
                  <xdr:cNvPr id="10" name="Group 9">
                    <a:extLst>
                      <a:ext uri="{FF2B5EF4-FFF2-40B4-BE49-F238E27FC236}">
                        <a16:creationId xmlns:a16="http://schemas.microsoft.com/office/drawing/2014/main" id="{00000000-0008-0000-0F00-00000A000000}"/>
                      </a:ext>
                    </a:extLst>
                  </xdr:cNvPr>
                  <xdr:cNvGrpSpPr/>
                </xdr:nvGrpSpPr>
                <xdr:grpSpPr>
                  <a:xfrm>
                    <a:off x="10027556" y="6193971"/>
                    <a:ext cx="6858000" cy="731520"/>
                    <a:chOff x="10022114" y="6193971"/>
                    <a:chExt cx="6858000" cy="731520"/>
                  </a:xfrm>
                </xdr:grpSpPr>
                <xdr:sp macro="" textlink="">
                  <xdr:nvSpPr>
                    <xdr:cNvPr id="5" name="Rounded Rectangle 4">
                      <a:extLst>
                        <a:ext uri="{FF2B5EF4-FFF2-40B4-BE49-F238E27FC236}">
                          <a16:creationId xmlns:a16="http://schemas.microsoft.com/office/drawing/2014/main" id="{00000000-0008-0000-0F00-000005000000}"/>
                        </a:ext>
                      </a:extLst>
                    </xdr:cNvPr>
                    <xdr:cNvSpPr/>
                  </xdr:nvSpPr>
                  <xdr:spPr>
                    <a:xfrm>
                      <a:off x="10022114" y="6193971"/>
                      <a:ext cx="6858000" cy="731520"/>
                    </a:xfrm>
                    <a:prstGeom prst="roundRect">
                      <a:avLst>
                        <a:gd name="adj" fmla="val 9226"/>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i="1">
                          <a:solidFill>
                            <a:schemeClr val="bg1">
                              <a:lumMod val="65000"/>
                            </a:schemeClr>
                          </a:solidFill>
                        </a:rPr>
                        <a:t>	Password	</a:t>
                      </a:r>
                    </a:p>
                  </xdr:txBody>
                </xdr:sp>
                <xdr:pic>
                  <xdr:nvPicPr>
                    <xdr:cNvPr id="9" name="Graphic 8" descr="Lock outline">
                      <a:extLst>
                        <a:ext uri="{FF2B5EF4-FFF2-40B4-BE49-F238E27FC236}">
                          <a16:creationId xmlns:a16="http://schemas.microsoft.com/office/drawing/2014/main" id="{00000000-0008-0000-0F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160000" y="6277429"/>
                      <a:ext cx="548640" cy="548640"/>
                    </a:xfrm>
                    <a:prstGeom prst="rect">
                      <a:avLst/>
                    </a:prstGeom>
                  </xdr:spPr>
                </xdr:pic>
              </xdr:grpSp>
            </xdr:grpSp>
          </xdr:grpSp>
          <xdr:grpSp>
            <xdr:nvGrpSpPr>
              <xdr:cNvPr id="18" name="Group 17">
                <a:extLst>
                  <a:ext uri="{FF2B5EF4-FFF2-40B4-BE49-F238E27FC236}">
                    <a16:creationId xmlns:a16="http://schemas.microsoft.com/office/drawing/2014/main" id="{00000000-0008-0000-0F00-000012000000}"/>
                  </a:ext>
                </a:extLst>
              </xdr:cNvPr>
              <xdr:cNvGrpSpPr/>
            </xdr:nvGrpSpPr>
            <xdr:grpSpPr>
              <a:xfrm>
                <a:off x="9434286" y="6939643"/>
                <a:ext cx="6948714" cy="381000"/>
                <a:chOff x="9434286" y="6939643"/>
                <a:chExt cx="6948714" cy="381000"/>
              </a:xfrm>
            </xdr:grpSpPr>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9434286" y="6939643"/>
                  <a:ext cx="212271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rgbClr val="0073CF"/>
                      </a:solidFill>
                      <a:latin typeface="Arial" panose="020B0604020202020204" pitchFamily="34" charset="0"/>
                      <a:cs typeface="Arial" panose="020B0604020202020204" pitchFamily="34" charset="0"/>
                    </a:rPr>
                    <a:t>Forgot your password?</a:t>
                  </a:r>
                </a:p>
              </xdr:txBody>
            </xdr:sp>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14521543" y="6952343"/>
                  <a:ext cx="1861457"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rgbClr val="0073CF"/>
                      </a:solidFill>
                      <a:latin typeface="Arial" panose="020B0604020202020204" pitchFamily="34" charset="0"/>
                      <a:cs typeface="Arial" panose="020B0604020202020204" pitchFamily="34" charset="0"/>
                    </a:rPr>
                    <a:t>Problems logging</a:t>
                  </a:r>
                  <a:r>
                    <a:rPr lang="en-GB" sz="1400" baseline="0">
                      <a:solidFill>
                        <a:srgbClr val="0073CF"/>
                      </a:solidFill>
                      <a:latin typeface="Arial" panose="020B0604020202020204" pitchFamily="34" charset="0"/>
                      <a:cs typeface="Arial" panose="020B0604020202020204" pitchFamily="34" charset="0"/>
                    </a:rPr>
                    <a:t> in?</a:t>
                  </a:r>
                  <a:endParaRPr lang="en-GB" sz="1400">
                    <a:solidFill>
                      <a:srgbClr val="0073CF"/>
                    </a:solidFill>
                    <a:latin typeface="Arial" panose="020B0604020202020204" pitchFamily="34" charset="0"/>
                    <a:cs typeface="Arial" panose="020B0604020202020204" pitchFamily="34" charset="0"/>
                  </a:endParaRPr>
                </a:p>
              </xdr:txBody>
            </xdr:sp>
          </xdr:grpSp>
        </xdr:grpSp>
        <xdr:sp macro="" textlink="">
          <xdr:nvSpPr>
            <xdr:cNvPr id="20" name="Rounded Rectangle 19">
              <a:hlinkClick xmlns:r="http://schemas.openxmlformats.org/officeDocument/2006/relationships" r:id="rId6" tooltip="Dashboard"/>
              <a:extLst>
                <a:ext uri="{FF2B5EF4-FFF2-40B4-BE49-F238E27FC236}">
                  <a16:creationId xmlns:a16="http://schemas.microsoft.com/office/drawing/2014/main" id="{00000000-0008-0000-0F00-000014000000}"/>
                </a:ext>
              </a:extLst>
            </xdr:cNvPr>
            <xdr:cNvSpPr/>
          </xdr:nvSpPr>
          <xdr:spPr>
            <a:xfrm>
              <a:off x="9452428" y="7547430"/>
              <a:ext cx="6858000" cy="640080"/>
            </a:xfrm>
            <a:prstGeom prst="roundRect">
              <a:avLst>
                <a:gd name="adj" fmla="val 10998"/>
              </a:avLst>
            </a:prstGeom>
            <a:solidFill>
              <a:srgbClr val="0073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solidFill>
                    <a:schemeClr val="bg1"/>
                  </a:solidFill>
                  <a:latin typeface="Arial" panose="020B0604020202020204" pitchFamily="34" charset="0"/>
                  <a:cs typeface="Arial" panose="020B0604020202020204" pitchFamily="34" charset="0"/>
                </a:rPr>
                <a:t>Login</a:t>
              </a:r>
            </a:p>
          </xdr:txBody>
        </xdr:sp>
      </xdr:grpSp>
      <xdr:grpSp>
        <xdr:nvGrpSpPr>
          <xdr:cNvPr id="36" name="Group 35">
            <a:extLst>
              <a:ext uri="{FF2B5EF4-FFF2-40B4-BE49-F238E27FC236}">
                <a16:creationId xmlns:a16="http://schemas.microsoft.com/office/drawing/2014/main" id="{00000000-0008-0000-0F00-000024000000}"/>
              </a:ext>
            </a:extLst>
          </xdr:cNvPr>
          <xdr:cNvGrpSpPr/>
        </xdr:nvGrpSpPr>
        <xdr:grpSpPr>
          <a:xfrm>
            <a:off x="9214300" y="9089571"/>
            <a:ext cx="6939644" cy="1157515"/>
            <a:chOff x="9153070" y="11502571"/>
            <a:chExt cx="6939644" cy="1157515"/>
          </a:xfrm>
        </xdr:grpSpPr>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11126105" y="11502571"/>
              <a:ext cx="3133997" cy="30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tx1">
                      <a:lumMod val="85000"/>
                      <a:lumOff val="15000"/>
                    </a:schemeClr>
                  </a:solidFill>
                  <a:latin typeface="Arial" panose="020B0604020202020204" pitchFamily="34" charset="0"/>
                  <a:cs typeface="Arial" panose="020B0604020202020204" pitchFamily="34" charset="0"/>
                </a:rPr>
                <a:t>New to Clear View Analytics?</a:t>
              </a:r>
            </a:p>
          </xdr:txBody>
        </xdr:sp>
        <xdr:grpSp>
          <xdr:nvGrpSpPr>
            <xdr:cNvPr id="35" name="Group 34">
              <a:extLst>
                <a:ext uri="{FF2B5EF4-FFF2-40B4-BE49-F238E27FC236}">
                  <a16:creationId xmlns:a16="http://schemas.microsoft.com/office/drawing/2014/main" id="{00000000-0008-0000-0F00-000023000000}"/>
                </a:ext>
              </a:extLst>
            </xdr:cNvPr>
            <xdr:cNvGrpSpPr/>
          </xdr:nvGrpSpPr>
          <xdr:grpSpPr>
            <a:xfrm>
              <a:off x="9153070" y="12250058"/>
              <a:ext cx="6939644" cy="410028"/>
              <a:chOff x="9461499" y="8512629"/>
              <a:chExt cx="6939644" cy="410028"/>
            </a:xfrm>
          </xdr:grpSpPr>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9461499" y="8536215"/>
                <a:ext cx="1868713" cy="362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lumMod val="85000"/>
                        <a:lumOff val="15000"/>
                      </a:schemeClr>
                    </a:solidFill>
                    <a:latin typeface="Arial" panose="020B0604020202020204" pitchFamily="34" charset="0"/>
                    <a:cs typeface="Arial" panose="020B0604020202020204" pitchFamily="34" charset="0"/>
                  </a:rPr>
                  <a:t>Sign up as a </a:t>
                </a:r>
                <a:r>
                  <a:rPr lang="en-GB" sz="1600">
                    <a:solidFill>
                      <a:srgbClr val="007FFF"/>
                    </a:solidFill>
                    <a:latin typeface="Arial" panose="020B0604020202020204" pitchFamily="34" charset="0"/>
                    <a:cs typeface="Arial" panose="020B0604020202020204" pitchFamily="34" charset="0"/>
                  </a:rPr>
                  <a:t>User</a:t>
                </a:r>
              </a:p>
            </xdr:txBody>
          </xdr:sp>
          <xdr:sp macro="" textlink="">
            <xdr:nvSpPr>
              <xdr:cNvPr id="25" name="TextBox 24">
                <a:hlinkClick xmlns:r="http://schemas.openxmlformats.org/officeDocument/2006/relationships" r:id="rId7" tooltip="Home"/>
                <a:extLst>
                  <a:ext uri="{FF2B5EF4-FFF2-40B4-BE49-F238E27FC236}">
                    <a16:creationId xmlns:a16="http://schemas.microsoft.com/office/drawing/2014/main" id="{00000000-0008-0000-0F00-000019000000}"/>
                  </a:ext>
                </a:extLst>
              </xdr:cNvPr>
              <xdr:cNvSpPr txBox="1"/>
            </xdr:nvSpPr>
            <xdr:spPr>
              <a:xfrm>
                <a:off x="12250964" y="8512629"/>
                <a:ext cx="2382157" cy="410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lumMod val="85000"/>
                        <a:lumOff val="15000"/>
                      </a:schemeClr>
                    </a:solidFill>
                    <a:latin typeface="Arial" panose="020B0604020202020204" pitchFamily="34" charset="0"/>
                    <a:cs typeface="Arial" panose="020B0604020202020204" pitchFamily="34" charset="0"/>
                  </a:rPr>
                  <a:t>Sign up for </a:t>
                </a:r>
                <a:r>
                  <a:rPr lang="en-GB" sz="1600">
                    <a:solidFill>
                      <a:srgbClr val="007FFF"/>
                    </a:solidFill>
                    <a:latin typeface="Arial" panose="020B0604020202020204" pitchFamily="34" charset="0"/>
                    <a:cs typeface="Arial" panose="020B0604020202020204" pitchFamily="34" charset="0"/>
                  </a:rPr>
                  <a:t>30-Day</a:t>
                </a:r>
                <a:r>
                  <a:rPr lang="en-GB" sz="1600" baseline="0">
                    <a:solidFill>
                      <a:srgbClr val="007FFF"/>
                    </a:solidFill>
                    <a:latin typeface="Arial" panose="020B0604020202020204" pitchFamily="34" charset="0"/>
                    <a:cs typeface="Arial" panose="020B0604020202020204" pitchFamily="34" charset="0"/>
                  </a:rPr>
                  <a:t> Trial</a:t>
                </a:r>
                <a:endParaRPr lang="en-GB" sz="1600">
                  <a:solidFill>
                    <a:srgbClr val="007FFF"/>
                  </a:solidFill>
                  <a:latin typeface="Arial" panose="020B0604020202020204" pitchFamily="34" charset="0"/>
                  <a:cs typeface="Arial" panose="020B0604020202020204" pitchFamily="34" charset="0"/>
                </a:endParaRPr>
              </a:p>
            </xdr:txBody>
          </xdr:sp>
          <xdr:cxnSp macro="">
            <xdr:nvCxnSpPr>
              <xdr:cNvPr id="27" name="Straight Connector 26">
                <a:extLst>
                  <a:ext uri="{FF2B5EF4-FFF2-40B4-BE49-F238E27FC236}">
                    <a16:creationId xmlns:a16="http://schemas.microsoft.com/office/drawing/2014/main" id="{00000000-0008-0000-0F00-00001B000000}"/>
                  </a:ext>
                </a:extLst>
              </xdr:cNvPr>
              <xdr:cNvCxnSpPr/>
            </xdr:nvCxnSpPr>
            <xdr:spPr>
              <a:xfrm>
                <a:off x="11790588" y="8534763"/>
                <a:ext cx="0" cy="365760"/>
              </a:xfrm>
              <a:prstGeom prst="line">
                <a:avLst/>
              </a:prstGeom>
              <a:ln w="1905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0F00-000021000000}"/>
                  </a:ext>
                </a:extLst>
              </xdr:cNvPr>
              <xdr:cNvCxnSpPr/>
            </xdr:nvCxnSpPr>
            <xdr:spPr>
              <a:xfrm>
                <a:off x="15093497" y="8534763"/>
                <a:ext cx="0" cy="365760"/>
              </a:xfrm>
              <a:prstGeom prst="line">
                <a:avLst/>
              </a:prstGeom>
              <a:ln w="1905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4" name="TextBox 33">
                <a:hlinkClick xmlns:r="http://schemas.openxmlformats.org/officeDocument/2006/relationships" r:id="rId8" tooltip="Home"/>
                <a:extLst>
                  <a:ext uri="{FF2B5EF4-FFF2-40B4-BE49-F238E27FC236}">
                    <a16:creationId xmlns:a16="http://schemas.microsoft.com/office/drawing/2014/main" id="{00000000-0008-0000-0F00-000022000000}"/>
                  </a:ext>
                </a:extLst>
              </xdr:cNvPr>
              <xdr:cNvSpPr txBox="1"/>
            </xdr:nvSpPr>
            <xdr:spPr>
              <a:xfrm>
                <a:off x="15553872" y="8537123"/>
                <a:ext cx="847271" cy="36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lumMod val="85000"/>
                        <a:lumOff val="15000"/>
                      </a:schemeClr>
                    </a:solidFill>
                    <a:latin typeface="Arial" panose="020B0604020202020204" pitchFamily="34" charset="0"/>
                    <a:cs typeface="Arial" panose="020B0604020202020204" pitchFamily="34" charset="0"/>
                  </a:rPr>
                  <a:t>Home</a:t>
                </a:r>
                <a:endParaRPr lang="en-GB" sz="1600">
                  <a:solidFill>
                    <a:srgbClr val="007FFF"/>
                  </a:solidFill>
                  <a:latin typeface="Arial" panose="020B0604020202020204" pitchFamily="34" charset="0"/>
                  <a:cs typeface="Arial" panose="020B0604020202020204" pitchFamily="34" charset="0"/>
                </a:endParaRPr>
              </a:p>
            </xdr:txBody>
          </xdr:sp>
        </xdr:grpSp>
      </xdr:grpSp>
    </xdr:grpSp>
    <xdr:clientData/>
  </xdr:twoCellAnchor>
  <xdr:twoCellAnchor>
    <xdr:from>
      <xdr:col>0</xdr:col>
      <xdr:colOff>0</xdr:colOff>
      <xdr:row>0</xdr:row>
      <xdr:rowOff>0</xdr:rowOff>
    </xdr:from>
    <xdr:to>
      <xdr:col>31</xdr:col>
      <xdr:colOff>463006</xdr:colOff>
      <xdr:row>4</xdr:row>
      <xdr:rowOff>24674</xdr:rowOff>
    </xdr:to>
    <xdr:sp macro="" textlink="">
      <xdr:nvSpPr>
        <xdr:cNvPr id="39" name="Rectangle 38">
          <a:extLst>
            <a:ext uri="{FF2B5EF4-FFF2-40B4-BE49-F238E27FC236}">
              <a16:creationId xmlns:a16="http://schemas.microsoft.com/office/drawing/2014/main" id="{00000000-0008-0000-0F00-000027000000}"/>
            </a:ext>
          </a:extLst>
        </xdr:cNvPr>
        <xdr:cNvSpPr/>
      </xdr:nvSpPr>
      <xdr:spPr>
        <a:xfrm>
          <a:off x="0" y="0"/>
          <a:ext cx="26334720" cy="822960"/>
        </a:xfrm>
        <a:prstGeom prst="rect">
          <a:avLst/>
        </a:prstGeom>
        <a:solidFill>
          <a:srgbClr val="1C05B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145143</xdr:colOff>
      <xdr:row>0</xdr:row>
      <xdr:rowOff>145143</xdr:rowOff>
    </xdr:from>
    <xdr:to>
      <xdr:col>15</xdr:col>
      <xdr:colOff>526143</xdr:colOff>
      <xdr:row>4</xdr:row>
      <xdr:rowOff>72571</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145143" y="145143"/>
          <a:ext cx="12899571" cy="725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i="0">
              <a:solidFill>
                <a:schemeClr val="bg1"/>
              </a:solidFill>
              <a:effectLst/>
              <a:latin typeface="Arial" panose="020B0604020202020204" pitchFamily="34" charset="0"/>
              <a:ea typeface="+mn-ea"/>
              <a:cs typeface="Arial" panose="020B0604020202020204" pitchFamily="34" charset="0"/>
            </a:rPr>
            <a:t>We use cookies on our website to provide you with the best experience. If you continue browsing, you are consenting to our use of these cookies, but if you would like to know more, including how you can change your settings, take a look at our</a:t>
          </a:r>
          <a:r>
            <a:rPr lang="en-ZA" sz="1100" b="0" i="0" baseline="0">
              <a:solidFill>
                <a:schemeClr val="bg1"/>
              </a:solidFill>
              <a:effectLst/>
              <a:latin typeface="Arial" panose="020B0604020202020204" pitchFamily="34" charset="0"/>
              <a:ea typeface="+mn-ea"/>
              <a:cs typeface="Arial" panose="020B0604020202020204" pitchFamily="34" charset="0"/>
            </a:rPr>
            <a:t> </a:t>
          </a:r>
          <a:r>
            <a:rPr lang="en-ZA" sz="1100" b="0" i="0" baseline="0">
              <a:solidFill>
                <a:srgbClr val="00CCFF"/>
              </a:solidFill>
              <a:effectLst/>
              <a:latin typeface="Arial" panose="020B0604020202020204" pitchFamily="34" charset="0"/>
              <a:ea typeface="+mn-ea"/>
              <a:cs typeface="Arial" panose="020B0604020202020204" pitchFamily="34" charset="0"/>
            </a:rPr>
            <a:t>Privacy and Cookies Policy.</a:t>
          </a:r>
          <a:endParaRPr lang="en-GB" sz="1100">
            <a:ln>
              <a:solidFill>
                <a:srgbClr val="D4AF37"/>
              </a:solidFill>
            </a:ln>
            <a:solidFill>
              <a:srgbClr val="00CCFF"/>
            </a:solidFill>
            <a:latin typeface="Arial" panose="020B0604020202020204" pitchFamily="34" charset="0"/>
            <a:cs typeface="Arial" panose="020B0604020202020204" pitchFamily="34" charset="0"/>
          </a:endParaRPr>
        </a:p>
      </xdr:txBody>
    </xdr:sp>
    <xdr:clientData/>
  </xdr:twoCellAnchor>
  <xdr:twoCellAnchor>
    <xdr:from>
      <xdr:col>28</xdr:col>
      <xdr:colOff>399143</xdr:colOff>
      <xdr:row>0</xdr:row>
      <xdr:rowOff>108857</xdr:rowOff>
    </xdr:from>
    <xdr:to>
      <xdr:col>30</xdr:col>
      <xdr:colOff>635000</xdr:colOff>
      <xdr:row>3</xdr:row>
      <xdr:rowOff>108858</xdr:rowOff>
    </xdr:to>
    <xdr:sp macro="" textlink="">
      <xdr:nvSpPr>
        <xdr:cNvPr id="41" name="TextBox 40">
          <a:hlinkClick xmlns:r="http://schemas.openxmlformats.org/officeDocument/2006/relationships" r:id="rId9" tooltip="Login cookies"/>
          <a:extLst>
            <a:ext uri="{FF2B5EF4-FFF2-40B4-BE49-F238E27FC236}">
              <a16:creationId xmlns:a16="http://schemas.microsoft.com/office/drawing/2014/main" id="{00000000-0008-0000-0F00-000029000000}"/>
            </a:ext>
          </a:extLst>
        </xdr:cNvPr>
        <xdr:cNvSpPr txBox="1"/>
      </xdr:nvSpPr>
      <xdr:spPr>
        <a:xfrm>
          <a:off x="23767143" y="108857"/>
          <a:ext cx="1905000" cy="598715"/>
        </a:xfrm>
        <a:prstGeom prst="rect">
          <a:avLst/>
        </a:prstGeom>
        <a:noFill/>
        <a:ln w="285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latin typeface="Arial" panose="020B0604020202020204" pitchFamily="34" charset="0"/>
              <a:cs typeface="Arial" panose="020B0604020202020204" pitchFamily="34" charset="0"/>
            </a:rPr>
            <a:t>Accept &amp; Close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707572</xdr:colOff>
      <xdr:row>2</xdr:row>
      <xdr:rowOff>36286</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0" y="0"/>
          <a:ext cx="1533072" cy="44268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512717</xdr:colOff>
      <xdr:row>12</xdr:row>
      <xdr:rowOff>161282</xdr:rowOff>
    </xdr:from>
    <xdr:to>
      <xdr:col>19</xdr:col>
      <xdr:colOff>784860</xdr:colOff>
      <xdr:row>51</xdr:row>
      <xdr:rowOff>105229</xdr:rowOff>
    </xdr:to>
    <xdr:grpSp>
      <xdr:nvGrpSpPr>
        <xdr:cNvPr id="3" name="Group 2">
          <a:extLst>
            <a:ext uri="{FF2B5EF4-FFF2-40B4-BE49-F238E27FC236}">
              <a16:creationId xmlns:a16="http://schemas.microsoft.com/office/drawing/2014/main" id="{00000000-0008-0000-1000-000003000000}"/>
            </a:ext>
          </a:extLst>
        </xdr:cNvPr>
        <xdr:cNvGrpSpPr/>
      </xdr:nvGrpSpPr>
      <xdr:grpSpPr>
        <a:xfrm>
          <a:off x="9693003" y="2556139"/>
          <a:ext cx="6948714" cy="7727233"/>
          <a:chOff x="9209765" y="2519853"/>
          <a:chExt cx="6948714" cy="7727233"/>
        </a:xfrm>
      </xdr:grpSpPr>
      <xdr:grpSp>
        <xdr:nvGrpSpPr>
          <xdr:cNvPr id="4" name="Group 3">
            <a:extLst>
              <a:ext uri="{FF2B5EF4-FFF2-40B4-BE49-F238E27FC236}">
                <a16:creationId xmlns:a16="http://schemas.microsoft.com/office/drawing/2014/main" id="{00000000-0008-0000-1000-000004000000}"/>
              </a:ext>
            </a:extLst>
          </xdr:cNvPr>
          <xdr:cNvGrpSpPr/>
        </xdr:nvGrpSpPr>
        <xdr:grpSpPr>
          <a:xfrm>
            <a:off x="9209765" y="2519853"/>
            <a:ext cx="6948714" cy="6157514"/>
            <a:chOff x="9407071" y="2029996"/>
            <a:chExt cx="6948714" cy="6157514"/>
          </a:xfrm>
        </xdr:grpSpPr>
        <xdr:grpSp>
          <xdr:nvGrpSpPr>
            <xdr:cNvPr id="13" name="Group 12">
              <a:extLst>
                <a:ext uri="{FF2B5EF4-FFF2-40B4-BE49-F238E27FC236}">
                  <a16:creationId xmlns:a16="http://schemas.microsoft.com/office/drawing/2014/main" id="{00000000-0008-0000-1000-00000D000000}"/>
                </a:ext>
              </a:extLst>
            </xdr:cNvPr>
            <xdr:cNvGrpSpPr/>
          </xdr:nvGrpSpPr>
          <xdr:grpSpPr>
            <a:xfrm>
              <a:off x="9407071" y="2029996"/>
              <a:ext cx="6948714" cy="5163647"/>
              <a:chOff x="9434286" y="2156996"/>
              <a:chExt cx="6948714" cy="5163647"/>
            </a:xfrm>
          </xdr:grpSpPr>
          <xdr:grpSp>
            <xdr:nvGrpSpPr>
              <xdr:cNvPr id="15" name="Group 14">
                <a:extLst>
                  <a:ext uri="{FF2B5EF4-FFF2-40B4-BE49-F238E27FC236}">
                    <a16:creationId xmlns:a16="http://schemas.microsoft.com/office/drawing/2014/main" id="{00000000-0008-0000-1000-00000F000000}"/>
                  </a:ext>
                </a:extLst>
              </xdr:cNvPr>
              <xdr:cNvGrpSpPr/>
            </xdr:nvGrpSpPr>
            <xdr:grpSpPr>
              <a:xfrm>
                <a:off x="9483272" y="2156996"/>
                <a:ext cx="6858000" cy="4478211"/>
                <a:chOff x="10045700" y="2320281"/>
                <a:chExt cx="6858000" cy="4478211"/>
              </a:xfrm>
            </xdr:grpSpPr>
            <xdr:pic>
              <xdr:nvPicPr>
                <xdr:cNvPr id="19" name="Picture 18">
                  <a:extLst>
                    <a:ext uri="{FF2B5EF4-FFF2-40B4-BE49-F238E27FC236}">
                      <a16:creationId xmlns:a16="http://schemas.microsoft.com/office/drawing/2014/main" id="{00000000-0008-0000-1000-00001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43343" y="2320281"/>
                  <a:ext cx="4662715" cy="2037274"/>
                </a:xfrm>
                <a:prstGeom prst="rect">
                  <a:avLst/>
                </a:prstGeom>
              </xdr:spPr>
            </xdr:pic>
            <xdr:grpSp>
              <xdr:nvGrpSpPr>
                <xdr:cNvPr id="20" name="Group 19">
                  <a:extLst>
                    <a:ext uri="{FF2B5EF4-FFF2-40B4-BE49-F238E27FC236}">
                      <a16:creationId xmlns:a16="http://schemas.microsoft.com/office/drawing/2014/main" id="{00000000-0008-0000-1000-000014000000}"/>
                    </a:ext>
                  </a:extLst>
                </xdr:cNvPr>
                <xdr:cNvGrpSpPr/>
              </xdr:nvGrpSpPr>
              <xdr:grpSpPr>
                <a:xfrm>
                  <a:off x="10045700" y="4789715"/>
                  <a:ext cx="6858000" cy="2008777"/>
                  <a:chOff x="10027556" y="4916714"/>
                  <a:chExt cx="6858000" cy="2008777"/>
                </a:xfrm>
              </xdr:grpSpPr>
              <xdr:grpSp>
                <xdr:nvGrpSpPr>
                  <xdr:cNvPr id="21" name="Group 20">
                    <a:extLst>
                      <a:ext uri="{FF2B5EF4-FFF2-40B4-BE49-F238E27FC236}">
                        <a16:creationId xmlns:a16="http://schemas.microsoft.com/office/drawing/2014/main" id="{00000000-0008-0000-1000-000015000000}"/>
                      </a:ext>
                    </a:extLst>
                  </xdr:cNvPr>
                  <xdr:cNvGrpSpPr/>
                </xdr:nvGrpSpPr>
                <xdr:grpSpPr>
                  <a:xfrm>
                    <a:off x="10027556" y="4916714"/>
                    <a:ext cx="6858000" cy="731520"/>
                    <a:chOff x="10032999" y="4916714"/>
                    <a:chExt cx="6858000" cy="731520"/>
                  </a:xfrm>
                </xdr:grpSpPr>
                <xdr:sp macro="" textlink="">
                  <xdr:nvSpPr>
                    <xdr:cNvPr id="25" name="Rounded Rectangle 24">
                      <a:extLst>
                        <a:ext uri="{FF2B5EF4-FFF2-40B4-BE49-F238E27FC236}">
                          <a16:creationId xmlns:a16="http://schemas.microsoft.com/office/drawing/2014/main" id="{00000000-0008-0000-1000-000019000000}"/>
                        </a:ext>
                      </a:extLst>
                    </xdr:cNvPr>
                    <xdr:cNvSpPr/>
                  </xdr:nvSpPr>
                  <xdr:spPr>
                    <a:xfrm>
                      <a:off x="10032999" y="4916714"/>
                      <a:ext cx="6858000" cy="731520"/>
                    </a:xfrm>
                    <a:prstGeom prst="roundRect">
                      <a:avLst>
                        <a:gd name="adj" fmla="val 9226"/>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i="0">
                          <a:solidFill>
                            <a:schemeClr val="bg1">
                              <a:lumMod val="65000"/>
                            </a:schemeClr>
                          </a:solidFill>
                        </a:rPr>
                        <a:t>	</a:t>
                      </a:r>
                      <a:r>
                        <a:rPr lang="en-GB" sz="2000" i="1">
                          <a:solidFill>
                            <a:schemeClr val="bg1">
                              <a:lumMod val="65000"/>
                            </a:schemeClr>
                          </a:solidFill>
                        </a:rPr>
                        <a:t>Email</a:t>
                      </a:r>
                      <a:r>
                        <a:rPr lang="en-GB" sz="2000" i="1" baseline="0">
                          <a:solidFill>
                            <a:schemeClr val="bg1">
                              <a:lumMod val="65000"/>
                            </a:schemeClr>
                          </a:solidFill>
                        </a:rPr>
                        <a:t> Address</a:t>
                      </a:r>
                      <a:r>
                        <a:rPr lang="en-GB" sz="2000">
                          <a:solidFill>
                            <a:schemeClr val="bg1">
                              <a:lumMod val="65000"/>
                            </a:schemeClr>
                          </a:solidFill>
                        </a:rPr>
                        <a:t>	</a:t>
                      </a:r>
                    </a:p>
                  </xdr:txBody>
                </xdr:sp>
                <xdr:pic>
                  <xdr:nvPicPr>
                    <xdr:cNvPr id="26" name="Graphic 25" descr="Envelope outline">
                      <a:extLst>
                        <a:ext uri="{FF2B5EF4-FFF2-40B4-BE49-F238E27FC236}">
                          <a16:creationId xmlns:a16="http://schemas.microsoft.com/office/drawing/2014/main" id="{00000000-0008-0000-1000-00001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78143" y="5007428"/>
                      <a:ext cx="548640" cy="548640"/>
                    </a:xfrm>
                    <a:prstGeom prst="rect">
                      <a:avLst/>
                    </a:prstGeom>
                  </xdr:spPr>
                </xdr:pic>
              </xdr:grpSp>
              <xdr:grpSp>
                <xdr:nvGrpSpPr>
                  <xdr:cNvPr id="22" name="Group 21">
                    <a:extLst>
                      <a:ext uri="{FF2B5EF4-FFF2-40B4-BE49-F238E27FC236}">
                        <a16:creationId xmlns:a16="http://schemas.microsoft.com/office/drawing/2014/main" id="{00000000-0008-0000-1000-000016000000}"/>
                      </a:ext>
                    </a:extLst>
                  </xdr:cNvPr>
                  <xdr:cNvGrpSpPr/>
                </xdr:nvGrpSpPr>
                <xdr:grpSpPr>
                  <a:xfrm>
                    <a:off x="10027556" y="6193971"/>
                    <a:ext cx="6858000" cy="731520"/>
                    <a:chOff x="10022114" y="6193971"/>
                    <a:chExt cx="6858000" cy="731520"/>
                  </a:xfrm>
                </xdr:grpSpPr>
                <xdr:sp macro="" textlink="">
                  <xdr:nvSpPr>
                    <xdr:cNvPr id="23" name="Rounded Rectangle 22">
                      <a:extLst>
                        <a:ext uri="{FF2B5EF4-FFF2-40B4-BE49-F238E27FC236}">
                          <a16:creationId xmlns:a16="http://schemas.microsoft.com/office/drawing/2014/main" id="{00000000-0008-0000-1000-000017000000}"/>
                        </a:ext>
                      </a:extLst>
                    </xdr:cNvPr>
                    <xdr:cNvSpPr/>
                  </xdr:nvSpPr>
                  <xdr:spPr>
                    <a:xfrm>
                      <a:off x="10022114" y="6193971"/>
                      <a:ext cx="6858000" cy="731520"/>
                    </a:xfrm>
                    <a:prstGeom prst="roundRect">
                      <a:avLst>
                        <a:gd name="adj" fmla="val 9226"/>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i="1">
                          <a:solidFill>
                            <a:schemeClr val="bg1">
                              <a:lumMod val="65000"/>
                            </a:schemeClr>
                          </a:solidFill>
                        </a:rPr>
                        <a:t>	Password	</a:t>
                      </a:r>
                    </a:p>
                  </xdr:txBody>
                </xdr:sp>
                <xdr:pic>
                  <xdr:nvPicPr>
                    <xdr:cNvPr id="24" name="Graphic 23" descr="Lock outline">
                      <a:extLst>
                        <a:ext uri="{FF2B5EF4-FFF2-40B4-BE49-F238E27FC236}">
                          <a16:creationId xmlns:a16="http://schemas.microsoft.com/office/drawing/2014/main" id="{00000000-0008-0000-1000-00001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160000" y="6277429"/>
                      <a:ext cx="548640" cy="548640"/>
                    </a:xfrm>
                    <a:prstGeom prst="rect">
                      <a:avLst/>
                    </a:prstGeom>
                  </xdr:spPr>
                </xdr:pic>
              </xdr:grpSp>
            </xdr:grpSp>
          </xdr:grpSp>
          <xdr:grpSp>
            <xdr:nvGrpSpPr>
              <xdr:cNvPr id="16" name="Group 15">
                <a:extLst>
                  <a:ext uri="{FF2B5EF4-FFF2-40B4-BE49-F238E27FC236}">
                    <a16:creationId xmlns:a16="http://schemas.microsoft.com/office/drawing/2014/main" id="{00000000-0008-0000-1000-000010000000}"/>
                  </a:ext>
                </a:extLst>
              </xdr:cNvPr>
              <xdr:cNvGrpSpPr/>
            </xdr:nvGrpSpPr>
            <xdr:grpSpPr>
              <a:xfrm>
                <a:off x="9434286" y="6939643"/>
                <a:ext cx="6948714" cy="381000"/>
                <a:chOff x="9434286" y="6939643"/>
                <a:chExt cx="6948714" cy="381000"/>
              </a:xfrm>
            </xdr:grpSpPr>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9434286" y="6939643"/>
                  <a:ext cx="212271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rgbClr val="0073CF"/>
                      </a:solidFill>
                      <a:latin typeface="Arial" panose="020B0604020202020204" pitchFamily="34" charset="0"/>
                      <a:cs typeface="Arial" panose="020B0604020202020204" pitchFamily="34" charset="0"/>
                    </a:rPr>
                    <a:t>Forgot your password?</a:t>
                  </a:r>
                </a:p>
              </xdr:txBody>
            </xdr:sp>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14521543" y="6952343"/>
                  <a:ext cx="1861457"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rgbClr val="0073CF"/>
                      </a:solidFill>
                      <a:latin typeface="Arial" panose="020B0604020202020204" pitchFamily="34" charset="0"/>
                      <a:cs typeface="Arial" panose="020B0604020202020204" pitchFamily="34" charset="0"/>
                    </a:rPr>
                    <a:t>Problems logging</a:t>
                  </a:r>
                  <a:r>
                    <a:rPr lang="en-GB" sz="1400" baseline="0">
                      <a:solidFill>
                        <a:srgbClr val="0073CF"/>
                      </a:solidFill>
                      <a:latin typeface="Arial" panose="020B0604020202020204" pitchFamily="34" charset="0"/>
                      <a:cs typeface="Arial" panose="020B0604020202020204" pitchFamily="34" charset="0"/>
                    </a:rPr>
                    <a:t> in?</a:t>
                  </a:r>
                  <a:endParaRPr lang="en-GB" sz="1400">
                    <a:solidFill>
                      <a:srgbClr val="0073CF"/>
                    </a:solidFill>
                    <a:latin typeface="Arial" panose="020B0604020202020204" pitchFamily="34" charset="0"/>
                    <a:cs typeface="Arial" panose="020B0604020202020204" pitchFamily="34" charset="0"/>
                  </a:endParaRPr>
                </a:p>
              </xdr:txBody>
            </xdr:sp>
          </xdr:grpSp>
        </xdr:grpSp>
        <xdr:sp macro="" textlink="">
          <xdr:nvSpPr>
            <xdr:cNvPr id="14" name="Rounded Rectangle 13">
              <a:hlinkClick xmlns:r="http://schemas.openxmlformats.org/officeDocument/2006/relationships" r:id="rId6" tooltip="Dashboard"/>
              <a:extLst>
                <a:ext uri="{FF2B5EF4-FFF2-40B4-BE49-F238E27FC236}">
                  <a16:creationId xmlns:a16="http://schemas.microsoft.com/office/drawing/2014/main" id="{00000000-0008-0000-1000-00000E000000}"/>
                </a:ext>
              </a:extLst>
            </xdr:cNvPr>
            <xdr:cNvSpPr/>
          </xdr:nvSpPr>
          <xdr:spPr>
            <a:xfrm>
              <a:off x="9452428" y="7547430"/>
              <a:ext cx="6858000" cy="640080"/>
            </a:xfrm>
            <a:prstGeom prst="roundRect">
              <a:avLst>
                <a:gd name="adj" fmla="val 10998"/>
              </a:avLst>
            </a:prstGeom>
            <a:solidFill>
              <a:srgbClr val="0073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solidFill>
                    <a:schemeClr val="bg1"/>
                  </a:solidFill>
                  <a:latin typeface="Arial" panose="020B0604020202020204" pitchFamily="34" charset="0"/>
                  <a:cs typeface="Arial" panose="020B0604020202020204" pitchFamily="34" charset="0"/>
                </a:rPr>
                <a:t>Login</a:t>
              </a:r>
            </a:p>
          </xdr:txBody>
        </xdr:sp>
      </xdr:grpSp>
      <xdr:grpSp>
        <xdr:nvGrpSpPr>
          <xdr:cNvPr id="5" name="Group 4">
            <a:extLst>
              <a:ext uri="{FF2B5EF4-FFF2-40B4-BE49-F238E27FC236}">
                <a16:creationId xmlns:a16="http://schemas.microsoft.com/office/drawing/2014/main" id="{00000000-0008-0000-1000-000005000000}"/>
              </a:ext>
            </a:extLst>
          </xdr:cNvPr>
          <xdr:cNvGrpSpPr/>
        </xdr:nvGrpSpPr>
        <xdr:grpSpPr>
          <a:xfrm>
            <a:off x="9214300" y="9089571"/>
            <a:ext cx="6939644" cy="1157515"/>
            <a:chOff x="9153070" y="11502571"/>
            <a:chExt cx="6939644" cy="1157515"/>
          </a:xfrm>
        </xdr:grpSpPr>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11126106" y="11502571"/>
              <a:ext cx="3224712" cy="417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tx1">
                      <a:lumMod val="85000"/>
                      <a:lumOff val="15000"/>
                    </a:schemeClr>
                  </a:solidFill>
                  <a:latin typeface="Arial" panose="020B0604020202020204" pitchFamily="34" charset="0"/>
                  <a:cs typeface="Arial" panose="020B0604020202020204" pitchFamily="34" charset="0"/>
                </a:rPr>
                <a:t>New to Clear View Analytics?</a:t>
              </a:r>
            </a:p>
          </xdr:txBody>
        </xdr:sp>
        <xdr:grpSp>
          <xdr:nvGrpSpPr>
            <xdr:cNvPr id="7" name="Group 6">
              <a:extLst>
                <a:ext uri="{FF2B5EF4-FFF2-40B4-BE49-F238E27FC236}">
                  <a16:creationId xmlns:a16="http://schemas.microsoft.com/office/drawing/2014/main" id="{00000000-0008-0000-1000-000007000000}"/>
                </a:ext>
              </a:extLst>
            </xdr:cNvPr>
            <xdr:cNvGrpSpPr/>
          </xdr:nvGrpSpPr>
          <xdr:grpSpPr>
            <a:xfrm>
              <a:off x="9153070" y="12250058"/>
              <a:ext cx="6939644" cy="410028"/>
              <a:chOff x="9461499" y="8512629"/>
              <a:chExt cx="6939644" cy="410028"/>
            </a:xfrm>
          </xdr:grpSpPr>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9461499" y="8536215"/>
                <a:ext cx="1868713" cy="362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lumMod val="85000"/>
                        <a:lumOff val="15000"/>
                      </a:schemeClr>
                    </a:solidFill>
                    <a:latin typeface="Arial" panose="020B0604020202020204" pitchFamily="34" charset="0"/>
                    <a:cs typeface="Arial" panose="020B0604020202020204" pitchFamily="34" charset="0"/>
                  </a:rPr>
                  <a:t>Sign up as a </a:t>
                </a:r>
                <a:r>
                  <a:rPr lang="en-GB" sz="1600">
                    <a:solidFill>
                      <a:srgbClr val="007FFF"/>
                    </a:solidFill>
                    <a:latin typeface="Arial" panose="020B0604020202020204" pitchFamily="34" charset="0"/>
                    <a:cs typeface="Arial" panose="020B0604020202020204" pitchFamily="34" charset="0"/>
                  </a:rPr>
                  <a:t>User</a:t>
                </a:r>
              </a:p>
            </xdr:txBody>
          </xdr:sp>
          <xdr:sp macro="" textlink="">
            <xdr:nvSpPr>
              <xdr:cNvPr id="9" name="TextBox 8">
                <a:hlinkClick xmlns:r="http://schemas.openxmlformats.org/officeDocument/2006/relationships" r:id="rId7" tooltip="Home"/>
                <a:extLst>
                  <a:ext uri="{FF2B5EF4-FFF2-40B4-BE49-F238E27FC236}">
                    <a16:creationId xmlns:a16="http://schemas.microsoft.com/office/drawing/2014/main" id="{00000000-0008-0000-1000-000009000000}"/>
                  </a:ext>
                </a:extLst>
              </xdr:cNvPr>
              <xdr:cNvSpPr txBox="1"/>
            </xdr:nvSpPr>
            <xdr:spPr>
              <a:xfrm>
                <a:off x="12250964" y="8512629"/>
                <a:ext cx="2382157" cy="410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lumMod val="85000"/>
                        <a:lumOff val="15000"/>
                      </a:schemeClr>
                    </a:solidFill>
                    <a:latin typeface="Arial" panose="020B0604020202020204" pitchFamily="34" charset="0"/>
                    <a:cs typeface="Arial" panose="020B0604020202020204" pitchFamily="34" charset="0"/>
                  </a:rPr>
                  <a:t>Sign up for </a:t>
                </a:r>
                <a:r>
                  <a:rPr lang="en-GB" sz="1600">
                    <a:solidFill>
                      <a:srgbClr val="007FFF"/>
                    </a:solidFill>
                    <a:latin typeface="Arial" panose="020B0604020202020204" pitchFamily="34" charset="0"/>
                    <a:cs typeface="Arial" panose="020B0604020202020204" pitchFamily="34" charset="0"/>
                  </a:rPr>
                  <a:t>30-Day</a:t>
                </a:r>
                <a:r>
                  <a:rPr lang="en-GB" sz="1600" baseline="0">
                    <a:solidFill>
                      <a:srgbClr val="007FFF"/>
                    </a:solidFill>
                    <a:latin typeface="Arial" panose="020B0604020202020204" pitchFamily="34" charset="0"/>
                    <a:cs typeface="Arial" panose="020B0604020202020204" pitchFamily="34" charset="0"/>
                  </a:rPr>
                  <a:t> Trial</a:t>
                </a:r>
                <a:endParaRPr lang="en-GB" sz="1600">
                  <a:solidFill>
                    <a:srgbClr val="007FFF"/>
                  </a:solidFill>
                  <a:latin typeface="Arial" panose="020B0604020202020204" pitchFamily="34" charset="0"/>
                  <a:cs typeface="Arial" panose="020B0604020202020204" pitchFamily="34" charset="0"/>
                </a:endParaRPr>
              </a:p>
            </xdr:txBody>
          </xdr:sp>
          <xdr:cxnSp macro="">
            <xdr:nvCxnSpPr>
              <xdr:cNvPr id="10" name="Straight Connector 9">
                <a:extLst>
                  <a:ext uri="{FF2B5EF4-FFF2-40B4-BE49-F238E27FC236}">
                    <a16:creationId xmlns:a16="http://schemas.microsoft.com/office/drawing/2014/main" id="{00000000-0008-0000-1000-00000A000000}"/>
                  </a:ext>
                </a:extLst>
              </xdr:cNvPr>
              <xdr:cNvCxnSpPr/>
            </xdr:nvCxnSpPr>
            <xdr:spPr>
              <a:xfrm>
                <a:off x="11790588" y="8534763"/>
                <a:ext cx="0" cy="365760"/>
              </a:xfrm>
              <a:prstGeom prst="line">
                <a:avLst/>
              </a:prstGeom>
              <a:ln w="1905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000-00000B000000}"/>
                  </a:ext>
                </a:extLst>
              </xdr:cNvPr>
              <xdr:cNvCxnSpPr/>
            </xdr:nvCxnSpPr>
            <xdr:spPr>
              <a:xfrm>
                <a:off x="15093497" y="8534763"/>
                <a:ext cx="0" cy="365760"/>
              </a:xfrm>
              <a:prstGeom prst="line">
                <a:avLst/>
              </a:prstGeom>
              <a:ln w="1905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hlinkClick xmlns:r="http://schemas.openxmlformats.org/officeDocument/2006/relationships" r:id="rId8" tooltip="Home"/>
                <a:extLst>
                  <a:ext uri="{FF2B5EF4-FFF2-40B4-BE49-F238E27FC236}">
                    <a16:creationId xmlns:a16="http://schemas.microsoft.com/office/drawing/2014/main" id="{00000000-0008-0000-1000-00000C000000}"/>
                  </a:ext>
                </a:extLst>
              </xdr:cNvPr>
              <xdr:cNvSpPr txBox="1"/>
            </xdr:nvSpPr>
            <xdr:spPr>
              <a:xfrm>
                <a:off x="15553872" y="8537123"/>
                <a:ext cx="847271" cy="36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lumMod val="85000"/>
                        <a:lumOff val="15000"/>
                      </a:schemeClr>
                    </a:solidFill>
                    <a:latin typeface="Arial" panose="020B0604020202020204" pitchFamily="34" charset="0"/>
                    <a:cs typeface="Arial" panose="020B0604020202020204" pitchFamily="34" charset="0"/>
                  </a:rPr>
                  <a:t>Home</a:t>
                </a:r>
                <a:endParaRPr lang="en-GB" sz="1600">
                  <a:solidFill>
                    <a:srgbClr val="007FFF"/>
                  </a:solidFill>
                  <a:latin typeface="Arial" panose="020B0604020202020204" pitchFamily="34" charset="0"/>
                  <a:cs typeface="Arial" panose="020B0604020202020204" pitchFamily="34" charset="0"/>
                </a:endParaRPr>
              </a:p>
            </xdr:txBody>
          </xdr:sp>
        </xdr:grpSp>
      </xdr:grpSp>
    </xdr:grp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72</xdr:row>
      <xdr:rowOff>145142</xdr:rowOff>
    </xdr:from>
    <xdr:to>
      <xdr:col>1</xdr:col>
      <xdr:colOff>471715</xdr:colOff>
      <xdr:row>74</xdr:row>
      <xdr:rowOff>199570</xdr:rowOff>
    </xdr:to>
    <xdr:sp macro="" textlink="">
      <xdr:nvSpPr>
        <xdr:cNvPr id="25" name="Rectangle 24">
          <a:extLst>
            <a:ext uri="{FF2B5EF4-FFF2-40B4-BE49-F238E27FC236}">
              <a16:creationId xmlns:a16="http://schemas.microsoft.com/office/drawing/2014/main" id="{00000000-0008-0000-1100-000019000000}"/>
            </a:ext>
          </a:extLst>
        </xdr:cNvPr>
        <xdr:cNvSpPr/>
      </xdr:nvSpPr>
      <xdr:spPr>
        <a:xfrm>
          <a:off x="0" y="14514285"/>
          <a:ext cx="1306286" cy="453571"/>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31</xdr:col>
      <xdr:colOff>335476</xdr:colOff>
      <xdr:row>150</xdr:row>
      <xdr:rowOff>166918</xdr:rowOff>
    </xdr:to>
    <xdr:grpSp>
      <xdr:nvGrpSpPr>
        <xdr:cNvPr id="12" name="Group 11">
          <a:extLst>
            <a:ext uri="{FF2B5EF4-FFF2-40B4-BE49-F238E27FC236}">
              <a16:creationId xmlns:a16="http://schemas.microsoft.com/office/drawing/2014/main" id="{00000000-0008-0000-1100-00000C000000}"/>
            </a:ext>
          </a:extLst>
        </xdr:cNvPr>
        <xdr:cNvGrpSpPr/>
      </xdr:nvGrpSpPr>
      <xdr:grpSpPr>
        <a:xfrm>
          <a:off x="0" y="0"/>
          <a:ext cx="25925976" cy="30646918"/>
          <a:chOff x="0" y="0"/>
          <a:chExt cx="26207190" cy="30102632"/>
        </a:xfrm>
      </xdr:grpSpPr>
      <xdr:cxnSp macro="">
        <xdr:nvCxnSpPr>
          <xdr:cNvPr id="13" name="Straight Connector 12">
            <a:extLst>
              <a:ext uri="{FF2B5EF4-FFF2-40B4-BE49-F238E27FC236}">
                <a16:creationId xmlns:a16="http://schemas.microsoft.com/office/drawing/2014/main" id="{00000000-0008-0000-1100-00000D000000}"/>
              </a:ext>
            </a:extLst>
          </xdr:cNvPr>
          <xdr:cNvCxnSpPr/>
        </xdr:nvCxnSpPr>
        <xdr:spPr>
          <a:xfrm>
            <a:off x="0" y="1870529"/>
            <a:ext cx="26207190" cy="0"/>
          </a:xfrm>
          <a:prstGeom prst="line">
            <a:avLst/>
          </a:prstGeom>
          <a:ln w="38100">
            <a:solidFill>
              <a:schemeClr val="tx1">
                <a:lumMod val="95000"/>
                <a:lumOff val="5000"/>
                <a:alpha val="30246"/>
              </a:schemeClr>
            </a:solidFill>
          </a:ln>
        </xdr:spPr>
        <xdr:style>
          <a:lnRef idx="1">
            <a:schemeClr val="accent1"/>
          </a:lnRef>
          <a:fillRef idx="0">
            <a:schemeClr val="accent1"/>
          </a:fillRef>
          <a:effectRef idx="0">
            <a:schemeClr val="accent1"/>
          </a:effectRef>
          <a:fontRef idx="minor">
            <a:schemeClr val="tx1"/>
          </a:fontRef>
        </xdr:style>
      </xdr:cxnSp>
      <xdr:grpSp>
        <xdr:nvGrpSpPr>
          <xdr:cNvPr id="14" name="Group 13">
            <a:extLst>
              <a:ext uri="{FF2B5EF4-FFF2-40B4-BE49-F238E27FC236}">
                <a16:creationId xmlns:a16="http://schemas.microsoft.com/office/drawing/2014/main" id="{00000000-0008-0000-1100-00000E000000}"/>
              </a:ext>
            </a:extLst>
          </xdr:cNvPr>
          <xdr:cNvGrpSpPr/>
        </xdr:nvGrpSpPr>
        <xdr:grpSpPr>
          <a:xfrm>
            <a:off x="0" y="0"/>
            <a:ext cx="26164540" cy="30102632"/>
            <a:chOff x="0" y="0"/>
            <a:chExt cx="26164540" cy="30102632"/>
          </a:xfrm>
        </xdr:grpSpPr>
        <xdr:grpSp>
          <xdr:nvGrpSpPr>
            <xdr:cNvPr id="15" name="Group 14">
              <a:extLst>
                <a:ext uri="{FF2B5EF4-FFF2-40B4-BE49-F238E27FC236}">
                  <a16:creationId xmlns:a16="http://schemas.microsoft.com/office/drawing/2014/main" id="{00000000-0008-0000-1100-00000F000000}"/>
                </a:ext>
              </a:extLst>
            </xdr:cNvPr>
            <xdr:cNvGrpSpPr/>
          </xdr:nvGrpSpPr>
          <xdr:grpSpPr>
            <a:xfrm>
              <a:off x="0" y="0"/>
              <a:ext cx="26164540" cy="30102632"/>
              <a:chOff x="0" y="0"/>
              <a:chExt cx="26164540" cy="30102632"/>
            </a:xfrm>
          </xdr:grpSpPr>
          <xdr:grpSp>
            <xdr:nvGrpSpPr>
              <xdr:cNvPr id="18" name="Group 17">
                <a:extLst>
                  <a:ext uri="{FF2B5EF4-FFF2-40B4-BE49-F238E27FC236}">
                    <a16:creationId xmlns:a16="http://schemas.microsoft.com/office/drawing/2014/main" id="{00000000-0008-0000-1100-000012000000}"/>
                  </a:ext>
                </a:extLst>
              </xdr:cNvPr>
              <xdr:cNvGrpSpPr/>
            </xdr:nvGrpSpPr>
            <xdr:grpSpPr>
              <a:xfrm>
                <a:off x="0" y="0"/>
                <a:ext cx="26164540" cy="30102632"/>
                <a:chOff x="-12700" y="0"/>
                <a:chExt cx="26164540" cy="30102632"/>
              </a:xfrm>
            </xdr:grpSpPr>
            <xdr:sp macro="" textlink="">
              <xdr:nvSpPr>
                <xdr:cNvPr id="33" name="Rectangle 32">
                  <a:extLst>
                    <a:ext uri="{FF2B5EF4-FFF2-40B4-BE49-F238E27FC236}">
                      <a16:creationId xmlns:a16="http://schemas.microsoft.com/office/drawing/2014/main" id="{00000000-0008-0000-1100-000021000000}"/>
                    </a:ext>
                  </a:extLst>
                </xdr:cNvPr>
                <xdr:cNvSpPr/>
              </xdr:nvSpPr>
              <xdr:spPr>
                <a:xfrm>
                  <a:off x="-12700" y="645887"/>
                  <a:ext cx="18578798" cy="274320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00"/>
                </a:p>
              </xdr:txBody>
            </xdr:sp>
            <xdr:sp macro="" textlink="">
              <xdr:nvSpPr>
                <xdr:cNvPr id="34" name="Rectangle 33">
                  <a:extLst>
                    <a:ext uri="{FF2B5EF4-FFF2-40B4-BE49-F238E27FC236}">
                      <a16:creationId xmlns:a16="http://schemas.microsoft.com/office/drawing/2014/main" id="{00000000-0008-0000-1100-000022000000}"/>
                    </a:ext>
                  </a:extLst>
                </xdr:cNvPr>
                <xdr:cNvSpPr/>
              </xdr:nvSpPr>
              <xdr:spPr>
                <a:xfrm>
                  <a:off x="-12700" y="12700"/>
                  <a:ext cx="18578798" cy="731520"/>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00"/>
                </a:p>
              </xdr:txBody>
            </xdr:sp>
            <xdr:pic>
              <xdr:nvPicPr>
                <xdr:cNvPr id="35" name="Picture 34">
                  <a:extLst>
                    <a:ext uri="{FF2B5EF4-FFF2-40B4-BE49-F238E27FC236}">
                      <a16:creationId xmlns:a16="http://schemas.microsoft.com/office/drawing/2014/main" id="{00000000-0008-0000-11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17617" cy="731520"/>
                </a:xfrm>
                <a:prstGeom prst="rect">
                  <a:avLst/>
                </a:prstGeom>
              </xdr:spPr>
            </xdr:pic>
            <xdr:sp macro="" textlink="">
              <xdr:nvSpPr>
                <xdr:cNvPr id="36" name="TextBox 35">
                  <a:extLst>
                    <a:ext uri="{FF2B5EF4-FFF2-40B4-BE49-F238E27FC236}">
                      <a16:creationId xmlns:a16="http://schemas.microsoft.com/office/drawing/2014/main" id="{00000000-0008-0000-1100-000024000000}"/>
                    </a:ext>
                  </a:extLst>
                </xdr:cNvPr>
                <xdr:cNvSpPr txBox="1"/>
              </xdr:nvSpPr>
              <xdr:spPr>
                <a:xfrm>
                  <a:off x="185057" y="2015673"/>
                  <a:ext cx="5098143" cy="163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i="0">
                      <a:solidFill>
                        <a:schemeClr val="bg1"/>
                      </a:solidFill>
                      <a:latin typeface="Arial Black" panose="020B0604020202020204" pitchFamily="34" charset="0"/>
                      <a:cs typeface="Arial Black" panose="020B0604020202020204" pitchFamily="34" charset="0"/>
                    </a:rPr>
                    <a:t>Clear View Analytics</a:t>
                  </a:r>
                  <a:r>
                    <a:rPr lang="en-GB" sz="2800" b="1" i="0" baseline="0">
                      <a:solidFill>
                        <a:schemeClr val="bg1"/>
                      </a:solidFill>
                      <a:latin typeface="Arial Black" panose="020B0604020202020204" pitchFamily="34" charset="0"/>
                      <a:cs typeface="Arial Black" panose="020B0604020202020204" pitchFamily="34" charset="0"/>
                    </a:rPr>
                    <a:t> legal information</a:t>
                  </a:r>
                  <a:endParaRPr lang="en-GB" sz="2800" b="1" i="0">
                    <a:solidFill>
                      <a:schemeClr val="bg1"/>
                    </a:solidFill>
                    <a:latin typeface="Arial Black" panose="020B0604020202020204" pitchFamily="34" charset="0"/>
                    <a:cs typeface="Arial Black" panose="020B0604020202020204" pitchFamily="34" charset="0"/>
                  </a:endParaRPr>
                </a:p>
              </xdr:txBody>
            </xdr:sp>
            <xdr:sp macro="" textlink="">
              <xdr:nvSpPr>
                <xdr:cNvPr id="37" name="TextBox 36">
                  <a:extLst>
                    <a:ext uri="{FF2B5EF4-FFF2-40B4-BE49-F238E27FC236}">
                      <a16:creationId xmlns:a16="http://schemas.microsoft.com/office/drawing/2014/main" id="{00000000-0008-0000-1100-000025000000}"/>
                    </a:ext>
                  </a:extLst>
                </xdr:cNvPr>
                <xdr:cNvSpPr txBox="1"/>
              </xdr:nvSpPr>
              <xdr:spPr>
                <a:xfrm>
                  <a:off x="2452915" y="4147456"/>
                  <a:ext cx="13716000" cy="20173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b="1">
                      <a:solidFill>
                        <a:schemeClr val="tx1"/>
                      </a:solidFill>
                      <a:latin typeface="Arial" panose="020B0604020202020204" pitchFamily="34" charset="0"/>
                      <a:cs typeface="Arial" panose="020B0604020202020204" pitchFamily="34" charset="0"/>
                    </a:rPr>
                    <a:t>Terms</a:t>
                  </a:r>
                  <a:r>
                    <a:rPr lang="en-GB" sz="4400" b="1" baseline="0">
                      <a:solidFill>
                        <a:schemeClr val="tx1"/>
                      </a:solidFill>
                      <a:latin typeface="Arial" panose="020B0604020202020204" pitchFamily="34" charset="0"/>
                      <a:cs typeface="Arial" panose="020B0604020202020204" pitchFamily="34" charset="0"/>
                    </a:rPr>
                    <a:t> of use</a:t>
                  </a:r>
                </a:p>
                <a:p>
                  <a:endParaRPr lang="en-GB" sz="4400" b="1" baseline="0">
                    <a:solidFill>
                      <a:schemeClr val="tx1"/>
                    </a:solidFill>
                    <a:latin typeface="Arial" panose="020B0604020202020204" pitchFamily="34" charset="0"/>
                    <a:cs typeface="Arial" panose="020B0604020202020204" pitchFamily="34" charset="0"/>
                  </a:endParaRPr>
                </a:p>
                <a:p>
                  <a:r>
                    <a:rPr lang="en-GB" sz="1800" b="0">
                      <a:solidFill>
                        <a:schemeClr val="tx1"/>
                      </a:solidFill>
                      <a:latin typeface="Arial" panose="020B0604020202020204" pitchFamily="34" charset="0"/>
                      <a:cs typeface="Arial" panose="020B0604020202020204" pitchFamily="34" charset="0"/>
                    </a:rPr>
                    <a:t>Clear View Analytics' terms of use are </a:t>
                  </a:r>
                  <a:r>
                    <a:rPr lang="en-ZA" sz="1800" b="0" i="0">
                      <a:solidFill>
                        <a:schemeClr val="tx1"/>
                      </a:solidFill>
                      <a:effectLst/>
                      <a:latin typeface="Arial" panose="020B0604020202020204" pitchFamily="34" charset="0"/>
                      <a:ea typeface="+mn-ea"/>
                      <a:cs typeface="Arial" panose="020B0604020202020204" pitchFamily="34" charset="0"/>
                    </a:rPr>
                    <a:t>our contract with you. They include our commitment as a service provider and your obligations as a customer.</a:t>
                  </a:r>
                </a:p>
                <a:p>
                  <a:endParaRPr lang="en-ZA" sz="1800" b="0" i="0">
                    <a:solidFill>
                      <a:schemeClr val="tx1"/>
                    </a:solidFill>
                    <a:effectLst/>
                    <a:latin typeface="Arial" panose="020B0604020202020204" pitchFamily="34" charset="0"/>
                    <a:ea typeface="+mn-ea"/>
                    <a:cs typeface="Arial" panose="020B0604020202020204" pitchFamily="34" charset="0"/>
                  </a:endParaRPr>
                </a:p>
                <a:p>
                  <a:endParaRPr lang="en-ZA" sz="1800" b="0" i="0">
                    <a:solidFill>
                      <a:schemeClr val="tx1"/>
                    </a:solidFill>
                    <a:effectLst/>
                    <a:latin typeface="Arial" panose="020B0604020202020204" pitchFamily="34" charset="0"/>
                    <a:ea typeface="+mn-ea"/>
                    <a:cs typeface="Arial" panose="020B0604020202020204" pitchFamily="34" charset="0"/>
                  </a:endParaRPr>
                </a:p>
                <a:p>
                  <a:endParaRPr lang="en-ZA" sz="2000" b="0" i="0">
                    <a:solidFill>
                      <a:schemeClr val="tx1"/>
                    </a:solidFill>
                    <a:effectLst/>
                    <a:latin typeface="Arial" panose="020B0604020202020204" pitchFamily="34" charset="0"/>
                    <a:ea typeface="+mn-ea"/>
                    <a:cs typeface="Arial" panose="020B0604020202020204" pitchFamily="34" charset="0"/>
                  </a:endParaRPr>
                </a:p>
                <a:p>
                  <a:endParaRPr lang="en-ZA" sz="2000" b="0" i="0">
                    <a:solidFill>
                      <a:schemeClr val="tx1"/>
                    </a:solidFill>
                    <a:effectLst/>
                    <a:latin typeface="Arial" panose="020B0604020202020204" pitchFamily="34" charset="0"/>
                    <a:ea typeface="+mn-ea"/>
                    <a:cs typeface="Arial" panose="020B0604020202020204" pitchFamily="34" charset="0"/>
                  </a:endParaRPr>
                </a:p>
                <a:p>
                  <a:pPr algn="l"/>
                  <a:r>
                    <a:rPr lang="en-ZA" sz="2400" b="1" i="0">
                      <a:solidFill>
                        <a:schemeClr val="dk1"/>
                      </a:solidFill>
                      <a:effectLst/>
                      <a:latin typeface="Arial" panose="020B0604020202020204" pitchFamily="34" charset="0"/>
                      <a:ea typeface="+mn-ea"/>
                      <a:cs typeface="Arial" panose="020B0604020202020204" pitchFamily="34" charset="0"/>
                    </a:rPr>
                    <a:t>Introduction</a:t>
                  </a:r>
                  <a:endParaRPr lang="en-ZA" sz="1800" b="1" i="0">
                    <a:solidFill>
                      <a:schemeClr val="dk1"/>
                    </a:solidFill>
                    <a:effectLst/>
                    <a:latin typeface="Arial" panose="020B0604020202020204" pitchFamily="34" charset="0"/>
                    <a:ea typeface="+mn-ea"/>
                    <a:cs typeface="Arial" panose="020B0604020202020204" pitchFamily="34" charset="0"/>
                  </a:endParaRPr>
                </a:p>
                <a:p>
                  <a:pPr algn="l"/>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Welcome to Clear View Analytics! By accessing and using our website, you agree to comply with and be bound by the following terms and conditions. If you disagree with any part of these terms, please do not use our website.</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Joining and Using</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1. </a:t>
                  </a:r>
                  <a:r>
                    <a:rPr lang="en-ZA" sz="1800" b="0" i="0">
                      <a:solidFill>
                        <a:schemeClr val="dk1"/>
                      </a:solidFill>
                      <a:effectLst/>
                      <a:latin typeface="Arial" panose="020B0604020202020204" pitchFamily="34" charset="0"/>
                      <a:ea typeface="+mn-ea"/>
                      <a:cs typeface="Arial" panose="020B0604020202020204" pitchFamily="34" charset="0"/>
                    </a:rPr>
                    <a:t>To use Clear View Analytics, you must create an account. You agree to provide accurate, current, and complete information during the registration process.</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2. </a:t>
                  </a:r>
                  <a:r>
                    <a:rPr lang="en-ZA" sz="1800" b="0" i="0">
                      <a:solidFill>
                        <a:schemeClr val="dk1"/>
                      </a:solidFill>
                      <a:effectLst/>
                      <a:latin typeface="Arial" panose="020B0604020202020204" pitchFamily="34" charset="0"/>
                      <a:ea typeface="+mn-ea"/>
                      <a:cs typeface="Arial" panose="020B0604020202020204" pitchFamily="34" charset="0"/>
                    </a:rPr>
                    <a:t>You are responsible for maintaining the security of your account and password. Clear View Analytics cannot and will not be liable for any loss or damage arising from your failure to comply with this obligation.</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3. </a:t>
                  </a:r>
                  <a:r>
                    <a:rPr lang="en-ZA" sz="1800" b="0" i="0">
                      <a:solidFill>
                        <a:schemeClr val="dk1"/>
                      </a:solidFill>
                      <a:effectLst/>
                      <a:latin typeface="Arial" panose="020B0604020202020204" pitchFamily="34" charset="0"/>
                      <a:ea typeface="+mn-ea"/>
                      <a:cs typeface="Arial" panose="020B0604020202020204" pitchFamily="34" charset="0"/>
                    </a:rPr>
                    <a:t>Usage is subject to our fair use policy. Any misuse, abuse, or violation of the terms may result in the termination of your account.</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Pricing</a:t>
                  </a:r>
                  <a:endParaRPr lang="en-ZA" sz="1800" b="1"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4. </a:t>
                  </a:r>
                  <a:r>
                    <a:rPr lang="en-ZA" sz="1800" b="0" i="0">
                      <a:solidFill>
                        <a:schemeClr val="dk1"/>
                      </a:solidFill>
                      <a:effectLst/>
                      <a:latin typeface="Arial" panose="020B0604020202020204" pitchFamily="34" charset="0"/>
                      <a:ea typeface="+mn-ea"/>
                      <a:cs typeface="Arial" panose="020B0604020202020204" pitchFamily="34" charset="0"/>
                    </a:rPr>
                    <a:t>All prices displayed on Clear View Analytics include VAT, unless otherwise stated.</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5. </a:t>
                  </a:r>
                  <a:r>
                    <a:rPr lang="en-ZA" sz="1800" b="0" i="0">
                      <a:solidFill>
                        <a:schemeClr val="dk1"/>
                      </a:solidFill>
                      <a:effectLst/>
                      <a:latin typeface="Arial" panose="020B0604020202020204" pitchFamily="34" charset="0"/>
                      <a:ea typeface="+mn-ea"/>
                      <a:cs typeface="Arial" panose="020B0604020202020204" pitchFamily="34" charset="0"/>
                    </a:rPr>
                    <a:t>Subscriptions are billed on a monthly basis. You may cancel your subscription at any time with a 30-day notice.</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6. </a:t>
                  </a:r>
                  <a:r>
                    <a:rPr lang="en-ZA" sz="1800" b="0" i="0">
                      <a:solidFill>
                        <a:schemeClr val="dk1"/>
                      </a:solidFill>
                      <a:effectLst/>
                      <a:latin typeface="Arial" panose="020B0604020202020204" pitchFamily="34" charset="0"/>
                      <a:ea typeface="+mn-ea"/>
                      <a:cs typeface="Arial" panose="020B0604020202020204" pitchFamily="34" charset="0"/>
                    </a:rPr>
                    <a:t>ClearView Analytics reserves the right to modify prices upon 30 days’ notice. Price increases will be communicated through the website and/or via email.</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Data Use and Privacy</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7. </a:t>
                  </a:r>
                  <a:r>
                    <a:rPr lang="en-ZA" sz="1800" b="0" i="0">
                      <a:solidFill>
                        <a:schemeClr val="dk1"/>
                      </a:solidFill>
                      <a:effectLst/>
                      <a:latin typeface="Arial" panose="020B0604020202020204" pitchFamily="34" charset="0"/>
                      <a:ea typeface="+mn-ea"/>
                      <a:cs typeface="Arial" panose="020B0604020202020204" pitchFamily="34" charset="0"/>
                    </a:rPr>
                    <a:t>By using Clear View Analytics, you agree to the collection, processing, and storage of your data. We are committed to protecting your privacy, and our Privacy Policy outlines how we handle your information.</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8. </a:t>
                  </a:r>
                  <a:r>
                    <a:rPr lang="en-ZA" sz="1800" b="0" i="0">
                      <a:solidFill>
                        <a:schemeClr val="dk1"/>
                      </a:solidFill>
                      <a:effectLst/>
                      <a:latin typeface="Arial" panose="020B0604020202020204" pitchFamily="34" charset="0"/>
                      <a:ea typeface="+mn-ea"/>
                      <a:cs typeface="Arial" panose="020B0604020202020204" pitchFamily="34" charset="0"/>
                    </a:rPr>
                    <a:t>Clear View Analytics may use anonymized and aggregated data for analytics and improvement of our services.</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Confidential Information</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9. </a:t>
                  </a:r>
                  <a:r>
                    <a:rPr lang="en-ZA" sz="1800" b="0" i="0">
                      <a:solidFill>
                        <a:schemeClr val="dk1"/>
                      </a:solidFill>
                      <a:effectLst/>
                      <a:latin typeface="Arial" panose="020B0604020202020204" pitchFamily="34" charset="0"/>
                      <a:ea typeface="+mn-ea"/>
                      <a:cs typeface="Arial" panose="020B0604020202020204" pitchFamily="34" charset="0"/>
                    </a:rPr>
                    <a:t>Both parties may disclose confidential information to each other. Confidential information shall be kept confidential and not disclosed to third parties.</a:t>
                  </a:r>
                </a:p>
                <a:p>
                  <a:endParaRPr lang="en-ZA" sz="20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10. </a:t>
                  </a:r>
                  <a:r>
                    <a:rPr lang="en-ZA" sz="1800" b="0" i="0">
                      <a:solidFill>
                        <a:schemeClr val="dk1"/>
                      </a:solidFill>
                      <a:effectLst/>
                      <a:latin typeface="Arial" panose="020B0604020202020204" pitchFamily="34" charset="0"/>
                      <a:ea typeface="+mn-ea"/>
                      <a:cs typeface="Arial" panose="020B0604020202020204" pitchFamily="34" charset="0"/>
                    </a:rPr>
                    <a:t>Clear View Analytics will not access, view, or use your data for any purpose other than providing and improving our services.</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Security</a:t>
                  </a:r>
                </a:p>
                <a:p>
                  <a:endParaRPr lang="en-ZA" sz="18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11. </a:t>
                  </a:r>
                  <a:r>
                    <a:rPr lang="en-ZA" sz="1800" b="0" i="0">
                      <a:solidFill>
                        <a:schemeClr val="dk1"/>
                      </a:solidFill>
                      <a:effectLst/>
                      <a:latin typeface="Arial" panose="020B0604020202020204" pitchFamily="34" charset="0"/>
                      <a:ea typeface="+mn-ea"/>
                      <a:cs typeface="Arial" panose="020B0604020202020204" pitchFamily="34" charset="0"/>
                    </a:rPr>
                    <a:t>Clear View Analytics employs industry-standard security measures to protect your data. However, no method of transmission over the internet or electronic storage is 100% secure, and we cannot guarantee absolute security.</a:t>
                  </a:r>
                </a:p>
                <a:p>
                  <a:endParaRPr lang="en-ZA" sz="20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12. </a:t>
                  </a:r>
                  <a:r>
                    <a:rPr lang="en-ZA" sz="1800" b="0" i="0">
                      <a:solidFill>
                        <a:schemeClr val="dk1"/>
                      </a:solidFill>
                      <a:effectLst/>
                      <a:latin typeface="Arial" panose="020B0604020202020204" pitchFamily="34" charset="0"/>
                      <a:ea typeface="+mn-ea"/>
                      <a:cs typeface="Arial" panose="020B0604020202020204" pitchFamily="34" charset="0"/>
                    </a:rPr>
                    <a:t>You are responsible for maintaining the security of your account credentials. If you become aware of any unauthorized access to your account, please notify ClearView Analytics immediately.</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By using Clear View Analytics, you agree to these terms and conditions. Clear View Analytics reserves the right to update or change these terms at any time. Continued use of the website after such changes constitutes your acceptance of the new terms. If you have any questions or concerns, please contact us at [</a:t>
                  </a:r>
                  <a:r>
                    <a:rPr lang="en-ZA" sz="1800" b="0" i="0" u="none" strike="noStrike">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contact@clearviewanalytics.com</a:t>
                  </a:r>
                  <a:r>
                    <a:rPr lang="en-ZA" sz="1800" b="0" i="0">
                      <a:solidFill>
                        <a:schemeClr val="dk1"/>
                      </a:solidFill>
                      <a:effectLst/>
                      <a:latin typeface="Arial" panose="020B0604020202020204" pitchFamily="34" charset="0"/>
                      <a:ea typeface="+mn-ea"/>
                      <a:cs typeface="Arial" panose="020B0604020202020204" pitchFamily="34" charset="0"/>
                    </a:rPr>
                    <a:t>].</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Thank you for choosing Clear View Analytics!</a:t>
                  </a:r>
                </a:p>
                <a:p>
                  <a:endParaRPr lang="en-ZA" sz="2000" b="0" i="0">
                    <a:solidFill>
                      <a:schemeClr val="tx1"/>
                    </a:solidFill>
                    <a:effectLst/>
                    <a:latin typeface="Arial" panose="020B0604020202020204" pitchFamily="34" charset="0"/>
                    <a:ea typeface="+mn-ea"/>
                    <a:cs typeface="Arial" panose="020B0604020202020204" pitchFamily="34" charset="0"/>
                  </a:endParaRPr>
                </a:p>
                <a:p>
                  <a:br>
                    <a:rPr lang="en-ZA" sz="2000"/>
                  </a:br>
                  <a:endParaRPr lang="en-GB" sz="2000" b="0">
                    <a:solidFill>
                      <a:schemeClr val="tx1"/>
                    </a:solidFill>
                    <a:latin typeface="Arial" panose="020B0604020202020204" pitchFamily="34" charset="0"/>
                    <a:cs typeface="Arial" panose="020B0604020202020204" pitchFamily="34" charset="0"/>
                  </a:endParaRPr>
                </a:p>
              </xdr:txBody>
            </xdr:sp>
            <xdr:sp macro="" textlink="">
              <xdr:nvSpPr>
                <xdr:cNvPr id="38" name="Rectangle 37">
                  <a:extLst>
                    <a:ext uri="{FF2B5EF4-FFF2-40B4-BE49-F238E27FC236}">
                      <a16:creationId xmlns:a16="http://schemas.microsoft.com/office/drawing/2014/main" id="{00000000-0008-0000-1100-000026000000}"/>
                    </a:ext>
                  </a:extLst>
                </xdr:cNvPr>
                <xdr:cNvSpPr/>
              </xdr:nvSpPr>
              <xdr:spPr>
                <a:xfrm>
                  <a:off x="0" y="24616232"/>
                  <a:ext cx="26151840" cy="548640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9" name="Group 38">
                  <a:extLst>
                    <a:ext uri="{FF2B5EF4-FFF2-40B4-BE49-F238E27FC236}">
                      <a16:creationId xmlns:a16="http://schemas.microsoft.com/office/drawing/2014/main" id="{00000000-0008-0000-1100-000027000000}"/>
                    </a:ext>
                  </a:extLst>
                </xdr:cNvPr>
                <xdr:cNvGrpSpPr/>
              </xdr:nvGrpSpPr>
              <xdr:grpSpPr>
                <a:xfrm>
                  <a:off x="3530962" y="25023548"/>
                  <a:ext cx="12663716" cy="4544768"/>
                  <a:chOff x="7003141" y="114082304"/>
                  <a:chExt cx="12663716" cy="4544768"/>
                </a:xfrm>
              </xdr:grpSpPr>
              <xdr:pic>
                <xdr:nvPicPr>
                  <xdr:cNvPr id="40" name="Picture 39">
                    <a:extLst>
                      <a:ext uri="{FF2B5EF4-FFF2-40B4-BE49-F238E27FC236}">
                        <a16:creationId xmlns:a16="http://schemas.microsoft.com/office/drawing/2014/main" id="{00000000-0008-0000-1100-00002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49000" y="114082304"/>
                    <a:ext cx="3767039" cy="1645920"/>
                  </a:xfrm>
                  <a:prstGeom prst="rect">
                    <a:avLst/>
                  </a:prstGeom>
                </xdr:spPr>
              </xdr:pic>
              <xdr:grpSp>
                <xdr:nvGrpSpPr>
                  <xdr:cNvPr id="41" name="Group 40">
                    <a:extLst>
                      <a:ext uri="{FF2B5EF4-FFF2-40B4-BE49-F238E27FC236}">
                        <a16:creationId xmlns:a16="http://schemas.microsoft.com/office/drawing/2014/main" id="{00000000-0008-0000-1100-000029000000}"/>
                      </a:ext>
                    </a:extLst>
                  </xdr:cNvPr>
                  <xdr:cNvGrpSpPr/>
                </xdr:nvGrpSpPr>
                <xdr:grpSpPr>
                  <a:xfrm>
                    <a:off x="7003141" y="118169871"/>
                    <a:ext cx="12663716" cy="457201"/>
                    <a:chOff x="7003141" y="118169871"/>
                    <a:chExt cx="12663716" cy="457201"/>
                  </a:xfrm>
                </xdr:grpSpPr>
                <xdr:sp macro="" textlink="">
                  <xdr:nvSpPr>
                    <xdr:cNvPr id="42" name="TextBox 41">
                      <a:hlinkClick xmlns:r="http://schemas.openxmlformats.org/officeDocument/2006/relationships" r:id="rId3" tooltip="Legal"/>
                      <a:extLst>
                        <a:ext uri="{FF2B5EF4-FFF2-40B4-BE49-F238E27FC236}">
                          <a16:creationId xmlns:a16="http://schemas.microsoft.com/office/drawing/2014/main" id="{00000000-0008-0000-1100-00002A000000}"/>
                        </a:ext>
                      </a:extLst>
                    </xdr:cNvPr>
                    <xdr:cNvSpPr txBox="1"/>
                  </xdr:nvSpPr>
                  <xdr:spPr>
                    <a:xfrm>
                      <a:off x="7003141" y="118235185"/>
                      <a:ext cx="689429"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latin typeface="Arial" panose="020B0604020202020204" pitchFamily="34" charset="0"/>
                          <a:cs typeface="Arial" panose="020B0604020202020204" pitchFamily="34" charset="0"/>
                        </a:rPr>
                        <a:t>Legal</a:t>
                      </a:r>
                    </a:p>
                  </xdr:txBody>
                </xdr:sp>
                <xdr:sp macro="" textlink="">
                  <xdr:nvSpPr>
                    <xdr:cNvPr id="43" name="TextBox 42">
                      <a:hlinkClick xmlns:r="http://schemas.openxmlformats.org/officeDocument/2006/relationships" r:id="rId4" tooltip="Privacy"/>
                      <a:extLst>
                        <a:ext uri="{FF2B5EF4-FFF2-40B4-BE49-F238E27FC236}">
                          <a16:creationId xmlns:a16="http://schemas.microsoft.com/office/drawing/2014/main" id="{00000000-0008-0000-1100-00002B000000}"/>
                        </a:ext>
                      </a:extLst>
                    </xdr:cNvPr>
                    <xdr:cNvSpPr txBox="1"/>
                  </xdr:nvSpPr>
                  <xdr:spPr>
                    <a:xfrm>
                      <a:off x="10622641" y="118169871"/>
                      <a:ext cx="2670629"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latin typeface="Arial" panose="020B0604020202020204" pitchFamily="34" charset="0"/>
                          <a:cs typeface="Arial" panose="020B0604020202020204" pitchFamily="34" charset="0"/>
                        </a:rPr>
                        <a:t>Privacy Notice and Cookies</a:t>
                      </a:r>
                    </a:p>
                  </xdr:txBody>
                </xdr:sp>
                <xdr:sp macro="" textlink="">
                  <xdr:nvSpPr>
                    <xdr:cNvPr id="44" name="TextBox 43">
                      <a:extLst>
                        <a:ext uri="{FF2B5EF4-FFF2-40B4-BE49-F238E27FC236}">
                          <a16:creationId xmlns:a16="http://schemas.microsoft.com/office/drawing/2014/main" id="{00000000-0008-0000-1100-00002C000000}"/>
                        </a:ext>
                      </a:extLst>
                    </xdr:cNvPr>
                    <xdr:cNvSpPr txBox="1"/>
                  </xdr:nvSpPr>
                  <xdr:spPr>
                    <a:xfrm>
                      <a:off x="16223341" y="118169871"/>
                      <a:ext cx="3443516"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latin typeface="Arial" panose="020B0604020202020204" pitchFamily="34" charset="0"/>
                          <a:cs typeface="Arial" panose="020B0604020202020204" pitchFamily="34" charset="0"/>
                        </a:rPr>
                        <a:t>General Data Protection Regualtion</a:t>
                      </a:r>
                    </a:p>
                  </xdr:txBody>
                </xdr:sp>
              </xdr:grpSp>
            </xdr:grpSp>
          </xdr:grpSp>
          <xdr:grpSp>
            <xdr:nvGrpSpPr>
              <xdr:cNvPr id="20" name="Group 19">
                <a:extLst>
                  <a:ext uri="{FF2B5EF4-FFF2-40B4-BE49-F238E27FC236}">
                    <a16:creationId xmlns:a16="http://schemas.microsoft.com/office/drawing/2014/main" id="{00000000-0008-0000-1100-000014000000}"/>
                  </a:ext>
                </a:extLst>
              </xdr:cNvPr>
              <xdr:cNvGrpSpPr/>
            </xdr:nvGrpSpPr>
            <xdr:grpSpPr>
              <a:xfrm>
                <a:off x="7921171" y="985157"/>
                <a:ext cx="10963729" cy="391886"/>
                <a:chOff x="14459857" y="6081486"/>
                <a:chExt cx="11284857" cy="391886"/>
              </a:xfrm>
            </xdr:grpSpPr>
            <xdr:sp macro="" textlink="">
              <xdr:nvSpPr>
                <xdr:cNvPr id="23" name="TextBox 22">
                  <a:hlinkClick xmlns:r="http://schemas.openxmlformats.org/officeDocument/2006/relationships" r:id="rId5" tooltip="Legal"/>
                  <a:extLst>
                    <a:ext uri="{FF2B5EF4-FFF2-40B4-BE49-F238E27FC236}">
                      <a16:creationId xmlns:a16="http://schemas.microsoft.com/office/drawing/2014/main" id="{00000000-0008-0000-1100-000017000000}"/>
                    </a:ext>
                  </a:extLst>
                </xdr:cNvPr>
                <xdr:cNvSpPr txBox="1"/>
              </xdr:nvSpPr>
              <xdr:spPr>
                <a:xfrm>
                  <a:off x="14459857" y="6081486"/>
                  <a:ext cx="1299029"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panose="020B0604020202020204" pitchFamily="34" charset="0"/>
                      <a:cs typeface="Arial" panose="020B0604020202020204" pitchFamily="34" charset="0"/>
                    </a:rPr>
                    <a:t>Overview</a:t>
                  </a:r>
                </a:p>
              </xdr:txBody>
            </xdr:sp>
            <xdr:sp macro="" textlink="">
              <xdr:nvSpPr>
                <xdr:cNvPr id="24" name="TextBox 23">
                  <a:hlinkClick xmlns:r="http://schemas.openxmlformats.org/officeDocument/2006/relationships" r:id="rId4" tooltip="Privacy"/>
                  <a:extLst>
                    <a:ext uri="{FF2B5EF4-FFF2-40B4-BE49-F238E27FC236}">
                      <a16:creationId xmlns:a16="http://schemas.microsoft.com/office/drawing/2014/main" id="{00000000-0008-0000-1100-000018000000}"/>
                    </a:ext>
                  </a:extLst>
                </xdr:cNvPr>
                <xdr:cNvSpPr txBox="1"/>
              </xdr:nvSpPr>
              <xdr:spPr>
                <a:xfrm>
                  <a:off x="17649372" y="6112329"/>
                  <a:ext cx="2670628" cy="33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panose="020B0604020202020204" pitchFamily="34" charset="0"/>
                      <a:cs typeface="Arial" panose="020B0604020202020204" pitchFamily="34" charset="0"/>
                    </a:rPr>
                    <a:t>Privacy Notice and Cookies</a:t>
                  </a:r>
                </a:p>
              </xdr:txBody>
            </xdr:sp>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22210486" y="6097815"/>
                  <a:ext cx="3534228"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panose="020B0604020202020204" pitchFamily="34" charset="0"/>
                      <a:cs typeface="Arial" panose="020B0604020202020204" pitchFamily="34" charset="0"/>
                    </a:rPr>
                    <a:t>General Data Protection Regulation</a:t>
                  </a:r>
                </a:p>
              </xdr:txBody>
            </xdr:sp>
          </xdr:grpSp>
        </xdr:grpSp>
        <xdr:pic>
          <xdr:nvPicPr>
            <xdr:cNvPr id="16" name="Graphic 15" descr="Home outline">
              <a:hlinkClick xmlns:r="http://schemas.openxmlformats.org/officeDocument/2006/relationships" r:id="rId6" tooltip="Home"/>
              <a:extLst>
                <a:ext uri="{FF2B5EF4-FFF2-40B4-BE49-F238E27FC236}">
                  <a16:creationId xmlns:a16="http://schemas.microsoft.com/office/drawing/2014/main" id="{00000000-0008-0000-1100-000010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7509672" y="76200"/>
              <a:ext cx="548640" cy="548640"/>
            </a:xfrm>
            <a:prstGeom prst="rect">
              <a:avLst/>
            </a:prstGeom>
          </xdr:spPr>
        </xdr:pic>
      </xdr:grpSp>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72</xdr:row>
      <xdr:rowOff>145142</xdr:rowOff>
    </xdr:from>
    <xdr:to>
      <xdr:col>1</xdr:col>
      <xdr:colOff>471715</xdr:colOff>
      <xdr:row>74</xdr:row>
      <xdr:rowOff>199570</xdr:rowOff>
    </xdr:to>
    <xdr:sp macro="" textlink="">
      <xdr:nvSpPr>
        <xdr:cNvPr id="12" name="Rectangle 11">
          <a:extLst>
            <a:ext uri="{FF2B5EF4-FFF2-40B4-BE49-F238E27FC236}">
              <a16:creationId xmlns:a16="http://schemas.microsoft.com/office/drawing/2014/main" id="{00000000-0008-0000-1200-00000C000000}"/>
            </a:ext>
          </a:extLst>
        </xdr:cNvPr>
        <xdr:cNvSpPr/>
      </xdr:nvSpPr>
      <xdr:spPr>
        <a:xfrm>
          <a:off x="0" y="14775542"/>
          <a:ext cx="1297215" cy="46082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32</xdr:col>
      <xdr:colOff>268514</xdr:colOff>
      <xdr:row>209</xdr:row>
      <xdr:rowOff>85275</xdr:rowOff>
    </xdr:to>
    <xdr:grpSp>
      <xdr:nvGrpSpPr>
        <xdr:cNvPr id="7" name="Group 6">
          <a:extLst>
            <a:ext uri="{FF2B5EF4-FFF2-40B4-BE49-F238E27FC236}">
              <a16:creationId xmlns:a16="http://schemas.microsoft.com/office/drawing/2014/main" id="{00000000-0008-0000-1200-000007000000}"/>
            </a:ext>
          </a:extLst>
        </xdr:cNvPr>
        <xdr:cNvGrpSpPr/>
      </xdr:nvGrpSpPr>
      <xdr:grpSpPr>
        <a:xfrm>
          <a:off x="0" y="0"/>
          <a:ext cx="26684514" cy="42554075"/>
          <a:chOff x="0" y="0"/>
          <a:chExt cx="26974800" cy="41792075"/>
        </a:xfrm>
      </xdr:grpSpPr>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2821215" y="4163782"/>
            <a:ext cx="13716000" cy="31815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4400" b="1" i="0">
                <a:solidFill>
                  <a:schemeClr val="dk1"/>
                </a:solidFill>
                <a:effectLst/>
                <a:latin typeface="Arial" panose="020B0604020202020204" pitchFamily="34" charset="0"/>
                <a:ea typeface="+mn-ea"/>
                <a:cs typeface="Arial" panose="020B0604020202020204" pitchFamily="34" charset="0"/>
              </a:rPr>
              <a:t>Privacy Notice</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1">
                <a:solidFill>
                  <a:schemeClr val="dk1"/>
                </a:solidFill>
                <a:effectLst/>
                <a:latin typeface="Arial" panose="020B0604020202020204" pitchFamily="34" charset="0"/>
                <a:ea typeface="+mn-ea"/>
                <a:cs typeface="Arial" panose="020B0604020202020204" pitchFamily="34" charset="0"/>
              </a:rPr>
              <a:t>Last Updated: 20</a:t>
            </a:r>
            <a:r>
              <a:rPr lang="en-ZA" sz="1800" b="0" i="1" baseline="0">
                <a:solidFill>
                  <a:schemeClr val="dk1"/>
                </a:solidFill>
                <a:effectLst/>
                <a:latin typeface="Arial" panose="020B0604020202020204" pitchFamily="34" charset="0"/>
                <a:ea typeface="+mn-ea"/>
                <a:cs typeface="Arial" panose="020B0604020202020204" pitchFamily="34" charset="0"/>
              </a:rPr>
              <a:t> October 2023</a:t>
            </a:r>
            <a:endParaRPr lang="en-ZA" sz="1800" b="0" i="1">
              <a:solidFill>
                <a:schemeClr val="dk1"/>
              </a:solidFill>
              <a:effectLst/>
              <a:latin typeface="Arial" panose="020B0604020202020204" pitchFamily="34" charset="0"/>
              <a:ea typeface="+mn-ea"/>
              <a:cs typeface="Arial" panose="020B0604020202020204" pitchFamily="34" charset="0"/>
            </a:endParaRPr>
          </a:p>
          <a:p>
            <a:endParaRPr lang="en-ZA" sz="1800" b="0" i="1">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Introduction</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This privacy notice encompasses all Clear View Analytics websites, services, and products. It outlines our approach to handling personal data, ensuring transparency, security, and adherence to data protection principles. Whether you're using </a:t>
            </a:r>
            <a:r>
              <a:rPr lang="en-ZA" sz="1800" b="0" i="0">
                <a:solidFill>
                  <a:schemeClr val="tx1"/>
                </a:solidFill>
                <a:effectLst/>
                <a:latin typeface="Arial" panose="020B0604020202020204" pitchFamily="34" charset="0"/>
                <a:ea typeface="+mn-ea"/>
                <a:cs typeface="Arial" panose="020B0604020202020204" pitchFamily="34" charset="0"/>
              </a:rPr>
              <a:t>our online accounting services, mobile apps, or any other ClearView Analytics offerings, this notice is relevant to you.</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Who We Are</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When we say 'we' (or 'our' or 'us'), we refer to Clear View Analytics, a global platform for small businesses and their advisors. Our headquarters are in</a:t>
            </a:r>
            <a:r>
              <a:rPr lang="en-ZA" sz="1800" b="0" i="0" baseline="0">
                <a:solidFill>
                  <a:schemeClr val="dk1"/>
                </a:solidFill>
                <a:effectLst/>
                <a:latin typeface="Arial" panose="020B0604020202020204" pitchFamily="34" charset="0"/>
                <a:ea typeface="+mn-ea"/>
                <a:cs typeface="Arial" panose="020B0604020202020204" pitchFamily="34" charset="0"/>
              </a:rPr>
              <a:t> South Africa</a:t>
            </a:r>
            <a:r>
              <a:rPr lang="en-ZA" sz="1800" b="0" i="0">
                <a:solidFill>
                  <a:schemeClr val="dk1"/>
                </a:solidFill>
                <a:effectLst/>
                <a:latin typeface="Arial" panose="020B0604020202020204" pitchFamily="34" charset="0"/>
                <a:ea typeface="+mn-ea"/>
                <a:cs typeface="Arial" panose="020B0604020202020204" pitchFamily="34" charset="0"/>
              </a:rPr>
              <a:t>, with a presence worldwide</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Principles of Data Protection</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Our data protection strategy revolves around four core principles:</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1. Transparency: </a:t>
            </a:r>
            <a:r>
              <a:rPr lang="en-ZA" sz="1800" b="0" i="0">
                <a:solidFill>
                  <a:schemeClr val="dk1"/>
                </a:solidFill>
                <a:effectLst/>
                <a:latin typeface="Arial" panose="020B0604020202020204" pitchFamily="34" charset="0"/>
                <a:ea typeface="+mn-ea"/>
                <a:cs typeface="Arial" panose="020B0604020202020204" pitchFamily="34" charset="0"/>
              </a:rPr>
              <a:t>We prioritise openness, honesty, and transparency in processing personal data.</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2. Enablement: </a:t>
            </a:r>
            <a:r>
              <a:rPr lang="en-ZA" sz="1800" b="0" i="0">
                <a:solidFill>
                  <a:schemeClr val="dk1"/>
                </a:solidFill>
                <a:effectLst/>
                <a:latin typeface="Arial" panose="020B0604020202020204" pitchFamily="34" charset="0"/>
                <a:ea typeface="+mn-ea"/>
                <a:cs typeface="Arial" panose="020B0604020202020204" pitchFamily="34" charset="0"/>
              </a:rPr>
              <a:t>We empower productivity and growth by efficiently using personal data.</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3. Security: </a:t>
            </a:r>
            <a:r>
              <a:rPr lang="en-ZA" sz="1800" b="0" i="0">
                <a:solidFill>
                  <a:schemeClr val="dk1"/>
                </a:solidFill>
                <a:effectLst/>
                <a:latin typeface="Arial" panose="020B0604020202020204" pitchFamily="34" charset="0"/>
                <a:ea typeface="+mn-ea"/>
                <a:cs typeface="Arial" panose="020B0604020202020204" pitchFamily="34" charset="0"/>
              </a:rPr>
              <a:t>Industry-leading measures are in place to secure entrusted personal data.</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4. Stewardship</a:t>
            </a:r>
            <a:r>
              <a:rPr lang="en-ZA" sz="1800" b="1" i="0">
                <a:solidFill>
                  <a:schemeClr val="dk1"/>
                </a:solidFill>
                <a:effectLst/>
                <a:latin typeface="Arial" panose="020B0604020202020204" pitchFamily="34" charset="0"/>
                <a:ea typeface="+mn-ea"/>
                <a:cs typeface="Arial" panose="020B0604020202020204" pitchFamily="34" charset="0"/>
              </a:rPr>
              <a:t>:</a:t>
            </a:r>
            <a:r>
              <a:rPr lang="en-ZA" sz="1800" b="0" i="0">
                <a:solidFill>
                  <a:schemeClr val="dk1"/>
                </a:solidFill>
                <a:effectLst/>
                <a:latin typeface="Arial" panose="020B0604020202020204" pitchFamily="34" charset="0"/>
                <a:ea typeface="+mn-ea"/>
                <a:cs typeface="Arial" panose="020B0604020202020204" pitchFamily="34" charset="0"/>
              </a:rPr>
              <a:t> We acknowledge the responsibility that comes with processing personal data.</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How We Collect Your Data</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1. Information you provide to us directly: </a:t>
            </a:r>
            <a:r>
              <a:rPr lang="en-ZA" sz="1800" b="0" i="0">
                <a:solidFill>
                  <a:schemeClr val="dk1"/>
                </a:solidFill>
                <a:effectLst/>
                <a:latin typeface="Arial" panose="020B0604020202020204" pitchFamily="34" charset="0"/>
                <a:ea typeface="+mn-ea"/>
                <a:cs typeface="Arial" panose="020B0604020202020204" pitchFamily="34" charset="0"/>
              </a:rPr>
              <a:t>When you use our services, we may ask for personal data. This includes contact information, job applications, community interactions, and support requests.</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2. Information we collect automatically: </a:t>
            </a:r>
            <a:r>
              <a:rPr lang="en-ZA" sz="1800" b="0" i="0">
                <a:solidFill>
                  <a:schemeClr val="dk1"/>
                </a:solidFill>
                <a:effectLst/>
                <a:latin typeface="Arial" panose="020B0604020202020204" pitchFamily="34" charset="0"/>
                <a:ea typeface="+mn-ea"/>
                <a:cs typeface="Arial" panose="020B0604020202020204" pitchFamily="34" charset="0"/>
              </a:rPr>
              <a:t>We gather data like IP addresses and device types to understand how you use our services, enhancing your experience.</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3. Information from third parties: </a:t>
            </a:r>
            <a:r>
              <a:rPr lang="en-ZA" sz="1800" b="0" i="0">
                <a:solidFill>
                  <a:schemeClr val="dk1"/>
                </a:solidFill>
                <a:effectLst/>
                <a:latin typeface="Arial" panose="020B0604020202020204" pitchFamily="34" charset="0"/>
                <a:ea typeface="+mn-ea"/>
                <a:cs typeface="Arial" panose="020B0604020202020204" pitchFamily="34" charset="0"/>
              </a:rPr>
              <a:t>Occasionally, we supplement the data you provide with information from trusted third parties for improved service personalization.</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How We Use Your Data</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Apart from operating our services and managing relationships, we use personal data for:</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1. </a:t>
            </a:r>
            <a:r>
              <a:rPr lang="en-ZA" sz="1800" b="0" i="0">
                <a:solidFill>
                  <a:schemeClr val="dk1"/>
                </a:solidFill>
                <a:effectLst/>
                <a:latin typeface="Arial" panose="020B0604020202020204" pitchFamily="34" charset="0"/>
                <a:ea typeface="+mn-ea"/>
                <a:cs typeface="Arial" panose="020B0604020202020204" pitchFamily="34" charset="0"/>
              </a:rPr>
              <a:t>Communication</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2. </a:t>
            </a:r>
            <a:r>
              <a:rPr lang="en-ZA" sz="1800" b="0" i="0">
                <a:solidFill>
                  <a:schemeClr val="dk1"/>
                </a:solidFill>
                <a:effectLst/>
                <a:latin typeface="Arial" panose="020B0604020202020204" pitchFamily="34" charset="0"/>
                <a:ea typeface="+mn-ea"/>
                <a:cs typeface="Arial" panose="020B0604020202020204" pitchFamily="34" charset="0"/>
              </a:rPr>
              <a:t>Support</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3. </a:t>
            </a:r>
            <a:r>
              <a:rPr lang="en-ZA" sz="1800" b="0" i="0">
                <a:solidFill>
                  <a:schemeClr val="dk1"/>
                </a:solidFill>
                <a:effectLst/>
                <a:latin typeface="Arial" panose="020B0604020202020204" pitchFamily="34" charset="0"/>
                <a:ea typeface="+mn-ea"/>
                <a:cs typeface="Arial" panose="020B0604020202020204" pitchFamily="34" charset="0"/>
              </a:rPr>
              <a:t>Service enhancement</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4. </a:t>
            </a:r>
            <a:r>
              <a:rPr lang="en-ZA" sz="1800" b="0" i="0">
                <a:solidFill>
                  <a:schemeClr val="dk1"/>
                </a:solidFill>
                <a:effectLst/>
                <a:latin typeface="Arial" panose="020B0604020202020204" pitchFamily="34" charset="0"/>
                <a:ea typeface="+mn-ea"/>
                <a:cs typeface="Arial" panose="020B0604020202020204" pitchFamily="34" charset="0"/>
              </a:rPr>
              <a:t>Protection against fraudulent activity</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5. </a:t>
            </a:r>
            <a:r>
              <a:rPr lang="en-ZA" sz="1800" b="0" i="0">
                <a:solidFill>
                  <a:schemeClr val="dk1"/>
                </a:solidFill>
                <a:effectLst/>
                <a:latin typeface="Arial" panose="020B0604020202020204" pitchFamily="34" charset="0"/>
                <a:ea typeface="+mn-ea"/>
                <a:cs typeface="Arial" panose="020B0604020202020204" pitchFamily="34" charset="0"/>
              </a:rPr>
              <a:t>Marketing and advertising</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6. </a:t>
            </a:r>
            <a:r>
              <a:rPr lang="en-ZA" sz="1800" b="0" i="0">
                <a:solidFill>
                  <a:schemeClr val="dk1"/>
                </a:solidFill>
                <a:effectLst/>
                <a:latin typeface="Arial" panose="020B0604020202020204" pitchFamily="34" charset="0"/>
                <a:ea typeface="+mn-ea"/>
                <a:cs typeface="Arial" panose="020B0604020202020204" pitchFamily="34" charset="0"/>
              </a:rPr>
              <a:t>Analysis, aggregation, and reporting</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How We Share Your Data</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We may share your personal data with:</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1. </a:t>
            </a:r>
            <a:r>
              <a:rPr lang="en-ZA" sz="1800" b="0" i="0">
                <a:solidFill>
                  <a:schemeClr val="dk1"/>
                </a:solidFill>
                <a:effectLst/>
                <a:latin typeface="Arial" panose="020B0604020202020204" pitchFamily="34" charset="0"/>
                <a:ea typeface="+mn-ea"/>
                <a:cs typeface="Arial" panose="020B0604020202020204" pitchFamily="34" charset="0"/>
              </a:rPr>
              <a:t>Other companies in the ClearView Analytics group</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2. </a:t>
            </a:r>
            <a:r>
              <a:rPr lang="en-ZA" sz="1800" b="0" i="0">
                <a:solidFill>
                  <a:schemeClr val="dk1"/>
                </a:solidFill>
                <a:effectLst/>
                <a:latin typeface="Arial" panose="020B0604020202020204" pitchFamily="34" charset="0"/>
                <a:ea typeface="+mn-ea"/>
                <a:cs typeface="Arial" panose="020B0604020202020204" pitchFamily="34" charset="0"/>
              </a:rPr>
              <a:t>Third-party service providers and partners</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3. </a:t>
            </a:r>
            <a:r>
              <a:rPr lang="en-ZA" sz="1800" b="0" i="0">
                <a:solidFill>
                  <a:schemeClr val="dk1"/>
                </a:solidFill>
                <a:effectLst/>
                <a:latin typeface="Arial" panose="020B0604020202020204" pitchFamily="34" charset="0"/>
                <a:ea typeface="+mn-ea"/>
                <a:cs typeface="Arial" panose="020B0604020202020204" pitchFamily="34" charset="0"/>
              </a:rPr>
              <a:t>Regulators, law enforcement, or other third parties when required</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4. </a:t>
            </a:r>
            <a:r>
              <a:rPr lang="en-ZA" sz="1800" b="0" i="0">
                <a:solidFill>
                  <a:schemeClr val="dk1"/>
                </a:solidFill>
                <a:effectLst/>
                <a:latin typeface="Arial" panose="020B0604020202020204" pitchFamily="34" charset="0"/>
                <a:ea typeface="+mn-ea"/>
                <a:cs typeface="Arial" panose="020B0604020202020204" pitchFamily="34" charset="0"/>
              </a:rPr>
              <a:t>Buyers in business transactions</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5. </a:t>
            </a:r>
            <a:r>
              <a:rPr lang="en-ZA" sz="1800" b="0" i="0">
                <a:solidFill>
                  <a:schemeClr val="dk1"/>
                </a:solidFill>
                <a:effectLst/>
                <a:latin typeface="Arial" panose="020B0604020202020204" pitchFamily="34" charset="0"/>
                <a:ea typeface="+mn-ea"/>
                <a:cs typeface="Arial" panose="020B0604020202020204" pitchFamily="34" charset="0"/>
              </a:rPr>
              <a:t>Others with your consent</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International Data Transfers</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Your data may be transferred to countries with different laws. We ensure safeguards for such transfers, protecting your personal data.</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Security</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Clear View Analytics prioritises the security of your personal data. We have robust technical and organisational measures in place.</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Retention</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We retain personal data as long as necessary for business needs, complying with data retention policies.</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Your Rights</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You have the right to:</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1. </a:t>
            </a:r>
            <a:r>
              <a:rPr lang="en-ZA" sz="1800" b="0" i="0">
                <a:solidFill>
                  <a:schemeClr val="dk1"/>
                </a:solidFill>
                <a:effectLst/>
                <a:latin typeface="Arial" panose="020B0604020202020204" pitchFamily="34" charset="0"/>
                <a:ea typeface="+mn-ea"/>
                <a:cs typeface="Arial" panose="020B0604020202020204" pitchFamily="34" charset="0"/>
              </a:rPr>
              <a:t>Know what personal data we hold and ensure its accuracy</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2. </a:t>
            </a:r>
            <a:r>
              <a:rPr lang="en-ZA" sz="1800" b="0" i="0">
                <a:solidFill>
                  <a:schemeClr val="dk1"/>
                </a:solidFill>
                <a:effectLst/>
                <a:latin typeface="Arial" panose="020B0604020202020204" pitchFamily="34" charset="0"/>
                <a:ea typeface="+mn-ea"/>
                <a:cs typeface="Arial" panose="020B0604020202020204" pitchFamily="34" charset="0"/>
              </a:rPr>
              <a:t>Request a copy, restrict processing, or deletion of your personal data</a:t>
            </a:r>
          </a:p>
          <a:p>
            <a:endParaRPr lang="en-ZA" sz="2000" b="1" i="0">
              <a:solidFill>
                <a:schemeClr val="dk1"/>
              </a:solidFill>
              <a:effectLst/>
              <a:latin typeface="Arial" panose="020B0604020202020204" pitchFamily="34" charset="0"/>
              <a:ea typeface="+mn-ea"/>
              <a:cs typeface="Arial" panose="020B0604020202020204" pitchFamily="34" charset="0"/>
            </a:endParaRPr>
          </a:p>
          <a:p>
            <a:r>
              <a:rPr lang="en-ZA" sz="2000" b="1" i="0">
                <a:solidFill>
                  <a:schemeClr val="dk1"/>
                </a:solidFill>
                <a:effectLst/>
                <a:latin typeface="Arial" panose="020B0604020202020204" pitchFamily="34" charset="0"/>
                <a:ea typeface="+mn-ea"/>
                <a:cs typeface="Arial" panose="020B0604020202020204" pitchFamily="34" charset="0"/>
              </a:rPr>
              <a:t>3. </a:t>
            </a:r>
            <a:r>
              <a:rPr lang="en-ZA" sz="1800" b="0" i="0">
                <a:solidFill>
                  <a:schemeClr val="dk1"/>
                </a:solidFill>
                <a:effectLst/>
                <a:latin typeface="Arial" panose="020B0604020202020204" pitchFamily="34" charset="0"/>
                <a:ea typeface="+mn-ea"/>
                <a:cs typeface="Arial" panose="020B0604020202020204" pitchFamily="34" charset="0"/>
              </a:rPr>
              <a:t>Object to continued processing of your personal data</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Exercise these rights or address concerns by</a:t>
            </a:r>
            <a:r>
              <a:rPr lang="en-ZA" sz="1800" b="0" i="0" baseline="0">
                <a:solidFill>
                  <a:schemeClr val="dk1"/>
                </a:solidFill>
                <a:effectLst/>
                <a:latin typeface="Arial" panose="020B0604020202020204" pitchFamily="34" charset="0"/>
                <a:ea typeface="+mn-ea"/>
                <a:cs typeface="Arial" panose="020B0604020202020204" pitchFamily="34" charset="0"/>
              </a:rPr>
              <a:t> contacting us through </a:t>
            </a:r>
            <a:r>
              <a:rPr lang="en-ZA" sz="1800" b="0" i="0" baseline="0">
                <a:solidFill>
                  <a:srgbClr val="00CCFF"/>
                </a:solidFill>
                <a:effectLst/>
                <a:latin typeface="Arial" panose="020B0604020202020204" pitchFamily="34" charset="0"/>
                <a:ea typeface="+mn-ea"/>
                <a:cs typeface="Arial" panose="020B0604020202020204" pitchFamily="34" charset="0"/>
              </a:rPr>
              <a:t>email@adress</a:t>
            </a:r>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Contact Us:</a:t>
            </a: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1800" b="0" i="0">
                <a:solidFill>
                  <a:schemeClr val="dk1"/>
                </a:solidFill>
                <a:effectLst/>
                <a:latin typeface="Arial" panose="020B0604020202020204" pitchFamily="34" charset="0"/>
                <a:ea typeface="+mn-ea"/>
                <a:cs typeface="Arial" panose="020B0604020202020204" pitchFamily="34" charset="0"/>
              </a:rPr>
              <a:t>For inquiries, questions, or feedback regarding personal data, please contact</a:t>
            </a:r>
            <a:r>
              <a:rPr lang="en-ZA" sz="1800" b="0" i="0" baseline="0">
                <a:solidFill>
                  <a:schemeClr val="dk1"/>
                </a:solidFill>
                <a:effectLst/>
                <a:latin typeface="Arial" panose="020B0604020202020204" pitchFamily="34" charset="0"/>
                <a:ea typeface="+mn-ea"/>
                <a:cs typeface="Arial" panose="020B0604020202020204" pitchFamily="34" charset="0"/>
              </a:rPr>
              <a:t> us through </a:t>
            </a:r>
            <a:r>
              <a:rPr lang="en-ZA" sz="1800" b="0" i="0" baseline="0">
                <a:solidFill>
                  <a:srgbClr val="00CCFF"/>
                </a:solidFill>
                <a:effectLst/>
                <a:latin typeface="Arial" panose="020B0604020202020204" pitchFamily="34" charset="0"/>
                <a:ea typeface="+mn-ea"/>
                <a:cs typeface="Arial" panose="020B0604020202020204" pitchFamily="34" charset="0"/>
              </a:rPr>
              <a:t>email@adress</a:t>
            </a:r>
            <a:r>
              <a:rPr lang="en-ZA" sz="1800" b="0" i="0">
                <a:solidFill>
                  <a:schemeClr val="dk1"/>
                </a:solidFill>
                <a:effectLst/>
                <a:latin typeface="Arial" panose="020B0604020202020204" pitchFamily="34" charset="0"/>
                <a:ea typeface="+mn-ea"/>
                <a:cs typeface="Arial" panose="020B0604020202020204" pitchFamily="34" charset="0"/>
              </a:rPr>
              <a:t>. We prefer email communication to ensure proper and timely responses.</a:t>
            </a: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endParaRPr lang="en-ZA" sz="1800" b="0" i="0">
              <a:solidFill>
                <a:schemeClr val="dk1"/>
              </a:solidFill>
              <a:effectLst/>
              <a:latin typeface="Arial" panose="020B0604020202020204" pitchFamily="34" charset="0"/>
              <a:ea typeface="+mn-ea"/>
              <a:cs typeface="Arial" panose="020B0604020202020204" pitchFamily="34" charset="0"/>
            </a:endParaRPr>
          </a:p>
          <a:p>
            <a:r>
              <a:rPr lang="en-ZA" sz="2400" b="1" i="0">
                <a:solidFill>
                  <a:schemeClr val="dk1"/>
                </a:solidFill>
                <a:effectLst/>
                <a:latin typeface="Arial" panose="020B0604020202020204" pitchFamily="34" charset="0"/>
                <a:ea typeface="+mn-ea"/>
                <a:cs typeface="Arial" panose="020B0604020202020204" pitchFamily="34" charset="0"/>
              </a:rPr>
              <a:t>Thank you for choosing Clear View Analytics!</a:t>
            </a:r>
          </a:p>
          <a:p>
            <a:endParaRPr lang="en-ZA" sz="1800" b="0" i="0">
              <a:solidFill>
                <a:schemeClr val="tx1"/>
              </a:solidFill>
              <a:effectLst/>
              <a:latin typeface="Arial" panose="020B0604020202020204" pitchFamily="34" charset="0"/>
              <a:ea typeface="+mn-ea"/>
              <a:cs typeface="Arial" panose="020B0604020202020204" pitchFamily="34" charset="0"/>
            </a:endParaRPr>
          </a:p>
          <a:p>
            <a:br>
              <a:rPr lang="en-ZA" sz="1800"/>
            </a:br>
            <a:endParaRPr lang="en-GB" sz="1800" b="0">
              <a:solidFill>
                <a:schemeClr val="tx1"/>
              </a:solidFill>
              <a:latin typeface="Arial" panose="020B0604020202020204" pitchFamily="34" charset="0"/>
              <a:cs typeface="Arial" panose="020B0604020202020204" pitchFamily="34" charset="0"/>
            </a:endParaRPr>
          </a:p>
        </xdr:txBody>
      </xdr:sp>
      <xdr:grpSp>
        <xdr:nvGrpSpPr>
          <xdr:cNvPr id="10" name="Group 9">
            <a:extLst>
              <a:ext uri="{FF2B5EF4-FFF2-40B4-BE49-F238E27FC236}">
                <a16:creationId xmlns:a16="http://schemas.microsoft.com/office/drawing/2014/main" id="{00000000-0008-0000-1200-00000A000000}"/>
              </a:ext>
            </a:extLst>
          </xdr:cNvPr>
          <xdr:cNvGrpSpPr/>
        </xdr:nvGrpSpPr>
        <xdr:grpSpPr>
          <a:xfrm>
            <a:off x="0" y="0"/>
            <a:ext cx="26974800" cy="41792075"/>
            <a:chOff x="0" y="12700"/>
            <a:chExt cx="26974800" cy="41792075"/>
          </a:xfrm>
        </xdr:grpSpPr>
        <xdr:grpSp>
          <xdr:nvGrpSpPr>
            <xdr:cNvPr id="26" name="Group 25">
              <a:extLst>
                <a:ext uri="{FF2B5EF4-FFF2-40B4-BE49-F238E27FC236}">
                  <a16:creationId xmlns:a16="http://schemas.microsoft.com/office/drawing/2014/main" id="{00000000-0008-0000-1200-00001A000000}"/>
                </a:ext>
              </a:extLst>
            </xdr:cNvPr>
            <xdr:cNvGrpSpPr/>
          </xdr:nvGrpSpPr>
          <xdr:grpSpPr>
            <a:xfrm>
              <a:off x="0" y="12700"/>
              <a:ext cx="26974800" cy="3465287"/>
              <a:chOff x="0" y="0"/>
              <a:chExt cx="26974800" cy="3465287"/>
            </a:xfrm>
          </xdr:grpSpPr>
          <xdr:sp macro="" textlink="">
            <xdr:nvSpPr>
              <xdr:cNvPr id="35" name="Rectangle 34">
                <a:extLst>
                  <a:ext uri="{FF2B5EF4-FFF2-40B4-BE49-F238E27FC236}">
                    <a16:creationId xmlns:a16="http://schemas.microsoft.com/office/drawing/2014/main" id="{00000000-0008-0000-1200-000023000000}"/>
                  </a:ext>
                </a:extLst>
              </xdr:cNvPr>
              <xdr:cNvSpPr/>
            </xdr:nvSpPr>
            <xdr:spPr>
              <a:xfrm>
                <a:off x="0" y="0"/>
                <a:ext cx="20116800" cy="731520"/>
              </a:xfrm>
              <a:prstGeom prst="rect">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36" name="Picture 35">
                <a:extLst>
                  <a:ext uri="{FF2B5EF4-FFF2-40B4-BE49-F238E27FC236}">
                    <a16:creationId xmlns:a16="http://schemas.microsoft.com/office/drawing/2014/main" id="{00000000-0008-0000-1200-00002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64996" cy="731520"/>
              </a:xfrm>
              <a:prstGeom prst="rect">
                <a:avLst/>
              </a:prstGeom>
            </xdr:spPr>
          </xdr:pic>
          <xdr:sp macro="" textlink="">
            <xdr:nvSpPr>
              <xdr:cNvPr id="37" name="Rectangle 36">
                <a:extLst>
                  <a:ext uri="{FF2B5EF4-FFF2-40B4-BE49-F238E27FC236}">
                    <a16:creationId xmlns:a16="http://schemas.microsoft.com/office/drawing/2014/main" id="{00000000-0008-0000-1200-000025000000}"/>
                  </a:ext>
                </a:extLst>
              </xdr:cNvPr>
              <xdr:cNvSpPr/>
            </xdr:nvSpPr>
            <xdr:spPr>
              <a:xfrm>
                <a:off x="0" y="722087"/>
                <a:ext cx="20154900" cy="274320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362857" y="1698173"/>
                <a:ext cx="6132285" cy="163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i="0">
                    <a:solidFill>
                      <a:schemeClr val="bg1"/>
                    </a:solidFill>
                    <a:latin typeface="Arial Black" panose="020B0604020202020204" pitchFamily="34" charset="0"/>
                    <a:cs typeface="Arial Black" panose="020B0604020202020204" pitchFamily="34" charset="0"/>
                  </a:rPr>
                  <a:t>Clear View Analytics</a:t>
                </a:r>
                <a:r>
                  <a:rPr lang="en-GB" sz="3600" b="1" i="0" baseline="0">
                    <a:solidFill>
                      <a:schemeClr val="bg1"/>
                    </a:solidFill>
                    <a:latin typeface="Arial Black" panose="020B0604020202020204" pitchFamily="34" charset="0"/>
                    <a:cs typeface="Arial Black" panose="020B0604020202020204" pitchFamily="34" charset="0"/>
                  </a:rPr>
                  <a:t> Privacy</a:t>
                </a:r>
                <a:endParaRPr lang="en-GB" sz="3600" b="1" i="0">
                  <a:solidFill>
                    <a:schemeClr val="bg1"/>
                  </a:solidFill>
                  <a:latin typeface="Arial Black" panose="020B0604020202020204" pitchFamily="34" charset="0"/>
                  <a:cs typeface="Arial Black" panose="020B0604020202020204" pitchFamily="34" charset="0"/>
                </a:endParaRPr>
              </a:p>
            </xdr:txBody>
          </xdr:sp>
          <xdr:grpSp>
            <xdr:nvGrpSpPr>
              <xdr:cNvPr id="39" name="Group 38">
                <a:extLst>
                  <a:ext uri="{FF2B5EF4-FFF2-40B4-BE49-F238E27FC236}">
                    <a16:creationId xmlns:a16="http://schemas.microsoft.com/office/drawing/2014/main" id="{00000000-0008-0000-1200-000027000000}"/>
                  </a:ext>
                </a:extLst>
              </xdr:cNvPr>
              <xdr:cNvGrpSpPr/>
            </xdr:nvGrpSpPr>
            <xdr:grpSpPr>
              <a:xfrm>
                <a:off x="12736286" y="962481"/>
                <a:ext cx="6059713" cy="395513"/>
                <a:chOff x="12337143" y="5734052"/>
                <a:chExt cx="6059713" cy="395513"/>
              </a:xfrm>
            </xdr:grpSpPr>
            <xdr:sp macro="" textlink="">
              <xdr:nvSpPr>
                <xdr:cNvPr id="41" name="TextBox 40">
                  <a:hlinkClick xmlns:r="http://schemas.openxmlformats.org/officeDocument/2006/relationships" r:id="rId2" tooltip="Legal"/>
                  <a:extLst>
                    <a:ext uri="{FF2B5EF4-FFF2-40B4-BE49-F238E27FC236}">
                      <a16:creationId xmlns:a16="http://schemas.microsoft.com/office/drawing/2014/main" id="{00000000-0008-0000-1200-000029000000}"/>
                    </a:ext>
                  </a:extLst>
                </xdr:cNvPr>
                <xdr:cNvSpPr txBox="1"/>
              </xdr:nvSpPr>
              <xdr:spPr>
                <a:xfrm>
                  <a:off x="12337143" y="5734052"/>
                  <a:ext cx="761999" cy="395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latin typeface="Arial" panose="020B0604020202020204" pitchFamily="34" charset="0"/>
                      <a:cs typeface="Arial" panose="020B0604020202020204" pitchFamily="34" charset="0"/>
                    </a:rPr>
                    <a:t>Legal</a:t>
                  </a:r>
                </a:p>
              </xdr:txBody>
            </xdr:sp>
            <xdr:sp macro="" textlink="">
              <xdr:nvSpPr>
                <xdr:cNvPr id="42" name="TextBox 41">
                  <a:extLst>
                    <a:ext uri="{FF2B5EF4-FFF2-40B4-BE49-F238E27FC236}">
                      <a16:creationId xmlns:a16="http://schemas.microsoft.com/office/drawing/2014/main" id="{00000000-0008-0000-1200-00002A000000}"/>
                    </a:ext>
                  </a:extLst>
                </xdr:cNvPr>
                <xdr:cNvSpPr txBox="1"/>
              </xdr:nvSpPr>
              <xdr:spPr>
                <a:xfrm>
                  <a:off x="14862628" y="5752194"/>
                  <a:ext cx="3534228"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latin typeface="Arial" panose="020B0604020202020204" pitchFamily="34" charset="0"/>
                      <a:cs typeface="Arial" panose="020B0604020202020204" pitchFamily="34" charset="0"/>
                    </a:rPr>
                    <a:t>General Data Protection Regulation</a:t>
                  </a:r>
                </a:p>
              </xdr:txBody>
            </xdr:sp>
          </xdr:grpSp>
          <xdr:cxnSp macro="">
            <xdr:nvCxnSpPr>
              <xdr:cNvPr id="40" name="Straight Connector 39">
                <a:extLst>
                  <a:ext uri="{FF2B5EF4-FFF2-40B4-BE49-F238E27FC236}">
                    <a16:creationId xmlns:a16="http://schemas.microsoft.com/office/drawing/2014/main" id="{00000000-0008-0000-1200-000028000000}"/>
                  </a:ext>
                </a:extLst>
              </xdr:cNvPr>
              <xdr:cNvCxnSpPr/>
            </xdr:nvCxnSpPr>
            <xdr:spPr>
              <a:xfrm flipV="1">
                <a:off x="0" y="1540329"/>
                <a:ext cx="26974800" cy="0"/>
              </a:xfrm>
              <a:prstGeom prst="line">
                <a:avLst/>
              </a:prstGeom>
              <a:ln w="38100">
                <a:solidFill>
                  <a:schemeClr val="tx1">
                    <a:lumMod val="95000"/>
                    <a:lumOff val="5000"/>
                    <a:alpha val="30246"/>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7" name="Rectangle 26">
              <a:extLst>
                <a:ext uri="{FF2B5EF4-FFF2-40B4-BE49-F238E27FC236}">
                  <a16:creationId xmlns:a16="http://schemas.microsoft.com/office/drawing/2014/main" id="{00000000-0008-0000-1200-00001B000000}"/>
                </a:ext>
              </a:extLst>
            </xdr:cNvPr>
            <xdr:cNvSpPr/>
          </xdr:nvSpPr>
          <xdr:spPr>
            <a:xfrm>
              <a:off x="0" y="36318375"/>
              <a:ext cx="26151840" cy="548640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8" name="Group 27">
              <a:extLst>
                <a:ext uri="{FF2B5EF4-FFF2-40B4-BE49-F238E27FC236}">
                  <a16:creationId xmlns:a16="http://schemas.microsoft.com/office/drawing/2014/main" id="{00000000-0008-0000-1200-00001C000000}"/>
                </a:ext>
              </a:extLst>
            </xdr:cNvPr>
            <xdr:cNvGrpSpPr/>
          </xdr:nvGrpSpPr>
          <xdr:grpSpPr>
            <a:xfrm>
              <a:off x="3238862" y="36547891"/>
              <a:ext cx="12663716" cy="4544768"/>
              <a:chOff x="7003141" y="114082304"/>
              <a:chExt cx="12663716" cy="4544768"/>
            </a:xfrm>
          </xdr:grpSpPr>
          <xdr:pic>
            <xdr:nvPicPr>
              <xdr:cNvPr id="30" name="Picture 29">
                <a:extLst>
                  <a:ext uri="{FF2B5EF4-FFF2-40B4-BE49-F238E27FC236}">
                    <a16:creationId xmlns:a16="http://schemas.microsoft.com/office/drawing/2014/main" id="{00000000-0008-0000-1200-00001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49000" y="114082304"/>
                <a:ext cx="3767039" cy="1645920"/>
              </a:xfrm>
              <a:prstGeom prst="rect">
                <a:avLst/>
              </a:prstGeom>
            </xdr:spPr>
          </xdr:pic>
          <xdr:grpSp>
            <xdr:nvGrpSpPr>
              <xdr:cNvPr id="31" name="Group 30">
                <a:extLst>
                  <a:ext uri="{FF2B5EF4-FFF2-40B4-BE49-F238E27FC236}">
                    <a16:creationId xmlns:a16="http://schemas.microsoft.com/office/drawing/2014/main" id="{00000000-0008-0000-1200-00001F000000}"/>
                  </a:ext>
                </a:extLst>
              </xdr:cNvPr>
              <xdr:cNvGrpSpPr/>
            </xdr:nvGrpSpPr>
            <xdr:grpSpPr>
              <a:xfrm>
                <a:off x="7003141" y="118169871"/>
                <a:ext cx="12663716" cy="457201"/>
                <a:chOff x="7003141" y="118169871"/>
                <a:chExt cx="12663716" cy="457201"/>
              </a:xfrm>
            </xdr:grpSpPr>
            <xdr:sp macro="" textlink="">
              <xdr:nvSpPr>
                <xdr:cNvPr id="32" name="TextBox 31">
                  <a:hlinkClick xmlns:r="http://schemas.openxmlformats.org/officeDocument/2006/relationships" r:id="rId2" tooltip="Legal"/>
                  <a:extLst>
                    <a:ext uri="{FF2B5EF4-FFF2-40B4-BE49-F238E27FC236}">
                      <a16:creationId xmlns:a16="http://schemas.microsoft.com/office/drawing/2014/main" id="{00000000-0008-0000-1200-000020000000}"/>
                    </a:ext>
                  </a:extLst>
                </xdr:cNvPr>
                <xdr:cNvSpPr txBox="1"/>
              </xdr:nvSpPr>
              <xdr:spPr>
                <a:xfrm>
                  <a:off x="7003141" y="118235185"/>
                  <a:ext cx="689429"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latin typeface="Arial" panose="020B0604020202020204" pitchFamily="34" charset="0"/>
                      <a:cs typeface="Arial" panose="020B0604020202020204" pitchFamily="34" charset="0"/>
                    </a:rPr>
                    <a:t>Legal</a:t>
                  </a:r>
                </a:p>
              </xdr:txBody>
            </xdr:sp>
            <xdr:sp macro="" textlink="">
              <xdr:nvSpPr>
                <xdr:cNvPr id="33" name="TextBox 32">
                  <a:hlinkClick xmlns:r="http://schemas.openxmlformats.org/officeDocument/2006/relationships" r:id="rId4" tooltip="Privacy"/>
                  <a:extLst>
                    <a:ext uri="{FF2B5EF4-FFF2-40B4-BE49-F238E27FC236}">
                      <a16:creationId xmlns:a16="http://schemas.microsoft.com/office/drawing/2014/main" id="{00000000-0008-0000-1200-000021000000}"/>
                    </a:ext>
                  </a:extLst>
                </xdr:cNvPr>
                <xdr:cNvSpPr txBox="1"/>
              </xdr:nvSpPr>
              <xdr:spPr>
                <a:xfrm>
                  <a:off x="10622641" y="118169871"/>
                  <a:ext cx="2670629"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latin typeface="Arial" panose="020B0604020202020204" pitchFamily="34" charset="0"/>
                      <a:cs typeface="Arial" panose="020B0604020202020204" pitchFamily="34" charset="0"/>
                    </a:rPr>
                    <a:t>Privacy Notice and Cookies</a:t>
                  </a:r>
                </a:p>
              </xdr:txBody>
            </xdr:sp>
            <xdr:sp macro="" textlink="">
              <xdr:nvSpPr>
                <xdr:cNvPr id="34" name="TextBox 33">
                  <a:extLst>
                    <a:ext uri="{FF2B5EF4-FFF2-40B4-BE49-F238E27FC236}">
                      <a16:creationId xmlns:a16="http://schemas.microsoft.com/office/drawing/2014/main" id="{00000000-0008-0000-1200-000022000000}"/>
                    </a:ext>
                  </a:extLst>
                </xdr:cNvPr>
                <xdr:cNvSpPr txBox="1"/>
              </xdr:nvSpPr>
              <xdr:spPr>
                <a:xfrm>
                  <a:off x="16223341" y="118169871"/>
                  <a:ext cx="3443516"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latin typeface="Arial" panose="020B0604020202020204" pitchFamily="34" charset="0"/>
                      <a:cs typeface="Arial" panose="020B0604020202020204" pitchFamily="34" charset="0"/>
                    </a:rPr>
                    <a:t>General Data Protection Regualtion</a:t>
                  </a:r>
                </a:p>
              </xdr:txBody>
            </xdr:sp>
          </xdr:grpSp>
        </xdr:grpSp>
        <xdr:pic>
          <xdr:nvPicPr>
            <xdr:cNvPr id="29" name="Graphic 28" descr="Home outline">
              <a:hlinkClick xmlns:r="http://schemas.openxmlformats.org/officeDocument/2006/relationships" r:id="rId5" tooltip="Home"/>
              <a:extLst>
                <a:ext uri="{FF2B5EF4-FFF2-40B4-BE49-F238E27FC236}">
                  <a16:creationId xmlns:a16="http://schemas.microsoft.com/office/drawing/2014/main" id="{00000000-0008-0000-1200-00001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640301" y="61686"/>
              <a:ext cx="542753" cy="558560"/>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381000</xdr:colOff>
      <xdr:row>64</xdr:row>
      <xdr:rowOff>63500</xdr:rowOff>
    </xdr:to>
    <xdr:grpSp>
      <xdr:nvGrpSpPr>
        <xdr:cNvPr id="61" name="Group 60">
          <a:extLst>
            <a:ext uri="{FF2B5EF4-FFF2-40B4-BE49-F238E27FC236}">
              <a16:creationId xmlns:a16="http://schemas.microsoft.com/office/drawing/2014/main" id="{00000000-0008-0000-0300-00003D000000}"/>
            </a:ext>
          </a:extLst>
        </xdr:cNvPr>
        <xdr:cNvGrpSpPr/>
      </xdr:nvGrpSpPr>
      <xdr:grpSpPr>
        <a:xfrm>
          <a:off x="0" y="0"/>
          <a:ext cx="20193000" cy="13068300"/>
          <a:chOff x="0" y="0"/>
          <a:chExt cx="20193000" cy="13068300"/>
        </a:xfrm>
      </xdr:grpSpPr>
      <xdr:sp macro="" textlink="">
        <xdr:nvSpPr>
          <xdr:cNvPr id="62" name="Rectangle 61">
            <a:extLst>
              <a:ext uri="{FF2B5EF4-FFF2-40B4-BE49-F238E27FC236}">
                <a16:creationId xmlns:a16="http://schemas.microsoft.com/office/drawing/2014/main" id="{00000000-0008-0000-0300-00003E000000}"/>
              </a:ext>
            </a:extLst>
          </xdr:cNvPr>
          <xdr:cNvSpPr/>
        </xdr:nvSpPr>
        <xdr:spPr>
          <a:xfrm rot="5400000">
            <a:off x="9730740" y="-9730738"/>
            <a:ext cx="731520" cy="20193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63" name="Picture 62">
            <a:extLst>
              <a:ext uri="{FF2B5EF4-FFF2-40B4-BE49-F238E27FC236}">
                <a16:creationId xmlns:a16="http://schemas.microsoft.com/office/drawing/2014/main" id="{00000000-0008-0000-0300-00003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98384" cy="717623"/>
          </a:xfrm>
          <a:prstGeom prst="rect">
            <a:avLst/>
          </a:prstGeom>
        </xdr:spPr>
      </xdr:pic>
      <xdr:grpSp>
        <xdr:nvGrpSpPr>
          <xdr:cNvPr id="64" name="Group 63">
            <a:extLst>
              <a:ext uri="{FF2B5EF4-FFF2-40B4-BE49-F238E27FC236}">
                <a16:creationId xmlns:a16="http://schemas.microsoft.com/office/drawing/2014/main" id="{00000000-0008-0000-0300-000040000000}"/>
              </a:ext>
            </a:extLst>
          </xdr:cNvPr>
          <xdr:cNvGrpSpPr/>
        </xdr:nvGrpSpPr>
        <xdr:grpSpPr>
          <a:xfrm>
            <a:off x="14294758" y="92529"/>
            <a:ext cx="3921588" cy="548640"/>
            <a:chOff x="21571858" y="181429"/>
            <a:chExt cx="3921588" cy="548640"/>
          </a:xfrm>
        </xdr:grpSpPr>
        <xdr:pic>
          <xdr:nvPicPr>
            <xdr:cNvPr id="85" name="Graphic 84" descr="Home with solid fill">
              <a:hlinkClick xmlns:r="http://schemas.openxmlformats.org/officeDocument/2006/relationships" r:id="rId2" tooltip="Home"/>
              <a:extLst>
                <a:ext uri="{FF2B5EF4-FFF2-40B4-BE49-F238E27FC236}">
                  <a16:creationId xmlns:a16="http://schemas.microsoft.com/office/drawing/2014/main" id="{00000000-0008-0000-0300-00005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571858" y="181429"/>
              <a:ext cx="536477" cy="548640"/>
            </a:xfrm>
            <a:prstGeom prst="rect">
              <a:avLst/>
            </a:prstGeom>
          </xdr:spPr>
        </xdr:pic>
        <xdr:pic>
          <xdr:nvPicPr>
            <xdr:cNvPr id="86" name="Graphic 85" descr="Magnifying glass with solid fill">
              <a:extLst>
                <a:ext uri="{FF2B5EF4-FFF2-40B4-BE49-F238E27FC236}">
                  <a16:creationId xmlns:a16="http://schemas.microsoft.com/office/drawing/2014/main" id="{00000000-0008-0000-0300-00005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421939" y="181429"/>
              <a:ext cx="536475" cy="548640"/>
            </a:xfrm>
            <a:prstGeom prst="rect">
              <a:avLst/>
            </a:prstGeom>
          </xdr:spPr>
        </xdr:pic>
        <xdr:pic>
          <xdr:nvPicPr>
            <xdr:cNvPr id="87" name="Graphic 86" descr="Ringer outline">
              <a:extLst>
                <a:ext uri="{FF2B5EF4-FFF2-40B4-BE49-F238E27FC236}">
                  <a16:creationId xmlns:a16="http://schemas.microsoft.com/office/drawing/2014/main" id="{00000000-0008-0000-0300-00005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122097" y="181429"/>
              <a:ext cx="528872" cy="548640"/>
            </a:xfrm>
            <a:prstGeom prst="rect">
              <a:avLst/>
            </a:prstGeom>
          </xdr:spPr>
        </xdr:pic>
        <xdr:pic>
          <xdr:nvPicPr>
            <xdr:cNvPr id="88" name="Graphic 87" descr="Badge Question Mark outline">
              <a:extLst>
                <a:ext uri="{FF2B5EF4-FFF2-40B4-BE49-F238E27FC236}">
                  <a16:creationId xmlns:a16="http://schemas.microsoft.com/office/drawing/2014/main" id="{00000000-0008-0000-0300-000058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3272018" y="181429"/>
              <a:ext cx="536475" cy="548640"/>
            </a:xfrm>
            <a:prstGeom prst="rect">
              <a:avLst/>
            </a:prstGeom>
          </xdr:spPr>
        </xdr:pic>
        <xdr:pic>
          <xdr:nvPicPr>
            <xdr:cNvPr id="89" name="Graphic 88" descr="User outline">
              <a:extLst>
                <a:ext uri="{FF2B5EF4-FFF2-40B4-BE49-F238E27FC236}">
                  <a16:creationId xmlns:a16="http://schemas.microsoft.com/office/drawing/2014/main" id="{00000000-0008-0000-0300-00005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4964573" y="181429"/>
              <a:ext cx="528873" cy="548640"/>
            </a:xfrm>
            <a:prstGeom prst="rect">
              <a:avLst/>
            </a:prstGeom>
          </xdr:spPr>
        </xdr:pic>
      </xdr:grpSp>
      <xdr:sp macro="" textlink="">
        <xdr:nvSpPr>
          <xdr:cNvPr id="65" name="Rectangle 64">
            <a:extLst>
              <a:ext uri="{FF2B5EF4-FFF2-40B4-BE49-F238E27FC236}">
                <a16:creationId xmlns:a16="http://schemas.microsoft.com/office/drawing/2014/main" id="{00000000-0008-0000-0300-000041000000}"/>
              </a:ext>
            </a:extLst>
          </xdr:cNvPr>
          <xdr:cNvSpPr/>
        </xdr:nvSpPr>
        <xdr:spPr>
          <a:xfrm>
            <a:off x="12700" y="723900"/>
            <a:ext cx="2535522" cy="12344400"/>
          </a:xfrm>
          <a:prstGeom prst="rect">
            <a:avLst/>
          </a:prstGeom>
          <a:gradFill flip="none" rotWithShape="1">
            <a:gsLst>
              <a:gs pos="0">
                <a:srgbClr val="3944BC">
                  <a:alpha val="94000"/>
                </a:srgbClr>
              </a:gs>
              <a:gs pos="100000">
                <a:srgbClr val="3944BC">
                  <a:lumMod val="90000"/>
                  <a:lumOff val="10000"/>
                  <a:alpha val="85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66" name="Group 65">
            <a:extLst>
              <a:ext uri="{FF2B5EF4-FFF2-40B4-BE49-F238E27FC236}">
                <a16:creationId xmlns:a16="http://schemas.microsoft.com/office/drawing/2014/main" id="{00000000-0008-0000-0300-000042000000}"/>
              </a:ext>
            </a:extLst>
          </xdr:cNvPr>
          <xdr:cNvGrpSpPr/>
        </xdr:nvGrpSpPr>
        <xdr:grpSpPr>
          <a:xfrm>
            <a:off x="358575" y="1353994"/>
            <a:ext cx="2214446" cy="4580719"/>
            <a:chOff x="5587997" y="2667000"/>
            <a:chExt cx="3154685" cy="6372498"/>
          </a:xfrm>
        </xdr:grpSpPr>
        <xdr:grpSp>
          <xdr:nvGrpSpPr>
            <xdr:cNvPr id="67" name="Group 66">
              <a:extLst>
                <a:ext uri="{FF2B5EF4-FFF2-40B4-BE49-F238E27FC236}">
                  <a16:creationId xmlns:a16="http://schemas.microsoft.com/office/drawing/2014/main" id="{00000000-0008-0000-0300-000043000000}"/>
                </a:ext>
              </a:extLst>
            </xdr:cNvPr>
            <xdr:cNvGrpSpPr/>
          </xdr:nvGrpSpPr>
          <xdr:grpSpPr>
            <a:xfrm>
              <a:off x="6237617" y="2703284"/>
              <a:ext cx="2505065" cy="6330767"/>
              <a:chOff x="5386628" y="2394858"/>
              <a:chExt cx="2385465" cy="4063551"/>
            </a:xfrm>
          </xdr:grpSpPr>
          <xdr:sp macro="" textlink="">
            <xdr:nvSpPr>
              <xdr:cNvPr id="77" name="Rectangle 76">
                <a:hlinkClick xmlns:r="http://schemas.openxmlformats.org/officeDocument/2006/relationships" r:id="rId13" tooltip="Analytical Report"/>
                <a:extLst>
                  <a:ext uri="{FF2B5EF4-FFF2-40B4-BE49-F238E27FC236}">
                    <a16:creationId xmlns:a16="http://schemas.microsoft.com/office/drawing/2014/main" id="{00000000-0008-0000-0300-00004D000000}"/>
                  </a:ext>
                </a:extLst>
              </xdr:cNvPr>
              <xdr:cNvSpPr/>
            </xdr:nvSpPr>
            <xdr:spPr>
              <a:xfrm>
                <a:off x="5421085" y="293344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ANALYTICAL REPORT</a:t>
                </a:r>
              </a:p>
            </xdr:txBody>
          </xdr:sp>
          <xdr:sp macro="" textlink="">
            <xdr:nvSpPr>
              <xdr:cNvPr id="78" name="Rectangle 77">
                <a:hlinkClick xmlns:r="http://schemas.openxmlformats.org/officeDocument/2006/relationships" r:id="rId14" tooltip="Sales"/>
                <a:extLst>
                  <a:ext uri="{FF2B5EF4-FFF2-40B4-BE49-F238E27FC236}">
                    <a16:creationId xmlns:a16="http://schemas.microsoft.com/office/drawing/2014/main" id="{00000000-0008-0000-0300-00004E000000}"/>
                  </a:ext>
                </a:extLst>
              </xdr:cNvPr>
              <xdr:cNvSpPr/>
            </xdr:nvSpPr>
            <xdr:spPr>
              <a:xfrm>
                <a:off x="5421085" y="3472026"/>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SALES</a:t>
                </a:r>
              </a:p>
            </xdr:txBody>
          </xdr:sp>
          <xdr:sp macro="" textlink="">
            <xdr:nvSpPr>
              <xdr:cNvPr id="79" name="Rectangle 78">
                <a:hlinkClick xmlns:r="http://schemas.openxmlformats.org/officeDocument/2006/relationships" r:id="rId15" tooltip="Debt and Credit"/>
                <a:extLst>
                  <a:ext uri="{FF2B5EF4-FFF2-40B4-BE49-F238E27FC236}">
                    <a16:creationId xmlns:a16="http://schemas.microsoft.com/office/drawing/2014/main" id="{00000000-0008-0000-0300-00004F000000}"/>
                  </a:ext>
                </a:extLst>
              </xdr:cNvPr>
              <xdr:cNvSpPr/>
            </xdr:nvSpPr>
            <xdr:spPr>
              <a:xfrm>
                <a:off x="5421085" y="4010610"/>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DEBT AND CREDIT</a:t>
                </a:r>
              </a:p>
            </xdr:txBody>
          </xdr:sp>
          <xdr:sp macro="" textlink="">
            <xdr:nvSpPr>
              <xdr:cNvPr id="80" name="Rectangle 79">
                <a:hlinkClick xmlns:r="http://schemas.openxmlformats.org/officeDocument/2006/relationships" r:id="rId16" tooltip="Cashflow"/>
                <a:extLst>
                  <a:ext uri="{FF2B5EF4-FFF2-40B4-BE49-F238E27FC236}">
                    <a16:creationId xmlns:a16="http://schemas.microsoft.com/office/drawing/2014/main" id="{00000000-0008-0000-0300-000050000000}"/>
                  </a:ext>
                </a:extLst>
              </xdr:cNvPr>
              <xdr:cNvSpPr/>
            </xdr:nvSpPr>
            <xdr:spPr>
              <a:xfrm>
                <a:off x="5421085" y="454919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CASHFLOW</a:t>
                </a:r>
              </a:p>
            </xdr:txBody>
          </xdr:sp>
          <xdr:sp macro="" textlink="">
            <xdr:nvSpPr>
              <xdr:cNvPr id="81" name="Rectangle 80">
                <a:hlinkClick xmlns:r="http://schemas.openxmlformats.org/officeDocument/2006/relationships" r:id="rId17" tooltip="Assets and Liabilities"/>
                <a:extLst>
                  <a:ext uri="{FF2B5EF4-FFF2-40B4-BE49-F238E27FC236}">
                    <a16:creationId xmlns:a16="http://schemas.microsoft.com/office/drawing/2014/main" id="{00000000-0008-0000-0300-000051000000}"/>
                  </a:ext>
                </a:extLst>
              </xdr:cNvPr>
              <xdr:cNvSpPr/>
            </xdr:nvSpPr>
            <xdr:spPr>
              <a:xfrm>
                <a:off x="5386628" y="5047816"/>
                <a:ext cx="2351008" cy="3776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ASSETS &amp; LIABILITIES</a:t>
                </a:r>
              </a:p>
            </xdr:txBody>
          </xdr:sp>
          <xdr:sp macro="" textlink="">
            <xdr:nvSpPr>
              <xdr:cNvPr id="82" name="Rectangle 81">
                <a:hlinkClick xmlns:r="http://schemas.openxmlformats.org/officeDocument/2006/relationships" r:id="rId18" tooltip="Capital"/>
                <a:extLst>
                  <a:ext uri="{FF2B5EF4-FFF2-40B4-BE49-F238E27FC236}">
                    <a16:creationId xmlns:a16="http://schemas.microsoft.com/office/drawing/2014/main" id="{00000000-0008-0000-0300-000052000000}"/>
                  </a:ext>
                </a:extLst>
              </xdr:cNvPr>
              <xdr:cNvSpPr/>
            </xdr:nvSpPr>
            <xdr:spPr>
              <a:xfrm>
                <a:off x="5421085" y="562636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CAPITAL</a:t>
                </a:r>
              </a:p>
            </xdr:txBody>
          </xdr:sp>
          <xdr:sp macro="" textlink="">
            <xdr:nvSpPr>
              <xdr:cNvPr id="83" name="Rectangle 82">
                <a:hlinkClick xmlns:r="http://schemas.openxmlformats.org/officeDocument/2006/relationships" r:id="rId19" tooltip="Budget Comparison"/>
                <a:extLst>
                  <a:ext uri="{FF2B5EF4-FFF2-40B4-BE49-F238E27FC236}">
                    <a16:creationId xmlns:a16="http://schemas.microsoft.com/office/drawing/2014/main" id="{00000000-0008-0000-0300-000053000000}"/>
                  </a:ext>
                </a:extLst>
              </xdr:cNvPr>
              <xdr:cNvSpPr/>
            </xdr:nvSpPr>
            <xdr:spPr>
              <a:xfrm>
                <a:off x="5421085" y="616494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BUDGET </a:t>
                </a:r>
              </a:p>
            </xdr:txBody>
          </xdr:sp>
          <xdr:sp macro="" textlink="">
            <xdr:nvSpPr>
              <xdr:cNvPr id="84" name="Rectangle 83">
                <a:hlinkClick xmlns:r="http://schemas.openxmlformats.org/officeDocument/2006/relationships" r:id="rId20" tooltip="Dashboard"/>
                <a:extLst>
                  <a:ext uri="{FF2B5EF4-FFF2-40B4-BE49-F238E27FC236}">
                    <a16:creationId xmlns:a16="http://schemas.microsoft.com/office/drawing/2014/main" id="{00000000-0008-0000-0300-000054000000}"/>
                  </a:ext>
                </a:extLst>
              </xdr:cNvPr>
              <xdr:cNvSpPr/>
            </xdr:nvSpPr>
            <xdr:spPr>
              <a:xfrm>
                <a:off x="5421085" y="2394858"/>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DASHBOARD</a:t>
                </a:r>
              </a:p>
            </xdr:txBody>
          </xdr:sp>
        </xdr:grpSp>
        <xdr:grpSp>
          <xdr:nvGrpSpPr>
            <xdr:cNvPr id="68" name="Group 67">
              <a:extLst>
                <a:ext uri="{FF2B5EF4-FFF2-40B4-BE49-F238E27FC236}">
                  <a16:creationId xmlns:a16="http://schemas.microsoft.com/office/drawing/2014/main" id="{00000000-0008-0000-0300-000044000000}"/>
                </a:ext>
              </a:extLst>
            </xdr:cNvPr>
            <xdr:cNvGrpSpPr/>
          </xdr:nvGrpSpPr>
          <xdr:grpSpPr>
            <a:xfrm>
              <a:off x="5587997" y="2667000"/>
              <a:ext cx="560318" cy="6372498"/>
              <a:chOff x="5587997" y="2667000"/>
              <a:chExt cx="560318" cy="6372498"/>
            </a:xfrm>
          </xdr:grpSpPr>
          <xdr:pic>
            <xdr:nvPicPr>
              <xdr:cNvPr id="69" name="Graphic 68" descr="Statistics outline">
                <a:extLst>
                  <a:ext uri="{FF2B5EF4-FFF2-40B4-BE49-F238E27FC236}">
                    <a16:creationId xmlns:a16="http://schemas.microsoft.com/office/drawing/2014/main" id="{00000000-0008-0000-0300-000045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587999" y="3498980"/>
                <a:ext cx="548640" cy="548640"/>
              </a:xfrm>
              <a:prstGeom prst="rect">
                <a:avLst/>
              </a:prstGeom>
            </xdr:spPr>
          </xdr:pic>
          <xdr:pic>
            <xdr:nvPicPr>
              <xdr:cNvPr id="70" name="Graphic 69" descr="Mortgage outline">
                <a:extLst>
                  <a:ext uri="{FF2B5EF4-FFF2-40B4-BE49-F238E27FC236}">
                    <a16:creationId xmlns:a16="http://schemas.microsoft.com/office/drawing/2014/main" id="{00000000-0008-0000-0300-000046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587999" y="5162940"/>
                <a:ext cx="548640" cy="548640"/>
              </a:xfrm>
              <a:prstGeom prst="rect">
                <a:avLst/>
              </a:prstGeom>
            </xdr:spPr>
          </xdr:pic>
          <xdr:pic>
            <xdr:nvPicPr>
              <xdr:cNvPr id="71" name="Graphic 70" descr="Arrow circle outline">
                <a:extLst>
                  <a:ext uri="{FF2B5EF4-FFF2-40B4-BE49-F238E27FC236}">
                    <a16:creationId xmlns:a16="http://schemas.microsoft.com/office/drawing/2014/main" id="{00000000-0008-0000-0300-000047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587999" y="5994920"/>
                <a:ext cx="548640" cy="548640"/>
              </a:xfrm>
              <a:prstGeom prst="rect">
                <a:avLst/>
              </a:prstGeom>
            </xdr:spPr>
          </xdr:pic>
          <xdr:pic>
            <xdr:nvPicPr>
              <xdr:cNvPr id="72" name="Graphic 71" descr="Gold bars outline">
                <a:extLst>
                  <a:ext uri="{FF2B5EF4-FFF2-40B4-BE49-F238E27FC236}">
                    <a16:creationId xmlns:a16="http://schemas.microsoft.com/office/drawing/2014/main" id="{00000000-0008-0000-0300-000048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5587999" y="7658880"/>
                <a:ext cx="548640" cy="548640"/>
              </a:xfrm>
              <a:prstGeom prst="rect">
                <a:avLst/>
              </a:prstGeom>
            </xdr:spPr>
          </xdr:pic>
          <xdr:pic>
            <xdr:nvPicPr>
              <xdr:cNvPr id="73" name="Graphic 72" descr="Clipboard Partially Ticked outline">
                <a:extLst>
                  <a:ext uri="{FF2B5EF4-FFF2-40B4-BE49-F238E27FC236}">
                    <a16:creationId xmlns:a16="http://schemas.microsoft.com/office/drawing/2014/main" id="{00000000-0008-0000-0300-000049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587999" y="6826900"/>
                <a:ext cx="548640" cy="548640"/>
              </a:xfrm>
              <a:prstGeom prst="rect">
                <a:avLst/>
              </a:prstGeom>
            </xdr:spPr>
          </xdr:pic>
          <xdr:pic>
            <xdr:nvPicPr>
              <xdr:cNvPr id="74" name="Graphic 73" descr="Bar chart outline">
                <a:extLst>
                  <a:ext uri="{FF2B5EF4-FFF2-40B4-BE49-F238E27FC236}">
                    <a16:creationId xmlns:a16="http://schemas.microsoft.com/office/drawing/2014/main" id="{00000000-0008-0000-0300-00004A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5587999" y="8490858"/>
                <a:ext cx="548640" cy="548640"/>
              </a:xfrm>
              <a:prstGeom prst="rect">
                <a:avLst/>
              </a:prstGeom>
            </xdr:spPr>
          </xdr:pic>
          <xdr:pic>
            <xdr:nvPicPr>
              <xdr:cNvPr id="75" name="Graphic 74" descr="Dollar outline">
                <a:extLst>
                  <a:ext uri="{FF2B5EF4-FFF2-40B4-BE49-F238E27FC236}">
                    <a16:creationId xmlns:a16="http://schemas.microsoft.com/office/drawing/2014/main" id="{00000000-0008-0000-0300-00004B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587999" y="4330960"/>
                <a:ext cx="548640" cy="548640"/>
              </a:xfrm>
              <a:prstGeom prst="rect">
                <a:avLst/>
              </a:prstGeom>
            </xdr:spPr>
          </xdr:pic>
          <xdr:pic>
            <xdr:nvPicPr>
              <xdr:cNvPr id="76" name="Graphic 75" descr="Pie chart outline">
                <a:extLst>
                  <a:ext uri="{FF2B5EF4-FFF2-40B4-BE49-F238E27FC236}">
                    <a16:creationId xmlns:a16="http://schemas.microsoft.com/office/drawing/2014/main" id="{00000000-0008-0000-0300-00004C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5587997" y="2667000"/>
                <a:ext cx="560318" cy="560318"/>
              </a:xfrm>
              <a:prstGeom prst="rect">
                <a:avLst/>
              </a:prstGeom>
            </xdr:spPr>
          </xdr:pic>
        </xdr:grpSp>
      </xdr:grpSp>
    </xdr:grpSp>
    <xdr:clientData/>
  </xdr:twoCellAnchor>
  <xdr:twoCellAnchor>
    <xdr:from>
      <xdr:col>0</xdr:col>
      <xdr:colOff>254000</xdr:colOff>
      <xdr:row>9</xdr:row>
      <xdr:rowOff>88900</xdr:rowOff>
    </xdr:from>
    <xdr:to>
      <xdr:col>3</xdr:col>
      <xdr:colOff>63500</xdr:colOff>
      <xdr:row>11</xdr:row>
      <xdr:rowOff>139700</xdr:rowOff>
    </xdr:to>
    <xdr:sp macro="" textlink="">
      <xdr:nvSpPr>
        <xdr:cNvPr id="90" name="Rectangle 89">
          <a:hlinkClick xmlns:r="http://schemas.openxmlformats.org/officeDocument/2006/relationships" r:id="rId13" tooltip="Analytical Report"/>
          <a:extLst>
            <a:ext uri="{FF2B5EF4-FFF2-40B4-BE49-F238E27FC236}">
              <a16:creationId xmlns:a16="http://schemas.microsoft.com/office/drawing/2014/main" id="{00000000-0008-0000-0300-00005A000000}"/>
            </a:ext>
          </a:extLst>
        </xdr:cNvPr>
        <xdr:cNvSpPr/>
      </xdr:nvSpPr>
      <xdr:spPr>
        <a:xfrm>
          <a:off x="254000" y="1917700"/>
          <a:ext cx="2286000" cy="457200"/>
        </a:xfrm>
        <a:prstGeom prst="rect">
          <a:avLst/>
        </a:prstGeom>
        <a:gradFill flip="none" rotWithShape="1">
          <a:gsLst>
            <a:gs pos="0">
              <a:srgbClr val="D4AF37">
                <a:lumMod val="99801"/>
                <a:lumOff val="199"/>
                <a:alpha val="80000"/>
              </a:srgbClr>
            </a:gs>
            <a:gs pos="98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417287</xdr:colOff>
      <xdr:row>39</xdr:row>
      <xdr:rowOff>117927</xdr:rowOff>
    </xdr:from>
    <xdr:to>
      <xdr:col>20</xdr:col>
      <xdr:colOff>812801</xdr:colOff>
      <xdr:row>52</xdr:row>
      <xdr:rowOff>154214</xdr:rowOff>
    </xdr:to>
    <xdr:sp macro="" textlink="">
      <xdr:nvSpPr>
        <xdr:cNvPr id="53" name="TextBox 52">
          <a:extLst>
            <a:ext uri="{FF2B5EF4-FFF2-40B4-BE49-F238E27FC236}">
              <a16:creationId xmlns:a16="http://schemas.microsoft.com/office/drawing/2014/main" id="{00000000-0008-0000-0400-000035000000}"/>
            </a:ext>
          </a:extLst>
        </xdr:cNvPr>
        <xdr:cNvSpPr txBox="1"/>
      </xdr:nvSpPr>
      <xdr:spPr>
        <a:xfrm>
          <a:off x="3719287" y="8042727"/>
          <a:ext cx="13603514" cy="2677887"/>
        </a:xfrm>
        <a:prstGeom prst="rect">
          <a:avLst/>
        </a:prstGeom>
        <a:solidFill>
          <a:schemeClr val="lt1"/>
        </a:solidFill>
        <a:ln w="12700" cmpd="sng">
          <a:solidFill>
            <a:schemeClr val="tx1"/>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Brief</a:t>
          </a:r>
          <a:r>
            <a:rPr lang="en-GB" sz="1800" baseline="0"/>
            <a:t> description of sales performance</a:t>
          </a:r>
          <a:endParaRPr lang="en-GB" sz="2000"/>
        </a:p>
      </xdr:txBody>
    </xdr:sp>
    <xdr:clientData/>
  </xdr:twoCellAnchor>
  <xdr:twoCellAnchor>
    <xdr:from>
      <xdr:col>3</xdr:col>
      <xdr:colOff>410031</xdr:colOff>
      <xdr:row>6</xdr:row>
      <xdr:rowOff>56243</xdr:rowOff>
    </xdr:from>
    <xdr:to>
      <xdr:col>21</xdr:col>
      <xdr:colOff>653145</xdr:colOff>
      <xdr:row>37</xdr:row>
      <xdr:rowOff>125187</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2886531" y="1275443"/>
          <a:ext cx="15102114" cy="6368144"/>
          <a:chOff x="2886531" y="1275443"/>
          <a:chExt cx="15102114" cy="6368144"/>
        </a:xfrm>
      </xdr:grpSpPr>
      <xdr:graphicFrame macro="">
        <xdr:nvGraphicFramePr>
          <xdr:cNvPr id="30" name="Chart 29">
            <a:extLst>
              <a:ext uri="{FF2B5EF4-FFF2-40B4-BE49-F238E27FC236}">
                <a16:creationId xmlns:a16="http://schemas.microsoft.com/office/drawing/2014/main" id="{00000000-0008-0000-0400-00001E000000}"/>
              </a:ext>
            </a:extLst>
          </xdr:cNvPr>
          <xdr:cNvGraphicFramePr/>
        </xdr:nvGraphicFramePr>
        <xdr:xfrm>
          <a:off x="2886531" y="1275443"/>
          <a:ext cx="512064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1" name="Chart 30">
            <a:extLst>
              <a:ext uri="{FF2B5EF4-FFF2-40B4-BE49-F238E27FC236}">
                <a16:creationId xmlns:a16="http://schemas.microsoft.com/office/drawing/2014/main" id="{00000000-0008-0000-0400-00001F000000}"/>
              </a:ext>
            </a:extLst>
          </xdr:cNvPr>
          <xdr:cNvGraphicFramePr/>
        </xdr:nvGraphicFramePr>
        <xdr:xfrm>
          <a:off x="8380188" y="1275443"/>
          <a:ext cx="5120640" cy="2743200"/>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39" name="Group 38">
            <a:extLst>
              <a:ext uri="{FF2B5EF4-FFF2-40B4-BE49-F238E27FC236}">
                <a16:creationId xmlns:a16="http://schemas.microsoft.com/office/drawing/2014/main" id="{00000000-0008-0000-0400-000027000000}"/>
              </a:ext>
            </a:extLst>
          </xdr:cNvPr>
          <xdr:cNvGrpSpPr/>
        </xdr:nvGrpSpPr>
        <xdr:grpSpPr>
          <a:xfrm>
            <a:off x="8380188" y="4900387"/>
            <a:ext cx="5120640" cy="2743200"/>
            <a:chOff x="14115144" y="1451430"/>
            <a:chExt cx="8229600" cy="4572000"/>
          </a:xfrm>
          <a:effectLst/>
        </xdr:grpSpPr>
        <xdr:sp macro="" textlink="">
          <xdr:nvSpPr>
            <xdr:cNvPr id="40" name="Rectangle 39">
              <a:extLst>
                <a:ext uri="{FF2B5EF4-FFF2-40B4-BE49-F238E27FC236}">
                  <a16:creationId xmlns:a16="http://schemas.microsoft.com/office/drawing/2014/main" id="{00000000-0008-0000-0400-000028000000}"/>
                </a:ext>
              </a:extLst>
            </xdr:cNvPr>
            <xdr:cNvSpPr/>
          </xdr:nvSpPr>
          <xdr:spPr>
            <a:xfrm>
              <a:off x="14115144" y="1451430"/>
              <a:ext cx="8229600" cy="4572000"/>
            </a:xfrm>
            <a:prstGeom prst="rect">
              <a:avLst/>
            </a:prstGeom>
            <a:solidFill>
              <a:schemeClr val="bg1"/>
            </a:solidFill>
            <a:ln w="9525">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1" name="Chart 40">
              <a:extLst>
                <a:ext uri="{FF2B5EF4-FFF2-40B4-BE49-F238E27FC236}">
                  <a16:creationId xmlns:a16="http://schemas.microsoft.com/office/drawing/2014/main" id="{00000000-0008-0000-0400-000029000000}"/>
                </a:ext>
              </a:extLst>
            </xdr:cNvPr>
            <xdr:cNvGraphicFramePr/>
          </xdr:nvGraphicFramePr>
          <xdr:xfrm>
            <a:off x="14641286" y="2864758"/>
            <a:ext cx="2743200"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16507273" y="1698255"/>
              <a:ext cx="4489192" cy="58057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Operating Profit Margin</a:t>
              </a:r>
            </a:p>
          </xdr:txBody>
        </xdr:sp>
        <xdr:grpSp>
          <xdr:nvGrpSpPr>
            <xdr:cNvPr id="47" name="Group 46">
              <a:extLst>
                <a:ext uri="{FF2B5EF4-FFF2-40B4-BE49-F238E27FC236}">
                  <a16:creationId xmlns:a16="http://schemas.microsoft.com/office/drawing/2014/main" id="{00000000-0008-0000-0400-00002F000000}"/>
                </a:ext>
              </a:extLst>
            </xdr:cNvPr>
            <xdr:cNvGrpSpPr/>
          </xdr:nvGrpSpPr>
          <xdr:grpSpPr>
            <a:xfrm>
              <a:off x="17593734" y="3470124"/>
              <a:ext cx="3541485" cy="548641"/>
              <a:chOff x="15367000" y="8273143"/>
              <a:chExt cx="5642882" cy="559526"/>
            </a:xfrm>
          </xdr:grpSpPr>
          <xdr:cxnSp macro="">
            <xdr:nvCxnSpPr>
              <xdr:cNvPr id="50" name="Straight Connector 49">
                <a:extLst>
                  <a:ext uri="{FF2B5EF4-FFF2-40B4-BE49-F238E27FC236}">
                    <a16:creationId xmlns:a16="http://schemas.microsoft.com/office/drawing/2014/main" id="{00000000-0008-0000-0400-000032000000}"/>
                  </a:ext>
                </a:extLst>
              </xdr:cNvPr>
              <xdr:cNvCxnSpPr/>
            </xdr:nvCxnSpPr>
            <xdr:spPr>
              <a:xfrm flipV="1">
                <a:off x="15367000" y="8273143"/>
                <a:ext cx="631009" cy="559526"/>
              </a:xfrm>
              <a:prstGeom prst="line">
                <a:avLst/>
              </a:prstGeom>
              <a:ln w="38100">
                <a:solidFill>
                  <a:schemeClr val="bg2">
                    <a:lumMod val="25000"/>
                  </a:schemeClr>
                </a:solidFill>
                <a:headEnd type="ova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0400-000033000000}"/>
                  </a:ext>
                </a:extLst>
              </xdr:cNvPr>
              <xdr:cNvCxnSpPr/>
            </xdr:nvCxnSpPr>
            <xdr:spPr>
              <a:xfrm>
                <a:off x="15984311" y="8278586"/>
                <a:ext cx="5025571" cy="0"/>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grpSp>
        <xdr:graphicFrame macro="">
          <xdr:nvGraphicFramePr>
            <xdr:cNvPr id="48" name="Chart 47">
              <a:extLst>
                <a:ext uri="{FF2B5EF4-FFF2-40B4-BE49-F238E27FC236}">
                  <a16:creationId xmlns:a16="http://schemas.microsoft.com/office/drawing/2014/main" id="{00000000-0008-0000-0400-000030000000}"/>
                </a:ext>
              </a:extLst>
            </xdr:cNvPr>
            <xdr:cNvGraphicFramePr/>
          </xdr:nvGraphicFramePr>
          <xdr:xfrm>
            <a:off x="17763067" y="2445658"/>
            <a:ext cx="3304419" cy="917204"/>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18215429" y="3755571"/>
              <a:ext cx="2866571" cy="121557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Description</a:t>
              </a:r>
            </a:p>
          </xdr:txBody>
        </xdr:sp>
      </xdr:grpSp>
      <xdr:graphicFrame macro="">
        <xdr:nvGraphicFramePr>
          <xdr:cNvPr id="56" name="Chart 55">
            <a:extLst>
              <a:ext uri="{FF2B5EF4-FFF2-40B4-BE49-F238E27FC236}">
                <a16:creationId xmlns:a16="http://schemas.microsoft.com/office/drawing/2014/main" id="{00000000-0008-0000-0400-000038000000}"/>
              </a:ext>
            </a:extLst>
          </xdr:cNvPr>
          <xdr:cNvGraphicFramePr/>
        </xdr:nvGraphicFramePr>
        <xdr:xfrm>
          <a:off x="13873845" y="1275443"/>
          <a:ext cx="4114800" cy="2743200"/>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58" name="Group 57">
            <a:extLst>
              <a:ext uri="{FF2B5EF4-FFF2-40B4-BE49-F238E27FC236}">
                <a16:creationId xmlns:a16="http://schemas.microsoft.com/office/drawing/2014/main" id="{00000000-0008-0000-0400-00003A000000}"/>
              </a:ext>
            </a:extLst>
          </xdr:cNvPr>
          <xdr:cNvGrpSpPr/>
        </xdr:nvGrpSpPr>
        <xdr:grpSpPr>
          <a:xfrm>
            <a:off x="2886531" y="4900387"/>
            <a:ext cx="5120640" cy="2743200"/>
            <a:chOff x="4717145" y="6331858"/>
            <a:chExt cx="7772400" cy="4114800"/>
          </a:xfrm>
          <a:effectLst/>
        </xdr:grpSpPr>
        <xdr:grpSp>
          <xdr:nvGrpSpPr>
            <xdr:cNvPr id="57" name="Group 56">
              <a:extLst>
                <a:ext uri="{FF2B5EF4-FFF2-40B4-BE49-F238E27FC236}">
                  <a16:creationId xmlns:a16="http://schemas.microsoft.com/office/drawing/2014/main" id="{00000000-0008-0000-0400-000039000000}"/>
                </a:ext>
              </a:extLst>
            </xdr:cNvPr>
            <xdr:cNvGrpSpPr/>
          </xdr:nvGrpSpPr>
          <xdr:grpSpPr>
            <a:xfrm>
              <a:off x="4717145" y="6331858"/>
              <a:ext cx="7772400" cy="4114800"/>
              <a:chOff x="17272002" y="6114144"/>
              <a:chExt cx="7772400" cy="4114800"/>
            </a:xfrm>
          </xdr:grpSpPr>
          <xdr:sp macro="" textlink="">
            <xdr:nvSpPr>
              <xdr:cNvPr id="34" name="Rectangle 33">
                <a:extLst>
                  <a:ext uri="{FF2B5EF4-FFF2-40B4-BE49-F238E27FC236}">
                    <a16:creationId xmlns:a16="http://schemas.microsoft.com/office/drawing/2014/main" id="{00000000-0008-0000-0400-000022000000}"/>
                  </a:ext>
                </a:extLst>
              </xdr:cNvPr>
              <xdr:cNvSpPr/>
            </xdr:nvSpPr>
            <xdr:spPr>
              <a:xfrm>
                <a:off x="17272002" y="6114144"/>
                <a:ext cx="7772400" cy="4114800"/>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3" name="Chart 32">
                <a:extLst>
                  <a:ext uri="{FF2B5EF4-FFF2-40B4-BE49-F238E27FC236}">
                    <a16:creationId xmlns:a16="http://schemas.microsoft.com/office/drawing/2014/main" id="{00000000-0008-0000-0400-000021000000}"/>
                  </a:ext>
                </a:extLst>
              </xdr:cNvPr>
              <xdr:cNvGraphicFramePr/>
            </xdr:nvGraphicFramePr>
            <xdr:xfrm>
              <a:off x="17877771" y="7422425"/>
              <a:ext cx="2590800" cy="246888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5" name="TextBox 34">
                <a:extLst>
                  <a:ext uri="{FF2B5EF4-FFF2-40B4-BE49-F238E27FC236}">
                    <a16:creationId xmlns:a16="http://schemas.microsoft.com/office/drawing/2014/main" id="{00000000-0008-0000-0400-000023000000}"/>
                  </a:ext>
                </a:extLst>
              </xdr:cNvPr>
              <xdr:cNvSpPr txBox="1"/>
            </xdr:nvSpPr>
            <xdr:spPr>
              <a:xfrm>
                <a:off x="19734910" y="6341802"/>
                <a:ext cx="3295339" cy="52251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Net Profit Margin</a:t>
                </a:r>
              </a:p>
            </xdr:txBody>
          </xdr:sp>
          <xdr:graphicFrame macro="">
            <xdr:nvGraphicFramePr>
              <xdr:cNvPr id="46" name="Chart 45">
                <a:extLst>
                  <a:ext uri="{FF2B5EF4-FFF2-40B4-BE49-F238E27FC236}">
                    <a16:creationId xmlns:a16="http://schemas.microsoft.com/office/drawing/2014/main" id="{00000000-0008-0000-0400-00002E000000}"/>
                  </a:ext>
                </a:extLst>
              </xdr:cNvPr>
              <xdr:cNvGraphicFramePr/>
            </xdr:nvGraphicFramePr>
            <xdr:xfrm>
              <a:off x="19719405" y="6129566"/>
              <a:ext cx="5245165" cy="250697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21253350" y="8224157"/>
                <a:ext cx="2707317" cy="109401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Description</a:t>
                </a:r>
              </a:p>
            </xdr:txBody>
          </xdr:sp>
        </xdr:grpSp>
        <xdr:grpSp>
          <xdr:nvGrpSpPr>
            <xdr:cNvPr id="45" name="Group 44">
              <a:extLst>
                <a:ext uri="{FF2B5EF4-FFF2-40B4-BE49-F238E27FC236}">
                  <a16:creationId xmlns:a16="http://schemas.microsoft.com/office/drawing/2014/main" id="{00000000-0008-0000-0400-00002D000000}"/>
                </a:ext>
              </a:extLst>
            </xdr:cNvPr>
            <xdr:cNvGrpSpPr/>
          </xdr:nvGrpSpPr>
          <xdr:grpSpPr>
            <a:xfrm>
              <a:off x="8093194" y="8293827"/>
              <a:ext cx="3344736" cy="493777"/>
              <a:chOff x="15367000" y="8273143"/>
              <a:chExt cx="5642882" cy="559526"/>
            </a:xfrm>
          </xdr:grpSpPr>
          <xdr:cxnSp macro="">
            <xdr:nvCxnSpPr>
              <xdr:cNvPr id="42" name="Straight Connector 41">
                <a:extLst>
                  <a:ext uri="{FF2B5EF4-FFF2-40B4-BE49-F238E27FC236}">
                    <a16:creationId xmlns:a16="http://schemas.microsoft.com/office/drawing/2014/main" id="{00000000-0008-0000-0400-00002A000000}"/>
                  </a:ext>
                </a:extLst>
              </xdr:cNvPr>
              <xdr:cNvCxnSpPr/>
            </xdr:nvCxnSpPr>
            <xdr:spPr>
              <a:xfrm flipV="1">
                <a:off x="15367000" y="8273143"/>
                <a:ext cx="631009" cy="559526"/>
              </a:xfrm>
              <a:prstGeom prst="line">
                <a:avLst/>
              </a:prstGeom>
              <a:ln w="38100">
                <a:solidFill>
                  <a:schemeClr val="bg2">
                    <a:lumMod val="25000"/>
                  </a:schemeClr>
                </a:solidFill>
                <a:headEnd type="ova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00000000-0008-0000-0400-00002C000000}"/>
                  </a:ext>
                </a:extLst>
              </xdr:cNvPr>
              <xdr:cNvCxnSpPr/>
            </xdr:nvCxnSpPr>
            <xdr:spPr>
              <a:xfrm>
                <a:off x="15984311" y="8278586"/>
                <a:ext cx="5025571" cy="0"/>
              </a:xfrm>
              <a:prstGeom prst="line">
                <a:avLst/>
              </a:prstGeom>
              <a:ln w="381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grpSp>
      <xdr:graphicFrame macro="">
        <xdr:nvGraphicFramePr>
          <xdr:cNvPr id="59" name="Chart 58">
            <a:extLst>
              <a:ext uri="{FF2B5EF4-FFF2-40B4-BE49-F238E27FC236}">
                <a16:creationId xmlns:a16="http://schemas.microsoft.com/office/drawing/2014/main" id="{00000000-0008-0000-0400-00003B000000}"/>
              </a:ext>
            </a:extLst>
          </xdr:cNvPr>
          <xdr:cNvGraphicFramePr/>
        </xdr:nvGraphicFramePr>
        <xdr:xfrm>
          <a:off x="13873845" y="4900387"/>
          <a:ext cx="41148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0</xdr:col>
      <xdr:colOff>0</xdr:colOff>
      <xdr:row>0</xdr:row>
      <xdr:rowOff>0</xdr:rowOff>
    </xdr:from>
    <xdr:to>
      <xdr:col>24</xdr:col>
      <xdr:colOff>381000</xdr:colOff>
      <xdr:row>64</xdr:row>
      <xdr:rowOff>63500</xdr:rowOff>
    </xdr:to>
    <xdr:grpSp>
      <xdr:nvGrpSpPr>
        <xdr:cNvPr id="85" name="Group 84">
          <a:extLst>
            <a:ext uri="{FF2B5EF4-FFF2-40B4-BE49-F238E27FC236}">
              <a16:creationId xmlns:a16="http://schemas.microsoft.com/office/drawing/2014/main" id="{00000000-0008-0000-0400-000055000000}"/>
            </a:ext>
          </a:extLst>
        </xdr:cNvPr>
        <xdr:cNvGrpSpPr/>
      </xdr:nvGrpSpPr>
      <xdr:grpSpPr>
        <a:xfrm>
          <a:off x="0" y="0"/>
          <a:ext cx="20193000" cy="13068300"/>
          <a:chOff x="0" y="0"/>
          <a:chExt cx="20193000" cy="13068300"/>
        </a:xfrm>
      </xdr:grpSpPr>
      <xdr:sp macro="" textlink="">
        <xdr:nvSpPr>
          <xdr:cNvPr id="86" name="Rectangle 85">
            <a:extLst>
              <a:ext uri="{FF2B5EF4-FFF2-40B4-BE49-F238E27FC236}">
                <a16:creationId xmlns:a16="http://schemas.microsoft.com/office/drawing/2014/main" id="{00000000-0008-0000-0400-000056000000}"/>
              </a:ext>
            </a:extLst>
          </xdr:cNvPr>
          <xdr:cNvSpPr/>
        </xdr:nvSpPr>
        <xdr:spPr>
          <a:xfrm rot="5400000">
            <a:off x="9730740" y="-9730738"/>
            <a:ext cx="731520" cy="20193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87" name="Picture 86">
            <a:extLst>
              <a:ext uri="{FF2B5EF4-FFF2-40B4-BE49-F238E27FC236}">
                <a16:creationId xmlns:a16="http://schemas.microsoft.com/office/drawing/2014/main" id="{00000000-0008-0000-0400-000057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0"/>
            <a:ext cx="1598384" cy="717623"/>
          </a:xfrm>
          <a:prstGeom prst="rect">
            <a:avLst/>
          </a:prstGeom>
        </xdr:spPr>
      </xdr:pic>
      <xdr:grpSp>
        <xdr:nvGrpSpPr>
          <xdr:cNvPr id="88" name="Group 87">
            <a:extLst>
              <a:ext uri="{FF2B5EF4-FFF2-40B4-BE49-F238E27FC236}">
                <a16:creationId xmlns:a16="http://schemas.microsoft.com/office/drawing/2014/main" id="{00000000-0008-0000-0400-000058000000}"/>
              </a:ext>
            </a:extLst>
          </xdr:cNvPr>
          <xdr:cNvGrpSpPr/>
        </xdr:nvGrpSpPr>
        <xdr:grpSpPr>
          <a:xfrm>
            <a:off x="14294758" y="92529"/>
            <a:ext cx="3921588" cy="548640"/>
            <a:chOff x="21571858" y="181429"/>
            <a:chExt cx="3921588" cy="548640"/>
          </a:xfrm>
        </xdr:grpSpPr>
        <xdr:pic>
          <xdr:nvPicPr>
            <xdr:cNvPr id="109" name="Graphic 108" descr="Home with solid fill">
              <a:hlinkClick xmlns:r="http://schemas.openxmlformats.org/officeDocument/2006/relationships" r:id="rId10" tooltip="Home"/>
              <a:extLst>
                <a:ext uri="{FF2B5EF4-FFF2-40B4-BE49-F238E27FC236}">
                  <a16:creationId xmlns:a16="http://schemas.microsoft.com/office/drawing/2014/main" id="{00000000-0008-0000-0400-00006D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571858" y="181429"/>
              <a:ext cx="536477" cy="548640"/>
            </a:xfrm>
            <a:prstGeom prst="rect">
              <a:avLst/>
            </a:prstGeom>
          </xdr:spPr>
        </xdr:pic>
        <xdr:pic>
          <xdr:nvPicPr>
            <xdr:cNvPr id="110" name="Graphic 109" descr="Magnifying glass with solid fill">
              <a:extLst>
                <a:ext uri="{FF2B5EF4-FFF2-40B4-BE49-F238E27FC236}">
                  <a16:creationId xmlns:a16="http://schemas.microsoft.com/office/drawing/2014/main" id="{00000000-0008-0000-0400-00006E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2421939" y="181429"/>
              <a:ext cx="536475" cy="548640"/>
            </a:xfrm>
            <a:prstGeom prst="rect">
              <a:avLst/>
            </a:prstGeom>
          </xdr:spPr>
        </xdr:pic>
        <xdr:pic>
          <xdr:nvPicPr>
            <xdr:cNvPr id="111" name="Graphic 110" descr="Ringer outline">
              <a:extLst>
                <a:ext uri="{FF2B5EF4-FFF2-40B4-BE49-F238E27FC236}">
                  <a16:creationId xmlns:a16="http://schemas.microsoft.com/office/drawing/2014/main" id="{00000000-0008-0000-0400-00006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4122097" y="181429"/>
              <a:ext cx="528872" cy="548640"/>
            </a:xfrm>
            <a:prstGeom prst="rect">
              <a:avLst/>
            </a:prstGeom>
          </xdr:spPr>
        </xdr:pic>
        <xdr:pic>
          <xdr:nvPicPr>
            <xdr:cNvPr id="112" name="Graphic 111" descr="Badge Question Mark outline">
              <a:extLst>
                <a:ext uri="{FF2B5EF4-FFF2-40B4-BE49-F238E27FC236}">
                  <a16:creationId xmlns:a16="http://schemas.microsoft.com/office/drawing/2014/main" id="{00000000-0008-0000-0400-000070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3272018" y="181429"/>
              <a:ext cx="536475" cy="548640"/>
            </a:xfrm>
            <a:prstGeom prst="rect">
              <a:avLst/>
            </a:prstGeom>
          </xdr:spPr>
        </xdr:pic>
        <xdr:pic>
          <xdr:nvPicPr>
            <xdr:cNvPr id="113" name="Graphic 112" descr="User outline">
              <a:extLst>
                <a:ext uri="{FF2B5EF4-FFF2-40B4-BE49-F238E27FC236}">
                  <a16:creationId xmlns:a16="http://schemas.microsoft.com/office/drawing/2014/main" id="{00000000-0008-0000-0400-000071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4964573" y="181429"/>
              <a:ext cx="528873" cy="548640"/>
            </a:xfrm>
            <a:prstGeom prst="rect">
              <a:avLst/>
            </a:prstGeom>
          </xdr:spPr>
        </xdr:pic>
      </xdr:grpSp>
      <xdr:sp macro="" textlink="">
        <xdr:nvSpPr>
          <xdr:cNvPr id="89" name="Rectangle 88">
            <a:extLst>
              <a:ext uri="{FF2B5EF4-FFF2-40B4-BE49-F238E27FC236}">
                <a16:creationId xmlns:a16="http://schemas.microsoft.com/office/drawing/2014/main" id="{00000000-0008-0000-0400-000059000000}"/>
              </a:ext>
            </a:extLst>
          </xdr:cNvPr>
          <xdr:cNvSpPr/>
        </xdr:nvSpPr>
        <xdr:spPr>
          <a:xfrm>
            <a:off x="12700" y="723900"/>
            <a:ext cx="2535522" cy="12344400"/>
          </a:xfrm>
          <a:prstGeom prst="rect">
            <a:avLst/>
          </a:prstGeom>
          <a:gradFill flip="none" rotWithShape="1">
            <a:gsLst>
              <a:gs pos="0">
                <a:srgbClr val="3944BC">
                  <a:alpha val="94000"/>
                </a:srgbClr>
              </a:gs>
              <a:gs pos="100000">
                <a:srgbClr val="3944BC">
                  <a:lumMod val="90000"/>
                  <a:lumOff val="10000"/>
                  <a:alpha val="85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90" name="Group 89">
            <a:extLst>
              <a:ext uri="{FF2B5EF4-FFF2-40B4-BE49-F238E27FC236}">
                <a16:creationId xmlns:a16="http://schemas.microsoft.com/office/drawing/2014/main" id="{00000000-0008-0000-0400-00005A000000}"/>
              </a:ext>
            </a:extLst>
          </xdr:cNvPr>
          <xdr:cNvGrpSpPr/>
        </xdr:nvGrpSpPr>
        <xdr:grpSpPr>
          <a:xfrm>
            <a:off x="358575" y="1353994"/>
            <a:ext cx="2214446" cy="4580719"/>
            <a:chOff x="5587997" y="2667000"/>
            <a:chExt cx="3154685" cy="6372498"/>
          </a:xfrm>
        </xdr:grpSpPr>
        <xdr:grpSp>
          <xdr:nvGrpSpPr>
            <xdr:cNvPr id="91" name="Group 90">
              <a:extLst>
                <a:ext uri="{FF2B5EF4-FFF2-40B4-BE49-F238E27FC236}">
                  <a16:creationId xmlns:a16="http://schemas.microsoft.com/office/drawing/2014/main" id="{00000000-0008-0000-0400-00005B000000}"/>
                </a:ext>
              </a:extLst>
            </xdr:cNvPr>
            <xdr:cNvGrpSpPr/>
          </xdr:nvGrpSpPr>
          <xdr:grpSpPr>
            <a:xfrm>
              <a:off x="6237617" y="2703284"/>
              <a:ext cx="2505065" cy="6330767"/>
              <a:chOff x="5386628" y="2394858"/>
              <a:chExt cx="2385465" cy="4063551"/>
            </a:xfrm>
          </xdr:grpSpPr>
          <xdr:sp macro="" textlink="">
            <xdr:nvSpPr>
              <xdr:cNvPr id="101" name="Rectangle 100">
                <a:hlinkClick xmlns:r="http://schemas.openxmlformats.org/officeDocument/2006/relationships" r:id="rId21" tooltip="Analytical Report"/>
                <a:extLst>
                  <a:ext uri="{FF2B5EF4-FFF2-40B4-BE49-F238E27FC236}">
                    <a16:creationId xmlns:a16="http://schemas.microsoft.com/office/drawing/2014/main" id="{00000000-0008-0000-0400-000065000000}"/>
                  </a:ext>
                </a:extLst>
              </xdr:cNvPr>
              <xdr:cNvSpPr/>
            </xdr:nvSpPr>
            <xdr:spPr>
              <a:xfrm>
                <a:off x="5421085" y="293344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ANALYTICAL REPORT</a:t>
                </a:r>
              </a:p>
            </xdr:txBody>
          </xdr:sp>
          <xdr:sp macro="" textlink="">
            <xdr:nvSpPr>
              <xdr:cNvPr id="102" name="Rectangle 101">
                <a:hlinkClick xmlns:r="http://schemas.openxmlformats.org/officeDocument/2006/relationships" r:id="rId22" tooltip="Sales"/>
                <a:extLst>
                  <a:ext uri="{FF2B5EF4-FFF2-40B4-BE49-F238E27FC236}">
                    <a16:creationId xmlns:a16="http://schemas.microsoft.com/office/drawing/2014/main" id="{00000000-0008-0000-0400-000066000000}"/>
                  </a:ext>
                </a:extLst>
              </xdr:cNvPr>
              <xdr:cNvSpPr/>
            </xdr:nvSpPr>
            <xdr:spPr>
              <a:xfrm>
                <a:off x="5421085" y="3472026"/>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SALES</a:t>
                </a:r>
              </a:p>
            </xdr:txBody>
          </xdr:sp>
          <xdr:sp macro="" textlink="">
            <xdr:nvSpPr>
              <xdr:cNvPr id="103" name="Rectangle 102">
                <a:hlinkClick xmlns:r="http://schemas.openxmlformats.org/officeDocument/2006/relationships" r:id="rId23" tooltip="Debt and Credit"/>
                <a:extLst>
                  <a:ext uri="{FF2B5EF4-FFF2-40B4-BE49-F238E27FC236}">
                    <a16:creationId xmlns:a16="http://schemas.microsoft.com/office/drawing/2014/main" id="{00000000-0008-0000-0400-000067000000}"/>
                  </a:ext>
                </a:extLst>
              </xdr:cNvPr>
              <xdr:cNvSpPr/>
            </xdr:nvSpPr>
            <xdr:spPr>
              <a:xfrm>
                <a:off x="5421085" y="4010610"/>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DEBT AND CREDIT</a:t>
                </a:r>
              </a:p>
            </xdr:txBody>
          </xdr:sp>
          <xdr:sp macro="" textlink="">
            <xdr:nvSpPr>
              <xdr:cNvPr id="104" name="Rectangle 103">
                <a:hlinkClick xmlns:r="http://schemas.openxmlformats.org/officeDocument/2006/relationships" r:id="rId24" tooltip="Cashflow"/>
                <a:extLst>
                  <a:ext uri="{FF2B5EF4-FFF2-40B4-BE49-F238E27FC236}">
                    <a16:creationId xmlns:a16="http://schemas.microsoft.com/office/drawing/2014/main" id="{00000000-0008-0000-0400-000068000000}"/>
                  </a:ext>
                </a:extLst>
              </xdr:cNvPr>
              <xdr:cNvSpPr/>
            </xdr:nvSpPr>
            <xdr:spPr>
              <a:xfrm>
                <a:off x="5421085" y="454919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CASHFLOW</a:t>
                </a:r>
              </a:p>
            </xdr:txBody>
          </xdr:sp>
          <xdr:sp macro="" textlink="">
            <xdr:nvSpPr>
              <xdr:cNvPr id="105" name="Rectangle 104">
                <a:hlinkClick xmlns:r="http://schemas.openxmlformats.org/officeDocument/2006/relationships" r:id="rId25" tooltip="Assets and Liabilities"/>
                <a:extLst>
                  <a:ext uri="{FF2B5EF4-FFF2-40B4-BE49-F238E27FC236}">
                    <a16:creationId xmlns:a16="http://schemas.microsoft.com/office/drawing/2014/main" id="{00000000-0008-0000-0400-000069000000}"/>
                  </a:ext>
                </a:extLst>
              </xdr:cNvPr>
              <xdr:cNvSpPr/>
            </xdr:nvSpPr>
            <xdr:spPr>
              <a:xfrm>
                <a:off x="5386628" y="5047816"/>
                <a:ext cx="2351008" cy="3776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ASSETS &amp; LIABILITIES</a:t>
                </a:r>
              </a:p>
            </xdr:txBody>
          </xdr:sp>
          <xdr:sp macro="" textlink="">
            <xdr:nvSpPr>
              <xdr:cNvPr id="106" name="Rectangle 105">
                <a:hlinkClick xmlns:r="http://schemas.openxmlformats.org/officeDocument/2006/relationships" r:id="rId26" tooltip="Capital"/>
                <a:extLst>
                  <a:ext uri="{FF2B5EF4-FFF2-40B4-BE49-F238E27FC236}">
                    <a16:creationId xmlns:a16="http://schemas.microsoft.com/office/drawing/2014/main" id="{00000000-0008-0000-0400-00006A000000}"/>
                  </a:ext>
                </a:extLst>
              </xdr:cNvPr>
              <xdr:cNvSpPr/>
            </xdr:nvSpPr>
            <xdr:spPr>
              <a:xfrm>
                <a:off x="5421085" y="562636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CAPITAL</a:t>
                </a:r>
              </a:p>
            </xdr:txBody>
          </xdr:sp>
          <xdr:sp macro="" textlink="">
            <xdr:nvSpPr>
              <xdr:cNvPr id="107" name="Rectangle 106">
                <a:hlinkClick xmlns:r="http://schemas.openxmlformats.org/officeDocument/2006/relationships" r:id="rId27" tooltip="Budget Comparison"/>
                <a:extLst>
                  <a:ext uri="{FF2B5EF4-FFF2-40B4-BE49-F238E27FC236}">
                    <a16:creationId xmlns:a16="http://schemas.microsoft.com/office/drawing/2014/main" id="{00000000-0008-0000-0400-00006B000000}"/>
                  </a:ext>
                </a:extLst>
              </xdr:cNvPr>
              <xdr:cNvSpPr/>
            </xdr:nvSpPr>
            <xdr:spPr>
              <a:xfrm>
                <a:off x="5421085" y="616494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BUDGET </a:t>
                </a:r>
              </a:p>
            </xdr:txBody>
          </xdr:sp>
          <xdr:sp macro="" textlink="">
            <xdr:nvSpPr>
              <xdr:cNvPr id="108" name="Rectangle 107">
                <a:hlinkClick xmlns:r="http://schemas.openxmlformats.org/officeDocument/2006/relationships" r:id="rId28" tooltip="Dashboard"/>
                <a:extLst>
                  <a:ext uri="{FF2B5EF4-FFF2-40B4-BE49-F238E27FC236}">
                    <a16:creationId xmlns:a16="http://schemas.microsoft.com/office/drawing/2014/main" id="{00000000-0008-0000-0400-00006C000000}"/>
                  </a:ext>
                </a:extLst>
              </xdr:cNvPr>
              <xdr:cNvSpPr/>
            </xdr:nvSpPr>
            <xdr:spPr>
              <a:xfrm>
                <a:off x="5421085" y="2394858"/>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DASHBOARD</a:t>
                </a:r>
              </a:p>
            </xdr:txBody>
          </xdr:sp>
        </xdr:grpSp>
        <xdr:grpSp>
          <xdr:nvGrpSpPr>
            <xdr:cNvPr id="92" name="Group 91">
              <a:extLst>
                <a:ext uri="{FF2B5EF4-FFF2-40B4-BE49-F238E27FC236}">
                  <a16:creationId xmlns:a16="http://schemas.microsoft.com/office/drawing/2014/main" id="{00000000-0008-0000-0400-00005C000000}"/>
                </a:ext>
              </a:extLst>
            </xdr:cNvPr>
            <xdr:cNvGrpSpPr/>
          </xdr:nvGrpSpPr>
          <xdr:grpSpPr>
            <a:xfrm>
              <a:off x="5587997" y="2667000"/>
              <a:ext cx="560318" cy="6372498"/>
              <a:chOff x="5587997" y="2667000"/>
              <a:chExt cx="560318" cy="6372498"/>
            </a:xfrm>
          </xdr:grpSpPr>
          <xdr:pic>
            <xdr:nvPicPr>
              <xdr:cNvPr id="93" name="Graphic 92" descr="Statistics outline">
                <a:extLst>
                  <a:ext uri="{FF2B5EF4-FFF2-40B4-BE49-F238E27FC236}">
                    <a16:creationId xmlns:a16="http://schemas.microsoft.com/office/drawing/2014/main" id="{00000000-0008-0000-0400-00005D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587999" y="3498980"/>
                <a:ext cx="548640" cy="548640"/>
              </a:xfrm>
              <a:prstGeom prst="rect">
                <a:avLst/>
              </a:prstGeom>
            </xdr:spPr>
          </xdr:pic>
          <xdr:pic>
            <xdr:nvPicPr>
              <xdr:cNvPr id="94" name="Graphic 93" descr="Mortgage outline">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5587999" y="5162940"/>
                <a:ext cx="548640" cy="548640"/>
              </a:xfrm>
              <a:prstGeom prst="rect">
                <a:avLst/>
              </a:prstGeom>
            </xdr:spPr>
          </xdr:pic>
          <xdr:pic>
            <xdr:nvPicPr>
              <xdr:cNvPr id="95" name="Graphic 94" descr="Arrow circle outline">
                <a:extLst>
                  <a:ext uri="{FF2B5EF4-FFF2-40B4-BE49-F238E27FC236}">
                    <a16:creationId xmlns:a16="http://schemas.microsoft.com/office/drawing/2014/main" id="{00000000-0008-0000-0400-00005F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587999" y="5994920"/>
                <a:ext cx="548640" cy="548640"/>
              </a:xfrm>
              <a:prstGeom prst="rect">
                <a:avLst/>
              </a:prstGeom>
            </xdr:spPr>
          </xdr:pic>
          <xdr:pic>
            <xdr:nvPicPr>
              <xdr:cNvPr id="96" name="Graphic 95" descr="Gold bars outline">
                <a:extLst>
                  <a:ext uri="{FF2B5EF4-FFF2-40B4-BE49-F238E27FC236}">
                    <a16:creationId xmlns:a16="http://schemas.microsoft.com/office/drawing/2014/main" id="{00000000-0008-0000-0400-000060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5587999" y="7658880"/>
                <a:ext cx="548640" cy="548640"/>
              </a:xfrm>
              <a:prstGeom prst="rect">
                <a:avLst/>
              </a:prstGeom>
            </xdr:spPr>
          </xdr:pic>
          <xdr:pic>
            <xdr:nvPicPr>
              <xdr:cNvPr id="97" name="Graphic 96" descr="Clipboard Partially Ticked outline">
                <a:extLst>
                  <a:ext uri="{FF2B5EF4-FFF2-40B4-BE49-F238E27FC236}">
                    <a16:creationId xmlns:a16="http://schemas.microsoft.com/office/drawing/2014/main" id="{00000000-0008-0000-0400-000061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5587999" y="6826900"/>
                <a:ext cx="548640" cy="548640"/>
              </a:xfrm>
              <a:prstGeom prst="rect">
                <a:avLst/>
              </a:prstGeom>
            </xdr:spPr>
          </xdr:pic>
          <xdr:pic>
            <xdr:nvPicPr>
              <xdr:cNvPr id="98" name="Graphic 97" descr="Bar chart outline">
                <a:extLst>
                  <a:ext uri="{FF2B5EF4-FFF2-40B4-BE49-F238E27FC236}">
                    <a16:creationId xmlns:a16="http://schemas.microsoft.com/office/drawing/2014/main" id="{00000000-0008-0000-0400-000062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5587999" y="8490858"/>
                <a:ext cx="548640" cy="548640"/>
              </a:xfrm>
              <a:prstGeom prst="rect">
                <a:avLst/>
              </a:prstGeom>
            </xdr:spPr>
          </xdr:pic>
          <xdr:pic>
            <xdr:nvPicPr>
              <xdr:cNvPr id="99" name="Graphic 98" descr="Dollar outline">
                <a:extLst>
                  <a:ext uri="{FF2B5EF4-FFF2-40B4-BE49-F238E27FC236}">
                    <a16:creationId xmlns:a16="http://schemas.microsoft.com/office/drawing/2014/main" id="{00000000-0008-0000-0400-000063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5587999" y="4330960"/>
                <a:ext cx="548640" cy="548640"/>
              </a:xfrm>
              <a:prstGeom prst="rect">
                <a:avLst/>
              </a:prstGeom>
            </xdr:spPr>
          </xdr:pic>
          <xdr:pic>
            <xdr:nvPicPr>
              <xdr:cNvPr id="100" name="Graphic 99" descr="Pie chart outline">
                <a:extLst>
                  <a:ext uri="{FF2B5EF4-FFF2-40B4-BE49-F238E27FC236}">
                    <a16:creationId xmlns:a16="http://schemas.microsoft.com/office/drawing/2014/main" id="{00000000-0008-0000-0400-00006400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 uri="{96DAC541-7B7A-43D3-8B79-37D633B846F1}">
                    <asvg:svgBlip xmlns:asvg="http://schemas.microsoft.com/office/drawing/2016/SVG/main" r:embed="rId44"/>
                  </a:ext>
                </a:extLst>
              </a:blip>
              <a:stretch>
                <a:fillRect/>
              </a:stretch>
            </xdr:blipFill>
            <xdr:spPr>
              <a:xfrm>
                <a:off x="5587997" y="2667000"/>
                <a:ext cx="560318" cy="560318"/>
              </a:xfrm>
              <a:prstGeom prst="rect">
                <a:avLst/>
              </a:prstGeom>
            </xdr:spPr>
          </xdr:pic>
        </xdr:grpSp>
      </xdr:grpSp>
    </xdr:grpSp>
    <xdr:clientData/>
  </xdr:twoCellAnchor>
  <xdr:twoCellAnchor>
    <xdr:from>
      <xdr:col>0</xdr:col>
      <xdr:colOff>254000</xdr:colOff>
      <xdr:row>12</xdr:row>
      <xdr:rowOff>88900</xdr:rowOff>
    </xdr:from>
    <xdr:to>
      <xdr:col>3</xdr:col>
      <xdr:colOff>63500</xdr:colOff>
      <xdr:row>14</xdr:row>
      <xdr:rowOff>139700</xdr:rowOff>
    </xdr:to>
    <xdr:sp macro="" textlink="">
      <xdr:nvSpPr>
        <xdr:cNvPr id="114" name="Rectangle 113">
          <a:hlinkClick xmlns:r="http://schemas.openxmlformats.org/officeDocument/2006/relationships" r:id="rId22" tooltip="Sales"/>
          <a:extLst>
            <a:ext uri="{FF2B5EF4-FFF2-40B4-BE49-F238E27FC236}">
              <a16:creationId xmlns:a16="http://schemas.microsoft.com/office/drawing/2014/main" id="{00000000-0008-0000-0400-000072000000}"/>
            </a:ext>
          </a:extLst>
        </xdr:cNvPr>
        <xdr:cNvSpPr/>
      </xdr:nvSpPr>
      <xdr:spPr>
        <a:xfrm>
          <a:off x="254000" y="2527300"/>
          <a:ext cx="2286000" cy="457200"/>
        </a:xfrm>
        <a:prstGeom prst="rect">
          <a:avLst/>
        </a:prstGeom>
        <a:gradFill flip="none" rotWithShape="1">
          <a:gsLst>
            <a:gs pos="0">
              <a:srgbClr val="D4AF37">
                <a:lumMod val="99801"/>
                <a:lumOff val="199"/>
                <a:alpha val="80000"/>
              </a:srgbClr>
            </a:gs>
            <a:gs pos="98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477157</xdr:colOff>
      <xdr:row>6</xdr:row>
      <xdr:rowOff>130630</xdr:rowOff>
    </xdr:from>
    <xdr:to>
      <xdr:col>18</xdr:col>
      <xdr:colOff>718457</xdr:colOff>
      <xdr:row>46</xdr:row>
      <xdr:rowOff>127000</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4604657" y="1349830"/>
          <a:ext cx="10972800" cy="8124370"/>
          <a:chOff x="4604657" y="1349830"/>
          <a:chExt cx="10972800" cy="8124370"/>
        </a:xfrm>
      </xdr:grpSpPr>
      <xdr:grpSp>
        <xdr:nvGrpSpPr>
          <xdr:cNvPr id="47" name="Group 46">
            <a:extLst>
              <a:ext uri="{FF2B5EF4-FFF2-40B4-BE49-F238E27FC236}">
                <a16:creationId xmlns:a16="http://schemas.microsoft.com/office/drawing/2014/main" id="{00000000-0008-0000-0500-00002F000000}"/>
              </a:ext>
            </a:extLst>
          </xdr:cNvPr>
          <xdr:cNvGrpSpPr/>
        </xdr:nvGrpSpPr>
        <xdr:grpSpPr>
          <a:xfrm>
            <a:off x="4604657" y="1349830"/>
            <a:ext cx="5120640" cy="5212080"/>
            <a:chOff x="4408714" y="1542143"/>
            <a:chExt cx="7311572" cy="7674430"/>
          </a:xfrm>
        </xdr:grpSpPr>
        <xdr:sp macro="" textlink="">
          <xdr:nvSpPr>
            <xdr:cNvPr id="31" name="Rectangle 30">
              <a:extLst>
                <a:ext uri="{FF2B5EF4-FFF2-40B4-BE49-F238E27FC236}">
                  <a16:creationId xmlns:a16="http://schemas.microsoft.com/office/drawing/2014/main" id="{00000000-0008-0000-0500-00001F000000}"/>
                </a:ext>
              </a:extLst>
            </xdr:cNvPr>
            <xdr:cNvSpPr/>
          </xdr:nvSpPr>
          <xdr:spPr>
            <a:xfrm>
              <a:off x="4408714" y="1542143"/>
              <a:ext cx="7311572" cy="767443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0" name="Chart 29">
              <a:extLst>
                <a:ext uri="{FF2B5EF4-FFF2-40B4-BE49-F238E27FC236}">
                  <a16:creationId xmlns:a16="http://schemas.microsoft.com/office/drawing/2014/main" id="{00000000-0008-0000-0500-00001E000000}"/>
                </a:ext>
              </a:extLst>
            </xdr:cNvPr>
            <xdr:cNvGraphicFramePr/>
          </xdr:nvGraphicFramePr>
          <xdr:xfrm>
            <a:off x="4818380" y="2683327"/>
            <a:ext cx="6492240" cy="36576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5805715" y="1777999"/>
              <a:ext cx="4517571" cy="725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tx1"/>
                  </a:solidFill>
                </a:rPr>
                <a:t>Debt Collection Period</a:t>
              </a:r>
              <a:r>
                <a:rPr lang="en-GB" sz="1800" b="1" baseline="0">
                  <a:solidFill>
                    <a:schemeClr val="tx1"/>
                  </a:solidFill>
                </a:rPr>
                <a:t> (Days)</a:t>
              </a:r>
              <a:endParaRPr lang="en-GB" sz="1800" b="1">
                <a:solidFill>
                  <a:schemeClr val="tx1"/>
                </a:solidFill>
              </a:endParaRPr>
            </a:p>
          </xdr:txBody>
        </xdr:sp>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5504180" y="6749142"/>
              <a:ext cx="5120640" cy="1828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Description</a:t>
              </a:r>
            </a:p>
          </xdr:txBody>
        </xdr:sp>
      </xdr:grpSp>
      <xdr:grpSp>
        <xdr:nvGrpSpPr>
          <xdr:cNvPr id="53" name="Group 52">
            <a:extLst>
              <a:ext uri="{FF2B5EF4-FFF2-40B4-BE49-F238E27FC236}">
                <a16:creationId xmlns:a16="http://schemas.microsoft.com/office/drawing/2014/main" id="{00000000-0008-0000-0500-000035000000}"/>
              </a:ext>
            </a:extLst>
          </xdr:cNvPr>
          <xdr:cNvGrpSpPr/>
        </xdr:nvGrpSpPr>
        <xdr:grpSpPr>
          <a:xfrm>
            <a:off x="10456817" y="1349830"/>
            <a:ext cx="5120640" cy="5212080"/>
            <a:chOff x="12525828" y="1531258"/>
            <a:chExt cx="7311572" cy="7674430"/>
          </a:xfrm>
        </xdr:grpSpPr>
        <xdr:sp macro="" textlink="">
          <xdr:nvSpPr>
            <xdr:cNvPr id="49" name="Rectangle 48">
              <a:extLst>
                <a:ext uri="{FF2B5EF4-FFF2-40B4-BE49-F238E27FC236}">
                  <a16:creationId xmlns:a16="http://schemas.microsoft.com/office/drawing/2014/main" id="{00000000-0008-0000-0500-000031000000}"/>
                </a:ext>
              </a:extLst>
            </xdr:cNvPr>
            <xdr:cNvSpPr/>
          </xdr:nvSpPr>
          <xdr:spPr>
            <a:xfrm>
              <a:off x="12525828" y="1531258"/>
              <a:ext cx="7311572" cy="767443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50" name="Chart 49">
              <a:extLst>
                <a:ext uri="{FF2B5EF4-FFF2-40B4-BE49-F238E27FC236}">
                  <a16:creationId xmlns:a16="http://schemas.microsoft.com/office/drawing/2014/main" id="{00000000-0008-0000-0500-000032000000}"/>
                </a:ext>
              </a:extLst>
            </xdr:cNvPr>
            <xdr:cNvGraphicFramePr/>
          </xdr:nvGraphicFramePr>
          <xdr:xfrm>
            <a:off x="12935494" y="2672442"/>
            <a:ext cx="6492240" cy="36576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13835743" y="1767114"/>
              <a:ext cx="4691742" cy="725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tx1"/>
                  </a:solidFill>
                </a:rPr>
                <a:t>Credit</a:t>
              </a:r>
              <a:r>
                <a:rPr lang="en-GB" sz="1800" b="1" baseline="0">
                  <a:solidFill>
                    <a:schemeClr val="tx1"/>
                  </a:solidFill>
                </a:rPr>
                <a:t> Payment </a:t>
              </a:r>
              <a:r>
                <a:rPr lang="en-GB" sz="1800" b="1">
                  <a:solidFill>
                    <a:schemeClr val="tx1"/>
                  </a:solidFill>
                </a:rPr>
                <a:t>Period</a:t>
              </a:r>
              <a:r>
                <a:rPr lang="en-GB" sz="1800" b="1" baseline="0">
                  <a:solidFill>
                    <a:schemeClr val="tx1"/>
                  </a:solidFill>
                </a:rPr>
                <a:t> (Days)</a:t>
              </a:r>
              <a:endParaRPr lang="en-GB" sz="1800" b="1">
                <a:solidFill>
                  <a:schemeClr val="tx1"/>
                </a:solidFill>
              </a:endParaRPr>
            </a:p>
          </xdr:txBody>
        </xdr:sp>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13621294" y="6738257"/>
              <a:ext cx="5120640" cy="1828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Description</a:t>
              </a:r>
            </a:p>
          </xdr:txBody>
        </xdr:sp>
      </xdr:grpSp>
      <xdr:sp macro="" textlink="">
        <xdr:nvSpPr>
          <xdr:cNvPr id="54" name="TextBox 53">
            <a:extLst>
              <a:ext uri="{FF2B5EF4-FFF2-40B4-BE49-F238E27FC236}">
                <a16:creationId xmlns:a16="http://schemas.microsoft.com/office/drawing/2014/main" id="{00000000-0008-0000-0500-000036000000}"/>
              </a:ext>
            </a:extLst>
          </xdr:cNvPr>
          <xdr:cNvSpPr txBox="1"/>
        </xdr:nvSpPr>
        <xdr:spPr>
          <a:xfrm>
            <a:off x="4604657" y="7157357"/>
            <a:ext cx="10972800" cy="2316843"/>
          </a:xfrm>
          <a:prstGeom prst="rect">
            <a:avLst/>
          </a:prstGeom>
          <a:solidFill>
            <a:schemeClr val="lt1"/>
          </a:solidFill>
          <a:ln w="127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Arial" panose="020B0604020202020204" pitchFamily="34" charset="0"/>
                <a:cs typeface="Arial" panose="020B0604020202020204" pitchFamily="34" charset="0"/>
              </a:rPr>
              <a:t>Brief explanation as to what is happening with debt and credit </a:t>
            </a:r>
          </a:p>
        </xdr:txBody>
      </xdr:sp>
    </xdr:grpSp>
    <xdr:clientData/>
  </xdr:twoCellAnchor>
  <xdr:twoCellAnchor>
    <xdr:from>
      <xdr:col>0</xdr:col>
      <xdr:colOff>0</xdr:colOff>
      <xdr:row>0</xdr:row>
      <xdr:rowOff>0</xdr:rowOff>
    </xdr:from>
    <xdr:to>
      <xdr:col>24</xdr:col>
      <xdr:colOff>381000</xdr:colOff>
      <xdr:row>64</xdr:row>
      <xdr:rowOff>63500</xdr:rowOff>
    </xdr:to>
    <xdr:grpSp>
      <xdr:nvGrpSpPr>
        <xdr:cNvPr id="71" name="Group 70">
          <a:extLst>
            <a:ext uri="{FF2B5EF4-FFF2-40B4-BE49-F238E27FC236}">
              <a16:creationId xmlns:a16="http://schemas.microsoft.com/office/drawing/2014/main" id="{00000000-0008-0000-0500-000047000000}"/>
            </a:ext>
          </a:extLst>
        </xdr:cNvPr>
        <xdr:cNvGrpSpPr/>
      </xdr:nvGrpSpPr>
      <xdr:grpSpPr>
        <a:xfrm>
          <a:off x="0" y="0"/>
          <a:ext cx="20193000" cy="13068300"/>
          <a:chOff x="0" y="0"/>
          <a:chExt cx="20193000" cy="13068300"/>
        </a:xfrm>
      </xdr:grpSpPr>
      <xdr:sp macro="" textlink="">
        <xdr:nvSpPr>
          <xdr:cNvPr id="72" name="Rectangle 71">
            <a:extLst>
              <a:ext uri="{FF2B5EF4-FFF2-40B4-BE49-F238E27FC236}">
                <a16:creationId xmlns:a16="http://schemas.microsoft.com/office/drawing/2014/main" id="{00000000-0008-0000-0500-000048000000}"/>
              </a:ext>
            </a:extLst>
          </xdr:cNvPr>
          <xdr:cNvSpPr/>
        </xdr:nvSpPr>
        <xdr:spPr>
          <a:xfrm rot="5400000">
            <a:off x="9730740" y="-9730738"/>
            <a:ext cx="731520" cy="20193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73" name="Picture 72">
            <a:extLst>
              <a:ext uri="{FF2B5EF4-FFF2-40B4-BE49-F238E27FC236}">
                <a16:creationId xmlns:a16="http://schemas.microsoft.com/office/drawing/2014/main" id="{00000000-0008-0000-0500-00004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598384" cy="717623"/>
          </a:xfrm>
          <a:prstGeom prst="rect">
            <a:avLst/>
          </a:prstGeom>
        </xdr:spPr>
      </xdr:pic>
      <xdr:grpSp>
        <xdr:nvGrpSpPr>
          <xdr:cNvPr id="74" name="Group 73">
            <a:extLst>
              <a:ext uri="{FF2B5EF4-FFF2-40B4-BE49-F238E27FC236}">
                <a16:creationId xmlns:a16="http://schemas.microsoft.com/office/drawing/2014/main" id="{00000000-0008-0000-0500-00004A000000}"/>
              </a:ext>
            </a:extLst>
          </xdr:cNvPr>
          <xdr:cNvGrpSpPr/>
        </xdr:nvGrpSpPr>
        <xdr:grpSpPr>
          <a:xfrm>
            <a:off x="14294758" y="92529"/>
            <a:ext cx="3921588" cy="548640"/>
            <a:chOff x="21571858" y="181429"/>
            <a:chExt cx="3921588" cy="548640"/>
          </a:xfrm>
        </xdr:grpSpPr>
        <xdr:pic>
          <xdr:nvPicPr>
            <xdr:cNvPr id="95" name="Graphic 94" descr="Home with solid fill">
              <a:hlinkClick xmlns:r="http://schemas.openxmlformats.org/officeDocument/2006/relationships" r:id="rId4" tooltip="Home"/>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571858" y="181429"/>
              <a:ext cx="536477" cy="548640"/>
            </a:xfrm>
            <a:prstGeom prst="rect">
              <a:avLst/>
            </a:prstGeom>
          </xdr:spPr>
        </xdr:pic>
        <xdr:pic>
          <xdr:nvPicPr>
            <xdr:cNvPr id="96" name="Graphic 95" descr="Magnifying glass with solid fill">
              <a:extLst>
                <a:ext uri="{FF2B5EF4-FFF2-40B4-BE49-F238E27FC236}">
                  <a16:creationId xmlns:a16="http://schemas.microsoft.com/office/drawing/2014/main" id="{00000000-0008-0000-0500-000060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21939" y="181429"/>
              <a:ext cx="536475" cy="548640"/>
            </a:xfrm>
            <a:prstGeom prst="rect">
              <a:avLst/>
            </a:prstGeom>
          </xdr:spPr>
        </xdr:pic>
        <xdr:pic>
          <xdr:nvPicPr>
            <xdr:cNvPr id="97" name="Graphic 96" descr="Ringer outline">
              <a:extLst>
                <a:ext uri="{FF2B5EF4-FFF2-40B4-BE49-F238E27FC236}">
                  <a16:creationId xmlns:a16="http://schemas.microsoft.com/office/drawing/2014/main" id="{00000000-0008-0000-0500-000061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122097" y="181429"/>
              <a:ext cx="528872" cy="548640"/>
            </a:xfrm>
            <a:prstGeom prst="rect">
              <a:avLst/>
            </a:prstGeom>
          </xdr:spPr>
        </xdr:pic>
        <xdr:pic>
          <xdr:nvPicPr>
            <xdr:cNvPr id="98" name="Graphic 97" descr="Badge Question Mark outline">
              <a:extLst>
                <a:ext uri="{FF2B5EF4-FFF2-40B4-BE49-F238E27FC236}">
                  <a16:creationId xmlns:a16="http://schemas.microsoft.com/office/drawing/2014/main" id="{00000000-0008-0000-0500-000062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3272018" y="181429"/>
              <a:ext cx="536475" cy="548640"/>
            </a:xfrm>
            <a:prstGeom prst="rect">
              <a:avLst/>
            </a:prstGeom>
          </xdr:spPr>
        </xdr:pic>
        <xdr:pic>
          <xdr:nvPicPr>
            <xdr:cNvPr id="99" name="Graphic 98" descr="User outline">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4964573" y="181429"/>
              <a:ext cx="528873" cy="548640"/>
            </a:xfrm>
            <a:prstGeom prst="rect">
              <a:avLst/>
            </a:prstGeom>
          </xdr:spPr>
        </xdr:pic>
      </xdr:grpSp>
      <xdr:sp macro="" textlink="">
        <xdr:nvSpPr>
          <xdr:cNvPr id="75" name="Rectangle 74">
            <a:extLst>
              <a:ext uri="{FF2B5EF4-FFF2-40B4-BE49-F238E27FC236}">
                <a16:creationId xmlns:a16="http://schemas.microsoft.com/office/drawing/2014/main" id="{00000000-0008-0000-0500-00004B000000}"/>
              </a:ext>
            </a:extLst>
          </xdr:cNvPr>
          <xdr:cNvSpPr/>
        </xdr:nvSpPr>
        <xdr:spPr>
          <a:xfrm>
            <a:off x="12700" y="723900"/>
            <a:ext cx="2535522" cy="12344400"/>
          </a:xfrm>
          <a:prstGeom prst="rect">
            <a:avLst/>
          </a:prstGeom>
          <a:gradFill flip="none" rotWithShape="1">
            <a:gsLst>
              <a:gs pos="0">
                <a:srgbClr val="3944BC">
                  <a:alpha val="94000"/>
                </a:srgbClr>
              </a:gs>
              <a:gs pos="100000">
                <a:srgbClr val="3944BC">
                  <a:lumMod val="90000"/>
                  <a:lumOff val="10000"/>
                  <a:alpha val="85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76" name="Group 75">
            <a:extLst>
              <a:ext uri="{FF2B5EF4-FFF2-40B4-BE49-F238E27FC236}">
                <a16:creationId xmlns:a16="http://schemas.microsoft.com/office/drawing/2014/main" id="{00000000-0008-0000-0500-00004C000000}"/>
              </a:ext>
            </a:extLst>
          </xdr:cNvPr>
          <xdr:cNvGrpSpPr/>
        </xdr:nvGrpSpPr>
        <xdr:grpSpPr>
          <a:xfrm>
            <a:off x="358575" y="1353994"/>
            <a:ext cx="2214446" cy="4580719"/>
            <a:chOff x="5587997" y="2667000"/>
            <a:chExt cx="3154685" cy="6372498"/>
          </a:xfrm>
        </xdr:grpSpPr>
        <xdr:grpSp>
          <xdr:nvGrpSpPr>
            <xdr:cNvPr id="77" name="Group 76">
              <a:extLst>
                <a:ext uri="{FF2B5EF4-FFF2-40B4-BE49-F238E27FC236}">
                  <a16:creationId xmlns:a16="http://schemas.microsoft.com/office/drawing/2014/main" id="{00000000-0008-0000-0500-00004D000000}"/>
                </a:ext>
              </a:extLst>
            </xdr:cNvPr>
            <xdr:cNvGrpSpPr/>
          </xdr:nvGrpSpPr>
          <xdr:grpSpPr>
            <a:xfrm>
              <a:off x="6237617" y="2703284"/>
              <a:ext cx="2505065" cy="6330767"/>
              <a:chOff x="5386628" y="2394858"/>
              <a:chExt cx="2385465" cy="4063551"/>
            </a:xfrm>
          </xdr:grpSpPr>
          <xdr:sp macro="" textlink="">
            <xdr:nvSpPr>
              <xdr:cNvPr id="87" name="Rectangle 86">
                <a:hlinkClick xmlns:r="http://schemas.openxmlformats.org/officeDocument/2006/relationships" r:id="rId15" tooltip="Analytical Report"/>
                <a:extLst>
                  <a:ext uri="{FF2B5EF4-FFF2-40B4-BE49-F238E27FC236}">
                    <a16:creationId xmlns:a16="http://schemas.microsoft.com/office/drawing/2014/main" id="{00000000-0008-0000-0500-000057000000}"/>
                  </a:ext>
                </a:extLst>
              </xdr:cNvPr>
              <xdr:cNvSpPr/>
            </xdr:nvSpPr>
            <xdr:spPr>
              <a:xfrm>
                <a:off x="5421085" y="293344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ANALYTICAL REPORT</a:t>
                </a:r>
              </a:p>
            </xdr:txBody>
          </xdr:sp>
          <xdr:sp macro="" textlink="">
            <xdr:nvSpPr>
              <xdr:cNvPr id="88" name="Rectangle 87">
                <a:hlinkClick xmlns:r="http://schemas.openxmlformats.org/officeDocument/2006/relationships" r:id="rId16" tooltip="Sales"/>
                <a:extLst>
                  <a:ext uri="{FF2B5EF4-FFF2-40B4-BE49-F238E27FC236}">
                    <a16:creationId xmlns:a16="http://schemas.microsoft.com/office/drawing/2014/main" id="{00000000-0008-0000-0500-000058000000}"/>
                  </a:ext>
                </a:extLst>
              </xdr:cNvPr>
              <xdr:cNvSpPr/>
            </xdr:nvSpPr>
            <xdr:spPr>
              <a:xfrm>
                <a:off x="5421085" y="3472026"/>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SALES</a:t>
                </a:r>
              </a:p>
            </xdr:txBody>
          </xdr:sp>
          <xdr:sp macro="" textlink="">
            <xdr:nvSpPr>
              <xdr:cNvPr id="89" name="Rectangle 88">
                <a:hlinkClick xmlns:r="http://schemas.openxmlformats.org/officeDocument/2006/relationships" r:id="rId17" tooltip="Debt and Credit"/>
                <a:extLst>
                  <a:ext uri="{FF2B5EF4-FFF2-40B4-BE49-F238E27FC236}">
                    <a16:creationId xmlns:a16="http://schemas.microsoft.com/office/drawing/2014/main" id="{00000000-0008-0000-0500-000059000000}"/>
                  </a:ext>
                </a:extLst>
              </xdr:cNvPr>
              <xdr:cNvSpPr/>
            </xdr:nvSpPr>
            <xdr:spPr>
              <a:xfrm>
                <a:off x="5421085" y="4010610"/>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DEBT AND CREDIT</a:t>
                </a:r>
              </a:p>
            </xdr:txBody>
          </xdr:sp>
          <xdr:sp macro="" textlink="">
            <xdr:nvSpPr>
              <xdr:cNvPr id="90" name="Rectangle 89">
                <a:hlinkClick xmlns:r="http://schemas.openxmlformats.org/officeDocument/2006/relationships" r:id="rId18" tooltip="Cashflow"/>
                <a:extLst>
                  <a:ext uri="{FF2B5EF4-FFF2-40B4-BE49-F238E27FC236}">
                    <a16:creationId xmlns:a16="http://schemas.microsoft.com/office/drawing/2014/main" id="{00000000-0008-0000-0500-00005A000000}"/>
                  </a:ext>
                </a:extLst>
              </xdr:cNvPr>
              <xdr:cNvSpPr/>
            </xdr:nvSpPr>
            <xdr:spPr>
              <a:xfrm>
                <a:off x="5421085" y="454919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CASHFLOW</a:t>
                </a:r>
              </a:p>
            </xdr:txBody>
          </xdr:sp>
          <xdr:sp macro="" textlink="">
            <xdr:nvSpPr>
              <xdr:cNvPr id="91" name="Rectangle 90">
                <a:hlinkClick xmlns:r="http://schemas.openxmlformats.org/officeDocument/2006/relationships" r:id="rId19" tooltip="Assets and Liabilities"/>
                <a:extLst>
                  <a:ext uri="{FF2B5EF4-FFF2-40B4-BE49-F238E27FC236}">
                    <a16:creationId xmlns:a16="http://schemas.microsoft.com/office/drawing/2014/main" id="{00000000-0008-0000-0500-00005B000000}"/>
                  </a:ext>
                </a:extLst>
              </xdr:cNvPr>
              <xdr:cNvSpPr/>
            </xdr:nvSpPr>
            <xdr:spPr>
              <a:xfrm>
                <a:off x="5386628" y="5047816"/>
                <a:ext cx="2351008" cy="3776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ASSETS &amp; LIABILITIES</a:t>
                </a:r>
              </a:p>
            </xdr:txBody>
          </xdr:sp>
          <xdr:sp macro="" textlink="">
            <xdr:nvSpPr>
              <xdr:cNvPr id="92" name="Rectangle 91">
                <a:hlinkClick xmlns:r="http://schemas.openxmlformats.org/officeDocument/2006/relationships" r:id="rId20" tooltip="Capital"/>
                <a:extLst>
                  <a:ext uri="{FF2B5EF4-FFF2-40B4-BE49-F238E27FC236}">
                    <a16:creationId xmlns:a16="http://schemas.microsoft.com/office/drawing/2014/main" id="{00000000-0008-0000-0500-00005C000000}"/>
                  </a:ext>
                </a:extLst>
              </xdr:cNvPr>
              <xdr:cNvSpPr/>
            </xdr:nvSpPr>
            <xdr:spPr>
              <a:xfrm>
                <a:off x="5421085" y="562636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CAPITAL</a:t>
                </a:r>
              </a:p>
            </xdr:txBody>
          </xdr:sp>
          <xdr:sp macro="" textlink="">
            <xdr:nvSpPr>
              <xdr:cNvPr id="93" name="Rectangle 92">
                <a:hlinkClick xmlns:r="http://schemas.openxmlformats.org/officeDocument/2006/relationships" r:id="rId21" tooltip="Budget Comparison"/>
                <a:extLst>
                  <a:ext uri="{FF2B5EF4-FFF2-40B4-BE49-F238E27FC236}">
                    <a16:creationId xmlns:a16="http://schemas.microsoft.com/office/drawing/2014/main" id="{00000000-0008-0000-0500-00005D000000}"/>
                  </a:ext>
                </a:extLst>
              </xdr:cNvPr>
              <xdr:cNvSpPr/>
            </xdr:nvSpPr>
            <xdr:spPr>
              <a:xfrm>
                <a:off x="5421085" y="616494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BUDGET </a:t>
                </a:r>
              </a:p>
            </xdr:txBody>
          </xdr:sp>
          <xdr:sp macro="" textlink="">
            <xdr:nvSpPr>
              <xdr:cNvPr id="94" name="Rectangle 93">
                <a:hlinkClick xmlns:r="http://schemas.openxmlformats.org/officeDocument/2006/relationships" r:id="rId22" tooltip="Dashboard"/>
                <a:extLst>
                  <a:ext uri="{FF2B5EF4-FFF2-40B4-BE49-F238E27FC236}">
                    <a16:creationId xmlns:a16="http://schemas.microsoft.com/office/drawing/2014/main" id="{00000000-0008-0000-0500-00005E000000}"/>
                  </a:ext>
                </a:extLst>
              </xdr:cNvPr>
              <xdr:cNvSpPr/>
            </xdr:nvSpPr>
            <xdr:spPr>
              <a:xfrm>
                <a:off x="5421085" y="2394858"/>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DASHBOARD</a:t>
                </a:r>
              </a:p>
            </xdr:txBody>
          </xdr:sp>
        </xdr:grpSp>
        <xdr:grpSp>
          <xdr:nvGrpSpPr>
            <xdr:cNvPr id="78" name="Group 77">
              <a:extLst>
                <a:ext uri="{FF2B5EF4-FFF2-40B4-BE49-F238E27FC236}">
                  <a16:creationId xmlns:a16="http://schemas.microsoft.com/office/drawing/2014/main" id="{00000000-0008-0000-0500-00004E000000}"/>
                </a:ext>
              </a:extLst>
            </xdr:cNvPr>
            <xdr:cNvGrpSpPr/>
          </xdr:nvGrpSpPr>
          <xdr:grpSpPr>
            <a:xfrm>
              <a:off x="5587997" y="2667000"/>
              <a:ext cx="560318" cy="6372498"/>
              <a:chOff x="5587997" y="2667000"/>
              <a:chExt cx="560318" cy="6372498"/>
            </a:xfrm>
          </xdr:grpSpPr>
          <xdr:pic>
            <xdr:nvPicPr>
              <xdr:cNvPr id="79" name="Graphic 78" descr="Statistics outline">
                <a:extLst>
                  <a:ext uri="{FF2B5EF4-FFF2-40B4-BE49-F238E27FC236}">
                    <a16:creationId xmlns:a16="http://schemas.microsoft.com/office/drawing/2014/main" id="{00000000-0008-0000-0500-00004F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587999" y="3498980"/>
                <a:ext cx="548640" cy="548640"/>
              </a:xfrm>
              <a:prstGeom prst="rect">
                <a:avLst/>
              </a:prstGeom>
            </xdr:spPr>
          </xdr:pic>
          <xdr:pic>
            <xdr:nvPicPr>
              <xdr:cNvPr id="80" name="Graphic 79" descr="Mortgage outline">
                <a:extLst>
                  <a:ext uri="{FF2B5EF4-FFF2-40B4-BE49-F238E27FC236}">
                    <a16:creationId xmlns:a16="http://schemas.microsoft.com/office/drawing/2014/main" id="{00000000-0008-0000-0500-000050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587999" y="5162940"/>
                <a:ext cx="548640" cy="548640"/>
              </a:xfrm>
              <a:prstGeom prst="rect">
                <a:avLst/>
              </a:prstGeom>
            </xdr:spPr>
          </xdr:pic>
          <xdr:pic>
            <xdr:nvPicPr>
              <xdr:cNvPr id="81" name="Graphic 80" descr="Arrow circle outline">
                <a:extLst>
                  <a:ext uri="{FF2B5EF4-FFF2-40B4-BE49-F238E27FC236}">
                    <a16:creationId xmlns:a16="http://schemas.microsoft.com/office/drawing/2014/main" id="{00000000-0008-0000-0500-000051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5587999" y="5994920"/>
                <a:ext cx="548640" cy="548640"/>
              </a:xfrm>
              <a:prstGeom prst="rect">
                <a:avLst/>
              </a:prstGeom>
            </xdr:spPr>
          </xdr:pic>
          <xdr:pic>
            <xdr:nvPicPr>
              <xdr:cNvPr id="82" name="Graphic 81" descr="Gold bars outline">
                <a:extLst>
                  <a:ext uri="{FF2B5EF4-FFF2-40B4-BE49-F238E27FC236}">
                    <a16:creationId xmlns:a16="http://schemas.microsoft.com/office/drawing/2014/main" id="{00000000-0008-0000-0500-000052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587999" y="7658880"/>
                <a:ext cx="548640" cy="548640"/>
              </a:xfrm>
              <a:prstGeom prst="rect">
                <a:avLst/>
              </a:prstGeom>
            </xdr:spPr>
          </xdr:pic>
          <xdr:pic>
            <xdr:nvPicPr>
              <xdr:cNvPr id="83" name="Graphic 82" descr="Clipboard Partially Ticked outline">
                <a:extLst>
                  <a:ext uri="{FF2B5EF4-FFF2-40B4-BE49-F238E27FC236}">
                    <a16:creationId xmlns:a16="http://schemas.microsoft.com/office/drawing/2014/main" id="{00000000-0008-0000-0500-000053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5587999" y="6826900"/>
                <a:ext cx="548640" cy="548640"/>
              </a:xfrm>
              <a:prstGeom prst="rect">
                <a:avLst/>
              </a:prstGeom>
            </xdr:spPr>
          </xdr:pic>
          <xdr:pic>
            <xdr:nvPicPr>
              <xdr:cNvPr id="84" name="Graphic 83" descr="Bar chart outline">
                <a:extLst>
                  <a:ext uri="{FF2B5EF4-FFF2-40B4-BE49-F238E27FC236}">
                    <a16:creationId xmlns:a16="http://schemas.microsoft.com/office/drawing/2014/main" id="{00000000-0008-0000-0500-000054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587999" y="8490858"/>
                <a:ext cx="548640" cy="548640"/>
              </a:xfrm>
              <a:prstGeom prst="rect">
                <a:avLst/>
              </a:prstGeom>
            </xdr:spPr>
          </xdr:pic>
          <xdr:pic>
            <xdr:nvPicPr>
              <xdr:cNvPr id="85" name="Graphic 84" descr="Dollar outline">
                <a:extLst>
                  <a:ext uri="{FF2B5EF4-FFF2-40B4-BE49-F238E27FC236}">
                    <a16:creationId xmlns:a16="http://schemas.microsoft.com/office/drawing/2014/main" id="{00000000-0008-0000-0500-000055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5587999" y="4330960"/>
                <a:ext cx="548640" cy="548640"/>
              </a:xfrm>
              <a:prstGeom prst="rect">
                <a:avLst/>
              </a:prstGeom>
            </xdr:spPr>
          </xdr:pic>
          <xdr:pic>
            <xdr:nvPicPr>
              <xdr:cNvPr id="86" name="Graphic 85" descr="Pie chart outline">
                <a:extLst>
                  <a:ext uri="{FF2B5EF4-FFF2-40B4-BE49-F238E27FC236}">
                    <a16:creationId xmlns:a16="http://schemas.microsoft.com/office/drawing/2014/main" id="{00000000-0008-0000-0500-00005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5587997" y="2667000"/>
                <a:ext cx="560318" cy="560318"/>
              </a:xfrm>
              <a:prstGeom prst="rect">
                <a:avLst/>
              </a:prstGeom>
            </xdr:spPr>
          </xdr:pic>
        </xdr:grpSp>
      </xdr:grpSp>
    </xdr:grpSp>
    <xdr:clientData/>
  </xdr:twoCellAnchor>
  <xdr:twoCellAnchor>
    <xdr:from>
      <xdr:col>0</xdr:col>
      <xdr:colOff>254000</xdr:colOff>
      <xdr:row>15</xdr:row>
      <xdr:rowOff>88900</xdr:rowOff>
    </xdr:from>
    <xdr:to>
      <xdr:col>3</xdr:col>
      <xdr:colOff>63500</xdr:colOff>
      <xdr:row>17</xdr:row>
      <xdr:rowOff>139700</xdr:rowOff>
    </xdr:to>
    <xdr:sp macro="" textlink="">
      <xdr:nvSpPr>
        <xdr:cNvPr id="100" name="Rectangle 99">
          <a:hlinkClick xmlns:r="http://schemas.openxmlformats.org/officeDocument/2006/relationships" r:id="rId17" tooltip="Debt and Credit"/>
          <a:extLst>
            <a:ext uri="{FF2B5EF4-FFF2-40B4-BE49-F238E27FC236}">
              <a16:creationId xmlns:a16="http://schemas.microsoft.com/office/drawing/2014/main" id="{00000000-0008-0000-0500-000064000000}"/>
            </a:ext>
          </a:extLst>
        </xdr:cNvPr>
        <xdr:cNvSpPr/>
      </xdr:nvSpPr>
      <xdr:spPr>
        <a:xfrm>
          <a:off x="254000" y="3136900"/>
          <a:ext cx="2286000" cy="457200"/>
        </a:xfrm>
        <a:prstGeom prst="rect">
          <a:avLst/>
        </a:prstGeom>
        <a:gradFill flip="none" rotWithShape="1">
          <a:gsLst>
            <a:gs pos="0">
              <a:srgbClr val="D4AF37">
                <a:lumMod val="99801"/>
                <a:lumOff val="199"/>
                <a:alpha val="80000"/>
              </a:srgbClr>
            </a:gs>
            <a:gs pos="98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634998</xdr:colOff>
      <xdr:row>6</xdr:row>
      <xdr:rowOff>34473</xdr:rowOff>
    </xdr:from>
    <xdr:to>
      <xdr:col>21</xdr:col>
      <xdr:colOff>386080</xdr:colOff>
      <xdr:row>46</xdr:row>
      <xdr:rowOff>37013</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3111498" y="1253673"/>
          <a:ext cx="14610082" cy="8130540"/>
          <a:chOff x="3111498" y="1253673"/>
          <a:chExt cx="14610082" cy="8130540"/>
        </a:xfrm>
      </xdr:grpSpPr>
      <xdr:graphicFrame macro="">
        <xdr:nvGraphicFramePr>
          <xdr:cNvPr id="31" name="Chart 30">
            <a:extLst>
              <a:ext uri="{FF2B5EF4-FFF2-40B4-BE49-F238E27FC236}">
                <a16:creationId xmlns:a16="http://schemas.microsoft.com/office/drawing/2014/main" id="{00000000-0008-0000-0600-00001F000000}"/>
              </a:ext>
            </a:extLst>
          </xdr:cNvPr>
          <xdr:cNvGraphicFramePr/>
        </xdr:nvGraphicFramePr>
        <xdr:xfrm>
          <a:off x="13881100" y="1253673"/>
          <a:ext cx="3840480" cy="21945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2" name="Chart 31">
            <a:extLst>
              <a:ext uri="{FF2B5EF4-FFF2-40B4-BE49-F238E27FC236}">
                <a16:creationId xmlns:a16="http://schemas.microsoft.com/office/drawing/2014/main" id="{00000000-0008-0000-0600-000020000000}"/>
              </a:ext>
            </a:extLst>
          </xdr:cNvPr>
          <xdr:cNvGraphicFramePr/>
        </xdr:nvGraphicFramePr>
        <xdr:xfrm>
          <a:off x="13881100" y="3905433"/>
          <a:ext cx="3840480" cy="21945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9" name="Chart 38">
            <a:extLst>
              <a:ext uri="{FF2B5EF4-FFF2-40B4-BE49-F238E27FC236}">
                <a16:creationId xmlns:a16="http://schemas.microsoft.com/office/drawing/2014/main" id="{00000000-0008-0000-0600-000027000000}"/>
              </a:ext>
            </a:extLst>
          </xdr:cNvPr>
          <xdr:cNvGraphicFramePr/>
        </xdr:nvGraphicFramePr>
        <xdr:xfrm>
          <a:off x="3111498" y="6549573"/>
          <a:ext cx="5120640" cy="283464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0" name="TextBox 39">
            <a:extLst>
              <a:ext uri="{FF2B5EF4-FFF2-40B4-BE49-F238E27FC236}">
                <a16:creationId xmlns:a16="http://schemas.microsoft.com/office/drawing/2014/main" id="{00000000-0008-0000-0600-000028000000}"/>
              </a:ext>
            </a:extLst>
          </xdr:cNvPr>
          <xdr:cNvSpPr txBox="1"/>
        </xdr:nvSpPr>
        <xdr:spPr>
          <a:xfrm>
            <a:off x="9517380" y="6549573"/>
            <a:ext cx="8204200" cy="283464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solidFill>
                <a:latin typeface="Arial" panose="020B0604020202020204" pitchFamily="34" charset="0"/>
                <a:cs typeface="Arial" panose="020B0604020202020204" pitchFamily="34" charset="0"/>
              </a:rPr>
              <a:t>Brief</a:t>
            </a:r>
            <a:r>
              <a:rPr lang="en-GB" sz="1600" baseline="0">
                <a:solidFill>
                  <a:schemeClr val="tx1"/>
                </a:solidFill>
                <a:latin typeface="Arial" panose="020B0604020202020204" pitchFamily="34" charset="0"/>
                <a:cs typeface="Arial" panose="020B0604020202020204" pitchFamily="34" charset="0"/>
              </a:rPr>
              <a:t> description on what is happening with Cash Flow</a:t>
            </a:r>
            <a:endParaRPr lang="en-GB" sz="1600">
              <a:solidFill>
                <a:schemeClr val="tx1"/>
              </a:solidFill>
              <a:latin typeface="Arial" panose="020B0604020202020204" pitchFamily="34" charset="0"/>
              <a:cs typeface="Arial" panose="020B0604020202020204" pitchFamily="34" charset="0"/>
            </a:endParaRPr>
          </a:p>
        </xdr:txBody>
      </xdr:sp>
      <xdr:grpSp>
        <xdr:nvGrpSpPr>
          <xdr:cNvPr id="37" name="Group 36">
            <a:extLst>
              <a:ext uri="{FF2B5EF4-FFF2-40B4-BE49-F238E27FC236}">
                <a16:creationId xmlns:a16="http://schemas.microsoft.com/office/drawing/2014/main" id="{00000000-0008-0000-0600-000025000000}"/>
              </a:ext>
            </a:extLst>
          </xdr:cNvPr>
          <xdr:cNvGrpSpPr/>
        </xdr:nvGrpSpPr>
        <xdr:grpSpPr>
          <a:xfrm>
            <a:off x="3111498" y="1253673"/>
            <a:ext cx="10241280" cy="4846320"/>
            <a:chOff x="4100286" y="1614715"/>
            <a:chExt cx="14768285" cy="6694714"/>
          </a:xfrm>
        </xdr:grpSpPr>
        <xdr:sp macro="" textlink="">
          <xdr:nvSpPr>
            <xdr:cNvPr id="33" name="Rectangle 32">
              <a:extLst>
                <a:ext uri="{FF2B5EF4-FFF2-40B4-BE49-F238E27FC236}">
                  <a16:creationId xmlns:a16="http://schemas.microsoft.com/office/drawing/2014/main" id="{00000000-0008-0000-0600-000021000000}"/>
                </a:ext>
              </a:extLst>
            </xdr:cNvPr>
            <xdr:cNvSpPr/>
          </xdr:nvSpPr>
          <xdr:spPr>
            <a:xfrm>
              <a:off x="4100286" y="1614715"/>
              <a:ext cx="14768285" cy="669471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0" name="Chart 29">
              <a:extLst>
                <a:ext uri="{FF2B5EF4-FFF2-40B4-BE49-F238E27FC236}">
                  <a16:creationId xmlns:a16="http://schemas.microsoft.com/office/drawing/2014/main" id="{00000000-0008-0000-0600-00001E000000}"/>
                </a:ext>
              </a:extLst>
            </xdr:cNvPr>
            <xdr:cNvGraphicFramePr/>
          </xdr:nvGraphicFramePr>
          <xdr:xfrm>
            <a:off x="4445001" y="2012043"/>
            <a:ext cx="6858000" cy="38404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5" name="Chart 34">
              <a:extLst>
                <a:ext uri="{FF2B5EF4-FFF2-40B4-BE49-F238E27FC236}">
                  <a16:creationId xmlns:a16="http://schemas.microsoft.com/office/drawing/2014/main" id="{00000000-0008-0000-0600-000023000000}"/>
                </a:ext>
              </a:extLst>
            </xdr:cNvPr>
            <xdr:cNvGraphicFramePr/>
          </xdr:nvGraphicFramePr>
          <xdr:xfrm>
            <a:off x="11668761" y="2012043"/>
            <a:ext cx="6858000" cy="384048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4445001" y="5969000"/>
              <a:ext cx="14081760" cy="1923143"/>
            </a:xfrm>
            <a:prstGeom prst="rect">
              <a:avLst/>
            </a:prstGeom>
            <a:solidFill>
              <a:schemeClr val="lt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solidFill>
                  <a:latin typeface="Arial" panose="020B0604020202020204" pitchFamily="34" charset="0"/>
                  <a:cs typeface="Arial" panose="020B0604020202020204" pitchFamily="34" charset="0"/>
                </a:rPr>
                <a:t>Brief comparison between Cashflow</a:t>
              </a:r>
              <a:r>
                <a:rPr lang="en-GB" sz="1600" baseline="0">
                  <a:solidFill>
                    <a:schemeClr val="tx1"/>
                  </a:solidFill>
                  <a:latin typeface="Arial" panose="020B0604020202020204" pitchFamily="34" charset="0"/>
                  <a:cs typeface="Arial" panose="020B0604020202020204" pitchFamily="34" charset="0"/>
                </a:rPr>
                <a:t> and Cummulative cashflow</a:t>
              </a:r>
              <a:endParaRPr lang="en-GB" sz="1600">
                <a:solidFill>
                  <a:schemeClr val="tx1"/>
                </a:solidFill>
                <a:latin typeface="Arial" panose="020B0604020202020204" pitchFamily="34" charset="0"/>
                <a:cs typeface="Arial" panose="020B0604020202020204" pitchFamily="34" charset="0"/>
              </a:endParaRPr>
            </a:p>
          </xdr:txBody>
        </xdr:sp>
      </xdr:grpSp>
    </xdr:grpSp>
    <xdr:clientData/>
  </xdr:twoCellAnchor>
  <xdr:twoCellAnchor>
    <xdr:from>
      <xdr:col>0</xdr:col>
      <xdr:colOff>0</xdr:colOff>
      <xdr:row>0</xdr:row>
      <xdr:rowOff>0</xdr:rowOff>
    </xdr:from>
    <xdr:to>
      <xdr:col>24</xdr:col>
      <xdr:colOff>381000</xdr:colOff>
      <xdr:row>64</xdr:row>
      <xdr:rowOff>63500</xdr:rowOff>
    </xdr:to>
    <xdr:grpSp>
      <xdr:nvGrpSpPr>
        <xdr:cNvPr id="68" name="Group 67">
          <a:extLst>
            <a:ext uri="{FF2B5EF4-FFF2-40B4-BE49-F238E27FC236}">
              <a16:creationId xmlns:a16="http://schemas.microsoft.com/office/drawing/2014/main" id="{00000000-0008-0000-0600-000044000000}"/>
            </a:ext>
          </a:extLst>
        </xdr:cNvPr>
        <xdr:cNvGrpSpPr/>
      </xdr:nvGrpSpPr>
      <xdr:grpSpPr>
        <a:xfrm>
          <a:off x="0" y="0"/>
          <a:ext cx="20193000" cy="13068300"/>
          <a:chOff x="0" y="0"/>
          <a:chExt cx="20193000" cy="13068300"/>
        </a:xfrm>
      </xdr:grpSpPr>
      <xdr:sp macro="" textlink="">
        <xdr:nvSpPr>
          <xdr:cNvPr id="69" name="Rectangle 68">
            <a:extLst>
              <a:ext uri="{FF2B5EF4-FFF2-40B4-BE49-F238E27FC236}">
                <a16:creationId xmlns:a16="http://schemas.microsoft.com/office/drawing/2014/main" id="{00000000-0008-0000-0600-000045000000}"/>
              </a:ext>
            </a:extLst>
          </xdr:cNvPr>
          <xdr:cNvSpPr/>
        </xdr:nvSpPr>
        <xdr:spPr>
          <a:xfrm rot="5400000">
            <a:off x="9730740" y="-9730738"/>
            <a:ext cx="731520" cy="20193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70" name="Picture 69">
            <a:extLst>
              <a:ext uri="{FF2B5EF4-FFF2-40B4-BE49-F238E27FC236}">
                <a16:creationId xmlns:a16="http://schemas.microsoft.com/office/drawing/2014/main" id="{00000000-0008-0000-0600-00004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1598384" cy="717623"/>
          </a:xfrm>
          <a:prstGeom prst="rect">
            <a:avLst/>
          </a:prstGeom>
        </xdr:spPr>
      </xdr:pic>
      <xdr:grpSp>
        <xdr:nvGrpSpPr>
          <xdr:cNvPr id="71" name="Group 70">
            <a:extLst>
              <a:ext uri="{FF2B5EF4-FFF2-40B4-BE49-F238E27FC236}">
                <a16:creationId xmlns:a16="http://schemas.microsoft.com/office/drawing/2014/main" id="{00000000-0008-0000-0600-000047000000}"/>
              </a:ext>
            </a:extLst>
          </xdr:cNvPr>
          <xdr:cNvGrpSpPr/>
        </xdr:nvGrpSpPr>
        <xdr:grpSpPr>
          <a:xfrm>
            <a:off x="14294758" y="92529"/>
            <a:ext cx="3921588" cy="548640"/>
            <a:chOff x="21571858" y="181429"/>
            <a:chExt cx="3921588" cy="548640"/>
          </a:xfrm>
        </xdr:grpSpPr>
        <xdr:pic>
          <xdr:nvPicPr>
            <xdr:cNvPr id="92" name="Graphic 91" descr="Home with solid fill">
              <a:hlinkClick xmlns:r="http://schemas.openxmlformats.org/officeDocument/2006/relationships" r:id="rId7" tooltip="Home"/>
              <a:extLst>
                <a:ext uri="{FF2B5EF4-FFF2-40B4-BE49-F238E27FC236}">
                  <a16:creationId xmlns:a16="http://schemas.microsoft.com/office/drawing/2014/main" id="{00000000-0008-0000-0600-00005C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1571858" y="181429"/>
              <a:ext cx="536477" cy="548640"/>
            </a:xfrm>
            <a:prstGeom prst="rect">
              <a:avLst/>
            </a:prstGeom>
          </xdr:spPr>
        </xdr:pic>
        <xdr:pic>
          <xdr:nvPicPr>
            <xdr:cNvPr id="93" name="Graphic 92" descr="Magnifying glass with solid fill">
              <a:extLst>
                <a:ext uri="{FF2B5EF4-FFF2-40B4-BE49-F238E27FC236}">
                  <a16:creationId xmlns:a16="http://schemas.microsoft.com/office/drawing/2014/main" id="{00000000-0008-0000-0600-00005D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2421939" y="181429"/>
              <a:ext cx="536475" cy="548640"/>
            </a:xfrm>
            <a:prstGeom prst="rect">
              <a:avLst/>
            </a:prstGeom>
          </xdr:spPr>
        </xdr:pic>
        <xdr:pic>
          <xdr:nvPicPr>
            <xdr:cNvPr id="94" name="Graphic 93" descr="Ringer outline">
              <a:extLst>
                <a:ext uri="{FF2B5EF4-FFF2-40B4-BE49-F238E27FC236}">
                  <a16:creationId xmlns:a16="http://schemas.microsoft.com/office/drawing/2014/main" id="{00000000-0008-0000-0600-00005E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4122097" y="181429"/>
              <a:ext cx="528872" cy="548640"/>
            </a:xfrm>
            <a:prstGeom prst="rect">
              <a:avLst/>
            </a:prstGeom>
          </xdr:spPr>
        </xdr:pic>
        <xdr:pic>
          <xdr:nvPicPr>
            <xdr:cNvPr id="95" name="Graphic 94" descr="Badge Question Mark outline">
              <a:extLst>
                <a:ext uri="{FF2B5EF4-FFF2-40B4-BE49-F238E27FC236}">
                  <a16:creationId xmlns:a16="http://schemas.microsoft.com/office/drawing/2014/main" id="{00000000-0008-0000-0600-00005F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3272018" y="181429"/>
              <a:ext cx="536475" cy="548640"/>
            </a:xfrm>
            <a:prstGeom prst="rect">
              <a:avLst/>
            </a:prstGeom>
          </xdr:spPr>
        </xdr:pic>
        <xdr:pic>
          <xdr:nvPicPr>
            <xdr:cNvPr id="96" name="Graphic 95" descr="User outline">
              <a:extLst>
                <a:ext uri="{FF2B5EF4-FFF2-40B4-BE49-F238E27FC236}">
                  <a16:creationId xmlns:a16="http://schemas.microsoft.com/office/drawing/2014/main" id="{00000000-0008-0000-0600-000060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4964573" y="181429"/>
              <a:ext cx="528873" cy="548640"/>
            </a:xfrm>
            <a:prstGeom prst="rect">
              <a:avLst/>
            </a:prstGeom>
          </xdr:spPr>
        </xdr:pic>
      </xdr:grpSp>
      <xdr:sp macro="" textlink="">
        <xdr:nvSpPr>
          <xdr:cNvPr id="72" name="Rectangle 71">
            <a:extLst>
              <a:ext uri="{FF2B5EF4-FFF2-40B4-BE49-F238E27FC236}">
                <a16:creationId xmlns:a16="http://schemas.microsoft.com/office/drawing/2014/main" id="{00000000-0008-0000-0600-000048000000}"/>
              </a:ext>
            </a:extLst>
          </xdr:cNvPr>
          <xdr:cNvSpPr/>
        </xdr:nvSpPr>
        <xdr:spPr>
          <a:xfrm>
            <a:off x="12700" y="723900"/>
            <a:ext cx="2535522" cy="12344400"/>
          </a:xfrm>
          <a:prstGeom prst="rect">
            <a:avLst/>
          </a:prstGeom>
          <a:gradFill flip="none" rotWithShape="1">
            <a:gsLst>
              <a:gs pos="0">
                <a:srgbClr val="3944BC">
                  <a:alpha val="94000"/>
                </a:srgbClr>
              </a:gs>
              <a:gs pos="100000">
                <a:srgbClr val="3944BC">
                  <a:lumMod val="90000"/>
                  <a:lumOff val="10000"/>
                  <a:alpha val="85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73" name="Group 72">
            <a:extLst>
              <a:ext uri="{FF2B5EF4-FFF2-40B4-BE49-F238E27FC236}">
                <a16:creationId xmlns:a16="http://schemas.microsoft.com/office/drawing/2014/main" id="{00000000-0008-0000-0600-000049000000}"/>
              </a:ext>
            </a:extLst>
          </xdr:cNvPr>
          <xdr:cNvGrpSpPr/>
        </xdr:nvGrpSpPr>
        <xdr:grpSpPr>
          <a:xfrm>
            <a:off x="358575" y="1353994"/>
            <a:ext cx="2214446" cy="4580719"/>
            <a:chOff x="5587997" y="2667000"/>
            <a:chExt cx="3154685" cy="6372498"/>
          </a:xfrm>
        </xdr:grpSpPr>
        <xdr:grpSp>
          <xdr:nvGrpSpPr>
            <xdr:cNvPr id="74" name="Group 73">
              <a:extLst>
                <a:ext uri="{FF2B5EF4-FFF2-40B4-BE49-F238E27FC236}">
                  <a16:creationId xmlns:a16="http://schemas.microsoft.com/office/drawing/2014/main" id="{00000000-0008-0000-0600-00004A000000}"/>
                </a:ext>
              </a:extLst>
            </xdr:cNvPr>
            <xdr:cNvGrpSpPr/>
          </xdr:nvGrpSpPr>
          <xdr:grpSpPr>
            <a:xfrm>
              <a:off x="6237617" y="2703284"/>
              <a:ext cx="2505065" cy="6330767"/>
              <a:chOff x="5386628" y="2394858"/>
              <a:chExt cx="2385465" cy="4063551"/>
            </a:xfrm>
          </xdr:grpSpPr>
          <xdr:sp macro="" textlink="">
            <xdr:nvSpPr>
              <xdr:cNvPr id="84" name="Rectangle 83">
                <a:hlinkClick xmlns:r="http://schemas.openxmlformats.org/officeDocument/2006/relationships" r:id="rId18" tooltip="Analytical Report"/>
                <a:extLst>
                  <a:ext uri="{FF2B5EF4-FFF2-40B4-BE49-F238E27FC236}">
                    <a16:creationId xmlns:a16="http://schemas.microsoft.com/office/drawing/2014/main" id="{00000000-0008-0000-0600-000054000000}"/>
                  </a:ext>
                </a:extLst>
              </xdr:cNvPr>
              <xdr:cNvSpPr/>
            </xdr:nvSpPr>
            <xdr:spPr>
              <a:xfrm>
                <a:off x="5421085" y="293344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ANALYTICAL REPORT</a:t>
                </a:r>
              </a:p>
            </xdr:txBody>
          </xdr:sp>
          <xdr:sp macro="" textlink="">
            <xdr:nvSpPr>
              <xdr:cNvPr id="85" name="Rectangle 84">
                <a:hlinkClick xmlns:r="http://schemas.openxmlformats.org/officeDocument/2006/relationships" r:id="rId19" tooltip="Sales"/>
                <a:extLst>
                  <a:ext uri="{FF2B5EF4-FFF2-40B4-BE49-F238E27FC236}">
                    <a16:creationId xmlns:a16="http://schemas.microsoft.com/office/drawing/2014/main" id="{00000000-0008-0000-0600-000055000000}"/>
                  </a:ext>
                </a:extLst>
              </xdr:cNvPr>
              <xdr:cNvSpPr/>
            </xdr:nvSpPr>
            <xdr:spPr>
              <a:xfrm>
                <a:off x="5421085" y="3472026"/>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SALES</a:t>
                </a:r>
              </a:p>
            </xdr:txBody>
          </xdr:sp>
          <xdr:sp macro="" textlink="">
            <xdr:nvSpPr>
              <xdr:cNvPr id="86" name="Rectangle 85">
                <a:hlinkClick xmlns:r="http://schemas.openxmlformats.org/officeDocument/2006/relationships" r:id="rId20" tooltip="Debt and Credit"/>
                <a:extLst>
                  <a:ext uri="{FF2B5EF4-FFF2-40B4-BE49-F238E27FC236}">
                    <a16:creationId xmlns:a16="http://schemas.microsoft.com/office/drawing/2014/main" id="{00000000-0008-0000-0600-000056000000}"/>
                  </a:ext>
                </a:extLst>
              </xdr:cNvPr>
              <xdr:cNvSpPr/>
            </xdr:nvSpPr>
            <xdr:spPr>
              <a:xfrm>
                <a:off x="5421085" y="4010610"/>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DEBT AND CREDIT</a:t>
                </a:r>
              </a:p>
            </xdr:txBody>
          </xdr:sp>
          <xdr:sp macro="" textlink="">
            <xdr:nvSpPr>
              <xdr:cNvPr id="87" name="Rectangle 86">
                <a:hlinkClick xmlns:r="http://schemas.openxmlformats.org/officeDocument/2006/relationships" r:id="rId21" tooltip="Cashflow"/>
                <a:extLst>
                  <a:ext uri="{FF2B5EF4-FFF2-40B4-BE49-F238E27FC236}">
                    <a16:creationId xmlns:a16="http://schemas.microsoft.com/office/drawing/2014/main" id="{00000000-0008-0000-0600-000057000000}"/>
                  </a:ext>
                </a:extLst>
              </xdr:cNvPr>
              <xdr:cNvSpPr/>
            </xdr:nvSpPr>
            <xdr:spPr>
              <a:xfrm>
                <a:off x="5421085" y="454919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CASHFLOW</a:t>
                </a:r>
              </a:p>
            </xdr:txBody>
          </xdr:sp>
          <xdr:sp macro="" textlink="">
            <xdr:nvSpPr>
              <xdr:cNvPr id="88" name="Rectangle 87">
                <a:hlinkClick xmlns:r="http://schemas.openxmlformats.org/officeDocument/2006/relationships" r:id="rId22" tooltip="Assets and Liabilities"/>
                <a:extLst>
                  <a:ext uri="{FF2B5EF4-FFF2-40B4-BE49-F238E27FC236}">
                    <a16:creationId xmlns:a16="http://schemas.microsoft.com/office/drawing/2014/main" id="{00000000-0008-0000-0600-000058000000}"/>
                  </a:ext>
                </a:extLst>
              </xdr:cNvPr>
              <xdr:cNvSpPr/>
            </xdr:nvSpPr>
            <xdr:spPr>
              <a:xfrm>
                <a:off x="5386628" y="5047816"/>
                <a:ext cx="2351008" cy="3776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ASSETS &amp; LIABILITIES</a:t>
                </a:r>
              </a:p>
            </xdr:txBody>
          </xdr:sp>
          <xdr:sp macro="" textlink="">
            <xdr:nvSpPr>
              <xdr:cNvPr id="89" name="Rectangle 88">
                <a:hlinkClick xmlns:r="http://schemas.openxmlformats.org/officeDocument/2006/relationships" r:id="rId23" tooltip="Capital"/>
                <a:extLst>
                  <a:ext uri="{FF2B5EF4-FFF2-40B4-BE49-F238E27FC236}">
                    <a16:creationId xmlns:a16="http://schemas.microsoft.com/office/drawing/2014/main" id="{00000000-0008-0000-0600-000059000000}"/>
                  </a:ext>
                </a:extLst>
              </xdr:cNvPr>
              <xdr:cNvSpPr/>
            </xdr:nvSpPr>
            <xdr:spPr>
              <a:xfrm>
                <a:off x="5421085" y="562636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CAPITAL</a:t>
                </a:r>
              </a:p>
            </xdr:txBody>
          </xdr:sp>
          <xdr:sp macro="" textlink="">
            <xdr:nvSpPr>
              <xdr:cNvPr id="90" name="Rectangle 89">
                <a:hlinkClick xmlns:r="http://schemas.openxmlformats.org/officeDocument/2006/relationships" r:id="rId24" tooltip="Budget Comparison"/>
                <a:extLst>
                  <a:ext uri="{FF2B5EF4-FFF2-40B4-BE49-F238E27FC236}">
                    <a16:creationId xmlns:a16="http://schemas.microsoft.com/office/drawing/2014/main" id="{00000000-0008-0000-0600-00005A000000}"/>
                  </a:ext>
                </a:extLst>
              </xdr:cNvPr>
              <xdr:cNvSpPr/>
            </xdr:nvSpPr>
            <xdr:spPr>
              <a:xfrm>
                <a:off x="5421085" y="616494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BUDGET </a:t>
                </a:r>
              </a:p>
            </xdr:txBody>
          </xdr:sp>
          <xdr:sp macro="" textlink="">
            <xdr:nvSpPr>
              <xdr:cNvPr id="91" name="Rectangle 90">
                <a:hlinkClick xmlns:r="http://schemas.openxmlformats.org/officeDocument/2006/relationships" r:id="rId25" tooltip="Dashboard"/>
                <a:extLst>
                  <a:ext uri="{FF2B5EF4-FFF2-40B4-BE49-F238E27FC236}">
                    <a16:creationId xmlns:a16="http://schemas.microsoft.com/office/drawing/2014/main" id="{00000000-0008-0000-0600-00005B000000}"/>
                  </a:ext>
                </a:extLst>
              </xdr:cNvPr>
              <xdr:cNvSpPr/>
            </xdr:nvSpPr>
            <xdr:spPr>
              <a:xfrm>
                <a:off x="5421085" y="2394858"/>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DASHBOARD</a:t>
                </a:r>
              </a:p>
            </xdr:txBody>
          </xdr:sp>
        </xdr:grpSp>
        <xdr:grpSp>
          <xdr:nvGrpSpPr>
            <xdr:cNvPr id="75" name="Group 74">
              <a:extLst>
                <a:ext uri="{FF2B5EF4-FFF2-40B4-BE49-F238E27FC236}">
                  <a16:creationId xmlns:a16="http://schemas.microsoft.com/office/drawing/2014/main" id="{00000000-0008-0000-0600-00004B000000}"/>
                </a:ext>
              </a:extLst>
            </xdr:cNvPr>
            <xdr:cNvGrpSpPr/>
          </xdr:nvGrpSpPr>
          <xdr:grpSpPr>
            <a:xfrm>
              <a:off x="5587997" y="2667000"/>
              <a:ext cx="560318" cy="6372498"/>
              <a:chOff x="5587997" y="2667000"/>
              <a:chExt cx="560318" cy="6372498"/>
            </a:xfrm>
          </xdr:grpSpPr>
          <xdr:pic>
            <xdr:nvPicPr>
              <xdr:cNvPr id="76" name="Graphic 75" descr="Statistics outline">
                <a:extLst>
                  <a:ext uri="{FF2B5EF4-FFF2-40B4-BE49-F238E27FC236}">
                    <a16:creationId xmlns:a16="http://schemas.microsoft.com/office/drawing/2014/main" id="{00000000-0008-0000-0600-00004C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5587999" y="3498980"/>
                <a:ext cx="548640" cy="548640"/>
              </a:xfrm>
              <a:prstGeom prst="rect">
                <a:avLst/>
              </a:prstGeom>
            </xdr:spPr>
          </xdr:pic>
          <xdr:pic>
            <xdr:nvPicPr>
              <xdr:cNvPr id="77" name="Graphic 76" descr="Mortgage outline">
                <a:extLst>
                  <a:ext uri="{FF2B5EF4-FFF2-40B4-BE49-F238E27FC236}">
                    <a16:creationId xmlns:a16="http://schemas.microsoft.com/office/drawing/2014/main" id="{00000000-0008-0000-0600-00004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5587999" y="5162940"/>
                <a:ext cx="548640" cy="548640"/>
              </a:xfrm>
              <a:prstGeom prst="rect">
                <a:avLst/>
              </a:prstGeom>
            </xdr:spPr>
          </xdr:pic>
          <xdr:pic>
            <xdr:nvPicPr>
              <xdr:cNvPr id="78" name="Graphic 77" descr="Arrow circle outline">
                <a:extLst>
                  <a:ext uri="{FF2B5EF4-FFF2-40B4-BE49-F238E27FC236}">
                    <a16:creationId xmlns:a16="http://schemas.microsoft.com/office/drawing/2014/main" id="{00000000-0008-0000-0600-00004E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5587999" y="5994920"/>
                <a:ext cx="548640" cy="548640"/>
              </a:xfrm>
              <a:prstGeom prst="rect">
                <a:avLst/>
              </a:prstGeom>
            </xdr:spPr>
          </xdr:pic>
          <xdr:pic>
            <xdr:nvPicPr>
              <xdr:cNvPr id="79" name="Graphic 78" descr="Gold bars outline">
                <a:extLst>
                  <a:ext uri="{FF2B5EF4-FFF2-40B4-BE49-F238E27FC236}">
                    <a16:creationId xmlns:a16="http://schemas.microsoft.com/office/drawing/2014/main" id="{00000000-0008-0000-0600-00004F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5587999" y="7658880"/>
                <a:ext cx="548640" cy="548640"/>
              </a:xfrm>
              <a:prstGeom prst="rect">
                <a:avLst/>
              </a:prstGeom>
            </xdr:spPr>
          </xdr:pic>
          <xdr:pic>
            <xdr:nvPicPr>
              <xdr:cNvPr id="80" name="Graphic 79" descr="Clipboard Partially Ticked outline">
                <a:extLst>
                  <a:ext uri="{FF2B5EF4-FFF2-40B4-BE49-F238E27FC236}">
                    <a16:creationId xmlns:a16="http://schemas.microsoft.com/office/drawing/2014/main" id="{00000000-0008-0000-0600-000050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5587999" y="6826900"/>
                <a:ext cx="548640" cy="548640"/>
              </a:xfrm>
              <a:prstGeom prst="rect">
                <a:avLst/>
              </a:prstGeom>
            </xdr:spPr>
          </xdr:pic>
          <xdr:pic>
            <xdr:nvPicPr>
              <xdr:cNvPr id="81" name="Graphic 80" descr="Bar chart outline">
                <a:extLst>
                  <a:ext uri="{FF2B5EF4-FFF2-40B4-BE49-F238E27FC236}">
                    <a16:creationId xmlns:a16="http://schemas.microsoft.com/office/drawing/2014/main" id="{00000000-0008-0000-0600-000051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5587999" y="8490858"/>
                <a:ext cx="548640" cy="548640"/>
              </a:xfrm>
              <a:prstGeom prst="rect">
                <a:avLst/>
              </a:prstGeom>
            </xdr:spPr>
          </xdr:pic>
          <xdr:pic>
            <xdr:nvPicPr>
              <xdr:cNvPr id="82" name="Graphic 81" descr="Dollar outline">
                <a:extLst>
                  <a:ext uri="{FF2B5EF4-FFF2-40B4-BE49-F238E27FC236}">
                    <a16:creationId xmlns:a16="http://schemas.microsoft.com/office/drawing/2014/main" id="{00000000-0008-0000-0600-000052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 uri="{96DAC541-7B7A-43D3-8B79-37D633B846F1}">
                    <asvg:svgBlip xmlns:asvg="http://schemas.microsoft.com/office/drawing/2016/SVG/main" r:embed="rId39"/>
                  </a:ext>
                </a:extLst>
              </a:blip>
              <a:stretch>
                <a:fillRect/>
              </a:stretch>
            </xdr:blipFill>
            <xdr:spPr>
              <a:xfrm>
                <a:off x="5587999" y="4330960"/>
                <a:ext cx="548640" cy="548640"/>
              </a:xfrm>
              <a:prstGeom prst="rect">
                <a:avLst/>
              </a:prstGeom>
            </xdr:spPr>
          </xdr:pic>
          <xdr:pic>
            <xdr:nvPicPr>
              <xdr:cNvPr id="83" name="Graphic 82" descr="Pie chart outline">
                <a:extLst>
                  <a:ext uri="{FF2B5EF4-FFF2-40B4-BE49-F238E27FC236}">
                    <a16:creationId xmlns:a16="http://schemas.microsoft.com/office/drawing/2014/main" id="{00000000-0008-0000-0600-000053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 uri="{96DAC541-7B7A-43D3-8B79-37D633B846F1}">
                    <asvg:svgBlip xmlns:asvg="http://schemas.microsoft.com/office/drawing/2016/SVG/main" r:embed="rId41"/>
                  </a:ext>
                </a:extLst>
              </a:blip>
              <a:stretch>
                <a:fillRect/>
              </a:stretch>
            </xdr:blipFill>
            <xdr:spPr>
              <a:xfrm>
                <a:off x="5587997" y="2667000"/>
                <a:ext cx="560318" cy="560318"/>
              </a:xfrm>
              <a:prstGeom prst="rect">
                <a:avLst/>
              </a:prstGeom>
            </xdr:spPr>
          </xdr:pic>
        </xdr:grpSp>
      </xdr:grpSp>
    </xdr:grpSp>
    <xdr:clientData/>
  </xdr:twoCellAnchor>
  <xdr:twoCellAnchor>
    <xdr:from>
      <xdr:col>0</xdr:col>
      <xdr:colOff>254000</xdr:colOff>
      <xdr:row>18</xdr:row>
      <xdr:rowOff>50800</xdr:rowOff>
    </xdr:from>
    <xdr:to>
      <xdr:col>3</xdr:col>
      <xdr:colOff>63500</xdr:colOff>
      <xdr:row>20</xdr:row>
      <xdr:rowOff>101600</xdr:rowOff>
    </xdr:to>
    <xdr:sp macro="" textlink="">
      <xdr:nvSpPr>
        <xdr:cNvPr id="97" name="Rectangle 96">
          <a:hlinkClick xmlns:r="http://schemas.openxmlformats.org/officeDocument/2006/relationships" r:id="rId21" tooltip="Cashflow"/>
          <a:extLst>
            <a:ext uri="{FF2B5EF4-FFF2-40B4-BE49-F238E27FC236}">
              <a16:creationId xmlns:a16="http://schemas.microsoft.com/office/drawing/2014/main" id="{00000000-0008-0000-0600-000061000000}"/>
            </a:ext>
          </a:extLst>
        </xdr:cNvPr>
        <xdr:cNvSpPr/>
      </xdr:nvSpPr>
      <xdr:spPr>
        <a:xfrm>
          <a:off x="254000" y="3708400"/>
          <a:ext cx="2286000" cy="457200"/>
        </a:xfrm>
        <a:prstGeom prst="rect">
          <a:avLst/>
        </a:prstGeom>
        <a:gradFill flip="none" rotWithShape="1">
          <a:gsLst>
            <a:gs pos="0">
              <a:srgbClr val="D4AF37">
                <a:lumMod val="99801"/>
                <a:lumOff val="199"/>
                <a:alpha val="80000"/>
              </a:srgbClr>
            </a:gs>
            <a:gs pos="98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419100</xdr:colOff>
      <xdr:row>5</xdr:row>
      <xdr:rowOff>18142</xdr:rowOff>
    </xdr:from>
    <xdr:to>
      <xdr:col>21</xdr:col>
      <xdr:colOff>762000</xdr:colOff>
      <xdr:row>54</xdr:row>
      <xdr:rowOff>190500</xdr:rowOff>
    </xdr:to>
    <xdr:grpSp>
      <xdr:nvGrpSpPr>
        <xdr:cNvPr id="2" name="Group 1">
          <a:extLst>
            <a:ext uri="{FF2B5EF4-FFF2-40B4-BE49-F238E27FC236}">
              <a16:creationId xmlns:a16="http://schemas.microsoft.com/office/drawing/2014/main" id="{00000000-0008-0000-0700-000002000000}"/>
            </a:ext>
          </a:extLst>
        </xdr:cNvPr>
        <xdr:cNvGrpSpPr/>
      </xdr:nvGrpSpPr>
      <xdr:grpSpPr>
        <a:xfrm>
          <a:off x="2895600" y="1034142"/>
          <a:ext cx="15201900" cy="10129158"/>
          <a:chOff x="2895600" y="1034142"/>
          <a:chExt cx="15201900" cy="10129158"/>
        </a:xfrm>
      </xdr:grpSpPr>
      <xdr:grpSp>
        <xdr:nvGrpSpPr>
          <xdr:cNvPr id="45" name="Group 44">
            <a:extLst>
              <a:ext uri="{FF2B5EF4-FFF2-40B4-BE49-F238E27FC236}">
                <a16:creationId xmlns:a16="http://schemas.microsoft.com/office/drawing/2014/main" id="{00000000-0008-0000-0700-00002D000000}"/>
              </a:ext>
            </a:extLst>
          </xdr:cNvPr>
          <xdr:cNvGrpSpPr/>
        </xdr:nvGrpSpPr>
        <xdr:grpSpPr>
          <a:xfrm>
            <a:off x="2906486" y="1034142"/>
            <a:ext cx="15179040" cy="5669280"/>
            <a:chOff x="4934858" y="1451428"/>
            <a:chExt cx="19666857" cy="8835572"/>
          </a:xfrm>
        </xdr:grpSpPr>
        <xdr:sp macro="" textlink="">
          <xdr:nvSpPr>
            <xdr:cNvPr id="41" name="Rectangle 40">
              <a:extLst>
                <a:ext uri="{FF2B5EF4-FFF2-40B4-BE49-F238E27FC236}">
                  <a16:creationId xmlns:a16="http://schemas.microsoft.com/office/drawing/2014/main" id="{00000000-0008-0000-0700-000029000000}"/>
                </a:ext>
              </a:extLst>
            </xdr:cNvPr>
            <xdr:cNvSpPr/>
          </xdr:nvSpPr>
          <xdr:spPr>
            <a:xfrm>
              <a:off x="4934858" y="1451428"/>
              <a:ext cx="19666857" cy="883557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0" name="Chart 29">
              <a:extLst>
                <a:ext uri="{FF2B5EF4-FFF2-40B4-BE49-F238E27FC236}">
                  <a16:creationId xmlns:a16="http://schemas.microsoft.com/office/drawing/2014/main" id="{00000000-0008-0000-0700-00001E000000}"/>
                </a:ext>
              </a:extLst>
            </xdr:cNvPr>
            <xdr:cNvGraphicFramePr/>
          </xdr:nvGraphicFramePr>
          <xdr:xfrm>
            <a:off x="5188859" y="1848757"/>
            <a:ext cx="5486400" cy="3657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1" name="Chart 30">
              <a:extLst>
                <a:ext uri="{FF2B5EF4-FFF2-40B4-BE49-F238E27FC236}">
                  <a16:creationId xmlns:a16="http://schemas.microsoft.com/office/drawing/2014/main" id="{00000000-0008-0000-0700-00001F000000}"/>
                </a:ext>
              </a:extLst>
            </xdr:cNvPr>
            <xdr:cNvGraphicFramePr/>
          </xdr:nvGraphicFramePr>
          <xdr:xfrm>
            <a:off x="5188859" y="6203043"/>
            <a:ext cx="5486400" cy="36576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2" name="Chart 31">
              <a:extLst>
                <a:ext uri="{FF2B5EF4-FFF2-40B4-BE49-F238E27FC236}">
                  <a16:creationId xmlns:a16="http://schemas.microsoft.com/office/drawing/2014/main" id="{00000000-0008-0000-0700-000020000000}"/>
                </a:ext>
              </a:extLst>
            </xdr:cNvPr>
            <xdr:cNvGraphicFramePr/>
          </xdr:nvGraphicFramePr>
          <xdr:xfrm>
            <a:off x="17616715" y="1848757"/>
            <a:ext cx="5943600" cy="3657600"/>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37" name="Group 36">
              <a:extLst>
                <a:ext uri="{FF2B5EF4-FFF2-40B4-BE49-F238E27FC236}">
                  <a16:creationId xmlns:a16="http://schemas.microsoft.com/office/drawing/2014/main" id="{00000000-0008-0000-0700-000025000000}"/>
                </a:ext>
              </a:extLst>
            </xdr:cNvPr>
            <xdr:cNvGrpSpPr/>
          </xdr:nvGrpSpPr>
          <xdr:grpSpPr>
            <a:xfrm>
              <a:off x="9428841" y="7420429"/>
              <a:ext cx="5486400" cy="731520"/>
              <a:chOff x="12944929" y="7112000"/>
              <a:chExt cx="5672818" cy="1070429"/>
            </a:xfrm>
          </xdr:grpSpPr>
          <xdr:cxnSp macro="">
            <xdr:nvCxnSpPr>
              <xdr:cNvPr id="34" name="Straight Connector 33">
                <a:extLst>
                  <a:ext uri="{FF2B5EF4-FFF2-40B4-BE49-F238E27FC236}">
                    <a16:creationId xmlns:a16="http://schemas.microsoft.com/office/drawing/2014/main" id="{00000000-0008-0000-0700-000022000000}"/>
                  </a:ext>
                </a:extLst>
              </xdr:cNvPr>
              <xdr:cNvCxnSpPr/>
            </xdr:nvCxnSpPr>
            <xdr:spPr>
              <a:xfrm flipV="1">
                <a:off x="12944929" y="7112000"/>
                <a:ext cx="734785" cy="1070429"/>
              </a:xfrm>
              <a:prstGeom prst="line">
                <a:avLst/>
              </a:prstGeom>
              <a:ln w="38100">
                <a:solidFill>
                  <a:schemeClr val="tx1"/>
                </a:solidFill>
                <a:headEnd type="oval"/>
              </a:ln>
            </xdr:spPr>
            <xdr:style>
              <a:lnRef idx="1">
                <a:schemeClr val="dk1"/>
              </a:lnRef>
              <a:fillRef idx="0">
                <a:schemeClr val="dk1"/>
              </a:fillRef>
              <a:effectRef idx="0">
                <a:schemeClr val="dk1"/>
              </a:effectRef>
              <a:fontRef idx="minor">
                <a:schemeClr val="tx1"/>
              </a:fontRef>
            </xdr:style>
          </xdr:cxnSp>
          <xdr:cxnSp macro="">
            <xdr:nvCxnSpPr>
              <xdr:cNvPr id="36" name="Straight Connector 35">
                <a:extLst>
                  <a:ext uri="{FF2B5EF4-FFF2-40B4-BE49-F238E27FC236}">
                    <a16:creationId xmlns:a16="http://schemas.microsoft.com/office/drawing/2014/main" id="{00000000-0008-0000-0700-000024000000}"/>
                  </a:ext>
                </a:extLst>
              </xdr:cNvPr>
              <xdr:cNvCxnSpPr/>
            </xdr:nvCxnSpPr>
            <xdr:spPr>
              <a:xfrm flipV="1">
                <a:off x="13664746" y="7120618"/>
                <a:ext cx="4953001" cy="0"/>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grpSp>
        <xdr:grpSp>
          <xdr:nvGrpSpPr>
            <xdr:cNvPr id="38" name="Group 37">
              <a:extLst>
                <a:ext uri="{FF2B5EF4-FFF2-40B4-BE49-F238E27FC236}">
                  <a16:creationId xmlns:a16="http://schemas.microsoft.com/office/drawing/2014/main" id="{00000000-0008-0000-0700-000026000000}"/>
                </a:ext>
              </a:extLst>
            </xdr:cNvPr>
            <xdr:cNvGrpSpPr/>
          </xdr:nvGrpSpPr>
          <xdr:grpSpPr>
            <a:xfrm>
              <a:off x="9428841" y="3156857"/>
              <a:ext cx="5486400" cy="731520"/>
              <a:chOff x="12944929" y="7112000"/>
              <a:chExt cx="5672818" cy="1070429"/>
            </a:xfrm>
          </xdr:grpSpPr>
          <xdr:cxnSp macro="">
            <xdr:nvCxnSpPr>
              <xdr:cNvPr id="39" name="Straight Connector 38">
                <a:extLst>
                  <a:ext uri="{FF2B5EF4-FFF2-40B4-BE49-F238E27FC236}">
                    <a16:creationId xmlns:a16="http://schemas.microsoft.com/office/drawing/2014/main" id="{00000000-0008-0000-0700-000027000000}"/>
                  </a:ext>
                </a:extLst>
              </xdr:cNvPr>
              <xdr:cNvCxnSpPr/>
            </xdr:nvCxnSpPr>
            <xdr:spPr>
              <a:xfrm flipV="1">
                <a:off x="12944929" y="7112000"/>
                <a:ext cx="734785" cy="1070429"/>
              </a:xfrm>
              <a:prstGeom prst="line">
                <a:avLst/>
              </a:prstGeom>
              <a:ln w="38100">
                <a:solidFill>
                  <a:schemeClr val="tx1"/>
                </a:solidFill>
                <a:headEnd type="oval"/>
              </a:ln>
            </xdr:spPr>
            <xdr:style>
              <a:lnRef idx="1">
                <a:schemeClr val="dk1"/>
              </a:lnRef>
              <a:fillRef idx="0">
                <a:schemeClr val="dk1"/>
              </a:fillRef>
              <a:effectRef idx="0">
                <a:schemeClr val="dk1"/>
              </a:effectRef>
              <a:fontRef idx="minor">
                <a:schemeClr val="tx1"/>
              </a:fontRef>
            </xdr:style>
          </xdr:cxnSp>
          <xdr:cxnSp macro="">
            <xdr:nvCxnSpPr>
              <xdr:cNvPr id="40" name="Straight Connector 39">
                <a:extLst>
                  <a:ext uri="{FF2B5EF4-FFF2-40B4-BE49-F238E27FC236}">
                    <a16:creationId xmlns:a16="http://schemas.microsoft.com/office/drawing/2014/main" id="{00000000-0008-0000-0700-000028000000}"/>
                  </a:ext>
                </a:extLst>
              </xdr:cNvPr>
              <xdr:cNvCxnSpPr/>
            </xdr:nvCxnSpPr>
            <xdr:spPr>
              <a:xfrm flipV="1">
                <a:off x="13664746" y="7120618"/>
                <a:ext cx="4953001" cy="0"/>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grpSp>
        <xdr:sp macro="" textlink="">
          <xdr:nvSpPr>
            <xdr:cNvPr id="42" name="TextBox 41">
              <a:extLst>
                <a:ext uri="{FF2B5EF4-FFF2-40B4-BE49-F238E27FC236}">
                  <a16:creationId xmlns:a16="http://schemas.microsoft.com/office/drawing/2014/main" id="{00000000-0008-0000-0700-00002A000000}"/>
                </a:ext>
              </a:extLst>
            </xdr:cNvPr>
            <xdr:cNvSpPr txBox="1"/>
          </xdr:nvSpPr>
          <xdr:spPr>
            <a:xfrm>
              <a:off x="10232571" y="3374571"/>
              <a:ext cx="4572000" cy="1828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solidFill>
                  <a:latin typeface="Arial" panose="020B0604020202020204" pitchFamily="34" charset="0"/>
                  <a:cs typeface="Arial" panose="020B0604020202020204" pitchFamily="34" charset="0"/>
                </a:rPr>
                <a:t>Brief</a:t>
              </a:r>
              <a:r>
                <a:rPr lang="en-GB" sz="1600" baseline="0">
                  <a:solidFill>
                    <a:schemeClr val="tx1"/>
                  </a:solidFill>
                  <a:latin typeface="Arial" panose="020B0604020202020204" pitchFamily="34" charset="0"/>
                  <a:cs typeface="Arial" panose="020B0604020202020204" pitchFamily="34" charset="0"/>
                </a:rPr>
                <a:t> description</a:t>
              </a:r>
              <a:endParaRPr lang="en-GB" sz="1800">
                <a:solidFill>
                  <a:schemeClr val="tx1"/>
                </a:solidFill>
                <a:latin typeface="Arial" panose="020B0604020202020204" pitchFamily="34" charset="0"/>
                <a:cs typeface="Arial" panose="020B0604020202020204" pitchFamily="34" charset="0"/>
              </a:endParaRPr>
            </a:p>
          </xdr:txBody>
        </xdr:sp>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10232571" y="7572829"/>
              <a:ext cx="4572000" cy="1828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solidFill>
                  <a:latin typeface="Arial" panose="020B0604020202020204" pitchFamily="34" charset="0"/>
                  <a:cs typeface="Arial" panose="020B0604020202020204" pitchFamily="34" charset="0"/>
                </a:rPr>
                <a:t>Brief</a:t>
              </a:r>
              <a:r>
                <a:rPr lang="en-GB" sz="1600" baseline="0">
                  <a:solidFill>
                    <a:schemeClr val="tx1"/>
                  </a:solidFill>
                  <a:latin typeface="Arial" panose="020B0604020202020204" pitchFamily="34" charset="0"/>
                  <a:cs typeface="Arial" panose="020B0604020202020204" pitchFamily="34" charset="0"/>
                </a:rPr>
                <a:t> description</a:t>
              </a:r>
              <a:endParaRPr lang="en-GB" sz="1800">
                <a:solidFill>
                  <a:schemeClr val="tx1"/>
                </a:solidFill>
                <a:latin typeface="Arial" panose="020B0604020202020204" pitchFamily="34" charset="0"/>
                <a:cs typeface="Arial" panose="020B0604020202020204" pitchFamily="34" charset="0"/>
              </a:endParaRPr>
            </a:p>
          </xdr:txBody>
        </xdr:sp>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16074570" y="6368142"/>
              <a:ext cx="8229600" cy="3200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solidFill>
                  <a:latin typeface="Arial" panose="020B0604020202020204" pitchFamily="34" charset="0"/>
                  <a:cs typeface="Arial" panose="020B0604020202020204" pitchFamily="34" charset="0"/>
                </a:rPr>
                <a:t>Brief</a:t>
              </a:r>
              <a:r>
                <a:rPr lang="en-GB" sz="1600" baseline="0">
                  <a:solidFill>
                    <a:schemeClr val="tx1"/>
                  </a:solidFill>
                  <a:latin typeface="Arial" panose="020B0604020202020204" pitchFamily="34" charset="0"/>
                  <a:cs typeface="Arial" panose="020B0604020202020204" pitchFamily="34" charset="0"/>
                </a:rPr>
                <a:t> description and comparison of how inventory is being handled</a:t>
              </a:r>
              <a:endParaRPr lang="en-GB" sz="1600">
                <a:solidFill>
                  <a:schemeClr val="tx1"/>
                </a:solidFill>
                <a:latin typeface="Arial" panose="020B0604020202020204" pitchFamily="34" charset="0"/>
                <a:cs typeface="Arial" panose="020B0604020202020204" pitchFamily="34" charset="0"/>
              </a:endParaRPr>
            </a:p>
          </xdr:txBody>
        </xdr:sp>
      </xdr:grpSp>
      <xdr:graphicFrame macro="">
        <xdr:nvGraphicFramePr>
          <xdr:cNvPr id="46" name="Chart 45">
            <a:extLst>
              <a:ext uri="{FF2B5EF4-FFF2-40B4-BE49-F238E27FC236}">
                <a16:creationId xmlns:a16="http://schemas.microsoft.com/office/drawing/2014/main" id="{00000000-0008-0000-0700-00002E000000}"/>
              </a:ext>
            </a:extLst>
          </xdr:cNvPr>
          <xdr:cNvGraphicFramePr/>
        </xdr:nvGraphicFramePr>
        <xdr:xfrm>
          <a:off x="2906486" y="6975928"/>
          <a:ext cx="3108960" cy="25603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7" name="Chart 46">
            <a:extLst>
              <a:ext uri="{FF2B5EF4-FFF2-40B4-BE49-F238E27FC236}">
                <a16:creationId xmlns:a16="http://schemas.microsoft.com/office/drawing/2014/main" id="{00000000-0008-0000-0700-00002F000000}"/>
              </a:ext>
            </a:extLst>
          </xdr:cNvPr>
          <xdr:cNvGraphicFramePr/>
        </xdr:nvGraphicFramePr>
        <xdr:xfrm>
          <a:off x="7844246" y="6975928"/>
          <a:ext cx="4206240" cy="256032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48" name="Chart 47">
            <a:extLst>
              <a:ext uri="{FF2B5EF4-FFF2-40B4-BE49-F238E27FC236}">
                <a16:creationId xmlns:a16="http://schemas.microsoft.com/office/drawing/2014/main" id="{00000000-0008-0000-0700-000030000000}"/>
              </a:ext>
            </a:extLst>
          </xdr:cNvPr>
          <xdr:cNvGraphicFramePr/>
        </xdr:nvGraphicFramePr>
        <xdr:xfrm>
          <a:off x="13879286" y="6975928"/>
          <a:ext cx="4206240" cy="256032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2895600" y="9708242"/>
            <a:ext cx="15201900" cy="1455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solidFill>
                <a:latin typeface="Arial" panose="020B0604020202020204" pitchFamily="34" charset="0"/>
                <a:cs typeface="Arial" panose="020B0604020202020204" pitchFamily="34" charset="0"/>
              </a:rPr>
              <a:t>brief analysis of assets and liabilities</a:t>
            </a:r>
          </a:p>
        </xdr:txBody>
      </xdr:sp>
    </xdr:grpSp>
    <xdr:clientData/>
  </xdr:twoCellAnchor>
  <xdr:twoCellAnchor>
    <xdr:from>
      <xdr:col>0</xdr:col>
      <xdr:colOff>0</xdr:colOff>
      <xdr:row>0</xdr:row>
      <xdr:rowOff>0</xdr:rowOff>
    </xdr:from>
    <xdr:to>
      <xdr:col>24</xdr:col>
      <xdr:colOff>381000</xdr:colOff>
      <xdr:row>64</xdr:row>
      <xdr:rowOff>63500</xdr:rowOff>
    </xdr:to>
    <xdr:grpSp>
      <xdr:nvGrpSpPr>
        <xdr:cNvPr id="77" name="Group 76">
          <a:extLst>
            <a:ext uri="{FF2B5EF4-FFF2-40B4-BE49-F238E27FC236}">
              <a16:creationId xmlns:a16="http://schemas.microsoft.com/office/drawing/2014/main" id="{00000000-0008-0000-0700-00004D000000}"/>
            </a:ext>
          </a:extLst>
        </xdr:cNvPr>
        <xdr:cNvGrpSpPr/>
      </xdr:nvGrpSpPr>
      <xdr:grpSpPr>
        <a:xfrm>
          <a:off x="0" y="0"/>
          <a:ext cx="20193000" cy="13068300"/>
          <a:chOff x="0" y="0"/>
          <a:chExt cx="20193000" cy="13068300"/>
        </a:xfrm>
      </xdr:grpSpPr>
      <xdr:sp macro="" textlink="">
        <xdr:nvSpPr>
          <xdr:cNvPr id="78" name="Rectangle 77">
            <a:extLst>
              <a:ext uri="{FF2B5EF4-FFF2-40B4-BE49-F238E27FC236}">
                <a16:creationId xmlns:a16="http://schemas.microsoft.com/office/drawing/2014/main" id="{00000000-0008-0000-0700-00004E000000}"/>
              </a:ext>
            </a:extLst>
          </xdr:cNvPr>
          <xdr:cNvSpPr/>
        </xdr:nvSpPr>
        <xdr:spPr>
          <a:xfrm rot="5400000">
            <a:off x="9730740" y="-9730738"/>
            <a:ext cx="731520" cy="20193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79" name="Picture 78">
            <a:extLst>
              <a:ext uri="{FF2B5EF4-FFF2-40B4-BE49-F238E27FC236}">
                <a16:creationId xmlns:a16="http://schemas.microsoft.com/office/drawing/2014/main" id="{00000000-0008-0000-0700-00004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1598384" cy="717623"/>
          </a:xfrm>
          <a:prstGeom prst="rect">
            <a:avLst/>
          </a:prstGeom>
        </xdr:spPr>
      </xdr:pic>
      <xdr:grpSp>
        <xdr:nvGrpSpPr>
          <xdr:cNvPr id="80" name="Group 79">
            <a:extLst>
              <a:ext uri="{FF2B5EF4-FFF2-40B4-BE49-F238E27FC236}">
                <a16:creationId xmlns:a16="http://schemas.microsoft.com/office/drawing/2014/main" id="{00000000-0008-0000-0700-000050000000}"/>
              </a:ext>
            </a:extLst>
          </xdr:cNvPr>
          <xdr:cNvGrpSpPr/>
        </xdr:nvGrpSpPr>
        <xdr:grpSpPr>
          <a:xfrm>
            <a:off x="14294758" y="92529"/>
            <a:ext cx="3921588" cy="548640"/>
            <a:chOff x="21571858" y="181429"/>
            <a:chExt cx="3921588" cy="548640"/>
          </a:xfrm>
        </xdr:grpSpPr>
        <xdr:pic>
          <xdr:nvPicPr>
            <xdr:cNvPr id="101" name="Graphic 100" descr="Home with solid fill">
              <a:hlinkClick xmlns:r="http://schemas.openxmlformats.org/officeDocument/2006/relationships" r:id="rId8" tooltip="Home"/>
              <a:extLst>
                <a:ext uri="{FF2B5EF4-FFF2-40B4-BE49-F238E27FC236}">
                  <a16:creationId xmlns:a16="http://schemas.microsoft.com/office/drawing/2014/main" id="{00000000-0008-0000-0700-00006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1571858" y="181429"/>
              <a:ext cx="536477" cy="548640"/>
            </a:xfrm>
            <a:prstGeom prst="rect">
              <a:avLst/>
            </a:prstGeom>
          </xdr:spPr>
        </xdr:pic>
        <xdr:pic>
          <xdr:nvPicPr>
            <xdr:cNvPr id="102" name="Graphic 101" descr="Magnifying glass with solid fill">
              <a:extLst>
                <a:ext uri="{FF2B5EF4-FFF2-40B4-BE49-F238E27FC236}">
                  <a16:creationId xmlns:a16="http://schemas.microsoft.com/office/drawing/2014/main" id="{00000000-0008-0000-0700-000066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2421939" y="181429"/>
              <a:ext cx="536475" cy="548640"/>
            </a:xfrm>
            <a:prstGeom prst="rect">
              <a:avLst/>
            </a:prstGeom>
          </xdr:spPr>
        </xdr:pic>
        <xdr:pic>
          <xdr:nvPicPr>
            <xdr:cNvPr id="103" name="Graphic 102" descr="Ringer outline">
              <a:extLst>
                <a:ext uri="{FF2B5EF4-FFF2-40B4-BE49-F238E27FC236}">
                  <a16:creationId xmlns:a16="http://schemas.microsoft.com/office/drawing/2014/main" id="{00000000-0008-0000-0700-000067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4122097" y="181429"/>
              <a:ext cx="528872" cy="548640"/>
            </a:xfrm>
            <a:prstGeom prst="rect">
              <a:avLst/>
            </a:prstGeom>
          </xdr:spPr>
        </xdr:pic>
        <xdr:pic>
          <xdr:nvPicPr>
            <xdr:cNvPr id="104" name="Graphic 103" descr="Badge Question Mark outline">
              <a:extLst>
                <a:ext uri="{FF2B5EF4-FFF2-40B4-BE49-F238E27FC236}">
                  <a16:creationId xmlns:a16="http://schemas.microsoft.com/office/drawing/2014/main" id="{00000000-0008-0000-0700-000068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3272018" y="181429"/>
              <a:ext cx="536475" cy="548640"/>
            </a:xfrm>
            <a:prstGeom prst="rect">
              <a:avLst/>
            </a:prstGeom>
          </xdr:spPr>
        </xdr:pic>
        <xdr:pic>
          <xdr:nvPicPr>
            <xdr:cNvPr id="105" name="Graphic 104" descr="User outline">
              <a:extLst>
                <a:ext uri="{FF2B5EF4-FFF2-40B4-BE49-F238E27FC236}">
                  <a16:creationId xmlns:a16="http://schemas.microsoft.com/office/drawing/2014/main" id="{00000000-0008-0000-0700-000069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4964573" y="181429"/>
              <a:ext cx="528873" cy="548640"/>
            </a:xfrm>
            <a:prstGeom prst="rect">
              <a:avLst/>
            </a:prstGeom>
          </xdr:spPr>
        </xdr:pic>
      </xdr:grpSp>
      <xdr:sp macro="" textlink="">
        <xdr:nvSpPr>
          <xdr:cNvPr id="81" name="Rectangle 80">
            <a:extLst>
              <a:ext uri="{FF2B5EF4-FFF2-40B4-BE49-F238E27FC236}">
                <a16:creationId xmlns:a16="http://schemas.microsoft.com/office/drawing/2014/main" id="{00000000-0008-0000-0700-000051000000}"/>
              </a:ext>
            </a:extLst>
          </xdr:cNvPr>
          <xdr:cNvSpPr/>
        </xdr:nvSpPr>
        <xdr:spPr>
          <a:xfrm>
            <a:off x="12700" y="723900"/>
            <a:ext cx="2535522" cy="12344400"/>
          </a:xfrm>
          <a:prstGeom prst="rect">
            <a:avLst/>
          </a:prstGeom>
          <a:gradFill flip="none" rotWithShape="1">
            <a:gsLst>
              <a:gs pos="0">
                <a:srgbClr val="3944BC">
                  <a:alpha val="94000"/>
                </a:srgbClr>
              </a:gs>
              <a:gs pos="100000">
                <a:srgbClr val="3944BC">
                  <a:lumMod val="90000"/>
                  <a:lumOff val="10000"/>
                  <a:alpha val="85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2" name="Group 81">
            <a:extLst>
              <a:ext uri="{FF2B5EF4-FFF2-40B4-BE49-F238E27FC236}">
                <a16:creationId xmlns:a16="http://schemas.microsoft.com/office/drawing/2014/main" id="{00000000-0008-0000-0700-000052000000}"/>
              </a:ext>
            </a:extLst>
          </xdr:cNvPr>
          <xdr:cNvGrpSpPr/>
        </xdr:nvGrpSpPr>
        <xdr:grpSpPr>
          <a:xfrm>
            <a:off x="358575" y="1353994"/>
            <a:ext cx="2214446" cy="4580719"/>
            <a:chOff x="5587997" y="2667000"/>
            <a:chExt cx="3154685" cy="6372498"/>
          </a:xfrm>
        </xdr:grpSpPr>
        <xdr:grpSp>
          <xdr:nvGrpSpPr>
            <xdr:cNvPr id="83" name="Group 82">
              <a:extLst>
                <a:ext uri="{FF2B5EF4-FFF2-40B4-BE49-F238E27FC236}">
                  <a16:creationId xmlns:a16="http://schemas.microsoft.com/office/drawing/2014/main" id="{00000000-0008-0000-0700-000053000000}"/>
                </a:ext>
              </a:extLst>
            </xdr:cNvPr>
            <xdr:cNvGrpSpPr/>
          </xdr:nvGrpSpPr>
          <xdr:grpSpPr>
            <a:xfrm>
              <a:off x="6237617" y="2703284"/>
              <a:ext cx="2505065" cy="6330767"/>
              <a:chOff x="5386628" y="2394858"/>
              <a:chExt cx="2385465" cy="4063551"/>
            </a:xfrm>
          </xdr:grpSpPr>
          <xdr:sp macro="" textlink="">
            <xdr:nvSpPr>
              <xdr:cNvPr id="93" name="Rectangle 92">
                <a:hlinkClick xmlns:r="http://schemas.openxmlformats.org/officeDocument/2006/relationships" r:id="rId19" tooltip="Analytical Report"/>
                <a:extLst>
                  <a:ext uri="{FF2B5EF4-FFF2-40B4-BE49-F238E27FC236}">
                    <a16:creationId xmlns:a16="http://schemas.microsoft.com/office/drawing/2014/main" id="{00000000-0008-0000-0700-00005D000000}"/>
                  </a:ext>
                </a:extLst>
              </xdr:cNvPr>
              <xdr:cNvSpPr/>
            </xdr:nvSpPr>
            <xdr:spPr>
              <a:xfrm>
                <a:off x="5421085" y="293344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ANALYTICAL REPORT</a:t>
                </a:r>
              </a:p>
            </xdr:txBody>
          </xdr:sp>
          <xdr:sp macro="" textlink="">
            <xdr:nvSpPr>
              <xdr:cNvPr id="94" name="Rectangle 93">
                <a:hlinkClick xmlns:r="http://schemas.openxmlformats.org/officeDocument/2006/relationships" r:id="rId20" tooltip="Sales"/>
                <a:extLst>
                  <a:ext uri="{FF2B5EF4-FFF2-40B4-BE49-F238E27FC236}">
                    <a16:creationId xmlns:a16="http://schemas.microsoft.com/office/drawing/2014/main" id="{00000000-0008-0000-0700-00005E000000}"/>
                  </a:ext>
                </a:extLst>
              </xdr:cNvPr>
              <xdr:cNvSpPr/>
            </xdr:nvSpPr>
            <xdr:spPr>
              <a:xfrm>
                <a:off x="5421085" y="3472026"/>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SALES</a:t>
                </a:r>
              </a:p>
            </xdr:txBody>
          </xdr:sp>
          <xdr:sp macro="" textlink="">
            <xdr:nvSpPr>
              <xdr:cNvPr id="95" name="Rectangle 94">
                <a:hlinkClick xmlns:r="http://schemas.openxmlformats.org/officeDocument/2006/relationships" r:id="rId21" tooltip="Debt and Credit"/>
                <a:extLst>
                  <a:ext uri="{FF2B5EF4-FFF2-40B4-BE49-F238E27FC236}">
                    <a16:creationId xmlns:a16="http://schemas.microsoft.com/office/drawing/2014/main" id="{00000000-0008-0000-0700-00005F000000}"/>
                  </a:ext>
                </a:extLst>
              </xdr:cNvPr>
              <xdr:cNvSpPr/>
            </xdr:nvSpPr>
            <xdr:spPr>
              <a:xfrm>
                <a:off x="5421085" y="4010610"/>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DEBT AND CREDIT</a:t>
                </a:r>
              </a:p>
            </xdr:txBody>
          </xdr:sp>
          <xdr:sp macro="" textlink="">
            <xdr:nvSpPr>
              <xdr:cNvPr id="96" name="Rectangle 95">
                <a:hlinkClick xmlns:r="http://schemas.openxmlformats.org/officeDocument/2006/relationships" r:id="rId22" tooltip="Cashflow"/>
                <a:extLst>
                  <a:ext uri="{FF2B5EF4-FFF2-40B4-BE49-F238E27FC236}">
                    <a16:creationId xmlns:a16="http://schemas.microsoft.com/office/drawing/2014/main" id="{00000000-0008-0000-0700-000060000000}"/>
                  </a:ext>
                </a:extLst>
              </xdr:cNvPr>
              <xdr:cNvSpPr/>
            </xdr:nvSpPr>
            <xdr:spPr>
              <a:xfrm>
                <a:off x="5421085" y="454919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CASHFLOW</a:t>
                </a:r>
              </a:p>
            </xdr:txBody>
          </xdr:sp>
          <xdr:sp macro="" textlink="">
            <xdr:nvSpPr>
              <xdr:cNvPr id="97" name="Rectangle 96">
                <a:hlinkClick xmlns:r="http://schemas.openxmlformats.org/officeDocument/2006/relationships" r:id="rId23" tooltip="Assets and Liabilities"/>
                <a:extLst>
                  <a:ext uri="{FF2B5EF4-FFF2-40B4-BE49-F238E27FC236}">
                    <a16:creationId xmlns:a16="http://schemas.microsoft.com/office/drawing/2014/main" id="{00000000-0008-0000-0700-000061000000}"/>
                  </a:ext>
                </a:extLst>
              </xdr:cNvPr>
              <xdr:cNvSpPr/>
            </xdr:nvSpPr>
            <xdr:spPr>
              <a:xfrm>
                <a:off x="5386628" y="5047816"/>
                <a:ext cx="2351008" cy="3776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ASSETS &amp; LIABILITIES</a:t>
                </a:r>
              </a:p>
            </xdr:txBody>
          </xdr:sp>
          <xdr:sp macro="" textlink="">
            <xdr:nvSpPr>
              <xdr:cNvPr id="98" name="Rectangle 97">
                <a:hlinkClick xmlns:r="http://schemas.openxmlformats.org/officeDocument/2006/relationships" r:id="rId24" tooltip="Capital"/>
                <a:extLst>
                  <a:ext uri="{FF2B5EF4-FFF2-40B4-BE49-F238E27FC236}">
                    <a16:creationId xmlns:a16="http://schemas.microsoft.com/office/drawing/2014/main" id="{00000000-0008-0000-0700-000062000000}"/>
                  </a:ext>
                </a:extLst>
              </xdr:cNvPr>
              <xdr:cNvSpPr/>
            </xdr:nvSpPr>
            <xdr:spPr>
              <a:xfrm>
                <a:off x="5421085" y="562636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CAPITAL</a:t>
                </a:r>
              </a:p>
            </xdr:txBody>
          </xdr:sp>
          <xdr:sp macro="" textlink="">
            <xdr:nvSpPr>
              <xdr:cNvPr id="99" name="Rectangle 98">
                <a:hlinkClick xmlns:r="http://schemas.openxmlformats.org/officeDocument/2006/relationships" r:id="rId25" tooltip="Budget Comparison"/>
                <a:extLst>
                  <a:ext uri="{FF2B5EF4-FFF2-40B4-BE49-F238E27FC236}">
                    <a16:creationId xmlns:a16="http://schemas.microsoft.com/office/drawing/2014/main" id="{00000000-0008-0000-0700-000063000000}"/>
                  </a:ext>
                </a:extLst>
              </xdr:cNvPr>
              <xdr:cNvSpPr/>
            </xdr:nvSpPr>
            <xdr:spPr>
              <a:xfrm>
                <a:off x="5421085" y="616494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BUDGET </a:t>
                </a:r>
              </a:p>
            </xdr:txBody>
          </xdr:sp>
          <xdr:sp macro="" textlink="">
            <xdr:nvSpPr>
              <xdr:cNvPr id="100" name="Rectangle 99">
                <a:hlinkClick xmlns:r="http://schemas.openxmlformats.org/officeDocument/2006/relationships" r:id="rId26" tooltip="Dashboard"/>
                <a:extLst>
                  <a:ext uri="{FF2B5EF4-FFF2-40B4-BE49-F238E27FC236}">
                    <a16:creationId xmlns:a16="http://schemas.microsoft.com/office/drawing/2014/main" id="{00000000-0008-0000-0700-000064000000}"/>
                  </a:ext>
                </a:extLst>
              </xdr:cNvPr>
              <xdr:cNvSpPr/>
            </xdr:nvSpPr>
            <xdr:spPr>
              <a:xfrm>
                <a:off x="5421085" y="2394858"/>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DASHBOARD</a:t>
                </a:r>
              </a:p>
            </xdr:txBody>
          </xdr:sp>
        </xdr:grpSp>
        <xdr:grpSp>
          <xdr:nvGrpSpPr>
            <xdr:cNvPr id="84" name="Group 83">
              <a:extLst>
                <a:ext uri="{FF2B5EF4-FFF2-40B4-BE49-F238E27FC236}">
                  <a16:creationId xmlns:a16="http://schemas.microsoft.com/office/drawing/2014/main" id="{00000000-0008-0000-0700-000054000000}"/>
                </a:ext>
              </a:extLst>
            </xdr:cNvPr>
            <xdr:cNvGrpSpPr/>
          </xdr:nvGrpSpPr>
          <xdr:grpSpPr>
            <a:xfrm>
              <a:off x="5587997" y="2667000"/>
              <a:ext cx="560318" cy="6372498"/>
              <a:chOff x="5587997" y="2667000"/>
              <a:chExt cx="560318" cy="6372498"/>
            </a:xfrm>
          </xdr:grpSpPr>
          <xdr:pic>
            <xdr:nvPicPr>
              <xdr:cNvPr id="85" name="Graphic 84" descr="Statistics outline">
                <a:extLst>
                  <a:ext uri="{FF2B5EF4-FFF2-40B4-BE49-F238E27FC236}">
                    <a16:creationId xmlns:a16="http://schemas.microsoft.com/office/drawing/2014/main" id="{00000000-0008-0000-0700-000055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5587999" y="3498980"/>
                <a:ext cx="548640" cy="548640"/>
              </a:xfrm>
              <a:prstGeom prst="rect">
                <a:avLst/>
              </a:prstGeom>
            </xdr:spPr>
          </xdr:pic>
          <xdr:pic>
            <xdr:nvPicPr>
              <xdr:cNvPr id="86" name="Graphic 85" descr="Mortgage outline">
                <a:extLst>
                  <a:ext uri="{FF2B5EF4-FFF2-40B4-BE49-F238E27FC236}">
                    <a16:creationId xmlns:a16="http://schemas.microsoft.com/office/drawing/2014/main" id="{00000000-0008-0000-0700-000056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587999" y="5162940"/>
                <a:ext cx="548640" cy="548640"/>
              </a:xfrm>
              <a:prstGeom prst="rect">
                <a:avLst/>
              </a:prstGeom>
            </xdr:spPr>
          </xdr:pic>
          <xdr:pic>
            <xdr:nvPicPr>
              <xdr:cNvPr id="87" name="Graphic 86" descr="Arrow circle outline">
                <a:extLst>
                  <a:ext uri="{FF2B5EF4-FFF2-40B4-BE49-F238E27FC236}">
                    <a16:creationId xmlns:a16="http://schemas.microsoft.com/office/drawing/2014/main" id="{00000000-0008-0000-0700-000057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5587999" y="5994920"/>
                <a:ext cx="548640" cy="548640"/>
              </a:xfrm>
              <a:prstGeom prst="rect">
                <a:avLst/>
              </a:prstGeom>
            </xdr:spPr>
          </xdr:pic>
          <xdr:pic>
            <xdr:nvPicPr>
              <xdr:cNvPr id="88" name="Graphic 87" descr="Gold bars outline">
                <a:extLst>
                  <a:ext uri="{FF2B5EF4-FFF2-40B4-BE49-F238E27FC236}">
                    <a16:creationId xmlns:a16="http://schemas.microsoft.com/office/drawing/2014/main" id="{00000000-0008-0000-0700-000058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587999" y="7658880"/>
                <a:ext cx="548640" cy="548640"/>
              </a:xfrm>
              <a:prstGeom prst="rect">
                <a:avLst/>
              </a:prstGeom>
            </xdr:spPr>
          </xdr:pic>
          <xdr:pic>
            <xdr:nvPicPr>
              <xdr:cNvPr id="89" name="Graphic 88" descr="Clipboard Partially Ticked outline">
                <a:extLst>
                  <a:ext uri="{FF2B5EF4-FFF2-40B4-BE49-F238E27FC236}">
                    <a16:creationId xmlns:a16="http://schemas.microsoft.com/office/drawing/2014/main" id="{00000000-0008-0000-0700-000059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5587999" y="6826900"/>
                <a:ext cx="548640" cy="548640"/>
              </a:xfrm>
              <a:prstGeom prst="rect">
                <a:avLst/>
              </a:prstGeom>
            </xdr:spPr>
          </xdr:pic>
          <xdr:pic>
            <xdr:nvPicPr>
              <xdr:cNvPr id="90" name="Graphic 89" descr="Bar chart outline">
                <a:extLst>
                  <a:ext uri="{FF2B5EF4-FFF2-40B4-BE49-F238E27FC236}">
                    <a16:creationId xmlns:a16="http://schemas.microsoft.com/office/drawing/2014/main" id="{00000000-0008-0000-0700-00005A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5587999" y="8490858"/>
                <a:ext cx="548640" cy="548640"/>
              </a:xfrm>
              <a:prstGeom prst="rect">
                <a:avLst/>
              </a:prstGeom>
            </xdr:spPr>
          </xdr:pic>
          <xdr:pic>
            <xdr:nvPicPr>
              <xdr:cNvPr id="91" name="Graphic 90" descr="Dollar outline">
                <a:extLst>
                  <a:ext uri="{FF2B5EF4-FFF2-40B4-BE49-F238E27FC236}">
                    <a16:creationId xmlns:a16="http://schemas.microsoft.com/office/drawing/2014/main" id="{00000000-0008-0000-0700-00005B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5587999" y="4330960"/>
                <a:ext cx="548640" cy="548640"/>
              </a:xfrm>
              <a:prstGeom prst="rect">
                <a:avLst/>
              </a:prstGeom>
            </xdr:spPr>
          </xdr:pic>
          <xdr:pic>
            <xdr:nvPicPr>
              <xdr:cNvPr id="92" name="Graphic 91" descr="Pie chart outline">
                <a:extLst>
                  <a:ext uri="{FF2B5EF4-FFF2-40B4-BE49-F238E27FC236}">
                    <a16:creationId xmlns:a16="http://schemas.microsoft.com/office/drawing/2014/main" id="{00000000-0008-0000-0700-00005C000000}"/>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5587997" y="2667000"/>
                <a:ext cx="560318" cy="560318"/>
              </a:xfrm>
              <a:prstGeom prst="rect">
                <a:avLst/>
              </a:prstGeom>
            </xdr:spPr>
          </xdr:pic>
        </xdr:grpSp>
      </xdr:grpSp>
    </xdr:grpSp>
    <xdr:clientData/>
  </xdr:twoCellAnchor>
  <xdr:twoCellAnchor>
    <xdr:from>
      <xdr:col>0</xdr:col>
      <xdr:colOff>254000</xdr:colOff>
      <xdr:row>21</xdr:row>
      <xdr:rowOff>76200</xdr:rowOff>
    </xdr:from>
    <xdr:to>
      <xdr:col>3</xdr:col>
      <xdr:colOff>63500</xdr:colOff>
      <xdr:row>23</xdr:row>
      <xdr:rowOff>127000</xdr:rowOff>
    </xdr:to>
    <xdr:sp macro="" textlink="">
      <xdr:nvSpPr>
        <xdr:cNvPr id="106" name="Rectangle 105">
          <a:hlinkClick xmlns:r="http://schemas.openxmlformats.org/officeDocument/2006/relationships" r:id="rId23" tooltip="Assets and Liabilities"/>
          <a:extLst>
            <a:ext uri="{FF2B5EF4-FFF2-40B4-BE49-F238E27FC236}">
              <a16:creationId xmlns:a16="http://schemas.microsoft.com/office/drawing/2014/main" id="{00000000-0008-0000-0700-00006A000000}"/>
            </a:ext>
          </a:extLst>
        </xdr:cNvPr>
        <xdr:cNvSpPr/>
      </xdr:nvSpPr>
      <xdr:spPr>
        <a:xfrm>
          <a:off x="254000" y="4343400"/>
          <a:ext cx="2286000" cy="457200"/>
        </a:xfrm>
        <a:prstGeom prst="rect">
          <a:avLst/>
        </a:prstGeom>
        <a:gradFill flip="none" rotWithShape="1">
          <a:gsLst>
            <a:gs pos="0">
              <a:srgbClr val="D4AF37">
                <a:lumMod val="99801"/>
                <a:lumOff val="199"/>
                <a:alpha val="80000"/>
              </a:srgbClr>
            </a:gs>
            <a:gs pos="98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743856</xdr:colOff>
      <xdr:row>6</xdr:row>
      <xdr:rowOff>52614</xdr:rowOff>
    </xdr:from>
    <xdr:to>
      <xdr:col>20</xdr:col>
      <xdr:colOff>151312</xdr:colOff>
      <xdr:row>39</xdr:row>
      <xdr:rowOff>35198</xdr:rowOff>
    </xdr:to>
    <xdr:grpSp>
      <xdr:nvGrpSpPr>
        <xdr:cNvPr id="2" name="Group 1">
          <a:extLst>
            <a:ext uri="{FF2B5EF4-FFF2-40B4-BE49-F238E27FC236}">
              <a16:creationId xmlns:a16="http://schemas.microsoft.com/office/drawing/2014/main" id="{00000000-0008-0000-0800-000002000000}"/>
            </a:ext>
          </a:extLst>
        </xdr:cNvPr>
        <xdr:cNvGrpSpPr/>
      </xdr:nvGrpSpPr>
      <xdr:grpSpPr>
        <a:xfrm>
          <a:off x="4045856" y="1271814"/>
          <a:ext cx="12615456" cy="6688184"/>
          <a:chOff x="4045856" y="1271814"/>
          <a:chExt cx="12615456" cy="6688184"/>
        </a:xfrm>
      </xdr:grpSpPr>
      <xdr:graphicFrame macro="">
        <xdr:nvGraphicFramePr>
          <xdr:cNvPr id="30" name="Chart 29">
            <a:extLst>
              <a:ext uri="{FF2B5EF4-FFF2-40B4-BE49-F238E27FC236}">
                <a16:creationId xmlns:a16="http://schemas.microsoft.com/office/drawing/2014/main" id="{00000000-0008-0000-0800-00001E000000}"/>
              </a:ext>
            </a:extLst>
          </xdr:cNvPr>
          <xdr:cNvGraphicFramePr/>
        </xdr:nvGraphicFramePr>
        <xdr:xfrm>
          <a:off x="4045856" y="1271814"/>
          <a:ext cx="5057140" cy="28890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1" name="Chart 30">
            <a:extLst>
              <a:ext uri="{FF2B5EF4-FFF2-40B4-BE49-F238E27FC236}">
                <a16:creationId xmlns:a16="http://schemas.microsoft.com/office/drawing/2014/main" id="{00000000-0008-0000-0800-00001F000000}"/>
              </a:ext>
            </a:extLst>
          </xdr:cNvPr>
          <xdr:cNvGraphicFramePr/>
        </xdr:nvGraphicFramePr>
        <xdr:xfrm>
          <a:off x="11595100" y="1271814"/>
          <a:ext cx="5066212" cy="28854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2" name="Chart 31">
            <a:extLst>
              <a:ext uri="{FF2B5EF4-FFF2-40B4-BE49-F238E27FC236}">
                <a16:creationId xmlns:a16="http://schemas.microsoft.com/office/drawing/2014/main" id="{00000000-0008-0000-0800-000020000000}"/>
              </a:ext>
            </a:extLst>
          </xdr:cNvPr>
          <xdr:cNvGraphicFramePr/>
        </xdr:nvGraphicFramePr>
        <xdr:xfrm>
          <a:off x="4045856" y="5074558"/>
          <a:ext cx="5057140" cy="288544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11595101" y="5074558"/>
            <a:ext cx="5066211" cy="288544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solidFill>
                <a:latin typeface="Arial" panose="020B0604020202020204" pitchFamily="34" charset="0"/>
                <a:cs typeface="Arial" panose="020B0604020202020204" pitchFamily="34" charset="0"/>
              </a:rPr>
              <a:t>Brief description </a:t>
            </a:r>
          </a:p>
        </xdr:txBody>
      </xdr:sp>
    </xdr:grpSp>
    <xdr:clientData/>
  </xdr:twoCellAnchor>
  <xdr:twoCellAnchor>
    <xdr:from>
      <xdr:col>0</xdr:col>
      <xdr:colOff>0</xdr:colOff>
      <xdr:row>0</xdr:row>
      <xdr:rowOff>0</xdr:rowOff>
    </xdr:from>
    <xdr:to>
      <xdr:col>24</xdr:col>
      <xdr:colOff>381000</xdr:colOff>
      <xdr:row>64</xdr:row>
      <xdr:rowOff>63500</xdr:rowOff>
    </xdr:to>
    <xdr:grpSp>
      <xdr:nvGrpSpPr>
        <xdr:cNvPr id="63" name="Group 62">
          <a:extLst>
            <a:ext uri="{FF2B5EF4-FFF2-40B4-BE49-F238E27FC236}">
              <a16:creationId xmlns:a16="http://schemas.microsoft.com/office/drawing/2014/main" id="{00000000-0008-0000-0800-00003F000000}"/>
            </a:ext>
          </a:extLst>
        </xdr:cNvPr>
        <xdr:cNvGrpSpPr/>
      </xdr:nvGrpSpPr>
      <xdr:grpSpPr>
        <a:xfrm>
          <a:off x="0" y="0"/>
          <a:ext cx="20193000" cy="13068300"/>
          <a:chOff x="0" y="0"/>
          <a:chExt cx="20193000" cy="13068300"/>
        </a:xfrm>
      </xdr:grpSpPr>
      <xdr:sp macro="" textlink="">
        <xdr:nvSpPr>
          <xdr:cNvPr id="64" name="Rectangle 63">
            <a:extLst>
              <a:ext uri="{FF2B5EF4-FFF2-40B4-BE49-F238E27FC236}">
                <a16:creationId xmlns:a16="http://schemas.microsoft.com/office/drawing/2014/main" id="{00000000-0008-0000-0800-000040000000}"/>
              </a:ext>
            </a:extLst>
          </xdr:cNvPr>
          <xdr:cNvSpPr/>
        </xdr:nvSpPr>
        <xdr:spPr>
          <a:xfrm rot="5400000">
            <a:off x="9730740" y="-9730738"/>
            <a:ext cx="731520" cy="20193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65" name="Picture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598384" cy="717623"/>
          </a:xfrm>
          <a:prstGeom prst="rect">
            <a:avLst/>
          </a:prstGeom>
        </xdr:spPr>
      </xdr:pic>
      <xdr:grpSp>
        <xdr:nvGrpSpPr>
          <xdr:cNvPr id="66" name="Group 65">
            <a:extLst>
              <a:ext uri="{FF2B5EF4-FFF2-40B4-BE49-F238E27FC236}">
                <a16:creationId xmlns:a16="http://schemas.microsoft.com/office/drawing/2014/main" id="{00000000-0008-0000-0800-000042000000}"/>
              </a:ext>
            </a:extLst>
          </xdr:cNvPr>
          <xdr:cNvGrpSpPr/>
        </xdr:nvGrpSpPr>
        <xdr:grpSpPr>
          <a:xfrm>
            <a:off x="14294758" y="92529"/>
            <a:ext cx="3921588" cy="548640"/>
            <a:chOff x="21571858" y="181429"/>
            <a:chExt cx="3921588" cy="548640"/>
          </a:xfrm>
        </xdr:grpSpPr>
        <xdr:pic>
          <xdr:nvPicPr>
            <xdr:cNvPr id="87" name="Graphic 86" descr="Home with solid fill">
              <a:hlinkClick xmlns:r="http://schemas.openxmlformats.org/officeDocument/2006/relationships" r:id="rId5" tooltip="Home"/>
              <a:extLst>
                <a:ext uri="{FF2B5EF4-FFF2-40B4-BE49-F238E27FC236}">
                  <a16:creationId xmlns:a16="http://schemas.microsoft.com/office/drawing/2014/main" id="{00000000-0008-0000-0800-00005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1571858" y="181429"/>
              <a:ext cx="536477" cy="548640"/>
            </a:xfrm>
            <a:prstGeom prst="rect">
              <a:avLst/>
            </a:prstGeom>
          </xdr:spPr>
        </xdr:pic>
        <xdr:pic>
          <xdr:nvPicPr>
            <xdr:cNvPr id="88" name="Graphic 87" descr="Magnifying glass with solid fill">
              <a:extLst>
                <a:ext uri="{FF2B5EF4-FFF2-40B4-BE49-F238E27FC236}">
                  <a16:creationId xmlns:a16="http://schemas.microsoft.com/office/drawing/2014/main" id="{00000000-0008-0000-0800-00005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2421939" y="181429"/>
              <a:ext cx="536475" cy="548640"/>
            </a:xfrm>
            <a:prstGeom prst="rect">
              <a:avLst/>
            </a:prstGeom>
          </xdr:spPr>
        </xdr:pic>
        <xdr:pic>
          <xdr:nvPicPr>
            <xdr:cNvPr id="89" name="Graphic 88" descr="Ringer outline">
              <a:extLst>
                <a:ext uri="{FF2B5EF4-FFF2-40B4-BE49-F238E27FC236}">
                  <a16:creationId xmlns:a16="http://schemas.microsoft.com/office/drawing/2014/main" id="{00000000-0008-0000-0800-000059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122097" y="181429"/>
              <a:ext cx="528872" cy="548640"/>
            </a:xfrm>
            <a:prstGeom prst="rect">
              <a:avLst/>
            </a:prstGeom>
          </xdr:spPr>
        </xdr:pic>
        <xdr:pic>
          <xdr:nvPicPr>
            <xdr:cNvPr id="90" name="Graphic 89" descr="Badge Question Mark outline">
              <a:extLst>
                <a:ext uri="{FF2B5EF4-FFF2-40B4-BE49-F238E27FC236}">
                  <a16:creationId xmlns:a16="http://schemas.microsoft.com/office/drawing/2014/main" id="{00000000-0008-0000-0800-00005A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3272018" y="181429"/>
              <a:ext cx="536475" cy="548640"/>
            </a:xfrm>
            <a:prstGeom prst="rect">
              <a:avLst/>
            </a:prstGeom>
          </xdr:spPr>
        </xdr:pic>
        <xdr:pic>
          <xdr:nvPicPr>
            <xdr:cNvPr id="91" name="Graphic 90" descr="User outline">
              <a:extLst>
                <a:ext uri="{FF2B5EF4-FFF2-40B4-BE49-F238E27FC236}">
                  <a16:creationId xmlns:a16="http://schemas.microsoft.com/office/drawing/2014/main" id="{00000000-0008-0000-0800-00005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4964573" y="181429"/>
              <a:ext cx="528873" cy="548640"/>
            </a:xfrm>
            <a:prstGeom prst="rect">
              <a:avLst/>
            </a:prstGeom>
          </xdr:spPr>
        </xdr:pic>
      </xdr:grpSp>
      <xdr:sp macro="" textlink="">
        <xdr:nvSpPr>
          <xdr:cNvPr id="67" name="Rectangle 66">
            <a:extLst>
              <a:ext uri="{FF2B5EF4-FFF2-40B4-BE49-F238E27FC236}">
                <a16:creationId xmlns:a16="http://schemas.microsoft.com/office/drawing/2014/main" id="{00000000-0008-0000-0800-000043000000}"/>
              </a:ext>
            </a:extLst>
          </xdr:cNvPr>
          <xdr:cNvSpPr/>
        </xdr:nvSpPr>
        <xdr:spPr>
          <a:xfrm>
            <a:off x="12700" y="723900"/>
            <a:ext cx="2535522" cy="12344400"/>
          </a:xfrm>
          <a:prstGeom prst="rect">
            <a:avLst/>
          </a:prstGeom>
          <a:gradFill flip="none" rotWithShape="1">
            <a:gsLst>
              <a:gs pos="0">
                <a:srgbClr val="3944BC">
                  <a:alpha val="94000"/>
                </a:srgbClr>
              </a:gs>
              <a:gs pos="100000">
                <a:srgbClr val="3944BC">
                  <a:lumMod val="90000"/>
                  <a:lumOff val="10000"/>
                  <a:alpha val="85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68" name="Group 67">
            <a:extLst>
              <a:ext uri="{FF2B5EF4-FFF2-40B4-BE49-F238E27FC236}">
                <a16:creationId xmlns:a16="http://schemas.microsoft.com/office/drawing/2014/main" id="{00000000-0008-0000-0800-000044000000}"/>
              </a:ext>
            </a:extLst>
          </xdr:cNvPr>
          <xdr:cNvGrpSpPr/>
        </xdr:nvGrpSpPr>
        <xdr:grpSpPr>
          <a:xfrm>
            <a:off x="358575" y="1353994"/>
            <a:ext cx="2214446" cy="4580719"/>
            <a:chOff x="5587997" y="2667000"/>
            <a:chExt cx="3154685" cy="6372498"/>
          </a:xfrm>
        </xdr:grpSpPr>
        <xdr:grpSp>
          <xdr:nvGrpSpPr>
            <xdr:cNvPr id="69" name="Group 68">
              <a:extLst>
                <a:ext uri="{FF2B5EF4-FFF2-40B4-BE49-F238E27FC236}">
                  <a16:creationId xmlns:a16="http://schemas.microsoft.com/office/drawing/2014/main" id="{00000000-0008-0000-0800-000045000000}"/>
                </a:ext>
              </a:extLst>
            </xdr:cNvPr>
            <xdr:cNvGrpSpPr/>
          </xdr:nvGrpSpPr>
          <xdr:grpSpPr>
            <a:xfrm>
              <a:off x="6237617" y="2703284"/>
              <a:ext cx="2505065" cy="6330767"/>
              <a:chOff x="5386628" y="2394858"/>
              <a:chExt cx="2385465" cy="4063551"/>
            </a:xfrm>
          </xdr:grpSpPr>
          <xdr:sp macro="" textlink="">
            <xdr:nvSpPr>
              <xdr:cNvPr id="79" name="Rectangle 78">
                <a:hlinkClick xmlns:r="http://schemas.openxmlformats.org/officeDocument/2006/relationships" r:id="rId16" tooltip="Analytical Report"/>
                <a:extLst>
                  <a:ext uri="{FF2B5EF4-FFF2-40B4-BE49-F238E27FC236}">
                    <a16:creationId xmlns:a16="http://schemas.microsoft.com/office/drawing/2014/main" id="{00000000-0008-0000-0800-00004F000000}"/>
                  </a:ext>
                </a:extLst>
              </xdr:cNvPr>
              <xdr:cNvSpPr/>
            </xdr:nvSpPr>
            <xdr:spPr>
              <a:xfrm>
                <a:off x="5421085" y="293344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ANALYTICAL REPORT</a:t>
                </a:r>
              </a:p>
            </xdr:txBody>
          </xdr:sp>
          <xdr:sp macro="" textlink="">
            <xdr:nvSpPr>
              <xdr:cNvPr id="80" name="Rectangle 79">
                <a:hlinkClick xmlns:r="http://schemas.openxmlformats.org/officeDocument/2006/relationships" r:id="rId17" tooltip="Sales"/>
                <a:extLst>
                  <a:ext uri="{FF2B5EF4-FFF2-40B4-BE49-F238E27FC236}">
                    <a16:creationId xmlns:a16="http://schemas.microsoft.com/office/drawing/2014/main" id="{00000000-0008-0000-0800-000050000000}"/>
                  </a:ext>
                </a:extLst>
              </xdr:cNvPr>
              <xdr:cNvSpPr/>
            </xdr:nvSpPr>
            <xdr:spPr>
              <a:xfrm>
                <a:off x="5421085" y="3472026"/>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SALES</a:t>
                </a:r>
              </a:p>
            </xdr:txBody>
          </xdr:sp>
          <xdr:sp macro="" textlink="">
            <xdr:nvSpPr>
              <xdr:cNvPr id="81" name="Rectangle 80">
                <a:hlinkClick xmlns:r="http://schemas.openxmlformats.org/officeDocument/2006/relationships" r:id="rId18" tooltip="Debt and Credit"/>
                <a:extLst>
                  <a:ext uri="{FF2B5EF4-FFF2-40B4-BE49-F238E27FC236}">
                    <a16:creationId xmlns:a16="http://schemas.microsoft.com/office/drawing/2014/main" id="{00000000-0008-0000-0800-000051000000}"/>
                  </a:ext>
                </a:extLst>
              </xdr:cNvPr>
              <xdr:cNvSpPr/>
            </xdr:nvSpPr>
            <xdr:spPr>
              <a:xfrm>
                <a:off x="5421085" y="4010610"/>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DEBT AND CREDIT</a:t>
                </a:r>
              </a:p>
            </xdr:txBody>
          </xdr:sp>
          <xdr:sp macro="" textlink="">
            <xdr:nvSpPr>
              <xdr:cNvPr id="82" name="Rectangle 81">
                <a:hlinkClick xmlns:r="http://schemas.openxmlformats.org/officeDocument/2006/relationships" r:id="rId19" tooltip="Cashflow"/>
                <a:extLst>
                  <a:ext uri="{FF2B5EF4-FFF2-40B4-BE49-F238E27FC236}">
                    <a16:creationId xmlns:a16="http://schemas.microsoft.com/office/drawing/2014/main" id="{00000000-0008-0000-0800-000052000000}"/>
                  </a:ext>
                </a:extLst>
              </xdr:cNvPr>
              <xdr:cNvSpPr/>
            </xdr:nvSpPr>
            <xdr:spPr>
              <a:xfrm>
                <a:off x="5421085" y="454919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CASHFLOW</a:t>
                </a:r>
              </a:p>
            </xdr:txBody>
          </xdr:sp>
          <xdr:sp macro="" textlink="">
            <xdr:nvSpPr>
              <xdr:cNvPr id="83" name="Rectangle 82">
                <a:hlinkClick xmlns:r="http://schemas.openxmlformats.org/officeDocument/2006/relationships" r:id="rId20" tooltip="Assets and Liabilities"/>
                <a:extLst>
                  <a:ext uri="{FF2B5EF4-FFF2-40B4-BE49-F238E27FC236}">
                    <a16:creationId xmlns:a16="http://schemas.microsoft.com/office/drawing/2014/main" id="{00000000-0008-0000-0800-000053000000}"/>
                  </a:ext>
                </a:extLst>
              </xdr:cNvPr>
              <xdr:cNvSpPr/>
            </xdr:nvSpPr>
            <xdr:spPr>
              <a:xfrm>
                <a:off x="5386628" y="5047816"/>
                <a:ext cx="2351008" cy="3776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ASSETS &amp; LIABILITIES</a:t>
                </a:r>
              </a:p>
            </xdr:txBody>
          </xdr:sp>
          <xdr:sp macro="" textlink="">
            <xdr:nvSpPr>
              <xdr:cNvPr id="84" name="Rectangle 83">
                <a:hlinkClick xmlns:r="http://schemas.openxmlformats.org/officeDocument/2006/relationships" r:id="rId21" tooltip="Capital"/>
                <a:extLst>
                  <a:ext uri="{FF2B5EF4-FFF2-40B4-BE49-F238E27FC236}">
                    <a16:creationId xmlns:a16="http://schemas.microsoft.com/office/drawing/2014/main" id="{00000000-0008-0000-0800-000054000000}"/>
                  </a:ext>
                </a:extLst>
              </xdr:cNvPr>
              <xdr:cNvSpPr/>
            </xdr:nvSpPr>
            <xdr:spPr>
              <a:xfrm>
                <a:off x="5421085" y="562636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CAPITAL</a:t>
                </a:r>
              </a:p>
            </xdr:txBody>
          </xdr:sp>
          <xdr:sp macro="" textlink="">
            <xdr:nvSpPr>
              <xdr:cNvPr id="85" name="Rectangle 84">
                <a:hlinkClick xmlns:r="http://schemas.openxmlformats.org/officeDocument/2006/relationships" r:id="rId22" tooltip="Budget Comparison"/>
                <a:extLst>
                  <a:ext uri="{FF2B5EF4-FFF2-40B4-BE49-F238E27FC236}">
                    <a16:creationId xmlns:a16="http://schemas.microsoft.com/office/drawing/2014/main" id="{00000000-0008-0000-0800-000055000000}"/>
                  </a:ext>
                </a:extLst>
              </xdr:cNvPr>
              <xdr:cNvSpPr/>
            </xdr:nvSpPr>
            <xdr:spPr>
              <a:xfrm>
                <a:off x="5421085" y="616494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BUDGET </a:t>
                </a:r>
              </a:p>
            </xdr:txBody>
          </xdr:sp>
          <xdr:sp macro="" textlink="">
            <xdr:nvSpPr>
              <xdr:cNvPr id="86" name="Rectangle 85">
                <a:hlinkClick xmlns:r="http://schemas.openxmlformats.org/officeDocument/2006/relationships" r:id="rId23" tooltip="Dashboard"/>
                <a:extLst>
                  <a:ext uri="{FF2B5EF4-FFF2-40B4-BE49-F238E27FC236}">
                    <a16:creationId xmlns:a16="http://schemas.microsoft.com/office/drawing/2014/main" id="{00000000-0008-0000-0800-000056000000}"/>
                  </a:ext>
                </a:extLst>
              </xdr:cNvPr>
              <xdr:cNvSpPr/>
            </xdr:nvSpPr>
            <xdr:spPr>
              <a:xfrm>
                <a:off x="5421085" y="2394858"/>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DASHBOARD</a:t>
                </a:r>
              </a:p>
            </xdr:txBody>
          </xdr:sp>
        </xdr:grpSp>
        <xdr:grpSp>
          <xdr:nvGrpSpPr>
            <xdr:cNvPr id="70" name="Group 69">
              <a:extLst>
                <a:ext uri="{FF2B5EF4-FFF2-40B4-BE49-F238E27FC236}">
                  <a16:creationId xmlns:a16="http://schemas.microsoft.com/office/drawing/2014/main" id="{00000000-0008-0000-0800-000046000000}"/>
                </a:ext>
              </a:extLst>
            </xdr:cNvPr>
            <xdr:cNvGrpSpPr/>
          </xdr:nvGrpSpPr>
          <xdr:grpSpPr>
            <a:xfrm>
              <a:off x="5587997" y="2667000"/>
              <a:ext cx="560318" cy="6372498"/>
              <a:chOff x="5587997" y="2667000"/>
              <a:chExt cx="560318" cy="6372498"/>
            </a:xfrm>
          </xdr:grpSpPr>
          <xdr:pic>
            <xdr:nvPicPr>
              <xdr:cNvPr id="71" name="Graphic 70" descr="Statistics outline">
                <a:extLst>
                  <a:ext uri="{FF2B5EF4-FFF2-40B4-BE49-F238E27FC236}">
                    <a16:creationId xmlns:a16="http://schemas.microsoft.com/office/drawing/2014/main" id="{00000000-0008-0000-0800-000047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5587999" y="3498980"/>
                <a:ext cx="548640" cy="548640"/>
              </a:xfrm>
              <a:prstGeom prst="rect">
                <a:avLst/>
              </a:prstGeom>
            </xdr:spPr>
          </xdr:pic>
          <xdr:pic>
            <xdr:nvPicPr>
              <xdr:cNvPr id="72" name="Graphic 71" descr="Mortgage outline">
                <a:extLst>
                  <a:ext uri="{FF2B5EF4-FFF2-40B4-BE49-F238E27FC236}">
                    <a16:creationId xmlns:a16="http://schemas.microsoft.com/office/drawing/2014/main" id="{00000000-0008-0000-0800-000048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5587999" y="5162940"/>
                <a:ext cx="548640" cy="548640"/>
              </a:xfrm>
              <a:prstGeom prst="rect">
                <a:avLst/>
              </a:prstGeom>
            </xdr:spPr>
          </xdr:pic>
          <xdr:pic>
            <xdr:nvPicPr>
              <xdr:cNvPr id="73" name="Graphic 72" descr="Arrow circle outline">
                <a:extLst>
                  <a:ext uri="{FF2B5EF4-FFF2-40B4-BE49-F238E27FC236}">
                    <a16:creationId xmlns:a16="http://schemas.microsoft.com/office/drawing/2014/main" id="{00000000-0008-0000-0800-000049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5587999" y="5994920"/>
                <a:ext cx="548640" cy="548640"/>
              </a:xfrm>
              <a:prstGeom prst="rect">
                <a:avLst/>
              </a:prstGeom>
            </xdr:spPr>
          </xdr:pic>
          <xdr:pic>
            <xdr:nvPicPr>
              <xdr:cNvPr id="74" name="Graphic 73" descr="Gold bars outline">
                <a:extLst>
                  <a:ext uri="{FF2B5EF4-FFF2-40B4-BE49-F238E27FC236}">
                    <a16:creationId xmlns:a16="http://schemas.microsoft.com/office/drawing/2014/main" id="{00000000-0008-0000-0800-00004A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5587999" y="7658880"/>
                <a:ext cx="548640" cy="548640"/>
              </a:xfrm>
              <a:prstGeom prst="rect">
                <a:avLst/>
              </a:prstGeom>
            </xdr:spPr>
          </xdr:pic>
          <xdr:pic>
            <xdr:nvPicPr>
              <xdr:cNvPr id="75" name="Graphic 74" descr="Clipboard Partially Ticked outline">
                <a:extLst>
                  <a:ext uri="{FF2B5EF4-FFF2-40B4-BE49-F238E27FC236}">
                    <a16:creationId xmlns:a16="http://schemas.microsoft.com/office/drawing/2014/main" id="{00000000-0008-0000-0800-00004B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5587999" y="6826900"/>
                <a:ext cx="548640" cy="548640"/>
              </a:xfrm>
              <a:prstGeom prst="rect">
                <a:avLst/>
              </a:prstGeom>
            </xdr:spPr>
          </xdr:pic>
          <xdr:pic>
            <xdr:nvPicPr>
              <xdr:cNvPr id="76" name="Graphic 75" descr="Bar chart outline">
                <a:extLst>
                  <a:ext uri="{FF2B5EF4-FFF2-40B4-BE49-F238E27FC236}">
                    <a16:creationId xmlns:a16="http://schemas.microsoft.com/office/drawing/2014/main" id="{00000000-0008-0000-0800-00004C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5587999" y="8490858"/>
                <a:ext cx="548640" cy="548640"/>
              </a:xfrm>
              <a:prstGeom prst="rect">
                <a:avLst/>
              </a:prstGeom>
            </xdr:spPr>
          </xdr:pic>
          <xdr:pic>
            <xdr:nvPicPr>
              <xdr:cNvPr id="77" name="Graphic 76" descr="Dollar outline">
                <a:extLst>
                  <a:ext uri="{FF2B5EF4-FFF2-40B4-BE49-F238E27FC236}">
                    <a16:creationId xmlns:a16="http://schemas.microsoft.com/office/drawing/2014/main" id="{00000000-0008-0000-0800-00004D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5587999" y="4330960"/>
                <a:ext cx="548640" cy="548640"/>
              </a:xfrm>
              <a:prstGeom prst="rect">
                <a:avLst/>
              </a:prstGeom>
            </xdr:spPr>
          </xdr:pic>
          <xdr:pic>
            <xdr:nvPicPr>
              <xdr:cNvPr id="78" name="Graphic 77" descr="Pie chart outline">
                <a:extLst>
                  <a:ext uri="{FF2B5EF4-FFF2-40B4-BE49-F238E27FC236}">
                    <a16:creationId xmlns:a16="http://schemas.microsoft.com/office/drawing/2014/main" id="{00000000-0008-0000-0800-00004E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 uri="{96DAC541-7B7A-43D3-8B79-37D633B846F1}">
                    <asvg:svgBlip xmlns:asvg="http://schemas.microsoft.com/office/drawing/2016/SVG/main" r:embed="rId39"/>
                  </a:ext>
                </a:extLst>
              </a:blip>
              <a:stretch>
                <a:fillRect/>
              </a:stretch>
            </xdr:blipFill>
            <xdr:spPr>
              <a:xfrm>
                <a:off x="5587997" y="2667000"/>
                <a:ext cx="560318" cy="560318"/>
              </a:xfrm>
              <a:prstGeom prst="rect">
                <a:avLst/>
              </a:prstGeom>
            </xdr:spPr>
          </xdr:pic>
        </xdr:grpSp>
      </xdr:grpSp>
    </xdr:grpSp>
    <xdr:clientData/>
  </xdr:twoCellAnchor>
  <xdr:twoCellAnchor>
    <xdr:from>
      <xdr:col>0</xdr:col>
      <xdr:colOff>254000</xdr:colOff>
      <xdr:row>24</xdr:row>
      <xdr:rowOff>38100</xdr:rowOff>
    </xdr:from>
    <xdr:to>
      <xdr:col>3</xdr:col>
      <xdr:colOff>63500</xdr:colOff>
      <xdr:row>26</xdr:row>
      <xdr:rowOff>88900</xdr:rowOff>
    </xdr:to>
    <xdr:sp macro="" textlink="">
      <xdr:nvSpPr>
        <xdr:cNvPr id="92" name="Rectangle 91">
          <a:hlinkClick xmlns:r="http://schemas.openxmlformats.org/officeDocument/2006/relationships" r:id="rId21" tooltip="Capital"/>
          <a:extLst>
            <a:ext uri="{FF2B5EF4-FFF2-40B4-BE49-F238E27FC236}">
              <a16:creationId xmlns:a16="http://schemas.microsoft.com/office/drawing/2014/main" id="{00000000-0008-0000-0800-00005C000000}"/>
            </a:ext>
          </a:extLst>
        </xdr:cNvPr>
        <xdr:cNvSpPr/>
      </xdr:nvSpPr>
      <xdr:spPr>
        <a:xfrm>
          <a:off x="254000" y="4914900"/>
          <a:ext cx="2286000" cy="457200"/>
        </a:xfrm>
        <a:prstGeom prst="rect">
          <a:avLst/>
        </a:prstGeom>
        <a:gradFill flip="none" rotWithShape="1">
          <a:gsLst>
            <a:gs pos="0">
              <a:srgbClr val="D4AF37">
                <a:lumMod val="99801"/>
                <a:lumOff val="199"/>
                <a:alpha val="80000"/>
              </a:srgbClr>
            </a:gs>
            <a:gs pos="98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48986</xdr:colOff>
      <xdr:row>40</xdr:row>
      <xdr:rowOff>181429</xdr:rowOff>
    </xdr:from>
    <xdr:to>
      <xdr:col>21</xdr:col>
      <xdr:colOff>243114</xdr:colOff>
      <xdr:row>49</xdr:row>
      <xdr:rowOff>108857</xdr:rowOff>
    </xdr:to>
    <xdr:sp macro="" textlink="">
      <xdr:nvSpPr>
        <xdr:cNvPr id="50" name="TextBox 49">
          <a:extLst>
            <a:ext uri="{FF2B5EF4-FFF2-40B4-BE49-F238E27FC236}">
              <a16:creationId xmlns:a16="http://schemas.microsoft.com/office/drawing/2014/main" id="{00000000-0008-0000-0900-000032000000}"/>
            </a:ext>
          </a:extLst>
        </xdr:cNvPr>
        <xdr:cNvSpPr txBox="1"/>
      </xdr:nvSpPr>
      <xdr:spPr>
        <a:xfrm>
          <a:off x="3350986" y="8309429"/>
          <a:ext cx="14227628" cy="1756228"/>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Brief description of</a:t>
          </a:r>
        </a:p>
      </xdr:txBody>
    </xdr:sp>
    <xdr:clientData/>
  </xdr:twoCellAnchor>
  <xdr:twoCellAnchor>
    <xdr:from>
      <xdr:col>0</xdr:col>
      <xdr:colOff>0</xdr:colOff>
      <xdr:row>0</xdr:row>
      <xdr:rowOff>0</xdr:rowOff>
    </xdr:from>
    <xdr:to>
      <xdr:col>24</xdr:col>
      <xdr:colOff>381000</xdr:colOff>
      <xdr:row>64</xdr:row>
      <xdr:rowOff>63500</xdr:rowOff>
    </xdr:to>
    <xdr:grpSp>
      <xdr:nvGrpSpPr>
        <xdr:cNvPr id="71" name="Group 70">
          <a:extLst>
            <a:ext uri="{FF2B5EF4-FFF2-40B4-BE49-F238E27FC236}">
              <a16:creationId xmlns:a16="http://schemas.microsoft.com/office/drawing/2014/main" id="{00000000-0008-0000-0900-000047000000}"/>
            </a:ext>
          </a:extLst>
        </xdr:cNvPr>
        <xdr:cNvGrpSpPr/>
      </xdr:nvGrpSpPr>
      <xdr:grpSpPr>
        <a:xfrm>
          <a:off x="0" y="0"/>
          <a:ext cx="20193000" cy="13068300"/>
          <a:chOff x="0" y="0"/>
          <a:chExt cx="20193000" cy="13068300"/>
        </a:xfrm>
      </xdr:grpSpPr>
      <xdr:sp macro="" textlink="">
        <xdr:nvSpPr>
          <xdr:cNvPr id="72" name="Rectangle 71">
            <a:extLst>
              <a:ext uri="{FF2B5EF4-FFF2-40B4-BE49-F238E27FC236}">
                <a16:creationId xmlns:a16="http://schemas.microsoft.com/office/drawing/2014/main" id="{00000000-0008-0000-0900-000048000000}"/>
              </a:ext>
            </a:extLst>
          </xdr:cNvPr>
          <xdr:cNvSpPr/>
        </xdr:nvSpPr>
        <xdr:spPr>
          <a:xfrm rot="5400000">
            <a:off x="9730740" y="-9730738"/>
            <a:ext cx="731520" cy="201930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73" name="Picture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98384" cy="717623"/>
          </a:xfrm>
          <a:prstGeom prst="rect">
            <a:avLst/>
          </a:prstGeom>
        </xdr:spPr>
      </xdr:pic>
      <xdr:grpSp>
        <xdr:nvGrpSpPr>
          <xdr:cNvPr id="74" name="Group 73">
            <a:extLst>
              <a:ext uri="{FF2B5EF4-FFF2-40B4-BE49-F238E27FC236}">
                <a16:creationId xmlns:a16="http://schemas.microsoft.com/office/drawing/2014/main" id="{00000000-0008-0000-0900-00004A000000}"/>
              </a:ext>
            </a:extLst>
          </xdr:cNvPr>
          <xdr:cNvGrpSpPr/>
        </xdr:nvGrpSpPr>
        <xdr:grpSpPr>
          <a:xfrm>
            <a:off x="14294758" y="92529"/>
            <a:ext cx="3921588" cy="548640"/>
            <a:chOff x="21571858" y="181429"/>
            <a:chExt cx="3921588" cy="548640"/>
          </a:xfrm>
        </xdr:grpSpPr>
        <xdr:pic>
          <xdr:nvPicPr>
            <xdr:cNvPr id="95" name="Graphic 94" descr="Home with solid fill">
              <a:hlinkClick xmlns:r="http://schemas.openxmlformats.org/officeDocument/2006/relationships" r:id="rId2" tooltip="Home"/>
              <a:extLst>
                <a:ext uri="{FF2B5EF4-FFF2-40B4-BE49-F238E27FC236}">
                  <a16:creationId xmlns:a16="http://schemas.microsoft.com/office/drawing/2014/main" id="{00000000-0008-0000-0900-00005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571858" y="181429"/>
              <a:ext cx="536477" cy="548640"/>
            </a:xfrm>
            <a:prstGeom prst="rect">
              <a:avLst/>
            </a:prstGeom>
          </xdr:spPr>
        </xdr:pic>
        <xdr:pic>
          <xdr:nvPicPr>
            <xdr:cNvPr id="96" name="Graphic 95" descr="Magnifying glass with solid fill">
              <a:extLst>
                <a:ext uri="{FF2B5EF4-FFF2-40B4-BE49-F238E27FC236}">
                  <a16:creationId xmlns:a16="http://schemas.microsoft.com/office/drawing/2014/main" id="{00000000-0008-0000-0900-000060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421939" y="181429"/>
              <a:ext cx="536475" cy="548640"/>
            </a:xfrm>
            <a:prstGeom prst="rect">
              <a:avLst/>
            </a:prstGeom>
          </xdr:spPr>
        </xdr:pic>
        <xdr:pic>
          <xdr:nvPicPr>
            <xdr:cNvPr id="97" name="Graphic 96" descr="Ringer outline">
              <a:extLst>
                <a:ext uri="{FF2B5EF4-FFF2-40B4-BE49-F238E27FC236}">
                  <a16:creationId xmlns:a16="http://schemas.microsoft.com/office/drawing/2014/main" id="{00000000-0008-0000-0900-00006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122097" y="181429"/>
              <a:ext cx="528872" cy="548640"/>
            </a:xfrm>
            <a:prstGeom prst="rect">
              <a:avLst/>
            </a:prstGeom>
          </xdr:spPr>
        </xdr:pic>
        <xdr:pic>
          <xdr:nvPicPr>
            <xdr:cNvPr id="98" name="Graphic 97" descr="Badge Question Mark outline">
              <a:extLst>
                <a:ext uri="{FF2B5EF4-FFF2-40B4-BE49-F238E27FC236}">
                  <a16:creationId xmlns:a16="http://schemas.microsoft.com/office/drawing/2014/main" id="{00000000-0008-0000-0900-00006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3272018" y="181429"/>
              <a:ext cx="536475" cy="548640"/>
            </a:xfrm>
            <a:prstGeom prst="rect">
              <a:avLst/>
            </a:prstGeom>
          </xdr:spPr>
        </xdr:pic>
        <xdr:pic>
          <xdr:nvPicPr>
            <xdr:cNvPr id="99" name="Graphic 98" descr="User outline">
              <a:extLst>
                <a:ext uri="{FF2B5EF4-FFF2-40B4-BE49-F238E27FC236}">
                  <a16:creationId xmlns:a16="http://schemas.microsoft.com/office/drawing/2014/main" id="{00000000-0008-0000-0900-00006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4964573" y="181429"/>
              <a:ext cx="528873" cy="548640"/>
            </a:xfrm>
            <a:prstGeom prst="rect">
              <a:avLst/>
            </a:prstGeom>
          </xdr:spPr>
        </xdr:pic>
      </xdr:grpSp>
      <xdr:sp macro="" textlink="">
        <xdr:nvSpPr>
          <xdr:cNvPr id="75" name="Rectangle 74">
            <a:extLst>
              <a:ext uri="{FF2B5EF4-FFF2-40B4-BE49-F238E27FC236}">
                <a16:creationId xmlns:a16="http://schemas.microsoft.com/office/drawing/2014/main" id="{00000000-0008-0000-0900-00004B000000}"/>
              </a:ext>
            </a:extLst>
          </xdr:cNvPr>
          <xdr:cNvSpPr/>
        </xdr:nvSpPr>
        <xdr:spPr>
          <a:xfrm>
            <a:off x="12700" y="723900"/>
            <a:ext cx="2535522" cy="12344400"/>
          </a:xfrm>
          <a:prstGeom prst="rect">
            <a:avLst/>
          </a:prstGeom>
          <a:gradFill flip="none" rotWithShape="1">
            <a:gsLst>
              <a:gs pos="0">
                <a:srgbClr val="3944BC">
                  <a:alpha val="94000"/>
                </a:srgbClr>
              </a:gs>
              <a:gs pos="100000">
                <a:srgbClr val="3944BC">
                  <a:lumMod val="90000"/>
                  <a:lumOff val="10000"/>
                  <a:alpha val="85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76" name="Group 75">
            <a:extLst>
              <a:ext uri="{FF2B5EF4-FFF2-40B4-BE49-F238E27FC236}">
                <a16:creationId xmlns:a16="http://schemas.microsoft.com/office/drawing/2014/main" id="{00000000-0008-0000-0900-00004C000000}"/>
              </a:ext>
            </a:extLst>
          </xdr:cNvPr>
          <xdr:cNvGrpSpPr/>
        </xdr:nvGrpSpPr>
        <xdr:grpSpPr>
          <a:xfrm>
            <a:off x="358575" y="1353994"/>
            <a:ext cx="2214446" cy="4580719"/>
            <a:chOff x="5587997" y="2667000"/>
            <a:chExt cx="3154685" cy="6372498"/>
          </a:xfrm>
        </xdr:grpSpPr>
        <xdr:grpSp>
          <xdr:nvGrpSpPr>
            <xdr:cNvPr id="77" name="Group 76">
              <a:extLst>
                <a:ext uri="{FF2B5EF4-FFF2-40B4-BE49-F238E27FC236}">
                  <a16:creationId xmlns:a16="http://schemas.microsoft.com/office/drawing/2014/main" id="{00000000-0008-0000-0900-00004D000000}"/>
                </a:ext>
              </a:extLst>
            </xdr:cNvPr>
            <xdr:cNvGrpSpPr/>
          </xdr:nvGrpSpPr>
          <xdr:grpSpPr>
            <a:xfrm>
              <a:off x="6237617" y="2703284"/>
              <a:ext cx="2505065" cy="6330767"/>
              <a:chOff x="5386628" y="2394858"/>
              <a:chExt cx="2385465" cy="4063551"/>
            </a:xfrm>
          </xdr:grpSpPr>
          <xdr:sp macro="" textlink="">
            <xdr:nvSpPr>
              <xdr:cNvPr id="87" name="Rectangle 86">
                <a:hlinkClick xmlns:r="http://schemas.openxmlformats.org/officeDocument/2006/relationships" r:id="rId13" tooltip="Analytical Report"/>
                <a:extLst>
                  <a:ext uri="{FF2B5EF4-FFF2-40B4-BE49-F238E27FC236}">
                    <a16:creationId xmlns:a16="http://schemas.microsoft.com/office/drawing/2014/main" id="{00000000-0008-0000-0900-000057000000}"/>
                  </a:ext>
                </a:extLst>
              </xdr:cNvPr>
              <xdr:cNvSpPr/>
            </xdr:nvSpPr>
            <xdr:spPr>
              <a:xfrm>
                <a:off x="5421085" y="293344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ANALYTICAL REPORT</a:t>
                </a:r>
              </a:p>
            </xdr:txBody>
          </xdr:sp>
          <xdr:sp macro="" textlink="">
            <xdr:nvSpPr>
              <xdr:cNvPr id="88" name="Rectangle 87">
                <a:hlinkClick xmlns:r="http://schemas.openxmlformats.org/officeDocument/2006/relationships" r:id="rId14" tooltip="Sales"/>
                <a:extLst>
                  <a:ext uri="{FF2B5EF4-FFF2-40B4-BE49-F238E27FC236}">
                    <a16:creationId xmlns:a16="http://schemas.microsoft.com/office/drawing/2014/main" id="{00000000-0008-0000-0900-000058000000}"/>
                  </a:ext>
                </a:extLst>
              </xdr:cNvPr>
              <xdr:cNvSpPr/>
            </xdr:nvSpPr>
            <xdr:spPr>
              <a:xfrm>
                <a:off x="5421085" y="3472026"/>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SALES</a:t>
                </a:r>
              </a:p>
            </xdr:txBody>
          </xdr:sp>
          <xdr:sp macro="" textlink="">
            <xdr:nvSpPr>
              <xdr:cNvPr id="89" name="Rectangle 88">
                <a:hlinkClick xmlns:r="http://schemas.openxmlformats.org/officeDocument/2006/relationships" r:id="rId15" tooltip="Debt and Credit"/>
                <a:extLst>
                  <a:ext uri="{FF2B5EF4-FFF2-40B4-BE49-F238E27FC236}">
                    <a16:creationId xmlns:a16="http://schemas.microsoft.com/office/drawing/2014/main" id="{00000000-0008-0000-0900-000059000000}"/>
                  </a:ext>
                </a:extLst>
              </xdr:cNvPr>
              <xdr:cNvSpPr/>
            </xdr:nvSpPr>
            <xdr:spPr>
              <a:xfrm>
                <a:off x="5421085" y="4010610"/>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DEBT AND CREDIT</a:t>
                </a:r>
              </a:p>
            </xdr:txBody>
          </xdr:sp>
          <xdr:sp macro="" textlink="">
            <xdr:nvSpPr>
              <xdr:cNvPr id="90" name="Rectangle 89">
                <a:hlinkClick xmlns:r="http://schemas.openxmlformats.org/officeDocument/2006/relationships" r:id="rId16" tooltip="Cashflow"/>
                <a:extLst>
                  <a:ext uri="{FF2B5EF4-FFF2-40B4-BE49-F238E27FC236}">
                    <a16:creationId xmlns:a16="http://schemas.microsoft.com/office/drawing/2014/main" id="{00000000-0008-0000-0900-00005A000000}"/>
                  </a:ext>
                </a:extLst>
              </xdr:cNvPr>
              <xdr:cNvSpPr/>
            </xdr:nvSpPr>
            <xdr:spPr>
              <a:xfrm>
                <a:off x="5421085" y="454919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CASHFLOW</a:t>
                </a:r>
              </a:p>
            </xdr:txBody>
          </xdr:sp>
          <xdr:sp macro="" textlink="">
            <xdr:nvSpPr>
              <xdr:cNvPr id="91" name="Rectangle 90">
                <a:hlinkClick xmlns:r="http://schemas.openxmlformats.org/officeDocument/2006/relationships" r:id="rId17" tooltip="Assets and Liabilities"/>
                <a:extLst>
                  <a:ext uri="{FF2B5EF4-FFF2-40B4-BE49-F238E27FC236}">
                    <a16:creationId xmlns:a16="http://schemas.microsoft.com/office/drawing/2014/main" id="{00000000-0008-0000-0900-00005B000000}"/>
                  </a:ext>
                </a:extLst>
              </xdr:cNvPr>
              <xdr:cNvSpPr/>
            </xdr:nvSpPr>
            <xdr:spPr>
              <a:xfrm>
                <a:off x="5386628" y="5047816"/>
                <a:ext cx="2351008" cy="3776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ASSETS &amp; LIABILITIES</a:t>
                </a:r>
              </a:p>
            </xdr:txBody>
          </xdr:sp>
          <xdr:sp macro="" textlink="">
            <xdr:nvSpPr>
              <xdr:cNvPr id="92" name="Rectangle 91">
                <a:hlinkClick xmlns:r="http://schemas.openxmlformats.org/officeDocument/2006/relationships" r:id="rId18" tooltip="Capital"/>
                <a:extLst>
                  <a:ext uri="{FF2B5EF4-FFF2-40B4-BE49-F238E27FC236}">
                    <a16:creationId xmlns:a16="http://schemas.microsoft.com/office/drawing/2014/main" id="{00000000-0008-0000-0900-00005C000000}"/>
                  </a:ext>
                </a:extLst>
              </xdr:cNvPr>
              <xdr:cNvSpPr/>
            </xdr:nvSpPr>
            <xdr:spPr>
              <a:xfrm>
                <a:off x="5421085" y="5626362"/>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CAPITAL</a:t>
                </a:r>
              </a:p>
            </xdr:txBody>
          </xdr:sp>
          <xdr:sp macro="" textlink="">
            <xdr:nvSpPr>
              <xdr:cNvPr id="93" name="Rectangle 92">
                <a:hlinkClick xmlns:r="http://schemas.openxmlformats.org/officeDocument/2006/relationships" r:id="rId19" tooltip="Budget Comparison"/>
                <a:extLst>
                  <a:ext uri="{FF2B5EF4-FFF2-40B4-BE49-F238E27FC236}">
                    <a16:creationId xmlns:a16="http://schemas.microsoft.com/office/drawing/2014/main" id="{00000000-0008-0000-0900-00005D000000}"/>
                  </a:ext>
                </a:extLst>
              </xdr:cNvPr>
              <xdr:cNvSpPr/>
            </xdr:nvSpPr>
            <xdr:spPr>
              <a:xfrm>
                <a:off x="5421085" y="6164944"/>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BUDGET </a:t>
                </a:r>
              </a:p>
            </xdr:txBody>
          </xdr:sp>
          <xdr:sp macro="" textlink="">
            <xdr:nvSpPr>
              <xdr:cNvPr id="94" name="Rectangle 93">
                <a:hlinkClick xmlns:r="http://schemas.openxmlformats.org/officeDocument/2006/relationships" r:id="rId20" tooltip="Dashboard"/>
                <a:extLst>
                  <a:ext uri="{FF2B5EF4-FFF2-40B4-BE49-F238E27FC236}">
                    <a16:creationId xmlns:a16="http://schemas.microsoft.com/office/drawing/2014/main" id="{00000000-0008-0000-0900-00005E000000}"/>
                  </a:ext>
                </a:extLst>
              </xdr:cNvPr>
              <xdr:cNvSpPr/>
            </xdr:nvSpPr>
            <xdr:spPr>
              <a:xfrm>
                <a:off x="5421085" y="2394858"/>
                <a:ext cx="2351008" cy="2934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bg1"/>
                    </a:solidFill>
                    <a:latin typeface="Arial" panose="020B0604020202020204" pitchFamily="34" charset="0"/>
                    <a:cs typeface="Arial" panose="020B0604020202020204" pitchFamily="34" charset="0"/>
                  </a:rPr>
                  <a:t>DASHBOARD</a:t>
                </a:r>
              </a:p>
            </xdr:txBody>
          </xdr:sp>
        </xdr:grpSp>
        <xdr:grpSp>
          <xdr:nvGrpSpPr>
            <xdr:cNvPr id="78" name="Group 77">
              <a:extLst>
                <a:ext uri="{FF2B5EF4-FFF2-40B4-BE49-F238E27FC236}">
                  <a16:creationId xmlns:a16="http://schemas.microsoft.com/office/drawing/2014/main" id="{00000000-0008-0000-0900-00004E000000}"/>
                </a:ext>
              </a:extLst>
            </xdr:cNvPr>
            <xdr:cNvGrpSpPr/>
          </xdr:nvGrpSpPr>
          <xdr:grpSpPr>
            <a:xfrm>
              <a:off x="5587997" y="2667000"/>
              <a:ext cx="560318" cy="6372498"/>
              <a:chOff x="5587997" y="2667000"/>
              <a:chExt cx="560318" cy="6372498"/>
            </a:xfrm>
          </xdr:grpSpPr>
          <xdr:pic>
            <xdr:nvPicPr>
              <xdr:cNvPr id="79" name="Graphic 78" descr="Statistics outline">
                <a:extLst>
                  <a:ext uri="{FF2B5EF4-FFF2-40B4-BE49-F238E27FC236}">
                    <a16:creationId xmlns:a16="http://schemas.microsoft.com/office/drawing/2014/main" id="{00000000-0008-0000-0900-00004F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587999" y="3498980"/>
                <a:ext cx="548640" cy="548640"/>
              </a:xfrm>
              <a:prstGeom prst="rect">
                <a:avLst/>
              </a:prstGeom>
            </xdr:spPr>
          </xdr:pic>
          <xdr:pic>
            <xdr:nvPicPr>
              <xdr:cNvPr id="80" name="Graphic 79" descr="Mortgage outline">
                <a:extLst>
                  <a:ext uri="{FF2B5EF4-FFF2-40B4-BE49-F238E27FC236}">
                    <a16:creationId xmlns:a16="http://schemas.microsoft.com/office/drawing/2014/main" id="{00000000-0008-0000-0900-000050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587999" y="5162940"/>
                <a:ext cx="548640" cy="548640"/>
              </a:xfrm>
              <a:prstGeom prst="rect">
                <a:avLst/>
              </a:prstGeom>
            </xdr:spPr>
          </xdr:pic>
          <xdr:pic>
            <xdr:nvPicPr>
              <xdr:cNvPr id="81" name="Graphic 80" descr="Arrow circle outline">
                <a:extLst>
                  <a:ext uri="{FF2B5EF4-FFF2-40B4-BE49-F238E27FC236}">
                    <a16:creationId xmlns:a16="http://schemas.microsoft.com/office/drawing/2014/main" id="{00000000-0008-0000-0900-000051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587999" y="5994920"/>
                <a:ext cx="548640" cy="548640"/>
              </a:xfrm>
              <a:prstGeom prst="rect">
                <a:avLst/>
              </a:prstGeom>
            </xdr:spPr>
          </xdr:pic>
          <xdr:pic>
            <xdr:nvPicPr>
              <xdr:cNvPr id="82" name="Graphic 81" descr="Gold bars outline">
                <a:extLst>
                  <a:ext uri="{FF2B5EF4-FFF2-40B4-BE49-F238E27FC236}">
                    <a16:creationId xmlns:a16="http://schemas.microsoft.com/office/drawing/2014/main" id="{00000000-0008-0000-0900-000052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5587999" y="7658880"/>
                <a:ext cx="548640" cy="548640"/>
              </a:xfrm>
              <a:prstGeom prst="rect">
                <a:avLst/>
              </a:prstGeom>
            </xdr:spPr>
          </xdr:pic>
          <xdr:pic>
            <xdr:nvPicPr>
              <xdr:cNvPr id="83" name="Graphic 82" descr="Clipboard Partially Ticked outline">
                <a:extLst>
                  <a:ext uri="{FF2B5EF4-FFF2-40B4-BE49-F238E27FC236}">
                    <a16:creationId xmlns:a16="http://schemas.microsoft.com/office/drawing/2014/main" id="{00000000-0008-0000-0900-000053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587999" y="6826900"/>
                <a:ext cx="548640" cy="548640"/>
              </a:xfrm>
              <a:prstGeom prst="rect">
                <a:avLst/>
              </a:prstGeom>
            </xdr:spPr>
          </xdr:pic>
          <xdr:pic>
            <xdr:nvPicPr>
              <xdr:cNvPr id="84" name="Graphic 83" descr="Bar chart outline">
                <a:extLst>
                  <a:ext uri="{FF2B5EF4-FFF2-40B4-BE49-F238E27FC236}">
                    <a16:creationId xmlns:a16="http://schemas.microsoft.com/office/drawing/2014/main" id="{00000000-0008-0000-0900-000054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5587999" y="8490858"/>
                <a:ext cx="548640" cy="548640"/>
              </a:xfrm>
              <a:prstGeom prst="rect">
                <a:avLst/>
              </a:prstGeom>
            </xdr:spPr>
          </xdr:pic>
          <xdr:pic>
            <xdr:nvPicPr>
              <xdr:cNvPr id="85" name="Graphic 84" descr="Dollar outline">
                <a:extLst>
                  <a:ext uri="{FF2B5EF4-FFF2-40B4-BE49-F238E27FC236}">
                    <a16:creationId xmlns:a16="http://schemas.microsoft.com/office/drawing/2014/main" id="{00000000-0008-0000-0900-000055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587999" y="4330960"/>
                <a:ext cx="548640" cy="548640"/>
              </a:xfrm>
              <a:prstGeom prst="rect">
                <a:avLst/>
              </a:prstGeom>
            </xdr:spPr>
          </xdr:pic>
          <xdr:pic>
            <xdr:nvPicPr>
              <xdr:cNvPr id="86" name="Graphic 85" descr="Pie chart outline">
                <a:extLst>
                  <a:ext uri="{FF2B5EF4-FFF2-40B4-BE49-F238E27FC236}">
                    <a16:creationId xmlns:a16="http://schemas.microsoft.com/office/drawing/2014/main" id="{00000000-0008-0000-0900-000056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5587997" y="2667000"/>
                <a:ext cx="560318" cy="560318"/>
              </a:xfrm>
              <a:prstGeom prst="rect">
                <a:avLst/>
              </a:prstGeom>
            </xdr:spPr>
          </xdr:pic>
        </xdr:grpSp>
      </xdr:grpSp>
    </xdr:grpSp>
    <xdr:clientData/>
  </xdr:twoCellAnchor>
  <xdr:twoCellAnchor>
    <xdr:from>
      <xdr:col>0</xdr:col>
      <xdr:colOff>254000</xdr:colOff>
      <xdr:row>27</xdr:row>
      <xdr:rowOff>25400</xdr:rowOff>
    </xdr:from>
    <xdr:to>
      <xdr:col>3</xdr:col>
      <xdr:colOff>63500</xdr:colOff>
      <xdr:row>29</xdr:row>
      <xdr:rowOff>76200</xdr:rowOff>
    </xdr:to>
    <xdr:sp macro="" textlink="">
      <xdr:nvSpPr>
        <xdr:cNvPr id="100" name="Rectangle 99">
          <a:hlinkClick xmlns:r="http://schemas.openxmlformats.org/officeDocument/2006/relationships" r:id="rId19" tooltip="Budget"/>
          <a:extLst>
            <a:ext uri="{FF2B5EF4-FFF2-40B4-BE49-F238E27FC236}">
              <a16:creationId xmlns:a16="http://schemas.microsoft.com/office/drawing/2014/main" id="{00000000-0008-0000-0900-000064000000}"/>
            </a:ext>
          </a:extLst>
        </xdr:cNvPr>
        <xdr:cNvSpPr/>
      </xdr:nvSpPr>
      <xdr:spPr>
        <a:xfrm>
          <a:off x="254000" y="5511800"/>
          <a:ext cx="2286000" cy="457200"/>
        </a:xfrm>
        <a:prstGeom prst="rect">
          <a:avLst/>
        </a:prstGeom>
        <a:gradFill flip="none" rotWithShape="1">
          <a:gsLst>
            <a:gs pos="0">
              <a:srgbClr val="D4AF37">
                <a:lumMod val="99801"/>
                <a:lumOff val="199"/>
                <a:alpha val="80000"/>
              </a:srgbClr>
            </a:gs>
            <a:gs pos="98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431800</xdr:colOff>
      <xdr:row>5</xdr:row>
      <xdr:rowOff>76200</xdr:rowOff>
    </xdr:from>
    <xdr:to>
      <xdr:col>21</xdr:col>
      <xdr:colOff>660400</xdr:colOff>
      <xdr:row>39</xdr:row>
      <xdr:rowOff>50800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2908300" y="1092200"/>
          <a:ext cx="15087600" cy="6883400"/>
          <a:chOff x="2908300" y="1092200"/>
          <a:chExt cx="15087600" cy="6883400"/>
        </a:xfrm>
      </xdr:grpSpPr>
      <xdr:sp macro="" textlink="">
        <xdr:nvSpPr>
          <xdr:cNvPr id="10" name="Rectangle 9">
            <a:extLst>
              <a:ext uri="{FF2B5EF4-FFF2-40B4-BE49-F238E27FC236}">
                <a16:creationId xmlns:a16="http://schemas.microsoft.com/office/drawing/2014/main" id="{00000000-0008-0000-0900-00000A000000}"/>
              </a:ext>
            </a:extLst>
          </xdr:cNvPr>
          <xdr:cNvSpPr/>
        </xdr:nvSpPr>
        <xdr:spPr>
          <a:xfrm>
            <a:off x="2908300" y="1092200"/>
            <a:ext cx="15087600" cy="6883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w="19050">
                <a:solidFill>
                  <a:schemeClr val="tx1"/>
                </a:solidFill>
              </a:ln>
              <a:solidFill>
                <a:sysClr val="windowText" lastClr="000000"/>
              </a:solidFill>
            </a:endParaRPr>
          </a:p>
        </xdr:txBody>
      </xdr:sp>
      <xdr:grpSp>
        <xdr:nvGrpSpPr>
          <xdr:cNvPr id="11" name="Group 10">
            <a:extLst>
              <a:ext uri="{FF2B5EF4-FFF2-40B4-BE49-F238E27FC236}">
                <a16:creationId xmlns:a16="http://schemas.microsoft.com/office/drawing/2014/main" id="{00000000-0008-0000-0900-00000B000000}"/>
              </a:ext>
            </a:extLst>
          </xdr:cNvPr>
          <xdr:cNvGrpSpPr/>
        </xdr:nvGrpSpPr>
        <xdr:grpSpPr>
          <a:xfrm>
            <a:off x="3238500" y="1403350"/>
            <a:ext cx="14363700" cy="6242050"/>
            <a:chOff x="3238500" y="1403350"/>
            <a:chExt cx="14363700" cy="6242050"/>
          </a:xfrm>
        </xdr:grpSpPr>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3238500" y="1403350"/>
            <a:ext cx="3657600" cy="2743200"/>
          </xdr:xfrm>
          <a:graphic>
            <a:graphicData uri="http://schemas.openxmlformats.org/drawingml/2006/chart">
              <c:chart xmlns:c="http://schemas.openxmlformats.org/drawingml/2006/chart" xmlns:r="http://schemas.openxmlformats.org/officeDocument/2006/relationships" r:id="rId37"/>
            </a:graphicData>
          </a:graphic>
        </xdr:graphicFrame>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8591550" y="1403350"/>
            <a:ext cx="3657600" cy="2743200"/>
          </xdr:xfrm>
          <a:graphic>
            <a:graphicData uri="http://schemas.openxmlformats.org/drawingml/2006/chart">
              <c:chart xmlns:c="http://schemas.openxmlformats.org/drawingml/2006/chart" xmlns:r="http://schemas.openxmlformats.org/officeDocument/2006/relationships" r:id="rId38"/>
            </a:graphicData>
          </a:graphic>
        </xdr:graphicFrame>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13944600" y="1403350"/>
            <a:ext cx="3657600" cy="2743200"/>
          </xdr:xfrm>
          <a:graphic>
            <a:graphicData uri="http://schemas.openxmlformats.org/drawingml/2006/chart">
              <c:chart xmlns:c="http://schemas.openxmlformats.org/drawingml/2006/chart" xmlns:r="http://schemas.openxmlformats.org/officeDocument/2006/relationships" r:id="rId39"/>
            </a:graphicData>
          </a:graphic>
        </xdr:graphicFrame>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13944600" y="4902200"/>
            <a:ext cx="3657600" cy="2743200"/>
          </xdr:xfrm>
          <a:graphic>
            <a:graphicData uri="http://schemas.openxmlformats.org/drawingml/2006/chart">
              <c:chart xmlns:c="http://schemas.openxmlformats.org/drawingml/2006/chart" xmlns:r="http://schemas.openxmlformats.org/officeDocument/2006/relationships" r:id="rId40"/>
            </a:graphicData>
          </a:graphic>
        </xdr:graphicFrame>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3238500" y="4902200"/>
            <a:ext cx="3657600" cy="2743200"/>
          </xdr:xfrm>
          <a:graphic>
            <a:graphicData uri="http://schemas.openxmlformats.org/drawingml/2006/chart">
              <c:chart xmlns:c="http://schemas.openxmlformats.org/drawingml/2006/chart" xmlns:r="http://schemas.openxmlformats.org/officeDocument/2006/relationships" r:id="rId41"/>
            </a:graphicData>
          </a:graphic>
        </xdr:graphicFrame>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8591550" y="4902200"/>
            <a:ext cx="3657600" cy="2743200"/>
          </xdr:xfrm>
          <a:graphic>
            <a:graphicData uri="http://schemas.openxmlformats.org/drawingml/2006/chart">
              <c:chart xmlns:c="http://schemas.openxmlformats.org/drawingml/2006/chart" xmlns:r="http://schemas.openxmlformats.org/officeDocument/2006/relationships" r:id="rId42"/>
            </a:graphicData>
          </a:graphic>
        </xdr:graphicFrame>
      </xdr:grp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12700</xdr:rowOff>
    </xdr:from>
    <xdr:to>
      <xdr:col>22</xdr:col>
      <xdr:colOff>342900</xdr:colOff>
      <xdr:row>5</xdr:row>
      <xdr:rowOff>12700</xdr:rowOff>
    </xdr:to>
    <xdr:sp macro="" textlink="">
      <xdr:nvSpPr>
        <xdr:cNvPr id="15" name="Rectangle 14">
          <a:extLst>
            <a:ext uri="{FF2B5EF4-FFF2-40B4-BE49-F238E27FC236}">
              <a16:creationId xmlns:a16="http://schemas.microsoft.com/office/drawing/2014/main" id="{00000000-0008-0000-0A00-00000F000000}"/>
            </a:ext>
          </a:extLst>
        </xdr:cNvPr>
        <xdr:cNvSpPr/>
      </xdr:nvSpPr>
      <xdr:spPr>
        <a:xfrm rot="5400000">
          <a:off x="8743950" y="-8731250"/>
          <a:ext cx="1016000" cy="18503900"/>
        </a:xfrm>
        <a:prstGeom prst="rect">
          <a:avLst/>
        </a:prstGeom>
        <a:gradFill flip="none" rotWithShape="1">
          <a:gsLst>
            <a:gs pos="0">
              <a:srgbClr val="002060">
                <a:lumMod val="100000"/>
              </a:srgbClr>
            </a:gs>
            <a:gs pos="99000">
              <a:srgbClr val="002060">
                <a:alpha val="80000"/>
                <a:lumMod val="80000"/>
                <a:lumOff val="20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0</xdr:rowOff>
    </xdr:from>
    <xdr:to>
      <xdr:col>3</xdr:col>
      <xdr:colOff>55776</xdr:colOff>
      <xdr:row>5</xdr:row>
      <xdr:rowOff>90424</xdr:rowOff>
    </xdr:to>
    <xdr:pic>
      <xdr:nvPicPr>
        <xdr:cNvPr id="16" name="Picture 15">
          <a:extLst>
            <a:ext uri="{FF2B5EF4-FFF2-40B4-BE49-F238E27FC236}">
              <a16:creationId xmlns:a16="http://schemas.microsoft.com/office/drawing/2014/main" id="{00000000-0008-0000-0A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532276" cy="1106424"/>
        </a:xfrm>
        <a:prstGeom prst="rect">
          <a:avLst/>
        </a:prstGeom>
      </xdr:spPr>
    </xdr:pic>
    <xdr:clientData/>
  </xdr:twoCellAnchor>
  <xdr:twoCellAnchor>
    <xdr:from>
      <xdr:col>0</xdr:col>
      <xdr:colOff>12700</xdr:colOff>
      <xdr:row>5</xdr:row>
      <xdr:rowOff>12700</xdr:rowOff>
    </xdr:from>
    <xdr:to>
      <xdr:col>5</xdr:col>
      <xdr:colOff>152400</xdr:colOff>
      <xdr:row>66</xdr:row>
      <xdr:rowOff>172356</xdr:rowOff>
    </xdr:to>
    <xdr:sp macro="" textlink="">
      <xdr:nvSpPr>
        <xdr:cNvPr id="17" name="Rectangle 16">
          <a:extLst>
            <a:ext uri="{FF2B5EF4-FFF2-40B4-BE49-F238E27FC236}">
              <a16:creationId xmlns:a16="http://schemas.microsoft.com/office/drawing/2014/main" id="{00000000-0008-0000-0A00-000011000000}"/>
            </a:ext>
          </a:extLst>
        </xdr:cNvPr>
        <xdr:cNvSpPr/>
      </xdr:nvSpPr>
      <xdr:spPr>
        <a:xfrm>
          <a:off x="12700" y="1028700"/>
          <a:ext cx="4267200" cy="12554856"/>
        </a:xfrm>
        <a:prstGeom prst="rect">
          <a:avLst/>
        </a:prstGeom>
        <a:gradFill flip="none" rotWithShape="1">
          <a:gsLst>
            <a:gs pos="0">
              <a:srgbClr val="3944BC">
                <a:alpha val="94000"/>
              </a:srgbClr>
            </a:gs>
            <a:gs pos="100000">
              <a:srgbClr val="3944BC">
                <a:lumMod val="90000"/>
                <a:lumOff val="10000"/>
                <a:alpha val="85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165100</xdr:colOff>
      <xdr:row>8</xdr:row>
      <xdr:rowOff>38100</xdr:rowOff>
    </xdr:from>
    <xdr:to>
      <xdr:col>4</xdr:col>
      <xdr:colOff>807720</xdr:colOff>
      <xdr:row>36</xdr:row>
      <xdr:rowOff>20320</xdr:rowOff>
    </xdr:to>
    <xdr:grpSp>
      <xdr:nvGrpSpPr>
        <xdr:cNvPr id="18" name="Group 17">
          <a:extLst>
            <a:ext uri="{FF2B5EF4-FFF2-40B4-BE49-F238E27FC236}">
              <a16:creationId xmlns:a16="http://schemas.microsoft.com/office/drawing/2014/main" id="{00000000-0008-0000-0A00-000012000000}"/>
            </a:ext>
          </a:extLst>
        </xdr:cNvPr>
        <xdr:cNvGrpSpPr/>
      </xdr:nvGrpSpPr>
      <xdr:grpSpPr>
        <a:xfrm>
          <a:off x="165100" y="1663700"/>
          <a:ext cx="3944620" cy="5671820"/>
          <a:chOff x="469900" y="2527300"/>
          <a:chExt cx="3944620" cy="5671820"/>
        </a:xfrm>
      </xdr:grpSpPr>
      <xdr:grpSp>
        <xdr:nvGrpSpPr>
          <xdr:cNvPr id="19" name="Group 18">
            <a:extLst>
              <a:ext uri="{FF2B5EF4-FFF2-40B4-BE49-F238E27FC236}">
                <a16:creationId xmlns:a16="http://schemas.microsoft.com/office/drawing/2014/main" id="{00000000-0008-0000-0A00-000013000000}"/>
              </a:ext>
            </a:extLst>
          </xdr:cNvPr>
          <xdr:cNvGrpSpPr/>
        </xdr:nvGrpSpPr>
        <xdr:grpSpPr>
          <a:xfrm>
            <a:off x="469900" y="2527300"/>
            <a:ext cx="3931920" cy="5671820"/>
            <a:chOff x="2882900" y="2527300"/>
            <a:chExt cx="3931920" cy="5671820"/>
          </a:xfrm>
        </xdr:grpSpPr>
        <xdr:sp macro="" textlink="">
          <xdr:nvSpPr>
            <xdr:cNvPr id="24" name="Rectangle 23">
              <a:extLst>
                <a:ext uri="{FF2B5EF4-FFF2-40B4-BE49-F238E27FC236}">
                  <a16:creationId xmlns:a16="http://schemas.microsoft.com/office/drawing/2014/main" id="{00000000-0008-0000-0A00-000018000000}"/>
                </a:ext>
              </a:extLst>
            </xdr:cNvPr>
            <xdr:cNvSpPr/>
          </xdr:nvSpPr>
          <xdr:spPr>
            <a:xfrm>
              <a:off x="2882900" y="2527300"/>
              <a:ext cx="3931920" cy="731520"/>
            </a:xfrm>
            <a:prstGeom prst="rect">
              <a:avLst/>
            </a:prstGeom>
            <a:gradFill flip="none" rotWithShape="1">
              <a:gsLst>
                <a:gs pos="0">
                  <a:srgbClr val="D4AF37">
                    <a:alpha val="85000"/>
                  </a:srgbClr>
                </a:gs>
                <a:gs pos="100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5" name="Rectangle 24">
              <a:extLst>
                <a:ext uri="{FF2B5EF4-FFF2-40B4-BE49-F238E27FC236}">
                  <a16:creationId xmlns:a16="http://schemas.microsoft.com/office/drawing/2014/main" id="{00000000-0008-0000-0A00-000019000000}"/>
                </a:ext>
              </a:extLst>
            </xdr:cNvPr>
            <xdr:cNvSpPr/>
          </xdr:nvSpPr>
          <xdr:spPr>
            <a:xfrm>
              <a:off x="2882900" y="7467600"/>
              <a:ext cx="3931920" cy="731520"/>
            </a:xfrm>
            <a:prstGeom prst="rect">
              <a:avLst/>
            </a:prstGeom>
            <a:gradFill flip="none" rotWithShape="1">
              <a:gsLst>
                <a:gs pos="0">
                  <a:srgbClr val="D4AF37">
                    <a:alpha val="85000"/>
                  </a:srgbClr>
                </a:gs>
                <a:gs pos="100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6" name="Rectangle 25">
              <a:extLst>
                <a:ext uri="{FF2B5EF4-FFF2-40B4-BE49-F238E27FC236}">
                  <a16:creationId xmlns:a16="http://schemas.microsoft.com/office/drawing/2014/main" id="{00000000-0008-0000-0A00-00001A000000}"/>
                </a:ext>
              </a:extLst>
            </xdr:cNvPr>
            <xdr:cNvSpPr/>
          </xdr:nvSpPr>
          <xdr:spPr>
            <a:xfrm>
              <a:off x="2882900" y="4997450"/>
              <a:ext cx="3931920" cy="731520"/>
            </a:xfrm>
            <a:prstGeom prst="rect">
              <a:avLst/>
            </a:prstGeom>
            <a:gradFill flip="none" rotWithShape="1">
              <a:gsLst>
                <a:gs pos="0">
                  <a:srgbClr val="D4AF37">
                    <a:alpha val="85000"/>
                  </a:srgbClr>
                </a:gs>
                <a:gs pos="100000">
                  <a:srgbClr val="D4AF37">
                    <a:alpha val="5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nvGrpSpPr>
          <xdr:cNvPr id="20" name="Group 19">
            <a:extLst>
              <a:ext uri="{FF2B5EF4-FFF2-40B4-BE49-F238E27FC236}">
                <a16:creationId xmlns:a16="http://schemas.microsoft.com/office/drawing/2014/main" id="{00000000-0008-0000-0A00-000014000000}"/>
              </a:ext>
            </a:extLst>
          </xdr:cNvPr>
          <xdr:cNvGrpSpPr/>
        </xdr:nvGrpSpPr>
        <xdr:grpSpPr>
          <a:xfrm>
            <a:off x="482600" y="2527300"/>
            <a:ext cx="3931920" cy="5633720"/>
            <a:chOff x="330200" y="2349500"/>
            <a:chExt cx="3931920" cy="5633720"/>
          </a:xfrm>
        </xdr:grpSpPr>
        <xdr:sp macro="" textlink="">
          <xdr:nvSpPr>
            <xdr:cNvPr id="21" name="TextBox 20">
              <a:hlinkClick xmlns:r="http://schemas.openxmlformats.org/officeDocument/2006/relationships" r:id="rId2" tooltip="Balance Sheet"/>
              <a:extLst>
                <a:ext uri="{FF2B5EF4-FFF2-40B4-BE49-F238E27FC236}">
                  <a16:creationId xmlns:a16="http://schemas.microsoft.com/office/drawing/2014/main" id="{00000000-0008-0000-0A00-000015000000}"/>
                </a:ext>
              </a:extLst>
            </xdr:cNvPr>
            <xdr:cNvSpPr txBox="1"/>
          </xdr:nvSpPr>
          <xdr:spPr>
            <a:xfrm>
              <a:off x="330200" y="2349500"/>
              <a:ext cx="3931920" cy="731520"/>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a:solidFill>
                    <a:schemeClr val="bg1"/>
                  </a:solidFill>
                </a:rPr>
                <a:t>Step 1:</a:t>
              </a:r>
              <a:r>
                <a:rPr lang="en-GB" sz="1600" baseline="0">
                  <a:solidFill>
                    <a:schemeClr val="bg1"/>
                  </a:solidFill>
                </a:rPr>
                <a:t> Statement of Financial Position</a:t>
              </a:r>
              <a:endParaRPr lang="en-GB" sz="1600">
                <a:solidFill>
                  <a:schemeClr val="bg1"/>
                </a:solidFill>
              </a:endParaRPr>
            </a:p>
          </xdr:txBody>
        </xdr:sp>
        <xdr:sp macro="" textlink="">
          <xdr:nvSpPr>
            <xdr:cNvPr id="22" name="TextBox 21">
              <a:hlinkClick xmlns:r="http://schemas.openxmlformats.org/officeDocument/2006/relationships" r:id="rId3" tooltip="Income Statement"/>
              <a:extLst>
                <a:ext uri="{FF2B5EF4-FFF2-40B4-BE49-F238E27FC236}">
                  <a16:creationId xmlns:a16="http://schemas.microsoft.com/office/drawing/2014/main" id="{00000000-0008-0000-0A00-000016000000}"/>
                </a:ext>
              </a:extLst>
            </xdr:cNvPr>
            <xdr:cNvSpPr txBox="1"/>
          </xdr:nvSpPr>
          <xdr:spPr>
            <a:xfrm>
              <a:off x="330200" y="4800600"/>
              <a:ext cx="3931920" cy="731520"/>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a:solidFill>
                    <a:schemeClr val="bg1"/>
                  </a:solidFill>
                </a:rPr>
                <a:t>Step 2:</a:t>
              </a:r>
              <a:r>
                <a:rPr lang="en-GB" sz="1600" baseline="0">
                  <a:solidFill>
                    <a:schemeClr val="bg1"/>
                  </a:solidFill>
                </a:rPr>
                <a:t> Statement of Comprehensive Income</a:t>
              </a:r>
              <a:endParaRPr lang="en-GB" sz="1600">
                <a:solidFill>
                  <a:schemeClr val="bg1"/>
                </a:solidFill>
              </a:endParaRPr>
            </a:p>
          </xdr:txBody>
        </xdr:sp>
        <xdr:sp macro="" textlink="">
          <xdr:nvSpPr>
            <xdr:cNvPr id="23" name="TextBox 22">
              <a:hlinkClick xmlns:r="http://schemas.openxmlformats.org/officeDocument/2006/relationships" r:id="rId4" tooltip="Cash Flow"/>
              <a:extLst>
                <a:ext uri="{FF2B5EF4-FFF2-40B4-BE49-F238E27FC236}">
                  <a16:creationId xmlns:a16="http://schemas.microsoft.com/office/drawing/2014/main" id="{00000000-0008-0000-0A00-000017000000}"/>
                </a:ext>
              </a:extLst>
            </xdr:cNvPr>
            <xdr:cNvSpPr txBox="1"/>
          </xdr:nvSpPr>
          <xdr:spPr>
            <a:xfrm>
              <a:off x="330200" y="7251700"/>
              <a:ext cx="3931920" cy="731520"/>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a:solidFill>
                    <a:schemeClr val="bg1"/>
                  </a:solidFill>
                </a:rPr>
                <a:t>Step 3:</a:t>
              </a:r>
              <a:r>
                <a:rPr lang="en-GB" sz="1600" baseline="0">
                  <a:solidFill>
                    <a:schemeClr val="bg1"/>
                  </a:solidFill>
                </a:rPr>
                <a:t> Statement of Cash Flow</a:t>
              </a:r>
              <a:endParaRPr lang="en-GB" sz="1600">
                <a:solidFill>
                  <a:schemeClr val="bg1"/>
                </a:solidFill>
              </a:endParaRPr>
            </a:p>
          </xdr:txBody>
        </xdr:sp>
      </xdr:grpSp>
    </xdr:grpSp>
    <xdr:clientData/>
  </xdr:twoCellAnchor>
  <xdr:twoCellAnchor>
    <xdr:from>
      <xdr:col>8</xdr:col>
      <xdr:colOff>254000</xdr:colOff>
      <xdr:row>0</xdr:row>
      <xdr:rowOff>0</xdr:rowOff>
    </xdr:from>
    <xdr:to>
      <xdr:col>13</xdr:col>
      <xdr:colOff>698500</xdr:colOff>
      <xdr:row>3</xdr:row>
      <xdr:rowOff>165100</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6858000" y="0"/>
          <a:ext cx="4572000"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rPr>
            <a:t>Projected Financial</a:t>
          </a:r>
          <a:r>
            <a:rPr lang="en-GB" sz="2000" b="1" baseline="0">
              <a:solidFill>
                <a:schemeClr val="bg1"/>
              </a:solidFill>
            </a:rPr>
            <a:t> Performance</a:t>
          </a:r>
          <a:endParaRPr lang="en-GB" sz="2000" b="1">
            <a:solidFill>
              <a:schemeClr val="bg1"/>
            </a:solidFill>
          </a:endParaRPr>
        </a:p>
      </xdr:txBody>
    </xdr:sp>
    <xdr:clientData/>
  </xdr:twoCellAnchor>
  <xdr:twoCellAnchor>
    <xdr:from>
      <xdr:col>6</xdr:col>
      <xdr:colOff>330200</xdr:colOff>
      <xdr:row>5</xdr:row>
      <xdr:rowOff>190500</xdr:rowOff>
    </xdr:from>
    <xdr:to>
      <xdr:col>20</xdr:col>
      <xdr:colOff>419100</xdr:colOff>
      <xdr:row>50</xdr:row>
      <xdr:rowOff>83457</xdr:rowOff>
    </xdr:to>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5283200" y="1206500"/>
          <a:ext cx="11645900" cy="903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200"/>
            <a:t>Things</a:t>
          </a:r>
          <a:r>
            <a:rPr lang="en-GB" sz="3200" baseline="0"/>
            <a:t> to Consider.</a:t>
          </a:r>
        </a:p>
        <a:p>
          <a:pPr algn="l"/>
          <a:endParaRPr lang="en-GB" sz="2000" baseline="0"/>
        </a:p>
        <a:p>
          <a:pPr algn="l"/>
          <a:r>
            <a:rPr lang="en-GB" sz="2000"/>
            <a:t>Step 1:</a:t>
          </a:r>
        </a:p>
        <a:p>
          <a:pPr algn="l"/>
          <a:endParaRPr lang="en-GB" sz="2000"/>
        </a:p>
        <a:p>
          <a:pPr algn="l"/>
          <a:r>
            <a:rPr lang="en-GB" sz="1800"/>
            <a:t>- Are you planning to purchase or</a:t>
          </a:r>
          <a:r>
            <a:rPr lang="en-GB" sz="1800" baseline="0"/>
            <a:t> sell</a:t>
          </a:r>
          <a:r>
            <a:rPr lang="en-GB" sz="1800"/>
            <a:t> assets?</a:t>
          </a:r>
        </a:p>
        <a:p>
          <a:pPr algn="l"/>
          <a:r>
            <a:rPr lang="en-GB" sz="1800"/>
            <a:t>- Are you planning on taking out a</a:t>
          </a:r>
          <a:r>
            <a:rPr lang="en-GB" sz="1800" baseline="0"/>
            <a:t> new loan?</a:t>
          </a:r>
        </a:p>
        <a:p>
          <a:pPr algn="l"/>
          <a:r>
            <a:rPr lang="en-GB" sz="1800" baseline="0"/>
            <a:t>- Are any current debts going to be paid off in the coming financial year?</a:t>
          </a:r>
        </a:p>
        <a:p>
          <a:pPr algn="l"/>
          <a:endParaRPr lang="en-GB" sz="1800" baseline="0"/>
        </a:p>
        <a:p>
          <a:pPr algn="l"/>
          <a:endParaRPr lang="en-GB" sz="1800" baseline="0"/>
        </a:p>
        <a:p>
          <a:pPr algn="l"/>
          <a:r>
            <a:rPr lang="en-GB" sz="2000" baseline="0"/>
            <a:t>Step 2:</a:t>
          </a:r>
        </a:p>
        <a:p>
          <a:pPr algn="l"/>
          <a:endParaRPr lang="en-GB" sz="2000" baseline="0"/>
        </a:p>
        <a:p>
          <a:pPr algn="l"/>
          <a:r>
            <a:rPr lang="en-GB" sz="1800" baseline="0"/>
            <a:t>- How much do you expect sales to increase by?</a:t>
          </a:r>
        </a:p>
        <a:p>
          <a:pPr algn="l"/>
          <a:r>
            <a:rPr lang="en-GB" sz="1800" baseline="0"/>
            <a:t>- Are there any other income sources?</a:t>
          </a:r>
        </a:p>
        <a:p>
          <a:pPr algn="l"/>
          <a:r>
            <a:rPr lang="en-GB" sz="1800" baseline="0"/>
            <a:t>- What is your mark up on Cost of Sales?</a:t>
          </a:r>
        </a:p>
        <a:p>
          <a:pPr algn="l"/>
          <a:r>
            <a:rPr lang="en-GB" sz="1800" baseline="0"/>
            <a:t>- Are you planning on hiring more employees?</a:t>
          </a:r>
        </a:p>
        <a:p>
          <a:pPr algn="l"/>
          <a:r>
            <a:rPr lang="en-GB" sz="1800" baseline="0"/>
            <a:t>- Which Operating Expenses will remain consistent?</a:t>
          </a:r>
        </a:p>
        <a:p>
          <a:pPr algn="l"/>
          <a:r>
            <a:rPr lang="en-GB" sz="1800" baseline="0"/>
            <a:t>- Which Operating Expenses will vary?</a:t>
          </a:r>
        </a:p>
        <a:p>
          <a:pPr algn="l"/>
          <a:endParaRPr lang="en-GB" sz="1800" baseline="0"/>
        </a:p>
        <a:p>
          <a:pPr algn="l"/>
          <a:endParaRPr lang="en-GB" sz="1800" baseline="0"/>
        </a:p>
        <a:p>
          <a:pPr algn="l"/>
          <a:r>
            <a:rPr lang="en-GB" sz="2000" baseline="0"/>
            <a:t>Step 3:</a:t>
          </a:r>
        </a:p>
        <a:p>
          <a:pPr algn="l"/>
          <a:endParaRPr lang="en-GB" sz="2000" baseline="0"/>
        </a:p>
        <a:p>
          <a:pPr algn="l"/>
          <a:r>
            <a:rPr lang="en-GB" sz="1800" baseline="0"/>
            <a:t>- What percentage of purchases are paid for in cash?</a:t>
          </a:r>
        </a:p>
        <a:p>
          <a:pPr algn="l"/>
          <a:r>
            <a:rPr lang="en-GB" sz="1800" baseline="0"/>
            <a:t>- What percentage of sales do customers pay for in cash?</a:t>
          </a:r>
        </a:p>
        <a:p>
          <a:pPr algn="l"/>
          <a:endParaRPr lang="en-GB" sz="1800" baseline="0"/>
        </a:p>
        <a:p>
          <a:pPr algn="l"/>
          <a:endParaRPr lang="en-GB" sz="1800" baseline="0"/>
        </a:p>
        <a:p>
          <a:pPr algn="l"/>
          <a:endParaRPr lang="en-GB" sz="2000"/>
        </a:p>
        <a:p>
          <a:pPr algn="l"/>
          <a:endParaRPr lang="en-GB" sz="1800"/>
        </a:p>
      </xdr:txBody>
    </xdr:sp>
    <xdr:clientData/>
  </xdr:twoCellAnchor>
  <xdr:twoCellAnchor>
    <xdr:from>
      <xdr:col>20</xdr:col>
      <xdr:colOff>685800</xdr:colOff>
      <xdr:row>1</xdr:row>
      <xdr:rowOff>38100</xdr:rowOff>
    </xdr:from>
    <xdr:to>
      <xdr:col>21</xdr:col>
      <xdr:colOff>396777</xdr:colOff>
      <xdr:row>3</xdr:row>
      <xdr:rowOff>180340</xdr:rowOff>
    </xdr:to>
    <xdr:pic>
      <xdr:nvPicPr>
        <xdr:cNvPr id="2" name="Graphic 1" descr="Home with solid fill">
          <a:hlinkClick xmlns:r="http://schemas.openxmlformats.org/officeDocument/2006/relationships" r:id="rId5" tooltip="Hom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195800" y="241300"/>
          <a:ext cx="536477" cy="5486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3.xml"/><Relationship Id="rId4" Type="http://schemas.openxmlformats.org/officeDocument/2006/relationships/ctrlProp" Target="../ctrlProps/ctrlProp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90EDB-9D1A-3F4B-90E1-796C8E82174A}">
  <dimension ref="A1"/>
  <sheetViews>
    <sheetView workbookViewId="0"/>
  </sheetViews>
  <sheetFormatPr baseColWidth="10" defaultRowHeight="16"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EE11-0775-1E43-9965-B8A5BC5457FE}">
  <dimension ref="A1"/>
  <sheetViews>
    <sheetView showGridLines="0" showRowColHeaders="0" zoomScaleNormal="100" workbookViewId="0"/>
  </sheetViews>
  <sheetFormatPr baseColWidth="10" defaultRowHeight="16" x14ac:dyDescent="0.2"/>
  <cols>
    <col min="1" max="16384" width="10.83203125" style="1"/>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8E46A-CB1E-BC47-8DC5-3B6713966ED9}">
  <sheetPr>
    <tabColor theme="5"/>
  </sheetPr>
  <dimension ref="A1"/>
  <sheetViews>
    <sheetView showGridLines="0" showRowColHeaders="0" workbookViewId="0"/>
  </sheetViews>
  <sheetFormatPr baseColWidth="10" defaultRowHeight="16" x14ac:dyDescent="0.2"/>
  <cols>
    <col min="1" max="16384" width="10.83203125" style="1"/>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BA9C9-42A4-CA4D-9048-7FC7142DF8E3}">
  <dimension ref="A6:R47"/>
  <sheetViews>
    <sheetView showGridLines="0" showRowColHeaders="0" topLeftCell="A6" workbookViewId="0"/>
  </sheetViews>
  <sheetFormatPr baseColWidth="10" defaultRowHeight="16" x14ac:dyDescent="0.2"/>
  <cols>
    <col min="1" max="1" width="26.5" style="1" customWidth="1"/>
    <col min="2" max="2" width="10.83203125" style="1"/>
    <col min="3" max="4" width="20.33203125" style="1" customWidth="1"/>
    <col min="5" max="5" width="10.83203125" style="1"/>
    <col min="6" max="18" width="13.83203125" style="1" customWidth="1"/>
    <col min="19" max="16384" width="10.83203125" style="1"/>
  </cols>
  <sheetData>
    <row r="6" spans="1:18" ht="27" thickBot="1" x14ac:dyDescent="0.35">
      <c r="D6" s="172" t="str">
        <f>IF(C24=C46,"Correct","Error")</f>
        <v>Correct</v>
      </c>
    </row>
    <row r="7" spans="1:18" ht="21" thickTop="1" thickBot="1" x14ac:dyDescent="0.3">
      <c r="A7" s="173" t="s">
        <v>79</v>
      </c>
      <c r="B7" s="174"/>
      <c r="C7" s="174"/>
      <c r="D7" s="174"/>
      <c r="F7" s="574" t="s">
        <v>80</v>
      </c>
      <c r="G7" s="575"/>
      <c r="H7" s="575"/>
      <c r="I7" s="575"/>
      <c r="J7" s="575"/>
      <c r="K7" s="575"/>
      <c r="L7" s="575"/>
      <c r="M7" s="575"/>
      <c r="N7" s="575"/>
      <c r="O7" s="575"/>
      <c r="P7" s="575"/>
      <c r="Q7" s="575"/>
      <c r="R7" s="576"/>
    </row>
    <row r="8" spans="1:18" ht="21" thickTop="1" thickBot="1" x14ac:dyDescent="0.3">
      <c r="A8" s="176" t="s">
        <v>81</v>
      </c>
      <c r="B8" s="177" t="s">
        <v>82</v>
      </c>
      <c r="C8" s="238" t="s">
        <v>83</v>
      </c>
      <c r="D8" s="175" t="s">
        <v>84</v>
      </c>
      <c r="F8" s="179" t="s">
        <v>3</v>
      </c>
      <c r="G8" s="180" t="s">
        <v>4</v>
      </c>
      <c r="H8" s="180" t="s">
        <v>5</v>
      </c>
      <c r="I8" s="181" t="s">
        <v>6</v>
      </c>
      <c r="J8" s="181" t="s">
        <v>7</v>
      </c>
      <c r="K8" s="181" t="s">
        <v>8</v>
      </c>
      <c r="L8" s="181" t="s">
        <v>9</v>
      </c>
      <c r="M8" s="181" t="s">
        <v>10</v>
      </c>
      <c r="N8" s="181" t="s">
        <v>11</v>
      </c>
      <c r="O8" s="181" t="s">
        <v>12</v>
      </c>
      <c r="P8" s="181" t="s">
        <v>1</v>
      </c>
      <c r="Q8" s="182" t="s">
        <v>2</v>
      </c>
      <c r="R8" s="239" t="s">
        <v>85</v>
      </c>
    </row>
    <row r="9" spans="1:18" ht="20" thickTop="1" x14ac:dyDescent="0.25">
      <c r="A9" s="183"/>
      <c r="B9" s="184"/>
      <c r="C9" s="240"/>
      <c r="D9" s="185"/>
      <c r="E9" s="186"/>
      <c r="F9" s="187"/>
      <c r="G9" s="188"/>
      <c r="H9" s="188"/>
      <c r="I9" s="189"/>
      <c r="J9" s="189"/>
      <c r="K9" s="189"/>
      <c r="L9" s="189"/>
      <c r="M9" s="189"/>
      <c r="N9" s="189"/>
      <c r="O9" s="189"/>
      <c r="P9" s="189"/>
      <c r="Q9" s="190"/>
      <c r="R9" s="241"/>
    </row>
    <row r="10" spans="1:18" ht="19" x14ac:dyDescent="0.25">
      <c r="A10" s="192" t="s">
        <v>86</v>
      </c>
      <c r="B10" s="184"/>
      <c r="C10" s="240"/>
      <c r="D10" s="185"/>
      <c r="E10" s="186"/>
      <c r="F10" s="187"/>
      <c r="G10" s="188"/>
      <c r="H10" s="188"/>
      <c r="I10" s="189"/>
      <c r="J10" s="189"/>
      <c r="K10" s="189"/>
      <c r="L10" s="189"/>
      <c r="M10" s="189"/>
      <c r="N10" s="189"/>
      <c r="O10" s="189"/>
      <c r="P10" s="189"/>
      <c r="Q10" s="190"/>
      <c r="R10" s="242"/>
    </row>
    <row r="11" spans="1:18" ht="19" x14ac:dyDescent="0.25">
      <c r="A11" s="192" t="s">
        <v>87</v>
      </c>
      <c r="B11" s="184"/>
      <c r="C11" s="240"/>
      <c r="D11" s="185"/>
      <c r="E11" s="186"/>
      <c r="F11" s="187"/>
      <c r="G11" s="188"/>
      <c r="H11" s="188"/>
      <c r="I11" s="189"/>
      <c r="J11" s="189"/>
      <c r="K11" s="189"/>
      <c r="L11" s="189"/>
      <c r="M11" s="189"/>
      <c r="N11" s="189"/>
      <c r="O11" s="189"/>
      <c r="P11" s="189"/>
      <c r="Q11" s="190"/>
      <c r="R11" s="242"/>
    </row>
    <row r="12" spans="1:18" ht="19" x14ac:dyDescent="0.25">
      <c r="A12" s="183" t="s">
        <v>88</v>
      </c>
      <c r="B12" s="184"/>
      <c r="C12" s="243">
        <f>R12</f>
        <v>0</v>
      </c>
      <c r="D12" s="194">
        <v>0</v>
      </c>
      <c r="E12" s="186"/>
      <c r="F12" s="195">
        <v>0</v>
      </c>
      <c r="G12" s="196">
        <v>0</v>
      </c>
      <c r="H12" s="196">
        <v>0</v>
      </c>
      <c r="I12" s="197">
        <v>0</v>
      </c>
      <c r="J12" s="197">
        <v>0</v>
      </c>
      <c r="K12" s="197">
        <v>0</v>
      </c>
      <c r="L12" s="197">
        <v>0</v>
      </c>
      <c r="M12" s="197">
        <v>0</v>
      </c>
      <c r="N12" s="197">
        <v>0</v>
      </c>
      <c r="O12" s="197">
        <v>0</v>
      </c>
      <c r="P12" s="197">
        <v>0</v>
      </c>
      <c r="Q12" s="198">
        <v>0</v>
      </c>
      <c r="R12" s="244">
        <f>SUM(F12:Q12)</f>
        <v>0</v>
      </c>
    </row>
    <row r="13" spans="1:18" ht="20" thickBot="1" x14ac:dyDescent="0.3">
      <c r="A13" s="183" t="s">
        <v>89</v>
      </c>
      <c r="B13" s="184"/>
      <c r="C13" s="243">
        <f>R13</f>
        <v>0</v>
      </c>
      <c r="D13" s="194">
        <v>0</v>
      </c>
      <c r="E13" s="186"/>
      <c r="F13" s="195">
        <v>0</v>
      </c>
      <c r="G13" s="196">
        <v>0</v>
      </c>
      <c r="H13" s="196">
        <v>0</v>
      </c>
      <c r="I13" s="197">
        <v>0</v>
      </c>
      <c r="J13" s="197">
        <v>0</v>
      </c>
      <c r="K13" s="197">
        <v>0</v>
      </c>
      <c r="L13" s="197">
        <v>0</v>
      </c>
      <c r="M13" s="197">
        <v>0</v>
      </c>
      <c r="N13" s="197">
        <v>0</v>
      </c>
      <c r="O13" s="197">
        <v>0</v>
      </c>
      <c r="P13" s="197">
        <v>0</v>
      </c>
      <c r="Q13" s="198">
        <v>0</v>
      </c>
      <c r="R13" s="244">
        <f>SUM(F13:Q13)</f>
        <v>0</v>
      </c>
    </row>
    <row r="14" spans="1:18" ht="21" thickTop="1" thickBot="1" x14ac:dyDescent="0.3">
      <c r="A14" s="199"/>
      <c r="B14" s="200"/>
      <c r="C14" s="245">
        <f>R14</f>
        <v>0</v>
      </c>
      <c r="D14" s="201">
        <f>SUM(D12:D13)</f>
        <v>0</v>
      </c>
      <c r="E14" s="186"/>
      <c r="F14" s="202">
        <f>SUM(F12:F13)</f>
        <v>0</v>
      </c>
      <c r="G14" s="203">
        <f t="shared" ref="G14:Q14" si="0">SUM(G12:G13)</f>
        <v>0</v>
      </c>
      <c r="H14" s="203">
        <f t="shared" si="0"/>
        <v>0</v>
      </c>
      <c r="I14" s="204">
        <f t="shared" si="0"/>
        <v>0</v>
      </c>
      <c r="J14" s="204">
        <f t="shared" si="0"/>
        <v>0</v>
      </c>
      <c r="K14" s="204">
        <f t="shared" si="0"/>
        <v>0</v>
      </c>
      <c r="L14" s="204">
        <f t="shared" si="0"/>
        <v>0</v>
      </c>
      <c r="M14" s="204">
        <f t="shared" si="0"/>
        <v>0</v>
      </c>
      <c r="N14" s="204">
        <f t="shared" si="0"/>
        <v>0</v>
      </c>
      <c r="O14" s="204">
        <f t="shared" si="0"/>
        <v>0</v>
      </c>
      <c r="P14" s="204">
        <f t="shared" si="0"/>
        <v>0</v>
      </c>
      <c r="Q14" s="205">
        <f t="shared" si="0"/>
        <v>0</v>
      </c>
      <c r="R14" s="246">
        <f>SUM(F14:Q14)</f>
        <v>0</v>
      </c>
    </row>
    <row r="15" spans="1:18" ht="20" thickTop="1" x14ac:dyDescent="0.25">
      <c r="A15" s="183"/>
      <c r="B15" s="184"/>
      <c r="C15" s="243"/>
      <c r="D15" s="194"/>
      <c r="E15" s="186"/>
      <c r="F15" s="195"/>
      <c r="G15" s="196"/>
      <c r="H15" s="196"/>
      <c r="I15" s="197"/>
      <c r="J15" s="197"/>
      <c r="K15" s="197"/>
      <c r="L15" s="197"/>
      <c r="M15" s="197"/>
      <c r="N15" s="197"/>
      <c r="O15" s="197"/>
      <c r="P15" s="197"/>
      <c r="Q15" s="198"/>
      <c r="R15" s="244"/>
    </row>
    <row r="16" spans="1:18" ht="19" x14ac:dyDescent="0.25">
      <c r="A16" s="192" t="s">
        <v>49</v>
      </c>
      <c r="B16" s="184"/>
      <c r="C16" s="243"/>
      <c r="D16" s="194"/>
      <c r="E16" s="186"/>
      <c r="F16" s="195"/>
      <c r="G16" s="196"/>
      <c r="H16" s="196"/>
      <c r="I16" s="197"/>
      <c r="J16" s="197"/>
      <c r="K16" s="197"/>
      <c r="L16" s="197"/>
      <c r="M16" s="197"/>
      <c r="N16" s="197"/>
      <c r="O16" s="197"/>
      <c r="P16" s="197"/>
      <c r="Q16" s="198"/>
      <c r="R16" s="244"/>
    </row>
    <row r="17" spans="1:18" ht="19" x14ac:dyDescent="0.25">
      <c r="A17" s="183" t="s">
        <v>90</v>
      </c>
      <c r="B17" s="184"/>
      <c r="C17" s="243">
        <f>R17</f>
        <v>0</v>
      </c>
      <c r="D17" s="194">
        <v>0</v>
      </c>
      <c r="E17" s="186"/>
      <c r="F17" s="195">
        <v>0</v>
      </c>
      <c r="G17" s="196">
        <v>0</v>
      </c>
      <c r="H17" s="196">
        <v>0</v>
      </c>
      <c r="I17" s="196">
        <v>0</v>
      </c>
      <c r="J17" s="197">
        <v>0</v>
      </c>
      <c r="K17" s="197">
        <v>0</v>
      </c>
      <c r="L17" s="197">
        <v>0</v>
      </c>
      <c r="M17" s="197">
        <v>0</v>
      </c>
      <c r="N17" s="197">
        <v>0</v>
      </c>
      <c r="O17" s="197">
        <v>0</v>
      </c>
      <c r="P17" s="197">
        <v>0</v>
      </c>
      <c r="Q17" s="198">
        <v>0</v>
      </c>
      <c r="R17" s="244">
        <f>SUM(F17:Q17)</f>
        <v>0</v>
      </c>
    </row>
    <row r="18" spans="1:18" ht="19" x14ac:dyDescent="0.25">
      <c r="A18" s="183" t="s">
        <v>91</v>
      </c>
      <c r="B18" s="184"/>
      <c r="C18" s="243">
        <f>R18</f>
        <v>0</v>
      </c>
      <c r="D18" s="194">
        <v>0</v>
      </c>
      <c r="E18" s="186"/>
      <c r="F18" s="195">
        <v>0</v>
      </c>
      <c r="G18" s="196">
        <v>0</v>
      </c>
      <c r="H18" s="196">
        <v>0</v>
      </c>
      <c r="I18" s="196">
        <v>0</v>
      </c>
      <c r="J18" s="197">
        <v>0</v>
      </c>
      <c r="K18" s="197">
        <v>0</v>
      </c>
      <c r="L18" s="197">
        <v>0</v>
      </c>
      <c r="M18" s="197">
        <v>0</v>
      </c>
      <c r="N18" s="197">
        <v>0</v>
      </c>
      <c r="O18" s="197">
        <v>0</v>
      </c>
      <c r="P18" s="197">
        <v>0</v>
      </c>
      <c r="Q18" s="198">
        <v>0</v>
      </c>
      <c r="R18" s="244">
        <f>SUM(F18:Q18)</f>
        <v>0</v>
      </c>
    </row>
    <row r="19" spans="1:18" ht="19" x14ac:dyDescent="0.25">
      <c r="A19" s="183" t="s">
        <v>92</v>
      </c>
      <c r="B19" s="184"/>
      <c r="C19" s="243">
        <f>R19</f>
        <v>0</v>
      </c>
      <c r="D19" s="194">
        <v>0</v>
      </c>
      <c r="E19" s="186"/>
      <c r="F19" s="195">
        <v>0</v>
      </c>
      <c r="G19" s="196">
        <v>0</v>
      </c>
      <c r="H19" s="196">
        <v>0</v>
      </c>
      <c r="I19" s="196">
        <v>0</v>
      </c>
      <c r="J19" s="196">
        <v>0</v>
      </c>
      <c r="K19" s="197">
        <v>0</v>
      </c>
      <c r="L19" s="197">
        <v>0</v>
      </c>
      <c r="M19" s="197">
        <v>0</v>
      </c>
      <c r="N19" s="197">
        <v>0</v>
      </c>
      <c r="O19" s="197">
        <v>0</v>
      </c>
      <c r="P19" s="197">
        <v>0</v>
      </c>
      <c r="Q19" s="198">
        <v>0</v>
      </c>
      <c r="R19" s="244">
        <f>SUM(F19:Q19)</f>
        <v>0</v>
      </c>
    </row>
    <row r="20" spans="1:18" ht="19" x14ac:dyDescent="0.25">
      <c r="A20" s="183" t="s">
        <v>93</v>
      </c>
      <c r="B20" s="184"/>
      <c r="C20" s="243">
        <f>R20</f>
        <v>0</v>
      </c>
      <c r="D20" s="194">
        <v>0</v>
      </c>
      <c r="E20" s="186"/>
      <c r="F20" s="195">
        <v>0</v>
      </c>
      <c r="G20" s="196">
        <v>0</v>
      </c>
      <c r="H20" s="196">
        <v>0</v>
      </c>
      <c r="I20" s="196">
        <v>0</v>
      </c>
      <c r="J20" s="196">
        <v>0</v>
      </c>
      <c r="K20" s="197">
        <v>0</v>
      </c>
      <c r="L20" s="197">
        <v>0</v>
      </c>
      <c r="M20" s="197">
        <v>0</v>
      </c>
      <c r="N20" s="197">
        <v>0</v>
      </c>
      <c r="O20" s="197">
        <v>0</v>
      </c>
      <c r="P20" s="197">
        <v>0</v>
      </c>
      <c r="Q20" s="198">
        <v>0</v>
      </c>
      <c r="R20" s="244">
        <f>SUM(F20:Q20)</f>
        <v>0</v>
      </c>
    </row>
    <row r="21" spans="1:18" ht="20" thickBot="1" x14ac:dyDescent="0.3">
      <c r="A21" s="183" t="s">
        <v>94</v>
      </c>
      <c r="B21" s="184"/>
      <c r="C21" s="243">
        <f>R21</f>
        <v>0</v>
      </c>
      <c r="D21" s="194">
        <v>0</v>
      </c>
      <c r="E21" s="186"/>
      <c r="F21" s="195">
        <v>0</v>
      </c>
      <c r="G21" s="196">
        <v>0</v>
      </c>
      <c r="H21" s="196">
        <v>0</v>
      </c>
      <c r="I21" s="196">
        <v>0</v>
      </c>
      <c r="J21" s="196">
        <v>0</v>
      </c>
      <c r="K21" s="197">
        <v>0</v>
      </c>
      <c r="L21" s="197">
        <v>0</v>
      </c>
      <c r="M21" s="197">
        <v>0</v>
      </c>
      <c r="N21" s="197">
        <v>0</v>
      </c>
      <c r="O21" s="197">
        <v>0</v>
      </c>
      <c r="P21" s="197">
        <v>0</v>
      </c>
      <c r="Q21" s="198">
        <v>0</v>
      </c>
      <c r="R21" s="247">
        <f>SUM(F21:Q21)</f>
        <v>0</v>
      </c>
    </row>
    <row r="22" spans="1:18" ht="21" thickTop="1" thickBot="1" x14ac:dyDescent="0.3">
      <c r="A22" s="183"/>
      <c r="B22" s="184"/>
      <c r="C22" s="248">
        <f>SUM(C17:C21)</f>
        <v>0</v>
      </c>
      <c r="D22" s="206">
        <f>SUM(D17:D21)</f>
        <v>0</v>
      </c>
      <c r="E22" s="186"/>
      <c r="F22" s="207">
        <f>SUM(F17:F21)</f>
        <v>0</v>
      </c>
      <c r="G22" s="208">
        <f t="shared" ref="G22:O22" si="1">SUM(G17:G21)</f>
        <v>0</v>
      </c>
      <c r="H22" s="208">
        <f t="shared" si="1"/>
        <v>0</v>
      </c>
      <c r="I22" s="208">
        <f t="shared" si="1"/>
        <v>0</v>
      </c>
      <c r="J22" s="208">
        <f t="shared" si="1"/>
        <v>0</v>
      </c>
      <c r="K22" s="209">
        <f t="shared" si="1"/>
        <v>0</v>
      </c>
      <c r="L22" s="209">
        <f t="shared" si="1"/>
        <v>0</v>
      </c>
      <c r="M22" s="209">
        <f t="shared" si="1"/>
        <v>0</v>
      </c>
      <c r="N22" s="208">
        <f t="shared" si="1"/>
        <v>0</v>
      </c>
      <c r="O22" s="209">
        <f t="shared" si="1"/>
        <v>0</v>
      </c>
      <c r="P22" s="209">
        <f>SUM(P17:P21)</f>
        <v>0</v>
      </c>
      <c r="Q22" s="210">
        <f>SUM(Q17:Q21)</f>
        <v>0</v>
      </c>
      <c r="R22" s="249">
        <f>SUM(R17:R21)</f>
        <v>0</v>
      </c>
    </row>
    <row r="23" spans="1:18" ht="21" thickTop="1" thickBot="1" x14ac:dyDescent="0.3">
      <c r="A23" s="199"/>
      <c r="B23" s="200"/>
      <c r="C23" s="250"/>
      <c r="D23" s="211"/>
      <c r="E23" s="186"/>
      <c r="F23" s="212"/>
      <c r="G23" s="213"/>
      <c r="H23" s="213"/>
      <c r="I23" s="213"/>
      <c r="J23" s="213"/>
      <c r="K23" s="214"/>
      <c r="L23" s="213"/>
      <c r="M23" s="214"/>
      <c r="N23" s="214"/>
      <c r="O23" s="214"/>
      <c r="P23" s="214"/>
      <c r="Q23" s="215"/>
      <c r="R23" s="247"/>
    </row>
    <row r="24" spans="1:18" ht="21" thickTop="1" thickBot="1" x14ac:dyDescent="0.3">
      <c r="A24" s="216" t="s">
        <v>95</v>
      </c>
      <c r="B24" s="200"/>
      <c r="C24" s="251">
        <f>C14+C22</f>
        <v>0</v>
      </c>
      <c r="D24" s="217">
        <f>D14+D22</f>
        <v>0</v>
      </c>
      <c r="E24" s="186"/>
      <c r="F24" s="218">
        <f t="shared" ref="F24:R24" si="2">F14+F22</f>
        <v>0</v>
      </c>
      <c r="G24" s="219">
        <f t="shared" si="2"/>
        <v>0</v>
      </c>
      <c r="H24" s="219">
        <f t="shared" si="2"/>
        <v>0</v>
      </c>
      <c r="I24" s="219">
        <f t="shared" si="2"/>
        <v>0</v>
      </c>
      <c r="J24" s="219">
        <f t="shared" si="2"/>
        <v>0</v>
      </c>
      <c r="K24" s="220">
        <f t="shared" si="2"/>
        <v>0</v>
      </c>
      <c r="L24" s="219">
        <f t="shared" si="2"/>
        <v>0</v>
      </c>
      <c r="M24" s="220">
        <f t="shared" si="2"/>
        <v>0</v>
      </c>
      <c r="N24" s="220">
        <f t="shared" si="2"/>
        <v>0</v>
      </c>
      <c r="O24" s="220">
        <f t="shared" si="2"/>
        <v>0</v>
      </c>
      <c r="P24" s="220">
        <f t="shared" si="2"/>
        <v>0</v>
      </c>
      <c r="Q24" s="221">
        <f t="shared" si="2"/>
        <v>0</v>
      </c>
      <c r="R24" s="252">
        <f t="shared" si="2"/>
        <v>0</v>
      </c>
    </row>
    <row r="25" spans="1:18" ht="20" thickTop="1" x14ac:dyDescent="0.25">
      <c r="A25" s="183"/>
      <c r="B25" s="184"/>
      <c r="C25" s="243"/>
      <c r="D25" s="194"/>
      <c r="E25" s="186"/>
      <c r="F25" s="195"/>
      <c r="G25" s="196"/>
      <c r="H25" s="196"/>
      <c r="I25" s="196"/>
      <c r="J25" s="196"/>
      <c r="K25" s="197"/>
      <c r="L25" s="196"/>
      <c r="M25" s="197"/>
      <c r="N25" s="197"/>
      <c r="O25" s="197"/>
      <c r="P25" s="197"/>
      <c r="Q25" s="198"/>
      <c r="R25" s="244"/>
    </row>
    <row r="26" spans="1:18" ht="19" x14ac:dyDescent="0.25">
      <c r="A26" s="192" t="s">
        <v>96</v>
      </c>
      <c r="B26" s="184"/>
      <c r="C26" s="243"/>
      <c r="D26" s="194"/>
      <c r="E26" s="186"/>
      <c r="F26" s="195"/>
      <c r="G26" s="196"/>
      <c r="H26" s="196"/>
      <c r="I26" s="196"/>
      <c r="J26" s="196"/>
      <c r="K26" s="197"/>
      <c r="L26" s="196"/>
      <c r="M26" s="197"/>
      <c r="N26" s="197"/>
      <c r="O26" s="197"/>
      <c r="P26" s="197"/>
      <c r="Q26" s="198"/>
      <c r="R26" s="244"/>
    </row>
    <row r="27" spans="1:18" ht="19" x14ac:dyDescent="0.25">
      <c r="A27" s="183" t="s">
        <v>97</v>
      </c>
      <c r="B27" s="184"/>
      <c r="C27" s="243">
        <f>R27</f>
        <v>0</v>
      </c>
      <c r="D27" s="194">
        <v>0</v>
      </c>
      <c r="E27" s="186"/>
      <c r="F27" s="195">
        <v>0</v>
      </c>
      <c r="G27" s="196">
        <v>0</v>
      </c>
      <c r="H27" s="196">
        <v>0</v>
      </c>
      <c r="I27" s="196">
        <v>0</v>
      </c>
      <c r="J27" s="196">
        <v>0</v>
      </c>
      <c r="K27" s="197">
        <v>0</v>
      </c>
      <c r="L27" s="196">
        <v>0</v>
      </c>
      <c r="M27" s="197">
        <v>0</v>
      </c>
      <c r="N27" s="197">
        <v>0</v>
      </c>
      <c r="O27" s="197">
        <v>0</v>
      </c>
      <c r="P27" s="197">
        <v>0</v>
      </c>
      <c r="Q27" s="198">
        <v>0</v>
      </c>
      <c r="R27" s="244">
        <f>SUM(F27:Q27)</f>
        <v>0</v>
      </c>
    </row>
    <row r="28" spans="1:18" ht="19" x14ac:dyDescent="0.25">
      <c r="A28" s="183" t="s">
        <v>98</v>
      </c>
      <c r="B28" s="184"/>
      <c r="C28" s="243">
        <f>R28</f>
        <v>0</v>
      </c>
      <c r="D28" s="194">
        <v>0</v>
      </c>
      <c r="E28" s="186"/>
      <c r="F28" s="195">
        <v>0</v>
      </c>
      <c r="G28" s="196">
        <v>0</v>
      </c>
      <c r="H28" s="196">
        <v>0</v>
      </c>
      <c r="I28" s="196">
        <v>0</v>
      </c>
      <c r="J28" s="196">
        <v>0</v>
      </c>
      <c r="K28" s="197">
        <v>0</v>
      </c>
      <c r="L28" s="196">
        <v>0</v>
      </c>
      <c r="M28" s="197">
        <v>0</v>
      </c>
      <c r="N28" s="197">
        <v>0</v>
      </c>
      <c r="O28" s="197">
        <v>0</v>
      </c>
      <c r="P28" s="197">
        <v>0</v>
      </c>
      <c r="Q28" s="198">
        <v>0</v>
      </c>
      <c r="R28" s="244">
        <f>SUM(F28:Q28)</f>
        <v>0</v>
      </c>
    </row>
    <row r="29" spans="1:18" ht="19" x14ac:dyDescent="0.25">
      <c r="A29" s="183" t="s">
        <v>99</v>
      </c>
      <c r="B29" s="184"/>
      <c r="C29" s="243">
        <f>R29</f>
        <v>0</v>
      </c>
      <c r="D29" s="194">
        <v>0</v>
      </c>
      <c r="E29" s="186"/>
      <c r="F29" s="195">
        <v>0</v>
      </c>
      <c r="G29" s="196">
        <v>0</v>
      </c>
      <c r="H29" s="196">
        <v>0</v>
      </c>
      <c r="I29" s="196">
        <v>0</v>
      </c>
      <c r="J29" s="196">
        <v>0</v>
      </c>
      <c r="K29" s="197">
        <v>0</v>
      </c>
      <c r="L29" s="196">
        <v>0</v>
      </c>
      <c r="M29" s="197">
        <v>0</v>
      </c>
      <c r="N29" s="197">
        <v>0</v>
      </c>
      <c r="O29" s="197">
        <v>0</v>
      </c>
      <c r="P29" s="197">
        <v>0</v>
      </c>
      <c r="Q29" s="198">
        <v>0</v>
      </c>
      <c r="R29" s="244">
        <f>SUM(F29:Q29)</f>
        <v>0</v>
      </c>
    </row>
    <row r="30" spans="1:18" ht="20" thickBot="1" x14ac:dyDescent="0.3">
      <c r="A30" s="183" t="s">
        <v>100</v>
      </c>
      <c r="B30" s="184"/>
      <c r="C30" s="243">
        <f>R30</f>
        <v>0</v>
      </c>
      <c r="D30" s="194">
        <v>0</v>
      </c>
      <c r="E30" s="186"/>
      <c r="F30" s="195">
        <v>0</v>
      </c>
      <c r="G30" s="196">
        <v>0</v>
      </c>
      <c r="H30" s="196">
        <v>0</v>
      </c>
      <c r="I30" s="196">
        <v>0</v>
      </c>
      <c r="J30" s="196">
        <v>0</v>
      </c>
      <c r="K30" s="197">
        <v>0</v>
      </c>
      <c r="L30" s="196">
        <v>0</v>
      </c>
      <c r="M30" s="197">
        <v>0</v>
      </c>
      <c r="N30" s="197">
        <v>0</v>
      </c>
      <c r="O30" s="197">
        <v>0</v>
      </c>
      <c r="P30" s="197">
        <v>0</v>
      </c>
      <c r="Q30" s="198">
        <v>0</v>
      </c>
      <c r="R30" s="244">
        <f>SUM(F30:Q30)</f>
        <v>0</v>
      </c>
    </row>
    <row r="31" spans="1:18" ht="21" thickTop="1" thickBot="1" x14ac:dyDescent="0.3">
      <c r="A31" s="199"/>
      <c r="B31" s="200"/>
      <c r="C31" s="245">
        <f>R31</f>
        <v>0</v>
      </c>
      <c r="D31" s="222">
        <f>SUM(D27:D30)</f>
        <v>0</v>
      </c>
      <c r="E31" s="186"/>
      <c r="F31" s="202">
        <f t="shared" ref="F31:R31" si="3">SUM(F27:F30)</f>
        <v>0</v>
      </c>
      <c r="G31" s="203">
        <f t="shared" si="3"/>
        <v>0</v>
      </c>
      <c r="H31" s="203">
        <f t="shared" si="3"/>
        <v>0</v>
      </c>
      <c r="I31" s="203">
        <f t="shared" si="3"/>
        <v>0</v>
      </c>
      <c r="J31" s="203">
        <f t="shared" si="3"/>
        <v>0</v>
      </c>
      <c r="K31" s="204">
        <f t="shared" si="3"/>
        <v>0</v>
      </c>
      <c r="L31" s="203">
        <f t="shared" si="3"/>
        <v>0</v>
      </c>
      <c r="M31" s="204">
        <f t="shared" si="3"/>
        <v>0</v>
      </c>
      <c r="N31" s="204">
        <f t="shared" si="3"/>
        <v>0</v>
      </c>
      <c r="O31" s="204">
        <f t="shared" si="3"/>
        <v>0</v>
      </c>
      <c r="P31" s="204">
        <f t="shared" si="3"/>
        <v>0</v>
      </c>
      <c r="Q31" s="205">
        <f t="shared" si="3"/>
        <v>0</v>
      </c>
      <c r="R31" s="246">
        <f t="shared" si="3"/>
        <v>0</v>
      </c>
    </row>
    <row r="32" spans="1:18" ht="20" thickTop="1" x14ac:dyDescent="0.25">
      <c r="A32" s="183"/>
      <c r="B32" s="184"/>
      <c r="C32" s="243"/>
      <c r="D32" s="194"/>
      <c r="E32" s="186"/>
      <c r="F32" s="195"/>
      <c r="G32" s="196"/>
      <c r="H32" s="196"/>
      <c r="I32" s="196"/>
      <c r="J32" s="196"/>
      <c r="K32" s="197"/>
      <c r="L32" s="196"/>
      <c r="M32" s="197"/>
      <c r="N32" s="197"/>
      <c r="O32" s="197"/>
      <c r="P32" s="197"/>
      <c r="Q32" s="198"/>
      <c r="R32" s="253"/>
    </row>
    <row r="33" spans="1:18" ht="19" x14ac:dyDescent="0.25">
      <c r="A33" s="192" t="s">
        <v>101</v>
      </c>
      <c r="B33" s="184"/>
      <c r="C33" s="243"/>
      <c r="D33" s="194"/>
      <c r="E33" s="186"/>
      <c r="F33" s="195"/>
      <c r="G33" s="196"/>
      <c r="H33" s="196"/>
      <c r="I33" s="196"/>
      <c r="J33" s="196"/>
      <c r="K33" s="197"/>
      <c r="L33" s="196"/>
      <c r="M33" s="197"/>
      <c r="N33" s="197"/>
      <c r="O33" s="197"/>
      <c r="P33" s="197"/>
      <c r="Q33" s="198"/>
      <c r="R33" s="244"/>
    </row>
    <row r="34" spans="1:18" ht="20" thickBot="1" x14ac:dyDescent="0.3">
      <c r="A34" s="192" t="s">
        <v>102</v>
      </c>
      <c r="B34" s="184"/>
      <c r="C34" s="243"/>
      <c r="D34" s="194"/>
      <c r="E34" s="186"/>
      <c r="F34" s="195"/>
      <c r="G34" s="196"/>
      <c r="H34" s="196"/>
      <c r="I34" s="196"/>
      <c r="J34" s="196"/>
      <c r="K34" s="197"/>
      <c r="L34" s="196"/>
      <c r="M34" s="197"/>
      <c r="N34" s="197"/>
      <c r="O34" s="197"/>
      <c r="P34" s="197"/>
      <c r="Q34" s="198"/>
      <c r="R34" s="244"/>
    </row>
    <row r="35" spans="1:18" ht="21" thickTop="1" thickBot="1" x14ac:dyDescent="0.3">
      <c r="A35" s="199" t="s">
        <v>103</v>
      </c>
      <c r="B35" s="200"/>
      <c r="C35" s="245">
        <f>R35</f>
        <v>0</v>
      </c>
      <c r="D35" s="222">
        <v>0</v>
      </c>
      <c r="E35" s="186"/>
      <c r="F35" s="223">
        <v>0</v>
      </c>
      <c r="G35" s="224">
        <v>0</v>
      </c>
      <c r="H35" s="224">
        <v>0</v>
      </c>
      <c r="I35" s="224">
        <v>0</v>
      </c>
      <c r="J35" s="224">
        <v>0</v>
      </c>
      <c r="K35" s="225">
        <v>0</v>
      </c>
      <c r="L35" s="224">
        <v>0</v>
      </c>
      <c r="M35" s="225">
        <v>0</v>
      </c>
      <c r="N35" s="225">
        <v>0</v>
      </c>
      <c r="O35" s="225">
        <v>0</v>
      </c>
      <c r="P35" s="225">
        <v>0</v>
      </c>
      <c r="Q35" s="226">
        <v>0</v>
      </c>
      <c r="R35" s="254">
        <f>SUM(F35:Q35)</f>
        <v>0</v>
      </c>
    </row>
    <row r="36" spans="1:18" ht="20" thickTop="1" x14ac:dyDescent="0.25">
      <c r="A36" s="183"/>
      <c r="B36" s="184"/>
      <c r="C36" s="243"/>
      <c r="D36" s="194"/>
      <c r="E36" s="186"/>
      <c r="F36" s="195"/>
      <c r="G36" s="196"/>
      <c r="H36" s="196"/>
      <c r="I36" s="196"/>
      <c r="J36" s="196"/>
      <c r="K36" s="197"/>
      <c r="L36" s="196"/>
      <c r="M36" s="197"/>
      <c r="N36" s="197"/>
      <c r="O36" s="197"/>
      <c r="P36" s="197"/>
      <c r="Q36" s="227"/>
      <c r="R36" s="253"/>
    </row>
    <row r="37" spans="1:18" ht="19" x14ac:dyDescent="0.25">
      <c r="A37" s="192" t="s">
        <v>50</v>
      </c>
      <c r="B37" s="184"/>
      <c r="C37" s="243"/>
      <c r="D37" s="194"/>
      <c r="E37" s="186"/>
      <c r="F37" s="195"/>
      <c r="G37" s="196"/>
      <c r="H37" s="196"/>
      <c r="I37" s="196"/>
      <c r="J37" s="196"/>
      <c r="K37" s="197"/>
      <c r="L37" s="196"/>
      <c r="M37" s="197"/>
      <c r="N37" s="197"/>
      <c r="O37" s="197"/>
      <c r="P37" s="197"/>
      <c r="Q37" s="198"/>
      <c r="R37" s="244"/>
    </row>
    <row r="38" spans="1:18" ht="19" x14ac:dyDescent="0.25">
      <c r="A38" s="183" t="s">
        <v>104</v>
      </c>
      <c r="B38" s="184"/>
      <c r="C38" s="243">
        <f>R38</f>
        <v>0</v>
      </c>
      <c r="D38" s="194">
        <v>0</v>
      </c>
      <c r="E38" s="186"/>
      <c r="F38" s="195">
        <v>0</v>
      </c>
      <c r="G38" s="196">
        <v>0</v>
      </c>
      <c r="H38" s="196">
        <v>0</v>
      </c>
      <c r="I38" s="196">
        <v>0</v>
      </c>
      <c r="J38" s="196">
        <v>0</v>
      </c>
      <c r="K38" s="197">
        <v>0</v>
      </c>
      <c r="L38" s="196">
        <v>0</v>
      </c>
      <c r="M38" s="197">
        <v>0</v>
      </c>
      <c r="N38" s="197">
        <v>0</v>
      </c>
      <c r="O38" s="197">
        <v>0</v>
      </c>
      <c r="P38" s="197">
        <v>0</v>
      </c>
      <c r="Q38" s="198">
        <v>0</v>
      </c>
      <c r="R38" s="244">
        <f>SUM(F38:Q38)</f>
        <v>0</v>
      </c>
    </row>
    <row r="39" spans="1:18" ht="19" x14ac:dyDescent="0.25">
      <c r="A39" s="183" t="s">
        <v>105</v>
      </c>
      <c r="B39" s="184"/>
      <c r="C39" s="243">
        <f>R39</f>
        <v>0</v>
      </c>
      <c r="D39" s="194">
        <v>0</v>
      </c>
      <c r="E39" s="186"/>
      <c r="F39" s="195">
        <v>0</v>
      </c>
      <c r="G39" s="196">
        <v>0</v>
      </c>
      <c r="H39" s="196">
        <v>0</v>
      </c>
      <c r="I39" s="196">
        <v>0</v>
      </c>
      <c r="J39" s="196">
        <v>0</v>
      </c>
      <c r="K39" s="197">
        <v>0</v>
      </c>
      <c r="L39" s="196">
        <v>0</v>
      </c>
      <c r="M39" s="197">
        <v>0</v>
      </c>
      <c r="N39" s="197">
        <v>0</v>
      </c>
      <c r="O39" s="197">
        <v>0</v>
      </c>
      <c r="P39" s="197">
        <v>0</v>
      </c>
      <c r="Q39" s="198">
        <v>0</v>
      </c>
      <c r="R39" s="244">
        <f>SUM(F39:Q39)</f>
        <v>0</v>
      </c>
    </row>
    <row r="40" spans="1:18" ht="19" x14ac:dyDescent="0.25">
      <c r="A40" s="183" t="s">
        <v>106</v>
      </c>
      <c r="B40" s="184"/>
      <c r="C40" s="243">
        <f>R40</f>
        <v>0</v>
      </c>
      <c r="D40" s="194">
        <v>0</v>
      </c>
      <c r="E40" s="186"/>
      <c r="F40" s="195">
        <v>0</v>
      </c>
      <c r="G40" s="196">
        <v>0</v>
      </c>
      <c r="H40" s="196">
        <v>0</v>
      </c>
      <c r="I40" s="196">
        <v>0</v>
      </c>
      <c r="J40" s="196">
        <v>0</v>
      </c>
      <c r="K40" s="197">
        <v>0</v>
      </c>
      <c r="L40" s="196">
        <v>0</v>
      </c>
      <c r="M40" s="197">
        <v>0</v>
      </c>
      <c r="N40" s="197">
        <v>0</v>
      </c>
      <c r="O40" s="197">
        <v>0</v>
      </c>
      <c r="P40" s="197">
        <v>0</v>
      </c>
      <c r="Q40" s="198">
        <v>0</v>
      </c>
      <c r="R40" s="244">
        <f>SUM(F40:Q40)</f>
        <v>0</v>
      </c>
    </row>
    <row r="41" spans="1:18" ht="20" thickBot="1" x14ac:dyDescent="0.3">
      <c r="A41" s="183" t="s">
        <v>107</v>
      </c>
      <c r="B41" s="184"/>
      <c r="C41" s="243">
        <f>R41</f>
        <v>0</v>
      </c>
      <c r="D41" s="194">
        <v>0</v>
      </c>
      <c r="E41" s="186"/>
      <c r="F41" s="195">
        <v>0</v>
      </c>
      <c r="G41" s="196">
        <v>0</v>
      </c>
      <c r="H41" s="196">
        <v>0</v>
      </c>
      <c r="I41" s="196">
        <v>0</v>
      </c>
      <c r="J41" s="196">
        <v>0</v>
      </c>
      <c r="K41" s="197">
        <v>0</v>
      </c>
      <c r="L41" s="196">
        <v>0</v>
      </c>
      <c r="M41" s="197">
        <v>0</v>
      </c>
      <c r="N41" s="197">
        <v>0</v>
      </c>
      <c r="O41" s="197">
        <v>0</v>
      </c>
      <c r="P41" s="197">
        <v>0</v>
      </c>
      <c r="Q41" s="198">
        <v>0</v>
      </c>
      <c r="R41" s="244">
        <f>SUM(F41:Q41)</f>
        <v>0</v>
      </c>
    </row>
    <row r="42" spans="1:18" ht="21" thickTop="1" thickBot="1" x14ac:dyDescent="0.3">
      <c r="A42" s="199"/>
      <c r="B42" s="200"/>
      <c r="C42" s="245">
        <f>R42</f>
        <v>0</v>
      </c>
      <c r="D42" s="222">
        <f>SUM(D38:D41)</f>
        <v>0</v>
      </c>
      <c r="E42" s="186"/>
      <c r="F42" s="202">
        <f t="shared" ref="F42:Q42" si="4">SUM(F38:F41)</f>
        <v>0</v>
      </c>
      <c r="G42" s="203">
        <f t="shared" si="4"/>
        <v>0</v>
      </c>
      <c r="H42" s="203">
        <f t="shared" si="4"/>
        <v>0</v>
      </c>
      <c r="I42" s="203">
        <f t="shared" si="4"/>
        <v>0</v>
      </c>
      <c r="J42" s="203">
        <f t="shared" si="4"/>
        <v>0</v>
      </c>
      <c r="K42" s="204">
        <f t="shared" si="4"/>
        <v>0</v>
      </c>
      <c r="L42" s="203">
        <f t="shared" si="4"/>
        <v>0</v>
      </c>
      <c r="M42" s="204">
        <f t="shared" si="4"/>
        <v>0</v>
      </c>
      <c r="N42" s="204">
        <f t="shared" si="4"/>
        <v>0</v>
      </c>
      <c r="O42" s="204">
        <f t="shared" si="4"/>
        <v>0</v>
      </c>
      <c r="P42" s="204">
        <f t="shared" si="4"/>
        <v>0</v>
      </c>
      <c r="Q42" s="205">
        <f t="shared" si="4"/>
        <v>0</v>
      </c>
      <c r="R42" s="246">
        <f>SUM(R38:R41)</f>
        <v>0</v>
      </c>
    </row>
    <row r="43" spans="1:18" ht="21" thickTop="1" thickBot="1" x14ac:dyDescent="0.3">
      <c r="A43" s="183"/>
      <c r="B43" s="184"/>
      <c r="C43" s="255"/>
      <c r="D43" s="228"/>
      <c r="E43" s="186"/>
      <c r="F43" s="229"/>
      <c r="G43" s="230"/>
      <c r="H43" s="230"/>
      <c r="I43" s="230"/>
      <c r="J43" s="230"/>
      <c r="K43" s="231"/>
      <c r="L43" s="230"/>
      <c r="M43" s="231"/>
      <c r="N43" s="231"/>
      <c r="O43" s="231"/>
      <c r="P43" s="231"/>
      <c r="Q43" s="232"/>
      <c r="R43" s="256"/>
    </row>
    <row r="44" spans="1:18" ht="21" thickTop="1" thickBot="1" x14ac:dyDescent="0.3">
      <c r="A44" s="192" t="s">
        <v>108</v>
      </c>
      <c r="B44" s="184"/>
      <c r="C44" s="257">
        <f>C35+C42</f>
        <v>0</v>
      </c>
      <c r="D44" s="233">
        <f>D35+D42</f>
        <v>0</v>
      </c>
      <c r="E44" s="186"/>
      <c r="F44" s="234">
        <f t="shared" ref="F44:R44" si="5">F35+F42</f>
        <v>0</v>
      </c>
      <c r="G44" s="235">
        <f t="shared" si="5"/>
        <v>0</v>
      </c>
      <c r="H44" s="235">
        <f t="shared" si="5"/>
        <v>0</v>
      </c>
      <c r="I44" s="235">
        <f t="shared" si="5"/>
        <v>0</v>
      </c>
      <c r="J44" s="235">
        <f t="shared" si="5"/>
        <v>0</v>
      </c>
      <c r="K44" s="236">
        <f t="shared" si="5"/>
        <v>0</v>
      </c>
      <c r="L44" s="235">
        <f t="shared" si="5"/>
        <v>0</v>
      </c>
      <c r="M44" s="236">
        <f t="shared" si="5"/>
        <v>0</v>
      </c>
      <c r="N44" s="236">
        <f t="shared" si="5"/>
        <v>0</v>
      </c>
      <c r="O44" s="236">
        <f t="shared" si="5"/>
        <v>0</v>
      </c>
      <c r="P44" s="236">
        <f t="shared" si="5"/>
        <v>0</v>
      </c>
      <c r="Q44" s="237">
        <f t="shared" si="5"/>
        <v>0</v>
      </c>
      <c r="R44" s="252">
        <f t="shared" si="5"/>
        <v>0</v>
      </c>
    </row>
    <row r="45" spans="1:18" ht="21" thickTop="1" thickBot="1" x14ac:dyDescent="0.3">
      <c r="A45" s="183"/>
      <c r="B45" s="184"/>
      <c r="C45" s="255"/>
      <c r="D45" s="228"/>
      <c r="E45" s="186"/>
      <c r="F45" s="229"/>
      <c r="G45" s="230"/>
      <c r="H45" s="230"/>
      <c r="I45" s="230"/>
      <c r="J45" s="230"/>
      <c r="K45" s="231"/>
      <c r="L45" s="230"/>
      <c r="M45" s="231"/>
      <c r="N45" s="231"/>
      <c r="O45" s="231"/>
      <c r="P45" s="231"/>
      <c r="Q45" s="232"/>
      <c r="R45" s="256"/>
    </row>
    <row r="46" spans="1:18" ht="21" thickTop="1" thickBot="1" x14ac:dyDescent="0.3">
      <c r="A46" s="216" t="s">
        <v>109</v>
      </c>
      <c r="B46" s="200"/>
      <c r="C46" s="257">
        <f>C31+C35+C42</f>
        <v>0</v>
      </c>
      <c r="D46" s="233">
        <f>D31+D35+D42</f>
        <v>0</v>
      </c>
      <c r="E46" s="186"/>
      <c r="F46" s="234">
        <f t="shared" ref="F46:R46" si="6">F31+F35+F42</f>
        <v>0</v>
      </c>
      <c r="G46" s="235">
        <f t="shared" si="6"/>
        <v>0</v>
      </c>
      <c r="H46" s="235">
        <f t="shared" si="6"/>
        <v>0</v>
      </c>
      <c r="I46" s="235">
        <f t="shared" si="6"/>
        <v>0</v>
      </c>
      <c r="J46" s="235">
        <f t="shared" si="6"/>
        <v>0</v>
      </c>
      <c r="K46" s="236">
        <f t="shared" si="6"/>
        <v>0</v>
      </c>
      <c r="L46" s="235">
        <f t="shared" si="6"/>
        <v>0</v>
      </c>
      <c r="M46" s="236">
        <f t="shared" si="6"/>
        <v>0</v>
      </c>
      <c r="N46" s="236">
        <f t="shared" si="6"/>
        <v>0</v>
      </c>
      <c r="O46" s="236">
        <f t="shared" si="6"/>
        <v>0</v>
      </c>
      <c r="P46" s="236">
        <f t="shared" si="6"/>
        <v>0</v>
      </c>
      <c r="Q46" s="237">
        <f t="shared" si="6"/>
        <v>0</v>
      </c>
      <c r="R46" s="252">
        <f t="shared" si="6"/>
        <v>0</v>
      </c>
    </row>
    <row r="47" spans="1:18" ht="17" thickTop="1" x14ac:dyDescent="0.2"/>
  </sheetData>
  <mergeCells count="1">
    <mergeCell ref="F7:R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6F96-D7AE-3C43-BFA3-23616FD288B1}">
  <dimension ref="A6:R45"/>
  <sheetViews>
    <sheetView showGridLines="0" showRowColHeaders="0" topLeftCell="A3" workbookViewId="0">
      <selection activeCell="G10" sqref="G10"/>
    </sheetView>
  </sheetViews>
  <sheetFormatPr baseColWidth="10" defaultRowHeight="16" x14ac:dyDescent="0.2"/>
  <cols>
    <col min="1" max="1" width="36.5" style="1" customWidth="1"/>
    <col min="2" max="2" width="10.83203125" style="1"/>
    <col min="3" max="4" width="20.33203125" style="1" customWidth="1"/>
    <col min="5" max="5" width="10.83203125" style="1"/>
    <col min="6" max="18" width="13.83203125" style="1" customWidth="1"/>
    <col min="19" max="16384" width="10.83203125" style="1"/>
  </cols>
  <sheetData>
    <row r="6" spans="1:18" ht="22" thickBot="1" x14ac:dyDescent="0.3">
      <c r="A6" s="192"/>
      <c r="B6" s="577" t="s">
        <v>110</v>
      </c>
      <c r="C6" s="578"/>
      <c r="D6" s="258"/>
      <c r="E6" s="259"/>
      <c r="F6" s="183"/>
      <c r="G6" s="183"/>
      <c r="H6" s="183"/>
      <c r="I6" s="183"/>
      <c r="J6" s="183"/>
      <c r="K6" s="183"/>
      <c r="L6" s="183"/>
      <c r="M6" s="183"/>
      <c r="N6" s="183"/>
      <c r="O6" s="183"/>
      <c r="P6" s="183"/>
      <c r="Q6" s="183"/>
      <c r="R6" s="183"/>
    </row>
    <row r="7" spans="1:18" ht="20" thickBot="1" x14ac:dyDescent="0.3">
      <c r="A7" s="183"/>
      <c r="B7" s="183"/>
      <c r="C7" s="183"/>
      <c r="D7" s="183"/>
      <c r="E7" s="183"/>
      <c r="F7" s="199"/>
      <c r="G7" s="199"/>
      <c r="H7" s="199"/>
      <c r="I7" s="199"/>
      <c r="J7" s="199"/>
      <c r="K7" s="199"/>
      <c r="L7" s="199"/>
      <c r="M7" s="199"/>
      <c r="N7" s="199"/>
      <c r="O7" s="199"/>
      <c r="P7" s="199"/>
      <c r="Q7" s="199"/>
      <c r="R7" s="199"/>
    </row>
    <row r="8" spans="1:18" ht="21" thickTop="1" thickBot="1" x14ac:dyDescent="0.3">
      <c r="A8" s="216" t="s">
        <v>111</v>
      </c>
      <c r="B8" s="199"/>
      <c r="C8" s="199"/>
      <c r="D8" s="199"/>
      <c r="E8" s="183"/>
      <c r="F8" s="574" t="s">
        <v>80</v>
      </c>
      <c r="G8" s="575"/>
      <c r="H8" s="575"/>
      <c r="I8" s="575"/>
      <c r="J8" s="575"/>
      <c r="K8" s="575"/>
      <c r="L8" s="575"/>
      <c r="M8" s="575"/>
      <c r="N8" s="575"/>
      <c r="O8" s="575"/>
      <c r="P8" s="575"/>
      <c r="Q8" s="575"/>
      <c r="R8" s="576"/>
    </row>
    <row r="9" spans="1:18" ht="21" thickTop="1" thickBot="1" x14ac:dyDescent="0.3">
      <c r="A9" s="260" t="s">
        <v>81</v>
      </c>
      <c r="B9" s="177" t="s">
        <v>82</v>
      </c>
      <c r="C9" s="178" t="s">
        <v>83</v>
      </c>
      <c r="D9" s="261" t="s">
        <v>84</v>
      </c>
      <c r="E9" s="262"/>
      <c r="F9" s="263" t="s">
        <v>3</v>
      </c>
      <c r="G9" s="264" t="s">
        <v>4</v>
      </c>
      <c r="H9" s="265" t="s">
        <v>5</v>
      </c>
      <c r="I9" s="265" t="s">
        <v>6</v>
      </c>
      <c r="J9" s="260" t="s">
        <v>7</v>
      </c>
      <c r="K9" s="265" t="s">
        <v>8</v>
      </c>
      <c r="L9" s="265" t="s">
        <v>9</v>
      </c>
      <c r="M9" s="264" t="s">
        <v>10</v>
      </c>
      <c r="N9" s="265" t="s">
        <v>11</v>
      </c>
      <c r="O9" s="264" t="s">
        <v>12</v>
      </c>
      <c r="P9" s="264" t="s">
        <v>1</v>
      </c>
      <c r="Q9" s="177" t="s">
        <v>2</v>
      </c>
      <c r="R9" s="266" t="s">
        <v>85</v>
      </c>
    </row>
    <row r="10" spans="1:18" ht="20" thickTop="1" x14ac:dyDescent="0.25">
      <c r="A10" s="267" t="s">
        <v>112</v>
      </c>
      <c r="B10" s="190"/>
      <c r="C10" s="268">
        <f t="shared" ref="C10:C20" si="0">R10</f>
        <v>0</v>
      </c>
      <c r="D10" s="267">
        <v>0</v>
      </c>
      <c r="E10" s="232"/>
      <c r="F10" s="269">
        <f>F11+(F11*$D$6)</f>
        <v>0</v>
      </c>
      <c r="G10" s="270">
        <f t="shared" ref="G10:Q10" si="1">G11+(G11*$D$6)</f>
        <v>0</v>
      </c>
      <c r="H10" s="271">
        <f t="shared" si="1"/>
        <v>0</v>
      </c>
      <c r="I10" s="271">
        <f t="shared" si="1"/>
        <v>0</v>
      </c>
      <c r="J10" s="272">
        <f t="shared" si="1"/>
        <v>0</v>
      </c>
      <c r="K10" s="271">
        <f t="shared" si="1"/>
        <v>0</v>
      </c>
      <c r="L10" s="271">
        <f t="shared" si="1"/>
        <v>0</v>
      </c>
      <c r="M10" s="270">
        <f t="shared" si="1"/>
        <v>0</v>
      </c>
      <c r="N10" s="271">
        <f t="shared" si="1"/>
        <v>0</v>
      </c>
      <c r="O10" s="270">
        <f t="shared" si="1"/>
        <v>0</v>
      </c>
      <c r="P10" s="270">
        <f t="shared" si="1"/>
        <v>0</v>
      </c>
      <c r="Q10" s="273">
        <f t="shared" si="1"/>
        <v>0</v>
      </c>
      <c r="R10" s="274">
        <f>SUM(F10:Q10)</f>
        <v>0</v>
      </c>
    </row>
    <row r="11" spans="1:18" ht="19" x14ac:dyDescent="0.25">
      <c r="A11" s="262" t="s">
        <v>113</v>
      </c>
      <c r="B11" s="190"/>
      <c r="C11" s="268">
        <f t="shared" si="0"/>
        <v>0</v>
      </c>
      <c r="D11" s="267">
        <v>0</v>
      </c>
      <c r="E11" s="232"/>
      <c r="F11" s="275">
        <v>0</v>
      </c>
      <c r="G11" s="270">
        <v>0</v>
      </c>
      <c r="H11" s="276">
        <v>0</v>
      </c>
      <c r="I11" s="276">
        <v>0</v>
      </c>
      <c r="J11" s="276">
        <v>0</v>
      </c>
      <c r="K11" s="276">
        <v>0</v>
      </c>
      <c r="L11" s="276">
        <v>0</v>
      </c>
      <c r="M11" s="277">
        <v>0</v>
      </c>
      <c r="N11" s="276">
        <v>0</v>
      </c>
      <c r="O11" s="277">
        <v>0</v>
      </c>
      <c r="P11" s="277">
        <v>0</v>
      </c>
      <c r="Q11" s="278">
        <v>0</v>
      </c>
      <c r="R11" s="279">
        <f>SUM(F11:Q11)</f>
        <v>0</v>
      </c>
    </row>
    <row r="12" spans="1:18" ht="19" x14ac:dyDescent="0.25">
      <c r="A12" s="280" t="s">
        <v>67</v>
      </c>
      <c r="B12" s="281"/>
      <c r="C12" s="282">
        <f t="shared" si="0"/>
        <v>0</v>
      </c>
      <c r="D12" s="280">
        <f>D10-D11</f>
        <v>0</v>
      </c>
      <c r="E12" s="232"/>
      <c r="F12" s="283">
        <f>F10-F11</f>
        <v>0</v>
      </c>
      <c r="G12" s="284">
        <f t="shared" ref="G12:Q12" si="2">G10-G11</f>
        <v>0</v>
      </c>
      <c r="H12" s="271">
        <f t="shared" si="2"/>
        <v>0</v>
      </c>
      <c r="I12" s="271">
        <f t="shared" si="2"/>
        <v>0</v>
      </c>
      <c r="J12" s="271">
        <f t="shared" si="2"/>
        <v>0</v>
      </c>
      <c r="K12" s="271">
        <f t="shared" si="2"/>
        <v>0</v>
      </c>
      <c r="L12" s="271">
        <f t="shared" si="2"/>
        <v>0</v>
      </c>
      <c r="M12" s="270">
        <f t="shared" si="2"/>
        <v>0</v>
      </c>
      <c r="N12" s="271">
        <f t="shared" si="2"/>
        <v>0</v>
      </c>
      <c r="O12" s="270">
        <f t="shared" si="2"/>
        <v>0</v>
      </c>
      <c r="P12" s="270">
        <f t="shared" si="2"/>
        <v>0</v>
      </c>
      <c r="Q12" s="285">
        <f t="shared" si="2"/>
        <v>0</v>
      </c>
      <c r="R12" s="274">
        <f>SUM(F12:Q12)</f>
        <v>0</v>
      </c>
    </row>
    <row r="13" spans="1:18" ht="19" x14ac:dyDescent="0.25">
      <c r="A13" s="267" t="s">
        <v>114</v>
      </c>
      <c r="B13" s="190"/>
      <c r="C13" s="286">
        <f t="shared" si="0"/>
        <v>0</v>
      </c>
      <c r="D13" s="267">
        <f>SUM(D14:D19)</f>
        <v>0</v>
      </c>
      <c r="E13" s="232"/>
      <c r="F13" s="275">
        <f>SUM(F14:F19)</f>
        <v>0</v>
      </c>
      <c r="G13" s="277">
        <f t="shared" ref="G13:Q13" si="3">SUM(G14:G19)</f>
        <v>0</v>
      </c>
      <c r="H13" s="276">
        <f t="shared" si="3"/>
        <v>0</v>
      </c>
      <c r="I13" s="276">
        <f t="shared" si="3"/>
        <v>0</v>
      </c>
      <c r="J13" s="276">
        <f t="shared" si="3"/>
        <v>0</v>
      </c>
      <c r="K13" s="276">
        <f t="shared" si="3"/>
        <v>0</v>
      </c>
      <c r="L13" s="276">
        <f t="shared" si="3"/>
        <v>0</v>
      </c>
      <c r="M13" s="277">
        <f t="shared" si="3"/>
        <v>0</v>
      </c>
      <c r="N13" s="276">
        <f t="shared" si="3"/>
        <v>0</v>
      </c>
      <c r="O13" s="277">
        <f t="shared" si="3"/>
        <v>0</v>
      </c>
      <c r="P13" s="277">
        <f t="shared" si="3"/>
        <v>0</v>
      </c>
      <c r="Q13" s="278">
        <f t="shared" si="3"/>
        <v>0</v>
      </c>
      <c r="R13" s="279">
        <f>SUM(F13:Q13)</f>
        <v>0</v>
      </c>
    </row>
    <row r="14" spans="1:18" ht="19" x14ac:dyDescent="0.25">
      <c r="A14" s="287" t="s">
        <v>115</v>
      </c>
      <c r="B14" s="281"/>
      <c r="C14" s="268">
        <f t="shared" si="0"/>
        <v>0</v>
      </c>
      <c r="D14" s="280">
        <v>0</v>
      </c>
      <c r="E14" s="232"/>
      <c r="F14" s="283">
        <v>0</v>
      </c>
      <c r="G14" s="270">
        <v>0</v>
      </c>
      <c r="H14" s="271">
        <v>0</v>
      </c>
      <c r="I14" s="271">
        <v>0</v>
      </c>
      <c r="J14" s="271">
        <v>0</v>
      </c>
      <c r="K14" s="271">
        <v>0</v>
      </c>
      <c r="L14" s="271">
        <v>0</v>
      </c>
      <c r="M14" s="271">
        <v>0</v>
      </c>
      <c r="N14" s="271">
        <v>0</v>
      </c>
      <c r="O14" s="271">
        <v>0</v>
      </c>
      <c r="P14" s="271">
        <v>0</v>
      </c>
      <c r="Q14" s="271">
        <v>0</v>
      </c>
      <c r="R14" s="274">
        <f t="shared" ref="R14:R19" si="4">SUM(F14:Q14)</f>
        <v>0</v>
      </c>
    </row>
    <row r="15" spans="1:18" ht="19" x14ac:dyDescent="0.25">
      <c r="A15" s="262" t="s">
        <v>116</v>
      </c>
      <c r="B15" s="190"/>
      <c r="C15" s="268">
        <f t="shared" si="0"/>
        <v>0</v>
      </c>
      <c r="D15" s="267">
        <v>0</v>
      </c>
      <c r="E15" s="232"/>
      <c r="F15" s="275">
        <v>0</v>
      </c>
      <c r="G15" s="270">
        <v>0</v>
      </c>
      <c r="H15" s="271">
        <v>0</v>
      </c>
      <c r="I15" s="271">
        <v>0</v>
      </c>
      <c r="J15" s="271">
        <v>0</v>
      </c>
      <c r="K15" s="271">
        <v>0</v>
      </c>
      <c r="L15" s="271">
        <v>0</v>
      </c>
      <c r="M15" s="271">
        <v>0</v>
      </c>
      <c r="N15" s="271">
        <v>0</v>
      </c>
      <c r="O15" s="271">
        <v>0</v>
      </c>
      <c r="P15" s="271">
        <v>0</v>
      </c>
      <c r="Q15" s="271">
        <v>0</v>
      </c>
      <c r="R15" s="274">
        <f t="shared" si="4"/>
        <v>0</v>
      </c>
    </row>
    <row r="16" spans="1:18" ht="19" x14ac:dyDescent="0.25">
      <c r="A16" s="262" t="s">
        <v>117</v>
      </c>
      <c r="B16" s="190"/>
      <c r="C16" s="268">
        <f t="shared" si="0"/>
        <v>0</v>
      </c>
      <c r="D16" s="267">
        <v>0</v>
      </c>
      <c r="E16" s="232"/>
      <c r="F16" s="275">
        <v>0</v>
      </c>
      <c r="G16" s="270">
        <v>0</v>
      </c>
      <c r="H16" s="271">
        <v>0</v>
      </c>
      <c r="I16" s="271">
        <v>0</v>
      </c>
      <c r="J16" s="271">
        <v>0</v>
      </c>
      <c r="K16" s="271">
        <v>0</v>
      </c>
      <c r="L16" s="271">
        <v>0</v>
      </c>
      <c r="M16" s="271">
        <v>0</v>
      </c>
      <c r="N16" s="271">
        <v>0</v>
      </c>
      <c r="O16" s="271">
        <v>0</v>
      </c>
      <c r="P16" s="271">
        <v>0</v>
      </c>
      <c r="Q16" s="271">
        <v>0</v>
      </c>
      <c r="R16" s="274">
        <f t="shared" si="4"/>
        <v>0</v>
      </c>
    </row>
    <row r="17" spans="1:18" ht="19" x14ac:dyDescent="0.25">
      <c r="A17" s="262" t="s">
        <v>118</v>
      </c>
      <c r="B17" s="190"/>
      <c r="C17" s="268">
        <f t="shared" si="0"/>
        <v>0</v>
      </c>
      <c r="D17" s="267">
        <v>0</v>
      </c>
      <c r="E17" s="232"/>
      <c r="F17" s="275">
        <v>0</v>
      </c>
      <c r="G17" s="270">
        <v>0</v>
      </c>
      <c r="H17" s="271">
        <v>0</v>
      </c>
      <c r="I17" s="271">
        <v>0</v>
      </c>
      <c r="J17" s="271">
        <v>0</v>
      </c>
      <c r="K17" s="271">
        <v>0</v>
      </c>
      <c r="L17" s="271">
        <v>0</v>
      </c>
      <c r="M17" s="271">
        <v>0</v>
      </c>
      <c r="N17" s="271">
        <v>0</v>
      </c>
      <c r="O17" s="271">
        <v>0</v>
      </c>
      <c r="P17" s="271">
        <v>0</v>
      </c>
      <c r="Q17" s="271">
        <v>0</v>
      </c>
      <c r="R17" s="274">
        <f t="shared" si="4"/>
        <v>0</v>
      </c>
    </row>
    <row r="18" spans="1:18" ht="19" x14ac:dyDescent="0.25">
      <c r="A18" s="262" t="s">
        <v>119</v>
      </c>
      <c r="B18" s="190"/>
      <c r="C18" s="268">
        <f t="shared" si="0"/>
        <v>0</v>
      </c>
      <c r="D18" s="267">
        <v>0</v>
      </c>
      <c r="E18" s="232"/>
      <c r="F18" s="275">
        <v>0</v>
      </c>
      <c r="G18" s="270">
        <v>0</v>
      </c>
      <c r="H18" s="271">
        <v>0</v>
      </c>
      <c r="I18" s="271">
        <v>0</v>
      </c>
      <c r="J18" s="271">
        <v>0</v>
      </c>
      <c r="K18" s="271">
        <v>0</v>
      </c>
      <c r="L18" s="271">
        <v>0</v>
      </c>
      <c r="M18" s="271">
        <v>0</v>
      </c>
      <c r="N18" s="271">
        <v>0</v>
      </c>
      <c r="O18" s="271">
        <v>0</v>
      </c>
      <c r="P18" s="271">
        <v>0</v>
      </c>
      <c r="Q18" s="271">
        <v>0</v>
      </c>
      <c r="R18" s="274">
        <f t="shared" si="4"/>
        <v>0</v>
      </c>
    </row>
    <row r="19" spans="1:18" ht="20" thickBot="1" x14ac:dyDescent="0.3">
      <c r="A19" s="262" t="s">
        <v>120</v>
      </c>
      <c r="B19" s="288"/>
      <c r="C19" s="268">
        <f t="shared" si="0"/>
        <v>0</v>
      </c>
      <c r="D19" s="267">
        <v>0</v>
      </c>
      <c r="E19" s="232"/>
      <c r="F19" s="289">
        <v>0</v>
      </c>
      <c r="G19" s="290">
        <v>0</v>
      </c>
      <c r="H19" s="291">
        <v>0</v>
      </c>
      <c r="I19" s="291">
        <v>0</v>
      </c>
      <c r="J19" s="291">
        <v>0</v>
      </c>
      <c r="K19" s="291">
        <v>0</v>
      </c>
      <c r="L19" s="291">
        <v>0</v>
      </c>
      <c r="M19" s="291">
        <v>0</v>
      </c>
      <c r="N19" s="291">
        <v>0</v>
      </c>
      <c r="O19" s="291">
        <v>0</v>
      </c>
      <c r="P19" s="291">
        <v>0</v>
      </c>
      <c r="Q19" s="285">
        <v>0</v>
      </c>
      <c r="R19" s="292">
        <f t="shared" si="4"/>
        <v>0</v>
      </c>
    </row>
    <row r="20" spans="1:18" ht="21" thickTop="1" thickBot="1" x14ac:dyDescent="0.3">
      <c r="A20" s="293" t="s">
        <v>121</v>
      </c>
      <c r="B20" s="186"/>
      <c r="C20" s="294">
        <f t="shared" si="0"/>
        <v>0</v>
      </c>
      <c r="D20" s="295">
        <f>SUM(D12:D13)</f>
        <v>0</v>
      </c>
      <c r="E20" s="232"/>
      <c r="F20" s="296">
        <f>SUM(F12:F13)</f>
        <v>0</v>
      </c>
      <c r="G20" s="297">
        <f t="shared" ref="G20:Q20" si="5">SUM(G12:G13)</f>
        <v>0</v>
      </c>
      <c r="H20" s="297">
        <f t="shared" si="5"/>
        <v>0</v>
      </c>
      <c r="I20" s="298">
        <f t="shared" si="5"/>
        <v>0</v>
      </c>
      <c r="J20" s="298">
        <f t="shared" si="5"/>
        <v>0</v>
      </c>
      <c r="K20" s="297">
        <f t="shared" si="5"/>
        <v>0</v>
      </c>
      <c r="L20" s="298">
        <f t="shared" si="5"/>
        <v>0</v>
      </c>
      <c r="M20" s="297">
        <f t="shared" si="5"/>
        <v>0</v>
      </c>
      <c r="N20" s="298">
        <f t="shared" si="5"/>
        <v>0</v>
      </c>
      <c r="O20" s="297">
        <f t="shared" si="5"/>
        <v>0</v>
      </c>
      <c r="P20" s="297">
        <f t="shared" si="5"/>
        <v>0</v>
      </c>
      <c r="Q20" s="299">
        <f t="shared" si="5"/>
        <v>0</v>
      </c>
      <c r="R20" s="300">
        <f>SUM(F20:Q20)</f>
        <v>0</v>
      </c>
    </row>
    <row r="21" spans="1:18" ht="21" thickTop="1" thickBot="1" x14ac:dyDescent="0.3">
      <c r="A21" s="301"/>
      <c r="B21" s="302"/>
      <c r="C21" s="268"/>
      <c r="D21" s="303"/>
      <c r="E21" s="232"/>
      <c r="F21" s="304"/>
      <c r="G21" s="305"/>
      <c r="H21" s="306"/>
      <c r="I21" s="306"/>
      <c r="J21" s="306"/>
      <c r="K21" s="305"/>
      <c r="L21" s="306"/>
      <c r="M21" s="305"/>
      <c r="N21" s="306"/>
      <c r="O21" s="305"/>
      <c r="P21" s="305"/>
      <c r="Q21" s="307"/>
      <c r="R21" s="308"/>
    </row>
    <row r="22" spans="1:18" ht="21" thickTop="1" thickBot="1" x14ac:dyDescent="0.3">
      <c r="A22" s="293" t="s">
        <v>122</v>
      </c>
      <c r="B22" s="302"/>
      <c r="C22" s="294">
        <f>SUM(C23:C38)</f>
        <v>0</v>
      </c>
      <c r="D22" s="267">
        <f>SUM(D23:D39)</f>
        <v>0</v>
      </c>
      <c r="E22" s="232"/>
      <c r="F22" s="296">
        <f>SUM(F23:F39)</f>
        <v>0</v>
      </c>
      <c r="G22" s="297">
        <f t="shared" ref="G22:Q22" si="6">SUM(G23:G39)</f>
        <v>0</v>
      </c>
      <c r="H22" s="298">
        <f t="shared" si="6"/>
        <v>0</v>
      </c>
      <c r="I22" s="298">
        <f t="shared" si="6"/>
        <v>0</v>
      </c>
      <c r="J22" s="298">
        <f t="shared" si="6"/>
        <v>0</v>
      </c>
      <c r="K22" s="297">
        <f t="shared" si="6"/>
        <v>0</v>
      </c>
      <c r="L22" s="298">
        <f t="shared" si="6"/>
        <v>0</v>
      </c>
      <c r="M22" s="297">
        <f t="shared" si="6"/>
        <v>0</v>
      </c>
      <c r="N22" s="298">
        <f t="shared" si="6"/>
        <v>0</v>
      </c>
      <c r="O22" s="297">
        <f t="shared" si="6"/>
        <v>0</v>
      </c>
      <c r="P22" s="297">
        <f t="shared" si="6"/>
        <v>0</v>
      </c>
      <c r="Q22" s="309">
        <f t="shared" si="6"/>
        <v>0</v>
      </c>
      <c r="R22" s="300">
        <f>SUM(R23:R39)</f>
        <v>0</v>
      </c>
    </row>
    <row r="23" spans="1:18" ht="20" thickTop="1" x14ac:dyDescent="0.25">
      <c r="A23" s="301" t="s">
        <v>123</v>
      </c>
      <c r="B23" s="190"/>
      <c r="C23" s="268">
        <f t="shared" ref="C23:C39" si="7">R23</f>
        <v>0</v>
      </c>
      <c r="D23" s="310">
        <v>0</v>
      </c>
      <c r="E23" s="232"/>
      <c r="F23" s="275">
        <v>0</v>
      </c>
      <c r="G23" s="270">
        <v>0</v>
      </c>
      <c r="H23" s="271">
        <v>0</v>
      </c>
      <c r="I23" s="271">
        <v>0</v>
      </c>
      <c r="J23" s="271">
        <v>0</v>
      </c>
      <c r="K23" s="270">
        <v>0</v>
      </c>
      <c r="L23" s="271">
        <v>0</v>
      </c>
      <c r="M23" s="270">
        <v>0</v>
      </c>
      <c r="N23" s="271">
        <v>0</v>
      </c>
      <c r="O23" s="270">
        <v>0</v>
      </c>
      <c r="P23" s="270">
        <v>0</v>
      </c>
      <c r="Q23" s="311">
        <v>0</v>
      </c>
      <c r="R23" s="274">
        <f t="shared" ref="R23:R38" si="8">SUM(F23:Q23)</f>
        <v>0</v>
      </c>
    </row>
    <row r="24" spans="1:18" ht="19" x14ac:dyDescent="0.25">
      <c r="A24" s="262" t="s">
        <v>124</v>
      </c>
      <c r="B24" s="190"/>
      <c r="C24" s="268">
        <f t="shared" si="7"/>
        <v>0</v>
      </c>
      <c r="D24" s="267">
        <v>0</v>
      </c>
      <c r="E24" s="232"/>
      <c r="F24" s="275">
        <v>0</v>
      </c>
      <c r="G24" s="270">
        <v>0</v>
      </c>
      <c r="H24" s="271">
        <v>0</v>
      </c>
      <c r="I24" s="271">
        <v>0</v>
      </c>
      <c r="J24" s="271">
        <v>0</v>
      </c>
      <c r="K24" s="270">
        <v>0</v>
      </c>
      <c r="L24" s="271">
        <v>0</v>
      </c>
      <c r="M24" s="270">
        <v>0</v>
      </c>
      <c r="N24" s="271">
        <v>0</v>
      </c>
      <c r="O24" s="270">
        <v>0</v>
      </c>
      <c r="P24" s="270">
        <v>0</v>
      </c>
      <c r="Q24" s="311">
        <v>0</v>
      </c>
      <c r="R24" s="274">
        <f t="shared" si="8"/>
        <v>0</v>
      </c>
    </row>
    <row r="25" spans="1:18" ht="19" x14ac:dyDescent="0.25">
      <c r="A25" s="262" t="s">
        <v>125</v>
      </c>
      <c r="B25" s="190"/>
      <c r="C25" s="268">
        <f t="shared" si="7"/>
        <v>0</v>
      </c>
      <c r="D25" s="267">
        <v>0</v>
      </c>
      <c r="E25" s="232"/>
      <c r="F25" s="275">
        <v>0</v>
      </c>
      <c r="G25" s="270">
        <v>0</v>
      </c>
      <c r="H25" s="271">
        <v>0</v>
      </c>
      <c r="I25" s="271">
        <v>0</v>
      </c>
      <c r="J25" s="271">
        <v>0</v>
      </c>
      <c r="K25" s="270">
        <v>0</v>
      </c>
      <c r="L25" s="271">
        <v>0</v>
      </c>
      <c r="M25" s="270">
        <v>0</v>
      </c>
      <c r="N25" s="271">
        <v>0</v>
      </c>
      <c r="O25" s="270">
        <v>0</v>
      </c>
      <c r="P25" s="270">
        <v>0</v>
      </c>
      <c r="Q25" s="311">
        <v>0</v>
      </c>
      <c r="R25" s="274">
        <f t="shared" si="8"/>
        <v>0</v>
      </c>
    </row>
    <row r="26" spans="1:18" ht="19" x14ac:dyDescent="0.25">
      <c r="A26" s="262" t="s">
        <v>126</v>
      </c>
      <c r="B26" s="190"/>
      <c r="C26" s="268">
        <f t="shared" si="7"/>
        <v>0</v>
      </c>
      <c r="D26" s="267">
        <v>0</v>
      </c>
      <c r="E26" s="232"/>
      <c r="F26" s="275">
        <v>0</v>
      </c>
      <c r="G26" s="270">
        <v>0</v>
      </c>
      <c r="H26" s="271">
        <v>0</v>
      </c>
      <c r="I26" s="271">
        <v>0</v>
      </c>
      <c r="J26" s="271">
        <v>0</v>
      </c>
      <c r="K26" s="270">
        <v>0</v>
      </c>
      <c r="L26" s="271">
        <v>0</v>
      </c>
      <c r="M26" s="270">
        <v>0</v>
      </c>
      <c r="N26" s="271">
        <v>0</v>
      </c>
      <c r="O26" s="270">
        <v>0</v>
      </c>
      <c r="P26" s="270">
        <v>0</v>
      </c>
      <c r="Q26" s="311">
        <v>0</v>
      </c>
      <c r="R26" s="274">
        <f t="shared" si="8"/>
        <v>0</v>
      </c>
    </row>
    <row r="27" spans="1:18" ht="19" x14ac:dyDescent="0.25">
      <c r="A27" s="262" t="s">
        <v>127</v>
      </c>
      <c r="B27" s="190"/>
      <c r="C27" s="268">
        <f t="shared" si="7"/>
        <v>0</v>
      </c>
      <c r="D27" s="267">
        <v>0</v>
      </c>
      <c r="E27" s="232"/>
      <c r="F27" s="275">
        <v>0</v>
      </c>
      <c r="G27" s="270">
        <v>0</v>
      </c>
      <c r="H27" s="271">
        <v>0</v>
      </c>
      <c r="I27" s="271">
        <v>0</v>
      </c>
      <c r="J27" s="271">
        <v>0</v>
      </c>
      <c r="K27" s="270">
        <v>0</v>
      </c>
      <c r="L27" s="271">
        <v>0</v>
      </c>
      <c r="M27" s="270">
        <v>0</v>
      </c>
      <c r="N27" s="271">
        <v>0</v>
      </c>
      <c r="O27" s="270">
        <v>0</v>
      </c>
      <c r="P27" s="270">
        <v>0</v>
      </c>
      <c r="Q27" s="311">
        <v>0</v>
      </c>
      <c r="R27" s="274">
        <f t="shared" si="8"/>
        <v>0</v>
      </c>
    </row>
    <row r="28" spans="1:18" ht="19" x14ac:dyDescent="0.25">
      <c r="A28" s="262" t="s">
        <v>128</v>
      </c>
      <c r="B28" s="190"/>
      <c r="C28" s="268">
        <f t="shared" si="7"/>
        <v>0</v>
      </c>
      <c r="D28" s="267">
        <v>0</v>
      </c>
      <c r="E28" s="232"/>
      <c r="F28" s="275">
        <v>0</v>
      </c>
      <c r="G28" s="270">
        <v>0</v>
      </c>
      <c r="H28" s="271">
        <v>0</v>
      </c>
      <c r="I28" s="271">
        <v>0</v>
      </c>
      <c r="J28" s="271">
        <v>0</v>
      </c>
      <c r="K28" s="270">
        <v>0</v>
      </c>
      <c r="L28" s="271">
        <v>0</v>
      </c>
      <c r="M28" s="270">
        <v>0</v>
      </c>
      <c r="N28" s="271">
        <v>0</v>
      </c>
      <c r="O28" s="270">
        <v>0</v>
      </c>
      <c r="P28" s="270">
        <v>0</v>
      </c>
      <c r="Q28" s="311">
        <v>0</v>
      </c>
      <c r="R28" s="274">
        <f t="shared" si="8"/>
        <v>0</v>
      </c>
    </row>
    <row r="29" spans="1:18" ht="19" x14ac:dyDescent="0.25">
      <c r="A29" s="262" t="s">
        <v>129</v>
      </c>
      <c r="B29" s="190"/>
      <c r="C29" s="268">
        <f t="shared" si="7"/>
        <v>0</v>
      </c>
      <c r="D29" s="267">
        <v>0</v>
      </c>
      <c r="E29" s="232"/>
      <c r="F29" s="275">
        <v>0</v>
      </c>
      <c r="G29" s="270">
        <v>0</v>
      </c>
      <c r="H29" s="271">
        <v>0</v>
      </c>
      <c r="I29" s="271">
        <v>0</v>
      </c>
      <c r="J29" s="271">
        <v>0</v>
      </c>
      <c r="K29" s="270">
        <v>0</v>
      </c>
      <c r="L29" s="271">
        <v>0</v>
      </c>
      <c r="M29" s="270">
        <v>0</v>
      </c>
      <c r="N29" s="271">
        <v>0</v>
      </c>
      <c r="O29" s="270">
        <v>0</v>
      </c>
      <c r="P29" s="270">
        <v>0</v>
      </c>
      <c r="Q29" s="311">
        <v>0</v>
      </c>
      <c r="R29" s="274">
        <f t="shared" si="8"/>
        <v>0</v>
      </c>
    </row>
    <row r="30" spans="1:18" ht="19" x14ac:dyDescent="0.25">
      <c r="A30" s="262" t="s">
        <v>130</v>
      </c>
      <c r="B30" s="190"/>
      <c r="C30" s="268">
        <f t="shared" si="7"/>
        <v>0</v>
      </c>
      <c r="D30" s="267">
        <v>0</v>
      </c>
      <c r="E30" s="232"/>
      <c r="F30" s="275">
        <v>0</v>
      </c>
      <c r="G30" s="270">
        <v>0</v>
      </c>
      <c r="H30" s="271">
        <v>0</v>
      </c>
      <c r="I30" s="271">
        <v>0</v>
      </c>
      <c r="J30" s="270">
        <v>0</v>
      </c>
      <c r="K30" s="270">
        <v>0</v>
      </c>
      <c r="L30" s="271">
        <v>0</v>
      </c>
      <c r="M30" s="270">
        <v>0</v>
      </c>
      <c r="N30" s="271">
        <v>0</v>
      </c>
      <c r="O30" s="270">
        <v>0</v>
      </c>
      <c r="P30" s="270">
        <v>0</v>
      </c>
      <c r="Q30" s="311">
        <v>0</v>
      </c>
      <c r="R30" s="274">
        <f t="shared" si="8"/>
        <v>0</v>
      </c>
    </row>
    <row r="31" spans="1:18" ht="19" x14ac:dyDescent="0.25">
      <c r="A31" s="262" t="s">
        <v>131</v>
      </c>
      <c r="B31" s="190"/>
      <c r="C31" s="268">
        <f t="shared" si="7"/>
        <v>0</v>
      </c>
      <c r="D31" s="267">
        <v>0</v>
      </c>
      <c r="E31" s="232"/>
      <c r="F31" s="275">
        <v>0</v>
      </c>
      <c r="G31" s="270">
        <v>0</v>
      </c>
      <c r="H31" s="271">
        <v>0</v>
      </c>
      <c r="I31" s="271">
        <v>0</v>
      </c>
      <c r="J31" s="270">
        <v>0</v>
      </c>
      <c r="K31" s="270">
        <v>0</v>
      </c>
      <c r="L31" s="271">
        <v>0</v>
      </c>
      <c r="M31" s="270">
        <v>0</v>
      </c>
      <c r="N31" s="271">
        <v>0</v>
      </c>
      <c r="O31" s="270">
        <v>0</v>
      </c>
      <c r="P31" s="270">
        <v>0</v>
      </c>
      <c r="Q31" s="311">
        <v>0</v>
      </c>
      <c r="R31" s="274">
        <f t="shared" si="8"/>
        <v>0</v>
      </c>
    </row>
    <row r="32" spans="1:18" ht="19" x14ac:dyDescent="0.25">
      <c r="A32" s="262" t="s">
        <v>132</v>
      </c>
      <c r="B32" s="190"/>
      <c r="C32" s="268">
        <f t="shared" si="7"/>
        <v>0</v>
      </c>
      <c r="D32" s="267">
        <v>0</v>
      </c>
      <c r="E32" s="232"/>
      <c r="F32" s="275">
        <v>0</v>
      </c>
      <c r="G32" s="270">
        <v>0</v>
      </c>
      <c r="H32" s="271">
        <v>0</v>
      </c>
      <c r="I32" s="271">
        <v>0</v>
      </c>
      <c r="J32" s="270">
        <v>0</v>
      </c>
      <c r="K32" s="270">
        <v>0</v>
      </c>
      <c r="L32" s="271">
        <v>0</v>
      </c>
      <c r="M32" s="270">
        <v>0</v>
      </c>
      <c r="N32" s="271">
        <v>0</v>
      </c>
      <c r="O32" s="270">
        <v>0</v>
      </c>
      <c r="P32" s="270">
        <v>0</v>
      </c>
      <c r="Q32" s="311">
        <v>0</v>
      </c>
      <c r="R32" s="274">
        <f t="shared" si="8"/>
        <v>0</v>
      </c>
    </row>
    <row r="33" spans="1:18" ht="19" x14ac:dyDescent="0.25">
      <c r="A33" s="262" t="s">
        <v>133</v>
      </c>
      <c r="B33" s="190"/>
      <c r="C33" s="268">
        <f t="shared" si="7"/>
        <v>0</v>
      </c>
      <c r="D33" s="267">
        <v>0</v>
      </c>
      <c r="E33" s="232"/>
      <c r="F33" s="275">
        <v>0</v>
      </c>
      <c r="G33" s="270">
        <v>0</v>
      </c>
      <c r="H33" s="271">
        <v>0</v>
      </c>
      <c r="I33" s="271">
        <v>0</v>
      </c>
      <c r="J33" s="270">
        <v>0</v>
      </c>
      <c r="K33" s="270">
        <v>0</v>
      </c>
      <c r="L33" s="271">
        <v>0</v>
      </c>
      <c r="M33" s="270">
        <v>0</v>
      </c>
      <c r="N33" s="271">
        <v>0</v>
      </c>
      <c r="O33" s="270">
        <v>0</v>
      </c>
      <c r="P33" s="270">
        <v>0</v>
      </c>
      <c r="Q33" s="311">
        <v>0</v>
      </c>
      <c r="R33" s="274">
        <f t="shared" si="8"/>
        <v>0</v>
      </c>
    </row>
    <row r="34" spans="1:18" ht="19" x14ac:dyDescent="0.25">
      <c r="A34" s="262" t="s">
        <v>134</v>
      </c>
      <c r="B34" s="190"/>
      <c r="C34" s="268">
        <f t="shared" si="7"/>
        <v>0</v>
      </c>
      <c r="D34" s="267">
        <v>0</v>
      </c>
      <c r="E34" s="232"/>
      <c r="F34" s="275">
        <v>0</v>
      </c>
      <c r="G34" s="270">
        <v>0</v>
      </c>
      <c r="H34" s="271">
        <v>0</v>
      </c>
      <c r="I34" s="271">
        <v>0</v>
      </c>
      <c r="J34" s="270">
        <v>0</v>
      </c>
      <c r="K34" s="270">
        <v>0</v>
      </c>
      <c r="L34" s="271">
        <v>0</v>
      </c>
      <c r="M34" s="270">
        <v>0</v>
      </c>
      <c r="N34" s="270">
        <v>0</v>
      </c>
      <c r="O34" s="270">
        <v>0</v>
      </c>
      <c r="P34" s="270">
        <v>0</v>
      </c>
      <c r="Q34" s="311">
        <v>0</v>
      </c>
      <c r="R34" s="274">
        <f t="shared" si="8"/>
        <v>0</v>
      </c>
    </row>
    <row r="35" spans="1:18" ht="19" x14ac:dyDescent="0.25">
      <c r="A35" s="262" t="s">
        <v>135</v>
      </c>
      <c r="B35" s="190"/>
      <c r="C35" s="268">
        <f t="shared" si="7"/>
        <v>0</v>
      </c>
      <c r="D35" s="267">
        <v>0</v>
      </c>
      <c r="E35" s="232"/>
      <c r="F35" s="275">
        <v>0</v>
      </c>
      <c r="G35" s="270">
        <v>0</v>
      </c>
      <c r="H35" s="271">
        <v>0</v>
      </c>
      <c r="I35" s="271">
        <v>0</v>
      </c>
      <c r="J35" s="270">
        <v>0</v>
      </c>
      <c r="K35" s="270">
        <v>0</v>
      </c>
      <c r="L35" s="271">
        <v>0</v>
      </c>
      <c r="M35" s="270">
        <v>0</v>
      </c>
      <c r="N35" s="270">
        <v>0</v>
      </c>
      <c r="O35" s="270">
        <v>0</v>
      </c>
      <c r="P35" s="270">
        <v>0</v>
      </c>
      <c r="Q35" s="311">
        <v>0</v>
      </c>
      <c r="R35" s="274">
        <f t="shared" si="8"/>
        <v>0</v>
      </c>
    </row>
    <row r="36" spans="1:18" ht="19" x14ac:dyDescent="0.25">
      <c r="A36" s="262" t="s">
        <v>136</v>
      </c>
      <c r="B36" s="190"/>
      <c r="C36" s="268">
        <f t="shared" si="7"/>
        <v>0</v>
      </c>
      <c r="D36" s="267">
        <v>0</v>
      </c>
      <c r="E36" s="232"/>
      <c r="F36" s="275">
        <v>0</v>
      </c>
      <c r="G36" s="270">
        <v>0</v>
      </c>
      <c r="H36" s="271">
        <v>0</v>
      </c>
      <c r="I36" s="271">
        <v>0</v>
      </c>
      <c r="J36" s="270">
        <v>0</v>
      </c>
      <c r="K36" s="270">
        <v>0</v>
      </c>
      <c r="L36" s="271">
        <v>0</v>
      </c>
      <c r="M36" s="270">
        <v>0</v>
      </c>
      <c r="N36" s="270">
        <v>0</v>
      </c>
      <c r="O36" s="270">
        <v>0</v>
      </c>
      <c r="P36" s="270">
        <v>0</v>
      </c>
      <c r="Q36" s="311">
        <v>0</v>
      </c>
      <c r="R36" s="274">
        <f t="shared" si="8"/>
        <v>0</v>
      </c>
    </row>
    <row r="37" spans="1:18" ht="19" x14ac:dyDescent="0.25">
      <c r="A37" s="262" t="s">
        <v>137</v>
      </c>
      <c r="B37" s="190"/>
      <c r="C37" s="268">
        <f t="shared" si="7"/>
        <v>0</v>
      </c>
      <c r="D37" s="267">
        <v>0</v>
      </c>
      <c r="E37" s="232"/>
      <c r="F37" s="275">
        <v>0</v>
      </c>
      <c r="G37" s="270">
        <v>0</v>
      </c>
      <c r="H37" s="271">
        <v>0</v>
      </c>
      <c r="I37" s="271">
        <v>0</v>
      </c>
      <c r="J37" s="270">
        <v>0</v>
      </c>
      <c r="K37" s="270">
        <v>0</v>
      </c>
      <c r="L37" s="271">
        <v>0</v>
      </c>
      <c r="M37" s="270">
        <v>0</v>
      </c>
      <c r="N37" s="270">
        <v>0</v>
      </c>
      <c r="O37" s="270">
        <v>0</v>
      </c>
      <c r="P37" s="270">
        <v>0</v>
      </c>
      <c r="Q37" s="311">
        <v>0</v>
      </c>
      <c r="R37" s="274">
        <f t="shared" si="8"/>
        <v>0</v>
      </c>
    </row>
    <row r="38" spans="1:18" ht="19" x14ac:dyDescent="0.25">
      <c r="A38" s="262" t="s">
        <v>138</v>
      </c>
      <c r="B38" s="190"/>
      <c r="C38" s="268">
        <f t="shared" si="7"/>
        <v>0</v>
      </c>
      <c r="D38" s="267">
        <v>0</v>
      </c>
      <c r="E38" s="232"/>
      <c r="F38" s="275">
        <v>0</v>
      </c>
      <c r="G38" s="270">
        <v>0</v>
      </c>
      <c r="H38" s="271">
        <v>0</v>
      </c>
      <c r="I38" s="271">
        <v>0</v>
      </c>
      <c r="J38" s="270">
        <v>0</v>
      </c>
      <c r="K38" s="270">
        <v>0</v>
      </c>
      <c r="L38" s="271">
        <v>0</v>
      </c>
      <c r="M38" s="270">
        <v>0</v>
      </c>
      <c r="N38" s="270">
        <v>0</v>
      </c>
      <c r="O38" s="270">
        <v>0</v>
      </c>
      <c r="P38" s="270">
        <v>0</v>
      </c>
      <c r="Q38" s="311">
        <v>0</v>
      </c>
      <c r="R38" s="274">
        <f t="shared" si="8"/>
        <v>0</v>
      </c>
    </row>
    <row r="39" spans="1:18" ht="20" thickBot="1" x14ac:dyDescent="0.3">
      <c r="A39" s="262" t="s">
        <v>78</v>
      </c>
      <c r="B39" s="190"/>
      <c r="C39" s="312">
        <f t="shared" si="7"/>
        <v>0</v>
      </c>
      <c r="D39" s="303">
        <v>0</v>
      </c>
      <c r="E39" s="232"/>
      <c r="F39" s="289">
        <v>0</v>
      </c>
      <c r="G39" s="290">
        <v>0</v>
      </c>
      <c r="H39" s="291">
        <v>0</v>
      </c>
      <c r="I39" s="291">
        <v>0</v>
      </c>
      <c r="J39" s="290">
        <v>0</v>
      </c>
      <c r="K39" s="290">
        <v>0</v>
      </c>
      <c r="L39" s="291">
        <v>0</v>
      </c>
      <c r="M39" s="290">
        <v>0</v>
      </c>
      <c r="N39" s="290">
        <v>0</v>
      </c>
      <c r="O39" s="290">
        <v>0</v>
      </c>
      <c r="P39" s="290">
        <v>0</v>
      </c>
      <c r="Q39" s="313">
        <v>0</v>
      </c>
      <c r="R39" s="292">
        <f>SUM(F39:Q39)</f>
        <v>0</v>
      </c>
    </row>
    <row r="40" spans="1:18" ht="21" thickTop="1" thickBot="1" x14ac:dyDescent="0.3">
      <c r="A40" s="293" t="s">
        <v>139</v>
      </c>
      <c r="B40" s="302"/>
      <c r="C40" s="314">
        <f>C20-C22</f>
        <v>0</v>
      </c>
      <c r="D40" s="267">
        <f>D20-D22</f>
        <v>0</v>
      </c>
      <c r="E40" s="232"/>
      <c r="F40" s="296">
        <f t="shared" ref="F40:R40" si="9">F20-F22</f>
        <v>0</v>
      </c>
      <c r="G40" s="297">
        <f t="shared" si="9"/>
        <v>0</v>
      </c>
      <c r="H40" s="298">
        <f t="shared" si="9"/>
        <v>0</v>
      </c>
      <c r="I40" s="298">
        <f t="shared" si="9"/>
        <v>0</v>
      </c>
      <c r="J40" s="297">
        <f t="shared" si="9"/>
        <v>0</v>
      </c>
      <c r="K40" s="297">
        <f t="shared" si="9"/>
        <v>0</v>
      </c>
      <c r="L40" s="298">
        <f t="shared" si="9"/>
        <v>0</v>
      </c>
      <c r="M40" s="297">
        <f t="shared" si="9"/>
        <v>0</v>
      </c>
      <c r="N40" s="297">
        <f t="shared" si="9"/>
        <v>0</v>
      </c>
      <c r="O40" s="297">
        <f t="shared" si="9"/>
        <v>0</v>
      </c>
      <c r="P40" s="315">
        <f t="shared" si="9"/>
        <v>0</v>
      </c>
      <c r="Q40" s="316">
        <f t="shared" si="9"/>
        <v>0</v>
      </c>
      <c r="R40" s="300">
        <f t="shared" si="9"/>
        <v>0</v>
      </c>
    </row>
    <row r="41" spans="1:18" ht="20" thickTop="1" x14ac:dyDescent="0.25">
      <c r="A41" s="301" t="s">
        <v>140</v>
      </c>
      <c r="B41" s="190"/>
      <c r="C41" s="268">
        <f>R41</f>
        <v>0</v>
      </c>
      <c r="D41" s="310">
        <v>0</v>
      </c>
      <c r="E41" s="232"/>
      <c r="F41" s="275">
        <v>0</v>
      </c>
      <c r="G41" s="270">
        <v>0</v>
      </c>
      <c r="H41" s="271">
        <v>0</v>
      </c>
      <c r="I41" s="271">
        <v>0</v>
      </c>
      <c r="J41" s="270">
        <v>0</v>
      </c>
      <c r="K41" s="270">
        <v>0</v>
      </c>
      <c r="L41" s="271">
        <v>0</v>
      </c>
      <c r="M41" s="270">
        <v>0</v>
      </c>
      <c r="N41" s="270">
        <v>0</v>
      </c>
      <c r="O41" s="270">
        <v>0</v>
      </c>
      <c r="P41" s="270">
        <v>0</v>
      </c>
      <c r="Q41" s="311">
        <v>0</v>
      </c>
      <c r="R41" s="274">
        <f>SUM(F41:Q41)</f>
        <v>0</v>
      </c>
    </row>
    <row r="42" spans="1:18" ht="20" thickBot="1" x14ac:dyDescent="0.3">
      <c r="A42" s="262" t="s">
        <v>141</v>
      </c>
      <c r="B42" s="288"/>
      <c r="C42" s="268">
        <f>R42</f>
        <v>0</v>
      </c>
      <c r="D42" s="267">
        <f>D40*0.28</f>
        <v>0</v>
      </c>
      <c r="E42" s="232"/>
      <c r="F42" s="289">
        <f>F40*0.28</f>
        <v>0</v>
      </c>
      <c r="G42" s="290">
        <f>G40*0.28</f>
        <v>0</v>
      </c>
      <c r="H42" s="291">
        <f>H40*0.28</f>
        <v>0</v>
      </c>
      <c r="I42" s="291">
        <f t="shared" ref="I42:Q42" si="10">I40*0.28</f>
        <v>0</v>
      </c>
      <c r="J42" s="290">
        <f t="shared" si="10"/>
        <v>0</v>
      </c>
      <c r="K42" s="290">
        <f t="shared" si="10"/>
        <v>0</v>
      </c>
      <c r="L42" s="291">
        <f t="shared" si="10"/>
        <v>0</v>
      </c>
      <c r="M42" s="290">
        <f t="shared" si="10"/>
        <v>0</v>
      </c>
      <c r="N42" s="290">
        <f t="shared" si="10"/>
        <v>0</v>
      </c>
      <c r="O42" s="290">
        <f t="shared" si="10"/>
        <v>0</v>
      </c>
      <c r="P42" s="290">
        <f t="shared" si="10"/>
        <v>0</v>
      </c>
      <c r="Q42" s="313">
        <f t="shared" si="10"/>
        <v>0</v>
      </c>
      <c r="R42" s="292">
        <f>SUM(F42:Q42)</f>
        <v>0</v>
      </c>
    </row>
    <row r="43" spans="1:18" ht="21" thickTop="1" thickBot="1" x14ac:dyDescent="0.3">
      <c r="A43" s="317"/>
      <c r="B43" s="190"/>
      <c r="C43" s="318"/>
      <c r="D43" s="293"/>
      <c r="E43" s="232"/>
      <c r="F43" s="289"/>
      <c r="G43" s="290"/>
      <c r="H43" s="291"/>
      <c r="I43" s="291"/>
      <c r="J43" s="290"/>
      <c r="K43" s="290"/>
      <c r="L43" s="291"/>
      <c r="M43" s="290"/>
      <c r="N43" s="290"/>
      <c r="O43" s="290"/>
      <c r="P43" s="290"/>
      <c r="Q43" s="313"/>
      <c r="R43" s="292"/>
    </row>
    <row r="44" spans="1:18" ht="21" thickTop="1" thickBot="1" x14ac:dyDescent="0.3">
      <c r="A44" s="303" t="s">
        <v>142</v>
      </c>
      <c r="B44" s="302"/>
      <c r="C44" s="314">
        <f>C40-(C41+C42)</f>
        <v>0</v>
      </c>
      <c r="D44" s="295">
        <f>D40-(D41+D42)</f>
        <v>0</v>
      </c>
      <c r="E44" s="232"/>
      <c r="F44" s="296">
        <f>F40-(F41+F42)</f>
        <v>0</v>
      </c>
      <c r="G44" s="315">
        <f t="shared" ref="G44:Q44" si="11">G40-(G41+G42)</f>
        <v>0</v>
      </c>
      <c r="H44" s="298">
        <f t="shared" si="11"/>
        <v>0</v>
      </c>
      <c r="I44" s="298">
        <f t="shared" si="11"/>
        <v>0</v>
      </c>
      <c r="J44" s="297">
        <f t="shared" si="11"/>
        <v>0</v>
      </c>
      <c r="K44" s="297">
        <f t="shared" si="11"/>
        <v>0</v>
      </c>
      <c r="L44" s="298">
        <f t="shared" si="11"/>
        <v>0</v>
      </c>
      <c r="M44" s="297">
        <f t="shared" si="11"/>
        <v>0</v>
      </c>
      <c r="N44" s="297">
        <f t="shared" si="11"/>
        <v>0</v>
      </c>
      <c r="O44" s="297">
        <f t="shared" si="11"/>
        <v>0</v>
      </c>
      <c r="P44" s="297">
        <f t="shared" si="11"/>
        <v>0</v>
      </c>
      <c r="Q44" s="316">
        <f t="shared" si="11"/>
        <v>0</v>
      </c>
      <c r="R44" s="300">
        <f>R40-(R41+R42)</f>
        <v>0</v>
      </c>
    </row>
    <row r="45" spans="1:18" ht="17" thickTop="1" x14ac:dyDescent="0.2">
      <c r="B45" s="319"/>
      <c r="C45" s="320"/>
      <c r="D45" s="320"/>
    </row>
  </sheetData>
  <mergeCells count="2">
    <mergeCell ref="B6:C6"/>
    <mergeCell ref="F8:R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2102-30EA-E640-A2AD-54BD5293ABF1}">
  <dimension ref="A6:R39"/>
  <sheetViews>
    <sheetView showGridLines="0" showRowColHeaders="0" topLeftCell="A11" workbookViewId="0"/>
  </sheetViews>
  <sheetFormatPr baseColWidth="10" defaultRowHeight="16" x14ac:dyDescent="0.2"/>
  <cols>
    <col min="1" max="1" width="41.6640625" style="1" customWidth="1"/>
    <col min="2" max="2" width="10.83203125" style="1"/>
    <col min="3" max="4" width="20.33203125" style="1" customWidth="1"/>
    <col min="5" max="5" width="10.83203125" style="1"/>
    <col min="6" max="18" width="13.83203125" style="1" customWidth="1"/>
    <col min="19" max="16384" width="10.83203125" style="1"/>
  </cols>
  <sheetData>
    <row r="6" spans="1:18" ht="17" thickBot="1" x14ac:dyDescent="0.25"/>
    <row r="7" spans="1:18" ht="21" thickTop="1" thickBot="1" x14ac:dyDescent="0.3">
      <c r="A7" s="321" t="s">
        <v>143</v>
      </c>
      <c r="F7" s="574" t="s">
        <v>80</v>
      </c>
      <c r="G7" s="575"/>
      <c r="H7" s="575"/>
      <c r="I7" s="575"/>
      <c r="J7" s="575"/>
      <c r="K7" s="575"/>
      <c r="L7" s="575"/>
      <c r="M7" s="575"/>
      <c r="N7" s="575"/>
      <c r="O7" s="575"/>
      <c r="P7" s="575"/>
      <c r="Q7" s="575"/>
      <c r="R7" s="576"/>
    </row>
    <row r="8" spans="1:18" ht="21" thickTop="1" thickBot="1" x14ac:dyDescent="0.3">
      <c r="A8" s="176" t="s">
        <v>81</v>
      </c>
      <c r="B8" s="317" t="s">
        <v>82</v>
      </c>
      <c r="C8" s="322" t="s">
        <v>83</v>
      </c>
      <c r="D8" s="323" t="s">
        <v>84</v>
      </c>
      <c r="F8" s="263" t="s">
        <v>3</v>
      </c>
      <c r="G8" s="264" t="s">
        <v>4</v>
      </c>
      <c r="H8" s="265" t="s">
        <v>5</v>
      </c>
      <c r="I8" s="265" t="s">
        <v>6</v>
      </c>
      <c r="J8" s="260" t="s">
        <v>7</v>
      </c>
      <c r="K8" s="265" t="s">
        <v>8</v>
      </c>
      <c r="L8" s="265" t="s">
        <v>9</v>
      </c>
      <c r="M8" s="264" t="s">
        <v>10</v>
      </c>
      <c r="N8" s="265" t="s">
        <v>11</v>
      </c>
      <c r="O8" s="264" t="s">
        <v>12</v>
      </c>
      <c r="P8" s="264" t="s">
        <v>1</v>
      </c>
      <c r="Q8" s="177" t="s">
        <v>2</v>
      </c>
      <c r="R8" s="266" t="s">
        <v>85</v>
      </c>
    </row>
    <row r="9" spans="1:18" ht="20" thickTop="1" x14ac:dyDescent="0.25">
      <c r="A9" s="301"/>
      <c r="B9" s="301"/>
      <c r="C9" s="324"/>
      <c r="D9" s="325"/>
      <c r="E9" s="186"/>
      <c r="F9" s="326"/>
      <c r="G9" s="327"/>
      <c r="H9" s="327"/>
      <c r="I9" s="327"/>
      <c r="J9" s="327"/>
      <c r="K9" s="327"/>
      <c r="L9" s="327"/>
      <c r="M9" s="319"/>
      <c r="N9" s="327"/>
      <c r="O9" s="327"/>
      <c r="P9" s="327"/>
      <c r="Q9" s="319"/>
      <c r="R9" s="191"/>
    </row>
    <row r="10" spans="1:18" ht="19" x14ac:dyDescent="0.25">
      <c r="A10" s="267" t="s">
        <v>144</v>
      </c>
      <c r="B10" s="262"/>
      <c r="C10" s="328"/>
      <c r="D10" s="185"/>
      <c r="E10" s="190"/>
      <c r="F10" s="329"/>
      <c r="G10" s="330"/>
      <c r="H10" s="330"/>
      <c r="I10" s="330"/>
      <c r="J10" s="330"/>
      <c r="K10" s="330"/>
      <c r="L10" s="330"/>
      <c r="M10" s="330"/>
      <c r="N10" s="330"/>
      <c r="O10" s="330"/>
      <c r="P10" s="330"/>
      <c r="R10" s="193"/>
    </row>
    <row r="11" spans="1:18" ht="19" x14ac:dyDescent="0.25">
      <c r="A11" s="262"/>
      <c r="B11" s="262"/>
      <c r="C11" s="328"/>
      <c r="D11" s="185"/>
      <c r="E11" s="190"/>
      <c r="F11" s="329"/>
      <c r="G11" s="330"/>
      <c r="H11" s="330"/>
      <c r="I11" s="330"/>
      <c r="J11" s="330"/>
      <c r="K11" s="330"/>
      <c r="L11" s="330"/>
      <c r="M11" s="330"/>
      <c r="N11" s="330"/>
      <c r="O11" s="330"/>
      <c r="P11" s="330"/>
      <c r="R11" s="193"/>
    </row>
    <row r="12" spans="1:18" ht="19" x14ac:dyDescent="0.25">
      <c r="A12" s="262" t="s">
        <v>145</v>
      </c>
      <c r="B12" s="262"/>
      <c r="C12" s="331">
        <f>R12</f>
        <v>0</v>
      </c>
      <c r="D12" s="194">
        <v>0</v>
      </c>
      <c r="E12" s="190"/>
      <c r="F12" s="329">
        <v>0</v>
      </c>
      <c r="G12" s="330">
        <v>0</v>
      </c>
      <c r="H12" s="330">
        <v>0</v>
      </c>
      <c r="I12" s="330">
        <v>0</v>
      </c>
      <c r="J12" s="330">
        <v>0</v>
      </c>
      <c r="K12" s="330">
        <v>0</v>
      </c>
      <c r="L12" s="330">
        <v>0</v>
      </c>
      <c r="M12" s="330">
        <v>0</v>
      </c>
      <c r="N12" s="330">
        <v>0</v>
      </c>
      <c r="O12" s="330">
        <v>0</v>
      </c>
      <c r="P12" s="330">
        <v>0</v>
      </c>
      <c r="Q12" s="1">
        <v>0</v>
      </c>
      <c r="R12" s="193">
        <f>SUM(F12:Q12)</f>
        <v>0</v>
      </c>
    </row>
    <row r="13" spans="1:18" ht="19" x14ac:dyDescent="0.25">
      <c r="A13" s="262" t="s">
        <v>146</v>
      </c>
      <c r="B13" s="262"/>
      <c r="C13" s="331">
        <f>R13</f>
        <v>0</v>
      </c>
      <c r="D13" s="194">
        <v>0</v>
      </c>
      <c r="E13" s="186"/>
      <c r="F13" s="332">
        <v>0</v>
      </c>
      <c r="G13" s="330">
        <v>0</v>
      </c>
      <c r="H13" s="330">
        <v>0</v>
      </c>
      <c r="I13" s="330">
        <v>0</v>
      </c>
      <c r="J13" s="330">
        <v>0</v>
      </c>
      <c r="K13" s="330">
        <v>0</v>
      </c>
      <c r="L13" s="330">
        <v>0</v>
      </c>
      <c r="M13" s="330">
        <v>0</v>
      </c>
      <c r="N13" s="330">
        <v>0</v>
      </c>
      <c r="O13" s="330">
        <v>0</v>
      </c>
      <c r="P13" s="330">
        <v>0</v>
      </c>
      <c r="Q13" s="1">
        <v>0</v>
      </c>
      <c r="R13" s="193">
        <f>SUM(F13:Q13)</f>
        <v>0</v>
      </c>
    </row>
    <row r="14" spans="1:18" ht="20" thickBot="1" x14ac:dyDescent="0.3">
      <c r="A14" s="262"/>
      <c r="B14" s="262"/>
      <c r="C14" s="331"/>
      <c r="D14" s="194"/>
      <c r="E14" s="186"/>
      <c r="F14" s="332"/>
      <c r="G14" s="330"/>
      <c r="H14" s="330"/>
      <c r="I14" s="330"/>
      <c r="J14" s="330"/>
      <c r="K14" s="330"/>
      <c r="L14" s="330"/>
      <c r="M14" s="330"/>
      <c r="N14" s="330"/>
      <c r="O14" s="330"/>
      <c r="P14" s="330"/>
      <c r="R14" s="193"/>
    </row>
    <row r="15" spans="1:18" ht="21" thickTop="1" thickBot="1" x14ac:dyDescent="0.3">
      <c r="A15" s="333" t="s">
        <v>147</v>
      </c>
      <c r="B15" s="317"/>
      <c r="C15" s="334">
        <f>SUM(C12:C13)</f>
        <v>0</v>
      </c>
      <c r="D15" s="335">
        <f>SUM(D12:D13)</f>
        <v>0</v>
      </c>
      <c r="E15" s="186"/>
      <c r="F15" s="336">
        <f>SUM(F12:F13)</f>
        <v>0</v>
      </c>
      <c r="G15" s="336">
        <f t="shared" ref="G15:Q15" si="0">SUM(G12:G13)</f>
        <v>0</v>
      </c>
      <c r="H15" s="336">
        <f t="shared" si="0"/>
        <v>0</v>
      </c>
      <c r="I15" s="336">
        <f t="shared" si="0"/>
        <v>0</v>
      </c>
      <c r="J15" s="336">
        <f t="shared" si="0"/>
        <v>0</v>
      </c>
      <c r="K15" s="336">
        <f t="shared" si="0"/>
        <v>0</v>
      </c>
      <c r="L15" s="336">
        <f t="shared" si="0"/>
        <v>0</v>
      </c>
      <c r="M15" s="336">
        <f t="shared" si="0"/>
        <v>0</v>
      </c>
      <c r="N15" s="336">
        <f t="shared" si="0"/>
        <v>0</v>
      </c>
      <c r="O15" s="336">
        <f t="shared" si="0"/>
        <v>0</v>
      </c>
      <c r="P15" s="336">
        <f t="shared" si="0"/>
        <v>0</v>
      </c>
      <c r="Q15" s="336">
        <f t="shared" si="0"/>
        <v>0</v>
      </c>
      <c r="R15" s="337">
        <f>SUM(F15:Q15)</f>
        <v>0</v>
      </c>
    </row>
    <row r="16" spans="1:18" ht="20" thickTop="1" x14ac:dyDescent="0.25">
      <c r="A16" s="262"/>
      <c r="B16" s="262"/>
      <c r="C16" s="331"/>
      <c r="D16" s="194"/>
      <c r="E16" s="186"/>
      <c r="F16" s="332"/>
      <c r="G16" s="330"/>
      <c r="H16" s="330"/>
      <c r="I16" s="330"/>
      <c r="J16" s="330"/>
      <c r="K16" s="330"/>
      <c r="L16" s="330"/>
      <c r="M16" s="330"/>
      <c r="N16" s="330"/>
      <c r="O16" s="330"/>
      <c r="P16" s="330"/>
      <c r="R16" s="193"/>
    </row>
    <row r="17" spans="1:18" ht="19" x14ac:dyDescent="0.25">
      <c r="A17" s="262" t="s">
        <v>148</v>
      </c>
      <c r="B17" s="262"/>
      <c r="C17" s="331">
        <f>R17</f>
        <v>0</v>
      </c>
      <c r="D17" s="194">
        <v>0</v>
      </c>
      <c r="E17" s="186"/>
      <c r="F17" s="332">
        <v>0</v>
      </c>
      <c r="G17" s="330">
        <v>0</v>
      </c>
      <c r="H17" s="330">
        <v>0</v>
      </c>
      <c r="I17" s="330">
        <v>0</v>
      </c>
      <c r="J17" s="330">
        <v>0</v>
      </c>
      <c r="K17" s="330">
        <v>0</v>
      </c>
      <c r="L17" s="330">
        <v>0</v>
      </c>
      <c r="M17" s="330">
        <v>0</v>
      </c>
      <c r="N17" s="330">
        <v>0</v>
      </c>
      <c r="O17" s="330">
        <v>0</v>
      </c>
      <c r="P17" s="330">
        <v>0</v>
      </c>
      <c r="Q17" s="332">
        <v>0</v>
      </c>
      <c r="R17" s="193">
        <f>SUM(F17:Q17)</f>
        <v>0</v>
      </c>
    </row>
    <row r="18" spans="1:18" ht="19" x14ac:dyDescent="0.25">
      <c r="A18" s="262" t="s">
        <v>149</v>
      </c>
      <c r="B18" s="262"/>
      <c r="C18" s="331">
        <f t="shared" ref="C18:C19" si="1">R18</f>
        <v>0</v>
      </c>
      <c r="D18" s="194">
        <v>0</v>
      </c>
      <c r="E18" s="186"/>
      <c r="F18" s="332">
        <v>0</v>
      </c>
      <c r="G18" s="330">
        <v>0</v>
      </c>
      <c r="H18" s="330">
        <v>0</v>
      </c>
      <c r="I18" s="330">
        <v>0</v>
      </c>
      <c r="J18" s="330">
        <v>0</v>
      </c>
      <c r="K18" s="330">
        <v>0</v>
      </c>
      <c r="L18" s="330">
        <v>0</v>
      </c>
      <c r="M18" s="330">
        <v>0</v>
      </c>
      <c r="N18" s="330">
        <v>0</v>
      </c>
      <c r="O18" s="330">
        <v>0</v>
      </c>
      <c r="P18" s="330">
        <v>0</v>
      </c>
      <c r="Q18" s="332">
        <v>0</v>
      </c>
      <c r="R18" s="193">
        <f t="shared" ref="R18:R19" si="2">SUM(F18:Q18)</f>
        <v>0</v>
      </c>
    </row>
    <row r="19" spans="1:18" ht="19" x14ac:dyDescent="0.25">
      <c r="A19" s="262" t="s">
        <v>150</v>
      </c>
      <c r="B19" s="262"/>
      <c r="C19" s="331">
        <f t="shared" si="1"/>
        <v>0</v>
      </c>
      <c r="D19" s="194">
        <v>0</v>
      </c>
      <c r="E19" s="186"/>
      <c r="F19" s="332">
        <v>0</v>
      </c>
      <c r="G19" s="330">
        <v>0</v>
      </c>
      <c r="H19" s="330">
        <v>0</v>
      </c>
      <c r="I19" s="330">
        <v>0</v>
      </c>
      <c r="J19" s="330">
        <v>0</v>
      </c>
      <c r="K19" s="330">
        <v>0</v>
      </c>
      <c r="L19" s="330">
        <v>0</v>
      </c>
      <c r="M19" s="330">
        <v>0</v>
      </c>
      <c r="N19" s="330">
        <v>0</v>
      </c>
      <c r="O19" s="330">
        <v>0</v>
      </c>
      <c r="P19" s="330">
        <v>0</v>
      </c>
      <c r="Q19" s="332">
        <v>0</v>
      </c>
      <c r="R19" s="193">
        <f t="shared" si="2"/>
        <v>0</v>
      </c>
    </row>
    <row r="20" spans="1:18" ht="20" thickBot="1" x14ac:dyDescent="0.3">
      <c r="A20" s="262"/>
      <c r="B20" s="262"/>
      <c r="C20" s="331"/>
      <c r="D20" s="194"/>
      <c r="E20" s="186"/>
      <c r="F20" s="332"/>
      <c r="G20" s="330"/>
      <c r="H20" s="330"/>
      <c r="I20" s="330"/>
      <c r="J20" s="330"/>
      <c r="K20" s="330"/>
      <c r="L20" s="330"/>
      <c r="M20" s="330"/>
      <c r="N20" s="330"/>
      <c r="O20" s="330"/>
      <c r="P20" s="330"/>
      <c r="R20" s="193"/>
    </row>
    <row r="21" spans="1:18" ht="21" thickTop="1" thickBot="1" x14ac:dyDescent="0.3">
      <c r="A21" s="333" t="s">
        <v>151</v>
      </c>
      <c r="B21" s="317"/>
      <c r="C21" s="334">
        <f>C15-C17-C18-C19</f>
        <v>0</v>
      </c>
      <c r="D21" s="335">
        <f>D15-D19</f>
        <v>0</v>
      </c>
      <c r="E21" s="186"/>
      <c r="F21" s="336">
        <f>F15-SUM(F17:F19)</f>
        <v>0</v>
      </c>
      <c r="G21" s="338">
        <f t="shared" ref="G21:R21" si="3">G15-SUM(G17:G19)</f>
        <v>0</v>
      </c>
      <c r="H21" s="338">
        <f t="shared" si="3"/>
        <v>0</v>
      </c>
      <c r="I21" s="338">
        <f t="shared" si="3"/>
        <v>0</v>
      </c>
      <c r="J21" s="338">
        <f t="shared" si="3"/>
        <v>0</v>
      </c>
      <c r="K21" s="338">
        <f t="shared" si="3"/>
        <v>0</v>
      </c>
      <c r="L21" s="338">
        <f t="shared" si="3"/>
        <v>0</v>
      </c>
      <c r="M21" s="338">
        <f t="shared" si="3"/>
        <v>0</v>
      </c>
      <c r="N21" s="338">
        <f t="shared" si="3"/>
        <v>0</v>
      </c>
      <c r="O21" s="338">
        <f t="shared" si="3"/>
        <v>0</v>
      </c>
      <c r="P21" s="338">
        <f t="shared" si="3"/>
        <v>0</v>
      </c>
      <c r="Q21" s="339">
        <f t="shared" si="3"/>
        <v>0</v>
      </c>
      <c r="R21" s="337">
        <f t="shared" si="3"/>
        <v>0</v>
      </c>
    </row>
    <row r="22" spans="1:18" ht="20" thickTop="1" x14ac:dyDescent="0.25">
      <c r="A22" s="262"/>
      <c r="B22" s="262"/>
      <c r="C22" s="331"/>
      <c r="D22" s="194"/>
      <c r="E22" s="186"/>
      <c r="F22" s="332"/>
      <c r="G22" s="330"/>
      <c r="H22" s="330"/>
      <c r="I22" s="330"/>
      <c r="J22" s="330"/>
      <c r="K22" s="330"/>
      <c r="L22" s="330"/>
      <c r="M22" s="330"/>
      <c r="N22" s="330"/>
      <c r="O22" s="330"/>
      <c r="P22" s="330"/>
      <c r="R22" s="193"/>
    </row>
    <row r="23" spans="1:18" ht="19" x14ac:dyDescent="0.25">
      <c r="A23" s="267" t="s">
        <v>152</v>
      </c>
      <c r="B23" s="262"/>
      <c r="C23" s="331"/>
      <c r="D23" s="194"/>
      <c r="E23" s="186"/>
      <c r="F23" s="332"/>
      <c r="G23" s="330"/>
      <c r="H23" s="330"/>
      <c r="I23" s="330"/>
      <c r="J23" s="330"/>
      <c r="K23" s="330"/>
      <c r="L23" s="330"/>
      <c r="M23" s="330"/>
      <c r="N23" s="330"/>
      <c r="O23" s="330"/>
      <c r="P23" s="330"/>
      <c r="R23" s="193"/>
    </row>
    <row r="24" spans="1:18" ht="19" x14ac:dyDescent="0.25">
      <c r="A24" s="262"/>
      <c r="B24" s="262"/>
      <c r="C24" s="331"/>
      <c r="D24" s="194"/>
      <c r="E24" s="186"/>
      <c r="F24" s="332"/>
      <c r="G24" s="330"/>
      <c r="H24" s="330"/>
      <c r="I24" s="330"/>
      <c r="J24" s="330"/>
      <c r="K24" s="330"/>
      <c r="L24" s="330"/>
      <c r="M24" s="330"/>
      <c r="N24" s="330"/>
      <c r="O24" s="330"/>
      <c r="P24" s="330"/>
      <c r="R24" s="193"/>
    </row>
    <row r="25" spans="1:18" ht="19" x14ac:dyDescent="0.25">
      <c r="A25" s="262" t="s">
        <v>153</v>
      </c>
      <c r="B25" s="262"/>
      <c r="C25" s="331">
        <f>R25</f>
        <v>0</v>
      </c>
      <c r="D25" s="194">
        <v>0</v>
      </c>
      <c r="E25" s="186"/>
      <c r="F25" s="332">
        <v>0</v>
      </c>
      <c r="G25" s="330">
        <v>0</v>
      </c>
      <c r="H25" s="330">
        <v>0</v>
      </c>
      <c r="I25" s="330">
        <v>0</v>
      </c>
      <c r="J25" s="330">
        <v>0</v>
      </c>
      <c r="K25" s="330">
        <v>0</v>
      </c>
      <c r="L25" s="330">
        <v>0</v>
      </c>
      <c r="M25" s="330">
        <v>0</v>
      </c>
      <c r="N25" s="330">
        <v>0</v>
      </c>
      <c r="O25" s="330">
        <v>0</v>
      </c>
      <c r="P25" s="330">
        <v>0</v>
      </c>
      <c r="Q25" s="1">
        <v>0</v>
      </c>
      <c r="R25" s="193">
        <f>SUM(F25:Q25)</f>
        <v>0</v>
      </c>
    </row>
    <row r="26" spans="1:18" ht="19" x14ac:dyDescent="0.25">
      <c r="A26" s="262"/>
      <c r="B26" s="262"/>
      <c r="C26" s="331"/>
      <c r="D26" s="194"/>
      <c r="E26" s="186"/>
      <c r="F26" s="332"/>
      <c r="G26" s="330"/>
      <c r="H26" s="330"/>
      <c r="I26" s="330"/>
      <c r="J26" s="330"/>
      <c r="K26" s="330"/>
      <c r="L26" s="330"/>
      <c r="M26" s="330"/>
      <c r="N26" s="330"/>
      <c r="O26" s="330"/>
      <c r="P26" s="330"/>
      <c r="R26" s="193"/>
    </row>
    <row r="27" spans="1:18" ht="19" x14ac:dyDescent="0.25">
      <c r="A27" s="267" t="s">
        <v>154</v>
      </c>
      <c r="B27" s="262"/>
      <c r="C27" s="331"/>
      <c r="D27" s="194"/>
      <c r="E27" s="186"/>
      <c r="F27" s="332"/>
      <c r="G27" s="330"/>
      <c r="H27" s="330"/>
      <c r="I27" s="330"/>
      <c r="J27" s="330"/>
      <c r="K27" s="330"/>
      <c r="L27" s="330"/>
      <c r="M27" s="330"/>
      <c r="N27" s="330"/>
      <c r="O27" s="330"/>
      <c r="P27" s="330"/>
      <c r="R27" s="193"/>
    </row>
    <row r="28" spans="1:18" ht="19" x14ac:dyDescent="0.25">
      <c r="A28" s="262"/>
      <c r="B28" s="262"/>
      <c r="C28" s="331"/>
      <c r="D28" s="194"/>
      <c r="E28" s="186"/>
      <c r="F28" s="332"/>
      <c r="G28" s="330"/>
      <c r="H28" s="330"/>
      <c r="I28" s="330"/>
      <c r="J28" s="330"/>
      <c r="K28" s="330"/>
      <c r="L28" s="330"/>
      <c r="M28" s="330"/>
      <c r="N28" s="330"/>
      <c r="O28" s="330"/>
      <c r="P28" s="330"/>
      <c r="R28" s="193"/>
    </row>
    <row r="29" spans="1:18" ht="19" x14ac:dyDescent="0.25">
      <c r="A29" s="262" t="s">
        <v>155</v>
      </c>
      <c r="B29" s="262"/>
      <c r="C29" s="331">
        <f>R29</f>
        <v>0</v>
      </c>
      <c r="D29" s="194">
        <v>0</v>
      </c>
      <c r="E29" s="186"/>
      <c r="F29" s="332">
        <v>0</v>
      </c>
      <c r="G29" s="330">
        <v>0</v>
      </c>
      <c r="H29" s="330">
        <v>0</v>
      </c>
      <c r="I29" s="330">
        <v>0</v>
      </c>
      <c r="J29" s="330">
        <v>0</v>
      </c>
      <c r="K29" s="330">
        <v>0</v>
      </c>
      <c r="L29" s="330">
        <v>0</v>
      </c>
      <c r="M29" s="330">
        <v>0</v>
      </c>
      <c r="N29" s="330">
        <v>0</v>
      </c>
      <c r="O29" s="330">
        <v>0</v>
      </c>
      <c r="P29" s="330">
        <v>0</v>
      </c>
      <c r="Q29" s="1">
        <v>0</v>
      </c>
      <c r="R29" s="193">
        <f>SUM(F29:Q29)</f>
        <v>0</v>
      </c>
    </row>
    <row r="30" spans="1:18" ht="19" x14ac:dyDescent="0.25">
      <c r="A30" s="262" t="s">
        <v>156</v>
      </c>
      <c r="B30" s="262"/>
      <c r="C30" s="331">
        <f>R30</f>
        <v>0</v>
      </c>
      <c r="D30" s="194">
        <v>0</v>
      </c>
      <c r="E30" s="186"/>
      <c r="F30" s="332">
        <v>0</v>
      </c>
      <c r="G30" s="330">
        <v>0</v>
      </c>
      <c r="H30" s="330">
        <v>0</v>
      </c>
      <c r="I30" s="330">
        <v>0</v>
      </c>
      <c r="J30" s="330">
        <v>0</v>
      </c>
      <c r="K30" s="330">
        <v>0</v>
      </c>
      <c r="L30" s="330">
        <v>0</v>
      </c>
      <c r="M30" s="330">
        <v>0</v>
      </c>
      <c r="N30" s="330">
        <v>0</v>
      </c>
      <c r="O30" s="330">
        <v>0</v>
      </c>
      <c r="P30" s="330">
        <v>0</v>
      </c>
      <c r="Q30" s="1">
        <v>0</v>
      </c>
      <c r="R30" s="193">
        <f>SUM(F30:Q30)</f>
        <v>0</v>
      </c>
    </row>
    <row r="31" spans="1:18" ht="20" thickBot="1" x14ac:dyDescent="0.3">
      <c r="A31" s="262"/>
      <c r="B31" s="262"/>
      <c r="C31" s="331"/>
      <c r="D31" s="194"/>
      <c r="E31" s="186"/>
      <c r="F31" s="340"/>
      <c r="G31" s="341"/>
      <c r="H31" s="341"/>
      <c r="I31" s="341"/>
      <c r="J31" s="341"/>
      <c r="K31" s="341"/>
      <c r="L31" s="341"/>
      <c r="M31" s="341"/>
      <c r="N31" s="341"/>
      <c r="O31" s="341"/>
      <c r="P31" s="341"/>
      <c r="Q31" s="342"/>
      <c r="R31" s="343"/>
    </row>
    <row r="32" spans="1:18" ht="21" thickTop="1" thickBot="1" x14ac:dyDescent="0.3">
      <c r="A32" s="333" t="s">
        <v>157</v>
      </c>
      <c r="B32" s="317"/>
      <c r="C32" s="334">
        <f>SUM(C29:C31)</f>
        <v>0</v>
      </c>
      <c r="D32" s="335">
        <f>SUM(D29:D31)</f>
        <v>0</v>
      </c>
      <c r="E32" s="186"/>
      <c r="F32" s="332">
        <f>SUM(F29:F30)</f>
        <v>0</v>
      </c>
      <c r="G32" s="330">
        <f t="shared" ref="G32:R32" si="4">SUM(G29:G30)</f>
        <v>0</v>
      </c>
      <c r="H32" s="330">
        <f t="shared" si="4"/>
        <v>0</v>
      </c>
      <c r="I32" s="330">
        <f t="shared" si="4"/>
        <v>0</v>
      </c>
      <c r="J32" s="330">
        <f t="shared" si="4"/>
        <v>0</v>
      </c>
      <c r="K32" s="330">
        <f t="shared" si="4"/>
        <v>0</v>
      </c>
      <c r="L32" s="330">
        <f t="shared" si="4"/>
        <v>0</v>
      </c>
      <c r="M32" s="330">
        <f t="shared" si="4"/>
        <v>0</v>
      </c>
      <c r="N32" s="330">
        <f t="shared" si="4"/>
        <v>0</v>
      </c>
      <c r="O32" s="330">
        <f t="shared" si="4"/>
        <v>0</v>
      </c>
      <c r="P32" s="330">
        <f t="shared" si="4"/>
        <v>0</v>
      </c>
      <c r="Q32" s="1">
        <f t="shared" si="4"/>
        <v>0</v>
      </c>
      <c r="R32" s="193">
        <f t="shared" si="4"/>
        <v>0</v>
      </c>
    </row>
    <row r="33" spans="1:18" ht="21" thickTop="1" thickBot="1" x14ac:dyDescent="0.3">
      <c r="A33" s="344"/>
      <c r="B33" s="262"/>
      <c r="C33" s="331"/>
      <c r="D33" s="194"/>
      <c r="E33" s="186"/>
      <c r="F33" s="336"/>
      <c r="G33" s="338"/>
      <c r="H33" s="338"/>
      <c r="I33" s="338"/>
      <c r="J33" s="338"/>
      <c r="K33" s="338"/>
      <c r="L33" s="338"/>
      <c r="M33" s="338"/>
      <c r="N33" s="338"/>
      <c r="O33" s="338"/>
      <c r="P33" s="338"/>
      <c r="Q33" s="339"/>
      <c r="R33" s="337"/>
    </row>
    <row r="34" spans="1:18" ht="21" thickTop="1" thickBot="1" x14ac:dyDescent="0.3">
      <c r="A34" s="333" t="s">
        <v>158</v>
      </c>
      <c r="B34" s="317"/>
      <c r="C34" s="334">
        <f>C15-C21-C32</f>
        <v>0</v>
      </c>
      <c r="D34" s="335">
        <f>D15-D21-D32</f>
        <v>0</v>
      </c>
      <c r="E34" s="186"/>
      <c r="F34" s="340">
        <f>F15-F21-F32</f>
        <v>0</v>
      </c>
      <c r="G34" s="340">
        <f t="shared" ref="G34:R34" si="5">G15-G21-G32</f>
        <v>0</v>
      </c>
      <c r="H34" s="340">
        <f t="shared" si="5"/>
        <v>0</v>
      </c>
      <c r="I34" s="340">
        <f t="shared" si="5"/>
        <v>0</v>
      </c>
      <c r="J34" s="340">
        <f t="shared" si="5"/>
        <v>0</v>
      </c>
      <c r="K34" s="340">
        <f t="shared" si="5"/>
        <v>0</v>
      </c>
      <c r="L34" s="340">
        <f t="shared" si="5"/>
        <v>0</v>
      </c>
      <c r="M34" s="340">
        <f t="shared" si="5"/>
        <v>0</v>
      </c>
      <c r="N34" s="340">
        <f t="shared" si="5"/>
        <v>0</v>
      </c>
      <c r="O34" s="340">
        <f t="shared" si="5"/>
        <v>0</v>
      </c>
      <c r="P34" s="341">
        <f>P15-P21-P32</f>
        <v>0</v>
      </c>
      <c r="Q34" s="342">
        <f t="shared" si="5"/>
        <v>0</v>
      </c>
      <c r="R34" s="343">
        <f t="shared" si="5"/>
        <v>0</v>
      </c>
    </row>
    <row r="35" spans="1:18" ht="20" thickTop="1" x14ac:dyDescent="0.25">
      <c r="A35" s="267"/>
      <c r="B35" s="262"/>
      <c r="C35" s="331"/>
      <c r="D35" s="194"/>
      <c r="E35" s="186"/>
      <c r="F35" s="332"/>
      <c r="G35" s="330"/>
      <c r="H35" s="330"/>
      <c r="I35" s="330"/>
      <c r="J35" s="330"/>
      <c r="K35" s="330"/>
      <c r="L35" s="330"/>
      <c r="M35" s="330"/>
      <c r="N35" s="330"/>
      <c r="O35" s="330"/>
      <c r="P35" s="330"/>
      <c r="R35" s="193"/>
    </row>
    <row r="36" spans="1:18" ht="19" x14ac:dyDescent="0.25">
      <c r="A36" s="262" t="s">
        <v>159</v>
      </c>
      <c r="B36" s="262"/>
      <c r="C36" s="331">
        <f>D38</f>
        <v>0</v>
      </c>
      <c r="D36" s="194">
        <v>0</v>
      </c>
      <c r="E36" s="190"/>
      <c r="F36" s="329">
        <v>0</v>
      </c>
      <c r="G36" s="330">
        <v>0</v>
      </c>
      <c r="H36" s="330">
        <v>0</v>
      </c>
      <c r="I36" s="330">
        <v>0</v>
      </c>
      <c r="J36" s="330">
        <v>0</v>
      </c>
      <c r="K36" s="330">
        <v>0</v>
      </c>
      <c r="L36" s="330">
        <v>0</v>
      </c>
      <c r="M36" s="330">
        <v>0</v>
      </c>
      <c r="N36" s="330">
        <v>0</v>
      </c>
      <c r="O36" s="330">
        <v>0</v>
      </c>
      <c r="P36" s="330">
        <v>0</v>
      </c>
      <c r="Q36" s="1">
        <v>0</v>
      </c>
      <c r="R36" s="193">
        <f>SUM(F36:Q36)</f>
        <v>0</v>
      </c>
    </row>
    <row r="37" spans="1:18" ht="20" thickBot="1" x14ac:dyDescent="0.3">
      <c r="A37" s="262"/>
      <c r="B37" s="262"/>
      <c r="C37" s="331"/>
      <c r="D37" s="194"/>
      <c r="E37" s="190"/>
      <c r="F37" s="345"/>
      <c r="G37" s="341"/>
      <c r="H37" s="341"/>
      <c r="I37" s="341"/>
      <c r="J37" s="341"/>
      <c r="K37" s="341"/>
      <c r="L37" s="341"/>
      <c r="M37" s="341"/>
      <c r="N37" s="341"/>
      <c r="O37" s="341"/>
      <c r="P37" s="341"/>
      <c r="Q37" s="342"/>
      <c r="R37" s="343"/>
    </row>
    <row r="38" spans="1:18" ht="21" thickTop="1" thickBot="1" x14ac:dyDescent="0.3">
      <c r="A38" s="333" t="s">
        <v>160</v>
      </c>
      <c r="B38" s="317"/>
      <c r="C38" s="334">
        <f>C32+C34</f>
        <v>0</v>
      </c>
      <c r="D38" s="335">
        <f>D32+D34</f>
        <v>0</v>
      </c>
      <c r="E38" s="190"/>
      <c r="F38" s="346">
        <f>F32+F34</f>
        <v>0</v>
      </c>
      <c r="G38" s="347">
        <f t="shared" ref="G38:R38" si="6">G32+G34</f>
        <v>0</v>
      </c>
      <c r="H38" s="347">
        <f t="shared" si="6"/>
        <v>0</v>
      </c>
      <c r="I38" s="174">
        <f t="shared" si="6"/>
        <v>0</v>
      </c>
      <c r="J38" s="347">
        <f t="shared" si="6"/>
        <v>0</v>
      </c>
      <c r="K38" s="347">
        <f t="shared" si="6"/>
        <v>0</v>
      </c>
      <c r="L38" s="347">
        <f t="shared" si="6"/>
        <v>0</v>
      </c>
      <c r="M38" s="174">
        <f t="shared" si="6"/>
        <v>0</v>
      </c>
      <c r="N38" s="347">
        <f t="shared" si="6"/>
        <v>0</v>
      </c>
      <c r="O38" s="347">
        <f t="shared" si="6"/>
        <v>0</v>
      </c>
      <c r="P38" s="347">
        <f t="shared" si="6"/>
        <v>0</v>
      </c>
      <c r="Q38" s="174">
        <f t="shared" si="6"/>
        <v>0</v>
      </c>
      <c r="R38" s="348">
        <f t="shared" si="6"/>
        <v>0</v>
      </c>
    </row>
    <row r="39" spans="1:18" ht="17" thickTop="1" x14ac:dyDescent="0.2">
      <c r="C39" s="349"/>
      <c r="D39" s="349"/>
      <c r="R39" s="319"/>
    </row>
  </sheetData>
  <mergeCells count="1">
    <mergeCell ref="F7:R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7DB5-AA5B-D94E-9F6D-9F03321C83BF}">
  <sheetPr>
    <tabColor rgb="FF0070C0"/>
  </sheetPr>
  <dimension ref="A5:AT513"/>
  <sheetViews>
    <sheetView showGridLines="0" showRowColHeaders="0" tabSelected="1" topLeftCell="A101" zoomScale="90" zoomScaleNormal="100" workbookViewId="0">
      <selection activeCell="X111" sqref="X111"/>
    </sheetView>
  </sheetViews>
  <sheetFormatPr baseColWidth="10" defaultRowHeight="16" x14ac:dyDescent="0.2"/>
  <cols>
    <col min="1" max="16384" width="10.83203125" style="4"/>
  </cols>
  <sheetData>
    <row r="5" spans="40:44" x14ac:dyDescent="0.2">
      <c r="AN5" s="4">
        <v>700</v>
      </c>
      <c r="AO5" s="4">
        <v>300</v>
      </c>
    </row>
    <row r="8" spans="40:44" x14ac:dyDescent="0.2">
      <c r="AN8" s="4">
        <v>100</v>
      </c>
      <c r="AO8" s="4">
        <v>120</v>
      </c>
      <c r="AP8" s="4">
        <v>130</v>
      </c>
      <c r="AQ8" s="4">
        <v>180</v>
      </c>
      <c r="AR8" s="4">
        <v>150</v>
      </c>
    </row>
    <row r="9" spans="40:44" x14ac:dyDescent="0.2">
      <c r="AN9" s="4">
        <v>80</v>
      </c>
      <c r="AO9" s="4">
        <v>90</v>
      </c>
      <c r="AP9" s="4">
        <v>110</v>
      </c>
      <c r="AQ9" s="4">
        <v>145</v>
      </c>
      <c r="AR9" s="4">
        <v>150</v>
      </c>
    </row>
    <row r="21" spans="40:46" x14ac:dyDescent="0.2">
      <c r="AO21" s="4" t="s">
        <v>58</v>
      </c>
      <c r="AP21" s="4" t="s">
        <v>59</v>
      </c>
      <c r="AQ21" s="4" t="s">
        <v>60</v>
      </c>
      <c r="AR21" s="4" t="s">
        <v>61</v>
      </c>
      <c r="AS21" s="4" t="s">
        <v>5</v>
      </c>
      <c r="AT21" s="4" t="s">
        <v>6</v>
      </c>
    </row>
    <row r="23" spans="40:46" x14ac:dyDescent="0.2">
      <c r="AN23" s="4">
        <v>90</v>
      </c>
      <c r="AO23" s="4">
        <v>115</v>
      </c>
      <c r="AP23" s="4">
        <v>120</v>
      </c>
      <c r="AQ23" s="4">
        <v>122</v>
      </c>
      <c r="AR23" s="4">
        <v>139</v>
      </c>
      <c r="AS23" s="4">
        <v>150</v>
      </c>
      <c r="AT23" s="4">
        <v>155</v>
      </c>
    </row>
    <row r="24" spans="40:46" x14ac:dyDescent="0.2">
      <c r="AO24" s="350">
        <f>(AO23/AN23)-1</f>
        <v>0.27777777777777768</v>
      </c>
      <c r="AP24" s="350">
        <f t="shared" ref="AP24:AT24" si="0">(AP23/AO23)-1</f>
        <v>4.3478260869565188E-2</v>
      </c>
      <c r="AQ24" s="350">
        <f t="shared" si="0"/>
        <v>1.6666666666666607E-2</v>
      </c>
      <c r="AR24" s="350">
        <f t="shared" si="0"/>
        <v>0.13934426229508201</v>
      </c>
      <c r="AS24" s="350">
        <f t="shared" si="0"/>
        <v>7.9136690647481966E-2</v>
      </c>
      <c r="AT24" s="350">
        <f t="shared" si="0"/>
        <v>3.3333333333333437E-2</v>
      </c>
    </row>
    <row r="26" spans="40:46" x14ac:dyDescent="0.2">
      <c r="AT26" s="350">
        <f>(AT23/AO23)-1</f>
        <v>0.34782608695652173</v>
      </c>
    </row>
    <row r="48" spans="1:23" x14ac:dyDescent="0.2">
      <c r="A48" s="351"/>
      <c r="B48" s="351"/>
      <c r="C48" s="351"/>
      <c r="D48" s="351"/>
      <c r="E48" s="351"/>
      <c r="F48" s="351"/>
      <c r="G48" s="351"/>
      <c r="H48" s="351"/>
      <c r="I48" s="351"/>
      <c r="J48" s="351"/>
      <c r="K48" s="351"/>
      <c r="L48" s="351"/>
      <c r="M48" s="351"/>
      <c r="N48" s="351"/>
      <c r="O48" s="351"/>
      <c r="P48" s="351"/>
      <c r="Q48" s="351"/>
      <c r="R48" s="351"/>
      <c r="S48" s="351"/>
      <c r="T48" s="351"/>
      <c r="U48" s="351"/>
      <c r="V48" s="351"/>
      <c r="W48" s="351"/>
    </row>
    <row r="49" spans="1:23" x14ac:dyDescent="0.2">
      <c r="A49" s="351"/>
      <c r="B49" s="351"/>
      <c r="C49" s="351"/>
      <c r="D49" s="351"/>
      <c r="E49" s="351"/>
      <c r="F49" s="351"/>
      <c r="G49" s="351"/>
      <c r="H49" s="351"/>
      <c r="I49" s="351"/>
      <c r="J49" s="351"/>
      <c r="K49" s="351"/>
      <c r="L49" s="351"/>
      <c r="M49" s="351"/>
      <c r="N49" s="351"/>
      <c r="O49" s="351"/>
      <c r="P49" s="351"/>
      <c r="Q49" s="351"/>
      <c r="R49" s="351"/>
      <c r="S49" s="351"/>
      <c r="T49" s="351"/>
      <c r="U49" s="351"/>
      <c r="V49" s="351"/>
      <c r="W49" s="351"/>
    </row>
    <row r="50" spans="1:23" x14ac:dyDescent="0.2">
      <c r="A50" s="351"/>
      <c r="B50" s="351"/>
      <c r="C50" s="351"/>
      <c r="D50" s="351"/>
      <c r="E50" s="351"/>
      <c r="F50" s="351"/>
      <c r="G50" s="351"/>
      <c r="H50" s="351"/>
      <c r="I50" s="351"/>
      <c r="J50" s="351"/>
      <c r="K50" s="351"/>
      <c r="L50" s="351"/>
      <c r="M50" s="351"/>
      <c r="N50" s="351"/>
      <c r="O50" s="351"/>
      <c r="P50" s="351"/>
      <c r="Q50" s="351"/>
      <c r="R50" s="351"/>
      <c r="S50" s="351"/>
      <c r="T50" s="351"/>
      <c r="U50" s="351"/>
      <c r="V50" s="351"/>
      <c r="W50" s="351"/>
    </row>
    <row r="51" spans="1:23" x14ac:dyDescent="0.2">
      <c r="A51" s="351"/>
      <c r="B51" s="351"/>
      <c r="C51" s="351"/>
      <c r="D51" s="351"/>
      <c r="E51" s="351"/>
      <c r="F51" s="351"/>
      <c r="G51" s="351"/>
      <c r="H51" s="351"/>
      <c r="I51" s="351"/>
      <c r="J51" s="351"/>
      <c r="K51" s="351"/>
      <c r="L51" s="351"/>
      <c r="M51" s="351"/>
      <c r="N51" s="351"/>
      <c r="O51" s="351"/>
      <c r="P51" s="351"/>
      <c r="Q51" s="351"/>
      <c r="R51" s="351"/>
      <c r="S51" s="351"/>
      <c r="T51" s="351"/>
      <c r="U51" s="351"/>
      <c r="V51" s="351"/>
      <c r="W51" s="351"/>
    </row>
    <row r="52" spans="1:23" x14ac:dyDescent="0.2">
      <c r="A52" s="351"/>
      <c r="B52" s="351"/>
      <c r="C52" s="351"/>
      <c r="D52" s="351"/>
      <c r="E52" s="351"/>
      <c r="F52" s="351"/>
      <c r="G52" s="351"/>
      <c r="H52" s="351"/>
      <c r="I52" s="351"/>
      <c r="J52" s="351"/>
      <c r="K52" s="351"/>
      <c r="L52" s="351"/>
      <c r="M52" s="351"/>
      <c r="N52" s="351"/>
      <c r="O52" s="351"/>
      <c r="P52" s="351"/>
      <c r="Q52" s="351"/>
      <c r="R52" s="351"/>
      <c r="S52" s="351"/>
      <c r="T52" s="351"/>
      <c r="U52" s="351"/>
      <c r="V52" s="351"/>
      <c r="W52" s="351"/>
    </row>
    <row r="53" spans="1:23" x14ac:dyDescent="0.2">
      <c r="A53" s="351"/>
      <c r="B53" s="351"/>
      <c r="C53" s="351"/>
      <c r="D53" s="351"/>
      <c r="E53" s="351"/>
      <c r="F53" s="351"/>
      <c r="G53" s="351"/>
      <c r="H53" s="351"/>
      <c r="I53" s="351"/>
      <c r="J53" s="351"/>
      <c r="K53" s="351"/>
      <c r="L53" s="351"/>
      <c r="M53" s="351"/>
      <c r="N53" s="351"/>
      <c r="O53" s="351"/>
      <c r="P53" s="351"/>
      <c r="Q53" s="351"/>
      <c r="R53" s="351"/>
      <c r="S53" s="351"/>
      <c r="T53" s="351"/>
      <c r="U53" s="351"/>
      <c r="V53" s="351"/>
      <c r="W53" s="351"/>
    </row>
    <row r="54" spans="1:23" x14ac:dyDescent="0.2">
      <c r="A54" s="351"/>
      <c r="B54" s="351"/>
      <c r="C54" s="351"/>
      <c r="D54" s="351"/>
      <c r="E54" s="351"/>
      <c r="F54" s="351"/>
      <c r="G54" s="351"/>
      <c r="H54" s="351"/>
      <c r="I54" s="351"/>
      <c r="J54" s="351"/>
      <c r="K54" s="351"/>
      <c r="L54" s="351"/>
      <c r="M54" s="351"/>
      <c r="N54" s="351"/>
      <c r="O54" s="351"/>
      <c r="P54" s="351"/>
      <c r="Q54" s="351"/>
      <c r="R54" s="351"/>
      <c r="S54" s="351"/>
      <c r="T54" s="351"/>
      <c r="U54" s="351"/>
      <c r="V54" s="351"/>
      <c r="W54" s="351"/>
    </row>
    <row r="55" spans="1:23" x14ac:dyDescent="0.2">
      <c r="A55" s="351"/>
      <c r="B55" s="351"/>
      <c r="C55" s="351"/>
      <c r="D55" s="351"/>
      <c r="E55" s="351"/>
      <c r="F55" s="351"/>
      <c r="G55" s="351"/>
      <c r="H55" s="351"/>
      <c r="I55" s="351"/>
      <c r="J55" s="351"/>
      <c r="K55" s="351"/>
      <c r="L55" s="351"/>
      <c r="M55" s="351"/>
      <c r="N55" s="351"/>
      <c r="O55" s="351"/>
      <c r="P55" s="351"/>
      <c r="Q55" s="351"/>
      <c r="R55" s="351"/>
      <c r="S55" s="351"/>
      <c r="T55" s="351"/>
      <c r="U55" s="351"/>
      <c r="V55" s="351"/>
      <c r="W55" s="351"/>
    </row>
    <row r="56" spans="1:23" x14ac:dyDescent="0.2">
      <c r="A56" s="351"/>
      <c r="B56" s="351"/>
      <c r="C56" s="351"/>
      <c r="D56" s="351"/>
      <c r="E56" s="351"/>
      <c r="F56" s="351"/>
      <c r="G56" s="351"/>
      <c r="H56" s="351"/>
      <c r="I56" s="351"/>
      <c r="J56" s="351"/>
      <c r="K56" s="351"/>
      <c r="L56" s="351"/>
      <c r="M56" s="351"/>
      <c r="N56" s="351"/>
      <c r="O56" s="351"/>
      <c r="P56" s="351"/>
      <c r="Q56" s="351"/>
      <c r="R56" s="351"/>
      <c r="S56" s="351"/>
      <c r="T56" s="351"/>
      <c r="U56" s="351"/>
      <c r="V56" s="351"/>
      <c r="W56" s="351"/>
    </row>
    <row r="57" spans="1:23" x14ac:dyDescent="0.2">
      <c r="A57" s="351"/>
      <c r="B57" s="351"/>
      <c r="C57" s="351"/>
      <c r="D57" s="351"/>
      <c r="E57" s="351"/>
      <c r="F57" s="351"/>
      <c r="G57" s="351"/>
      <c r="H57" s="351"/>
      <c r="I57" s="351"/>
      <c r="J57" s="351"/>
      <c r="K57" s="351"/>
      <c r="L57" s="351"/>
      <c r="M57" s="351"/>
      <c r="N57" s="351"/>
      <c r="O57" s="351"/>
      <c r="P57" s="351"/>
      <c r="Q57" s="351"/>
      <c r="R57" s="351"/>
      <c r="S57" s="351"/>
      <c r="T57" s="351"/>
      <c r="U57" s="351"/>
      <c r="V57" s="351"/>
      <c r="W57" s="351"/>
    </row>
    <row r="58" spans="1:23" x14ac:dyDescent="0.2">
      <c r="A58" s="351"/>
      <c r="B58" s="351"/>
      <c r="C58" s="351"/>
      <c r="D58" s="351"/>
      <c r="E58" s="351"/>
      <c r="F58" s="351"/>
      <c r="G58" s="351"/>
      <c r="H58" s="351"/>
      <c r="I58" s="351"/>
      <c r="J58" s="351"/>
      <c r="K58" s="351"/>
      <c r="L58" s="351"/>
      <c r="M58" s="351"/>
      <c r="N58" s="351"/>
      <c r="O58" s="351"/>
      <c r="P58" s="351"/>
      <c r="Q58" s="351"/>
      <c r="R58" s="351"/>
      <c r="S58" s="351"/>
      <c r="T58" s="351"/>
      <c r="U58" s="351"/>
      <c r="V58" s="351"/>
      <c r="W58" s="351"/>
    </row>
    <row r="59" spans="1:23" x14ac:dyDescent="0.2">
      <c r="A59" s="351"/>
      <c r="B59" s="351"/>
      <c r="C59" s="351"/>
      <c r="D59" s="351"/>
      <c r="E59" s="351"/>
      <c r="F59" s="351"/>
      <c r="G59" s="351"/>
      <c r="H59" s="351"/>
      <c r="I59" s="351"/>
      <c r="J59" s="351"/>
      <c r="K59" s="351"/>
      <c r="L59" s="351"/>
      <c r="M59" s="351"/>
      <c r="N59" s="351"/>
      <c r="O59" s="351"/>
      <c r="P59" s="351"/>
      <c r="Q59" s="351"/>
      <c r="R59" s="351"/>
      <c r="S59" s="351"/>
      <c r="T59" s="351"/>
      <c r="U59" s="351"/>
      <c r="V59" s="351"/>
      <c r="W59" s="351"/>
    </row>
    <row r="60" spans="1:23" x14ac:dyDescent="0.2">
      <c r="A60" s="351"/>
      <c r="B60" s="351"/>
      <c r="C60" s="351"/>
      <c r="D60" s="351"/>
      <c r="E60" s="351"/>
      <c r="F60" s="351"/>
      <c r="G60" s="351"/>
      <c r="H60" s="351"/>
      <c r="I60" s="351"/>
      <c r="J60" s="351"/>
      <c r="K60" s="351"/>
      <c r="L60" s="351"/>
      <c r="M60" s="351"/>
      <c r="N60" s="351"/>
      <c r="O60" s="351"/>
      <c r="P60" s="351"/>
      <c r="Q60" s="351"/>
      <c r="R60" s="351"/>
      <c r="S60" s="351"/>
      <c r="T60" s="351"/>
      <c r="U60" s="351"/>
      <c r="V60" s="351"/>
      <c r="W60" s="351"/>
    </row>
    <row r="61" spans="1:23" x14ac:dyDescent="0.2">
      <c r="A61" s="351"/>
      <c r="B61" s="351"/>
      <c r="C61" s="351"/>
      <c r="D61" s="351"/>
      <c r="E61" s="351"/>
      <c r="F61" s="351"/>
      <c r="G61" s="351"/>
      <c r="H61" s="351"/>
      <c r="I61" s="351"/>
      <c r="J61" s="351"/>
      <c r="K61" s="351"/>
      <c r="L61" s="351"/>
      <c r="M61" s="351"/>
      <c r="N61" s="351"/>
      <c r="O61" s="351"/>
      <c r="P61" s="351"/>
      <c r="Q61" s="351"/>
      <c r="R61" s="351"/>
      <c r="S61" s="351"/>
      <c r="T61" s="351"/>
      <c r="U61" s="351"/>
      <c r="V61" s="351"/>
      <c r="W61" s="351"/>
    </row>
    <row r="62" spans="1:23" x14ac:dyDescent="0.2">
      <c r="A62" s="351"/>
      <c r="B62" s="351"/>
      <c r="C62" s="351"/>
      <c r="D62" s="351"/>
      <c r="E62" s="351"/>
      <c r="F62" s="351"/>
      <c r="G62" s="351"/>
      <c r="H62" s="351"/>
      <c r="I62" s="351"/>
      <c r="J62" s="351"/>
      <c r="K62" s="351"/>
      <c r="L62" s="351"/>
      <c r="M62" s="351"/>
      <c r="N62" s="351"/>
      <c r="O62" s="351"/>
      <c r="P62" s="351"/>
      <c r="Q62" s="351"/>
      <c r="R62" s="351"/>
      <c r="S62" s="351"/>
      <c r="T62" s="351"/>
      <c r="U62" s="351"/>
      <c r="V62" s="351"/>
      <c r="W62" s="351"/>
    </row>
    <row r="63" spans="1:23" x14ac:dyDescent="0.2">
      <c r="A63" s="351"/>
      <c r="B63" s="351"/>
      <c r="C63" s="351"/>
      <c r="D63" s="351"/>
      <c r="E63" s="351"/>
      <c r="F63" s="351"/>
      <c r="G63" s="351"/>
      <c r="H63" s="351"/>
      <c r="I63" s="351"/>
      <c r="J63" s="351"/>
      <c r="K63" s="351"/>
      <c r="L63" s="351"/>
      <c r="M63" s="351"/>
      <c r="N63" s="351"/>
      <c r="O63" s="351"/>
      <c r="P63" s="351"/>
      <c r="Q63" s="351"/>
      <c r="R63" s="351"/>
      <c r="S63" s="351"/>
      <c r="T63" s="351"/>
      <c r="U63" s="351"/>
      <c r="V63" s="351"/>
      <c r="W63" s="351"/>
    </row>
    <row r="64" spans="1:23" x14ac:dyDescent="0.2">
      <c r="A64" s="351"/>
      <c r="B64" s="351"/>
      <c r="C64" s="351"/>
      <c r="D64" s="351"/>
      <c r="E64" s="351"/>
      <c r="F64" s="351"/>
      <c r="G64" s="351"/>
      <c r="H64" s="351"/>
      <c r="I64" s="351"/>
      <c r="J64" s="351"/>
      <c r="K64" s="351"/>
      <c r="L64" s="351"/>
      <c r="M64" s="351"/>
      <c r="N64" s="351"/>
      <c r="O64" s="351"/>
      <c r="P64" s="351"/>
      <c r="Q64" s="351"/>
      <c r="R64" s="351"/>
      <c r="S64" s="351"/>
      <c r="T64" s="351"/>
      <c r="U64" s="351"/>
      <c r="V64" s="351"/>
      <c r="W64" s="351"/>
    </row>
    <row r="65" spans="1:23" x14ac:dyDescent="0.2">
      <c r="A65" s="351"/>
      <c r="B65" s="351"/>
      <c r="C65" s="351"/>
      <c r="D65" s="351"/>
      <c r="E65" s="351"/>
      <c r="F65" s="351"/>
      <c r="G65" s="351"/>
      <c r="H65" s="351"/>
      <c r="I65" s="351"/>
      <c r="J65" s="351"/>
      <c r="K65" s="351"/>
      <c r="L65" s="351"/>
      <c r="M65" s="351"/>
      <c r="N65" s="351"/>
      <c r="O65" s="351"/>
      <c r="P65" s="351"/>
      <c r="Q65" s="351"/>
      <c r="R65" s="351"/>
      <c r="S65" s="351"/>
      <c r="T65" s="351"/>
      <c r="U65" s="351"/>
      <c r="V65" s="351"/>
      <c r="W65" s="351"/>
    </row>
    <row r="66" spans="1:23" x14ac:dyDescent="0.2">
      <c r="A66" s="351"/>
      <c r="B66" s="351"/>
      <c r="C66" s="351"/>
      <c r="D66" s="351"/>
      <c r="E66" s="351"/>
      <c r="F66" s="351"/>
      <c r="G66" s="351"/>
      <c r="H66" s="351"/>
      <c r="I66" s="351"/>
      <c r="J66" s="351"/>
      <c r="K66" s="351"/>
      <c r="L66" s="351"/>
      <c r="M66" s="351"/>
      <c r="N66" s="351"/>
      <c r="O66" s="351"/>
      <c r="P66" s="351"/>
      <c r="Q66" s="351"/>
      <c r="R66" s="351"/>
      <c r="S66" s="351"/>
      <c r="T66" s="351"/>
      <c r="U66" s="351"/>
      <c r="V66" s="351"/>
      <c r="W66" s="351"/>
    </row>
    <row r="67" spans="1:23" x14ac:dyDescent="0.2">
      <c r="A67" s="351"/>
      <c r="B67" s="351"/>
      <c r="C67" s="351"/>
      <c r="D67" s="351"/>
      <c r="E67" s="351"/>
      <c r="F67" s="351"/>
      <c r="G67" s="351"/>
      <c r="H67" s="351"/>
      <c r="I67" s="351"/>
      <c r="J67" s="351"/>
      <c r="K67" s="351"/>
      <c r="L67" s="351"/>
      <c r="M67" s="351"/>
      <c r="N67" s="351"/>
      <c r="O67" s="351"/>
      <c r="P67" s="351"/>
      <c r="Q67" s="351"/>
      <c r="R67" s="351"/>
      <c r="S67" s="351"/>
      <c r="T67" s="351"/>
      <c r="U67" s="351"/>
      <c r="V67" s="351"/>
      <c r="W67" s="351"/>
    </row>
    <row r="68" spans="1:23" x14ac:dyDescent="0.2">
      <c r="A68" s="351"/>
      <c r="B68" s="351"/>
      <c r="C68" s="351"/>
      <c r="D68" s="351"/>
      <c r="E68" s="351"/>
      <c r="F68" s="351"/>
      <c r="G68" s="351"/>
      <c r="H68" s="351"/>
      <c r="I68" s="351"/>
      <c r="J68" s="351"/>
      <c r="K68" s="351"/>
      <c r="L68" s="351"/>
      <c r="M68" s="351"/>
      <c r="N68" s="351"/>
      <c r="O68" s="351"/>
      <c r="P68" s="351"/>
      <c r="Q68" s="351"/>
      <c r="R68" s="351"/>
      <c r="S68" s="351"/>
      <c r="T68" s="351"/>
      <c r="U68" s="351"/>
      <c r="V68" s="351"/>
      <c r="W68" s="351"/>
    </row>
    <row r="69" spans="1:23" x14ac:dyDescent="0.2">
      <c r="A69" s="351"/>
      <c r="B69" s="351"/>
      <c r="C69" s="351"/>
      <c r="D69" s="351"/>
      <c r="E69" s="351"/>
      <c r="F69" s="351"/>
      <c r="G69" s="351"/>
      <c r="H69" s="351"/>
      <c r="I69" s="351"/>
      <c r="J69" s="351"/>
      <c r="K69" s="351"/>
      <c r="L69" s="351"/>
      <c r="M69" s="351"/>
      <c r="N69" s="351"/>
      <c r="O69" s="351"/>
      <c r="P69" s="351"/>
      <c r="Q69" s="351"/>
      <c r="R69" s="351"/>
      <c r="S69" s="351"/>
      <c r="T69" s="351"/>
      <c r="U69" s="351"/>
      <c r="V69" s="351"/>
      <c r="W69" s="351"/>
    </row>
    <row r="70" spans="1:23" x14ac:dyDescent="0.2">
      <c r="A70" s="351"/>
      <c r="B70" s="351"/>
      <c r="C70" s="351"/>
      <c r="D70" s="351"/>
      <c r="E70" s="351"/>
      <c r="F70" s="351"/>
      <c r="G70" s="351"/>
      <c r="H70" s="351"/>
      <c r="I70" s="351"/>
      <c r="J70" s="351"/>
      <c r="K70" s="351"/>
      <c r="L70" s="351"/>
      <c r="M70" s="351"/>
      <c r="N70" s="351"/>
      <c r="O70" s="351"/>
      <c r="P70" s="351"/>
      <c r="Q70" s="351"/>
      <c r="R70" s="351"/>
      <c r="S70" s="351"/>
      <c r="T70" s="351"/>
      <c r="U70" s="351"/>
      <c r="V70" s="351"/>
      <c r="W70" s="351"/>
    </row>
    <row r="71" spans="1:23" x14ac:dyDescent="0.2">
      <c r="A71" s="351"/>
      <c r="B71" s="351"/>
      <c r="C71" s="351"/>
      <c r="D71" s="351"/>
      <c r="E71" s="351"/>
      <c r="F71" s="351"/>
      <c r="G71" s="351"/>
      <c r="H71" s="351"/>
      <c r="I71" s="351"/>
      <c r="J71" s="351"/>
      <c r="K71" s="351"/>
      <c r="L71" s="351"/>
      <c r="M71" s="351"/>
      <c r="N71" s="351"/>
      <c r="O71" s="351"/>
      <c r="P71" s="351"/>
      <c r="Q71" s="351"/>
      <c r="R71" s="351"/>
      <c r="S71" s="351"/>
      <c r="T71" s="351"/>
      <c r="U71" s="351"/>
      <c r="V71" s="351"/>
      <c r="W71" s="351"/>
    </row>
    <row r="72" spans="1:23" x14ac:dyDescent="0.2">
      <c r="A72" s="351"/>
      <c r="B72" s="351"/>
      <c r="C72" s="351"/>
      <c r="D72" s="351"/>
      <c r="E72" s="351"/>
      <c r="F72" s="351"/>
      <c r="G72" s="351"/>
      <c r="H72" s="351"/>
      <c r="I72" s="351"/>
      <c r="J72" s="351"/>
      <c r="K72" s="351"/>
      <c r="L72" s="351"/>
      <c r="M72" s="351"/>
      <c r="N72" s="351"/>
      <c r="O72" s="351"/>
      <c r="P72" s="351"/>
      <c r="Q72" s="351"/>
      <c r="R72" s="351"/>
      <c r="S72" s="351"/>
      <c r="T72" s="351"/>
      <c r="U72" s="351"/>
      <c r="V72" s="351"/>
      <c r="W72" s="351"/>
    </row>
    <row r="73" spans="1:23" x14ac:dyDescent="0.2">
      <c r="A73" s="351"/>
      <c r="B73" s="351"/>
      <c r="C73" s="351"/>
      <c r="D73" s="351"/>
      <c r="E73" s="351"/>
      <c r="F73" s="351"/>
      <c r="G73" s="351"/>
      <c r="H73" s="351"/>
      <c r="I73" s="351"/>
      <c r="J73" s="351"/>
      <c r="K73" s="351"/>
      <c r="L73" s="351"/>
      <c r="M73" s="351"/>
      <c r="N73" s="351"/>
      <c r="O73" s="351"/>
      <c r="P73" s="351"/>
      <c r="Q73" s="351"/>
      <c r="R73" s="351"/>
      <c r="S73" s="351"/>
      <c r="T73" s="351"/>
      <c r="U73" s="351"/>
      <c r="V73" s="351"/>
      <c r="W73" s="351"/>
    </row>
    <row r="74" spans="1:23" x14ac:dyDescent="0.2">
      <c r="A74" s="351"/>
      <c r="B74" s="351"/>
      <c r="C74" s="351"/>
      <c r="D74" s="351"/>
      <c r="E74" s="351"/>
      <c r="F74" s="351"/>
      <c r="G74" s="351"/>
      <c r="H74" s="351"/>
      <c r="I74" s="351"/>
      <c r="J74" s="351"/>
      <c r="K74" s="351"/>
      <c r="L74" s="351"/>
      <c r="M74" s="351"/>
      <c r="N74" s="351"/>
      <c r="O74" s="351"/>
      <c r="P74" s="351"/>
      <c r="Q74" s="351"/>
      <c r="R74" s="351"/>
      <c r="S74" s="351"/>
      <c r="T74" s="351"/>
      <c r="U74" s="351"/>
      <c r="V74" s="351"/>
      <c r="W74" s="351"/>
    </row>
    <row r="75" spans="1:23" x14ac:dyDescent="0.2">
      <c r="A75" s="351"/>
      <c r="B75" s="351"/>
      <c r="C75" s="351"/>
      <c r="D75" s="351"/>
      <c r="E75" s="351"/>
      <c r="F75" s="351"/>
      <c r="G75" s="351"/>
      <c r="H75" s="351"/>
      <c r="I75" s="351"/>
      <c r="J75" s="351"/>
      <c r="K75" s="351"/>
      <c r="L75" s="351"/>
      <c r="M75" s="351"/>
      <c r="N75" s="351"/>
      <c r="O75" s="351"/>
      <c r="P75" s="351"/>
      <c r="Q75" s="351"/>
      <c r="R75" s="351"/>
      <c r="S75" s="351"/>
      <c r="T75" s="351"/>
      <c r="U75" s="351"/>
      <c r="V75" s="351"/>
      <c r="W75" s="351"/>
    </row>
    <row r="76" spans="1:23" x14ac:dyDescent="0.2">
      <c r="A76" s="351"/>
      <c r="B76" s="351"/>
      <c r="C76" s="351"/>
      <c r="D76" s="351"/>
      <c r="E76" s="351"/>
      <c r="F76" s="351"/>
      <c r="G76" s="351"/>
      <c r="H76" s="351"/>
      <c r="I76" s="351"/>
      <c r="J76" s="351"/>
      <c r="K76" s="351"/>
      <c r="L76" s="351"/>
      <c r="M76" s="351"/>
      <c r="N76" s="351"/>
      <c r="O76" s="351"/>
      <c r="P76" s="351"/>
      <c r="Q76" s="351"/>
      <c r="R76" s="351"/>
      <c r="S76" s="351"/>
      <c r="T76" s="351"/>
      <c r="U76" s="351"/>
      <c r="V76" s="351"/>
      <c r="W76" s="351"/>
    </row>
    <row r="77" spans="1:23" x14ac:dyDescent="0.2">
      <c r="A77" s="351"/>
      <c r="B77" s="351"/>
      <c r="C77" s="351"/>
      <c r="D77" s="351"/>
      <c r="E77" s="351"/>
      <c r="F77" s="351"/>
      <c r="G77" s="351"/>
      <c r="H77" s="351"/>
      <c r="I77" s="351"/>
      <c r="J77" s="351"/>
      <c r="K77" s="351"/>
      <c r="L77" s="351"/>
      <c r="M77" s="351"/>
      <c r="N77" s="351"/>
      <c r="O77" s="351"/>
      <c r="P77" s="351"/>
      <c r="Q77" s="351"/>
      <c r="R77" s="351"/>
      <c r="S77" s="351"/>
      <c r="T77" s="351"/>
      <c r="U77" s="351"/>
      <c r="V77" s="351"/>
      <c r="W77" s="351"/>
    </row>
    <row r="78" spans="1:23" x14ac:dyDescent="0.2">
      <c r="A78" s="351"/>
      <c r="B78" s="351"/>
      <c r="C78" s="351"/>
      <c r="D78" s="351"/>
      <c r="E78" s="351"/>
      <c r="F78" s="351"/>
      <c r="G78" s="351"/>
      <c r="H78" s="351"/>
      <c r="I78" s="351"/>
      <c r="J78" s="351"/>
      <c r="K78" s="351"/>
      <c r="L78" s="351"/>
      <c r="M78" s="351"/>
      <c r="N78" s="351"/>
      <c r="O78" s="351"/>
      <c r="P78" s="351"/>
      <c r="Q78" s="351"/>
      <c r="R78" s="351"/>
      <c r="S78" s="351"/>
      <c r="T78" s="351"/>
      <c r="U78" s="351"/>
      <c r="V78" s="351"/>
      <c r="W78" s="351"/>
    </row>
    <row r="79" spans="1:23" x14ac:dyDescent="0.2">
      <c r="A79" s="351"/>
      <c r="B79" s="351"/>
      <c r="C79" s="351"/>
      <c r="D79" s="351"/>
      <c r="E79" s="351"/>
      <c r="F79" s="351"/>
      <c r="G79" s="351"/>
      <c r="H79" s="351"/>
      <c r="I79" s="351"/>
      <c r="J79" s="351"/>
      <c r="K79" s="351"/>
      <c r="L79" s="351"/>
      <c r="M79" s="351"/>
      <c r="N79" s="351"/>
      <c r="O79" s="351"/>
      <c r="P79" s="351"/>
      <c r="Q79" s="351"/>
      <c r="R79" s="351"/>
      <c r="S79" s="351"/>
      <c r="T79" s="351"/>
      <c r="U79" s="351"/>
      <c r="V79" s="351"/>
      <c r="W79" s="351"/>
    </row>
    <row r="80" spans="1:23" x14ac:dyDescent="0.2">
      <c r="A80" s="351"/>
      <c r="B80" s="351"/>
      <c r="C80" s="351"/>
      <c r="D80" s="351"/>
      <c r="E80" s="351"/>
      <c r="F80" s="351"/>
      <c r="G80" s="351"/>
      <c r="H80" s="351"/>
      <c r="I80" s="351"/>
      <c r="J80" s="351"/>
      <c r="K80" s="351"/>
      <c r="L80" s="351"/>
      <c r="M80" s="351"/>
      <c r="N80" s="351"/>
      <c r="O80" s="351"/>
      <c r="P80" s="351"/>
      <c r="Q80" s="351"/>
      <c r="R80" s="351"/>
      <c r="S80" s="351"/>
      <c r="T80" s="351"/>
      <c r="U80" s="351"/>
      <c r="V80" s="351"/>
      <c r="W80" s="351"/>
    </row>
    <row r="81" spans="1:23" x14ac:dyDescent="0.2">
      <c r="A81" s="351"/>
      <c r="B81" s="351"/>
      <c r="C81" s="351"/>
      <c r="D81" s="351"/>
      <c r="E81" s="351"/>
      <c r="F81" s="351"/>
      <c r="G81" s="351"/>
      <c r="H81" s="351"/>
      <c r="I81" s="351"/>
      <c r="J81" s="351"/>
      <c r="K81" s="351"/>
      <c r="L81" s="351"/>
      <c r="M81" s="351"/>
      <c r="N81" s="351"/>
      <c r="O81" s="351"/>
      <c r="P81" s="351"/>
      <c r="Q81" s="351"/>
      <c r="R81" s="351"/>
      <c r="S81" s="351"/>
      <c r="T81" s="351"/>
      <c r="U81" s="351"/>
      <c r="V81" s="351"/>
      <c r="W81" s="351"/>
    </row>
    <row r="82" spans="1:23" x14ac:dyDescent="0.2">
      <c r="A82" s="351"/>
      <c r="B82" s="351"/>
      <c r="C82" s="351"/>
      <c r="D82" s="351"/>
      <c r="E82" s="351"/>
      <c r="F82" s="351"/>
      <c r="G82" s="351"/>
      <c r="H82" s="351"/>
      <c r="I82" s="351"/>
      <c r="J82" s="351"/>
      <c r="K82" s="351"/>
      <c r="L82" s="351"/>
      <c r="M82" s="351"/>
      <c r="N82" s="351"/>
      <c r="O82" s="351"/>
      <c r="P82" s="351"/>
      <c r="Q82" s="351"/>
      <c r="R82" s="351"/>
      <c r="S82" s="351"/>
      <c r="T82" s="351"/>
      <c r="U82" s="351"/>
      <c r="V82" s="351"/>
      <c r="W82" s="351"/>
    </row>
    <row r="83" spans="1:23" x14ac:dyDescent="0.2">
      <c r="A83" s="351"/>
      <c r="B83" s="351"/>
      <c r="C83" s="351"/>
      <c r="D83" s="351"/>
      <c r="E83" s="351"/>
      <c r="F83" s="351"/>
      <c r="G83" s="351"/>
      <c r="H83" s="351"/>
      <c r="I83" s="351"/>
      <c r="J83" s="351"/>
      <c r="K83" s="351"/>
      <c r="L83" s="351"/>
      <c r="M83" s="351"/>
      <c r="N83" s="351"/>
      <c r="O83" s="351"/>
      <c r="P83" s="351"/>
      <c r="Q83" s="351"/>
      <c r="R83" s="351"/>
      <c r="S83" s="351"/>
      <c r="T83" s="351"/>
      <c r="U83" s="351"/>
      <c r="V83" s="351"/>
      <c r="W83" s="351"/>
    </row>
    <row r="84" spans="1:23" x14ac:dyDescent="0.2">
      <c r="A84" s="351"/>
      <c r="B84" s="351"/>
      <c r="C84" s="351"/>
      <c r="D84" s="351"/>
      <c r="E84" s="351"/>
      <c r="F84" s="351"/>
      <c r="G84" s="351"/>
      <c r="H84" s="351"/>
      <c r="I84" s="351"/>
      <c r="J84" s="351"/>
      <c r="K84" s="351"/>
      <c r="L84" s="351"/>
      <c r="M84" s="351"/>
      <c r="N84" s="351"/>
      <c r="O84" s="351"/>
      <c r="P84" s="351"/>
      <c r="Q84" s="351"/>
      <c r="R84" s="351"/>
      <c r="S84" s="351"/>
      <c r="T84" s="351"/>
      <c r="U84" s="351"/>
      <c r="V84" s="351"/>
      <c r="W84" s="351"/>
    </row>
    <row r="85" spans="1:23" x14ac:dyDescent="0.2">
      <c r="A85" s="351"/>
      <c r="B85" s="351"/>
      <c r="C85" s="351"/>
      <c r="D85" s="351"/>
      <c r="E85" s="351"/>
      <c r="F85" s="351"/>
      <c r="G85" s="351"/>
      <c r="H85" s="351"/>
      <c r="I85" s="351"/>
      <c r="J85" s="351"/>
      <c r="K85" s="351"/>
      <c r="L85" s="351"/>
      <c r="M85" s="351"/>
      <c r="N85" s="351"/>
      <c r="O85" s="351"/>
      <c r="P85" s="351"/>
      <c r="Q85" s="351"/>
      <c r="R85" s="351"/>
      <c r="S85" s="351"/>
      <c r="T85" s="351"/>
      <c r="U85" s="351"/>
      <c r="V85" s="351"/>
      <c r="W85" s="351"/>
    </row>
    <row r="86" spans="1:23" x14ac:dyDescent="0.2">
      <c r="A86" s="351"/>
      <c r="B86" s="351"/>
      <c r="C86" s="351"/>
      <c r="D86" s="351"/>
      <c r="E86" s="351"/>
      <c r="F86" s="351"/>
      <c r="G86" s="351"/>
      <c r="H86" s="351"/>
      <c r="I86" s="351"/>
      <c r="J86" s="351"/>
      <c r="K86" s="351"/>
      <c r="L86" s="351"/>
      <c r="M86" s="351"/>
      <c r="N86" s="351"/>
      <c r="O86" s="351"/>
      <c r="P86" s="351"/>
      <c r="Q86" s="351"/>
      <c r="R86" s="351"/>
      <c r="S86" s="351"/>
      <c r="T86" s="351"/>
      <c r="U86" s="351"/>
      <c r="V86" s="351"/>
      <c r="W86" s="351"/>
    </row>
    <row r="87" spans="1:23" x14ac:dyDescent="0.2">
      <c r="A87" s="351"/>
      <c r="B87" s="351"/>
      <c r="C87" s="351"/>
      <c r="D87" s="351"/>
      <c r="E87" s="351"/>
      <c r="F87" s="351"/>
      <c r="G87" s="351"/>
      <c r="H87" s="351"/>
      <c r="I87" s="351"/>
      <c r="J87" s="351"/>
      <c r="K87" s="351"/>
      <c r="L87" s="351"/>
      <c r="M87" s="351"/>
      <c r="N87" s="351"/>
      <c r="O87" s="351"/>
      <c r="P87" s="351"/>
      <c r="Q87" s="351"/>
      <c r="R87" s="351"/>
      <c r="S87" s="351"/>
      <c r="T87" s="351"/>
      <c r="U87" s="351"/>
      <c r="V87" s="351"/>
      <c r="W87" s="351"/>
    </row>
    <row r="88" spans="1:23" x14ac:dyDescent="0.2">
      <c r="A88" s="351"/>
      <c r="B88" s="351"/>
      <c r="C88" s="351"/>
      <c r="D88" s="351"/>
      <c r="E88" s="351"/>
      <c r="F88" s="351"/>
      <c r="G88" s="351"/>
      <c r="H88" s="351"/>
      <c r="I88" s="351"/>
      <c r="J88" s="351"/>
      <c r="K88" s="351"/>
      <c r="L88" s="351"/>
      <c r="M88" s="351"/>
      <c r="N88" s="351"/>
      <c r="O88" s="351"/>
      <c r="P88" s="351"/>
      <c r="Q88" s="351"/>
      <c r="R88" s="351"/>
      <c r="S88" s="351"/>
      <c r="T88" s="351"/>
      <c r="U88" s="351"/>
      <c r="V88" s="351"/>
      <c r="W88" s="351"/>
    </row>
    <row r="89" spans="1:23" x14ac:dyDescent="0.2">
      <c r="A89" s="351"/>
      <c r="B89" s="351"/>
      <c r="C89" s="351"/>
      <c r="D89" s="351"/>
      <c r="E89" s="351"/>
      <c r="F89" s="351"/>
      <c r="G89" s="351"/>
      <c r="H89" s="351"/>
      <c r="I89" s="351"/>
      <c r="J89" s="351"/>
      <c r="K89" s="351"/>
      <c r="L89" s="351"/>
      <c r="M89" s="351"/>
      <c r="N89" s="351"/>
      <c r="O89" s="351"/>
      <c r="P89" s="351"/>
      <c r="Q89" s="351"/>
      <c r="R89" s="351"/>
      <c r="S89" s="351"/>
      <c r="T89" s="351"/>
      <c r="U89" s="351"/>
      <c r="V89" s="351"/>
      <c r="W89" s="351"/>
    </row>
    <row r="90" spans="1:23" x14ac:dyDescent="0.2">
      <c r="A90" s="351"/>
      <c r="B90" s="351"/>
      <c r="C90" s="351"/>
      <c r="D90" s="351"/>
      <c r="E90" s="351"/>
      <c r="F90" s="351"/>
      <c r="G90" s="351"/>
      <c r="H90" s="351"/>
      <c r="I90" s="351"/>
      <c r="J90" s="351"/>
      <c r="K90" s="351"/>
      <c r="L90" s="351"/>
      <c r="M90" s="351"/>
      <c r="N90" s="351"/>
      <c r="O90" s="351"/>
      <c r="P90" s="351"/>
      <c r="Q90" s="351"/>
      <c r="R90" s="351"/>
      <c r="S90" s="351"/>
      <c r="T90" s="351"/>
      <c r="U90" s="351"/>
      <c r="V90" s="351"/>
      <c r="W90" s="351"/>
    </row>
    <row r="91" spans="1:23" x14ac:dyDescent="0.2">
      <c r="A91" s="351"/>
      <c r="B91" s="351"/>
      <c r="C91" s="351"/>
      <c r="D91" s="351"/>
      <c r="E91" s="351"/>
      <c r="F91" s="351"/>
      <c r="G91" s="351"/>
      <c r="H91" s="351"/>
      <c r="I91" s="351"/>
      <c r="J91" s="351"/>
      <c r="K91" s="351"/>
      <c r="L91" s="351"/>
      <c r="M91" s="351"/>
      <c r="N91" s="351"/>
      <c r="O91" s="351"/>
      <c r="P91" s="351"/>
      <c r="Q91" s="351"/>
      <c r="R91" s="351"/>
      <c r="S91" s="351"/>
      <c r="T91" s="351"/>
      <c r="U91" s="351"/>
      <c r="V91" s="351"/>
      <c r="W91" s="351"/>
    </row>
    <row r="92" spans="1:23" x14ac:dyDescent="0.2">
      <c r="A92" s="351"/>
      <c r="B92" s="351"/>
      <c r="C92" s="351"/>
      <c r="D92" s="351"/>
      <c r="E92" s="351"/>
      <c r="F92" s="351"/>
      <c r="G92" s="351"/>
      <c r="H92" s="351"/>
      <c r="I92" s="351"/>
      <c r="J92" s="351"/>
      <c r="K92" s="351"/>
      <c r="L92" s="351"/>
      <c r="M92" s="351"/>
      <c r="N92" s="351"/>
      <c r="O92" s="351"/>
      <c r="P92" s="351"/>
      <c r="Q92" s="351"/>
      <c r="R92" s="351"/>
      <c r="S92" s="351"/>
      <c r="T92" s="351"/>
      <c r="U92" s="351"/>
      <c r="V92" s="351"/>
      <c r="W92" s="351"/>
    </row>
    <row r="93" spans="1:23" x14ac:dyDescent="0.2">
      <c r="A93" s="351"/>
      <c r="B93" s="351"/>
      <c r="C93" s="351"/>
      <c r="D93" s="351"/>
      <c r="E93" s="351"/>
      <c r="F93" s="351"/>
      <c r="G93" s="351"/>
      <c r="H93" s="351"/>
      <c r="I93" s="351"/>
      <c r="J93" s="351"/>
      <c r="K93" s="351"/>
      <c r="L93" s="351"/>
      <c r="M93" s="351"/>
      <c r="N93" s="351"/>
      <c r="O93" s="351"/>
      <c r="P93" s="351"/>
      <c r="Q93" s="351"/>
      <c r="R93" s="351"/>
      <c r="S93" s="351"/>
      <c r="T93" s="351"/>
      <c r="U93" s="351"/>
      <c r="V93" s="351"/>
      <c r="W93" s="351"/>
    </row>
    <row r="94" spans="1:23" x14ac:dyDescent="0.2">
      <c r="A94" s="351"/>
      <c r="B94" s="351"/>
      <c r="C94" s="351"/>
      <c r="D94" s="351"/>
      <c r="E94" s="351"/>
      <c r="F94" s="351"/>
      <c r="G94" s="351"/>
      <c r="H94" s="351"/>
      <c r="I94" s="351"/>
      <c r="J94" s="351"/>
      <c r="K94" s="351"/>
      <c r="L94" s="351"/>
      <c r="M94" s="351"/>
      <c r="N94" s="351"/>
      <c r="O94" s="351"/>
      <c r="P94" s="351"/>
      <c r="Q94" s="351"/>
      <c r="R94" s="351"/>
      <c r="S94" s="351"/>
      <c r="T94" s="351"/>
      <c r="U94" s="351"/>
      <c r="V94" s="351"/>
      <c r="W94" s="351"/>
    </row>
    <row r="95" spans="1:23" x14ac:dyDescent="0.2">
      <c r="A95" s="351"/>
      <c r="B95" s="351"/>
      <c r="C95" s="351"/>
      <c r="D95" s="351"/>
      <c r="E95" s="351"/>
      <c r="F95" s="351"/>
      <c r="G95" s="351"/>
      <c r="H95" s="351"/>
      <c r="I95" s="351"/>
      <c r="J95" s="351"/>
      <c r="K95" s="351"/>
      <c r="L95" s="351"/>
      <c r="M95" s="351"/>
      <c r="N95" s="351"/>
      <c r="O95" s="351"/>
      <c r="P95" s="351"/>
      <c r="Q95" s="351"/>
      <c r="R95" s="351"/>
      <c r="S95" s="351"/>
      <c r="T95" s="351"/>
      <c r="U95" s="351"/>
      <c r="V95" s="351"/>
      <c r="W95" s="351"/>
    </row>
    <row r="96" spans="1:23" x14ac:dyDescent="0.2">
      <c r="A96" s="351"/>
      <c r="B96" s="351"/>
      <c r="C96" s="351"/>
      <c r="D96" s="351"/>
      <c r="E96" s="351"/>
      <c r="F96" s="351"/>
      <c r="G96" s="351"/>
      <c r="H96" s="351"/>
      <c r="I96" s="351"/>
      <c r="J96" s="351"/>
      <c r="K96" s="351"/>
      <c r="L96" s="351"/>
      <c r="M96" s="351"/>
      <c r="N96" s="351"/>
      <c r="O96" s="351"/>
      <c r="P96" s="351"/>
      <c r="Q96" s="351"/>
      <c r="R96" s="351"/>
      <c r="S96" s="351"/>
      <c r="T96" s="351"/>
      <c r="U96" s="351"/>
      <c r="V96" s="351"/>
      <c r="W96" s="351"/>
    </row>
    <row r="97" spans="1:23" x14ac:dyDescent="0.2">
      <c r="A97" s="351"/>
      <c r="B97" s="351"/>
      <c r="C97" s="351"/>
      <c r="D97" s="351"/>
      <c r="E97" s="351"/>
      <c r="F97" s="351"/>
      <c r="G97" s="351"/>
      <c r="H97" s="351"/>
      <c r="I97" s="351"/>
      <c r="J97" s="351"/>
      <c r="K97" s="351"/>
      <c r="L97" s="351"/>
      <c r="M97" s="351"/>
      <c r="N97" s="351"/>
      <c r="O97" s="351"/>
      <c r="P97" s="351"/>
      <c r="Q97" s="351"/>
      <c r="R97" s="351"/>
      <c r="S97" s="351"/>
      <c r="T97" s="351"/>
      <c r="U97" s="351"/>
      <c r="V97" s="351"/>
      <c r="W97" s="351"/>
    </row>
    <row r="98" spans="1:23" x14ac:dyDescent="0.2">
      <c r="A98" s="351"/>
      <c r="B98" s="351"/>
      <c r="C98" s="351"/>
      <c r="D98" s="351"/>
      <c r="E98" s="351"/>
      <c r="F98" s="351"/>
      <c r="G98" s="351"/>
      <c r="H98" s="351"/>
      <c r="I98" s="351"/>
      <c r="J98" s="351"/>
      <c r="K98" s="351"/>
      <c r="L98" s="351"/>
      <c r="M98" s="351"/>
      <c r="N98" s="351"/>
      <c r="O98" s="351"/>
      <c r="P98" s="351"/>
      <c r="Q98" s="351"/>
      <c r="R98" s="351"/>
      <c r="S98" s="351"/>
      <c r="T98" s="351"/>
      <c r="U98" s="351"/>
      <c r="V98" s="351"/>
      <c r="W98" s="351"/>
    </row>
    <row r="99" spans="1:23" x14ac:dyDescent="0.2">
      <c r="A99" s="351"/>
      <c r="B99" s="351"/>
      <c r="C99" s="351"/>
      <c r="D99" s="351"/>
      <c r="E99" s="351"/>
      <c r="F99" s="351"/>
      <c r="G99" s="351"/>
      <c r="H99" s="351"/>
      <c r="I99" s="351"/>
      <c r="J99" s="351"/>
      <c r="K99" s="351"/>
      <c r="L99" s="351"/>
      <c r="M99" s="351"/>
      <c r="N99" s="351"/>
      <c r="O99" s="351"/>
      <c r="P99" s="351"/>
      <c r="Q99" s="351"/>
      <c r="R99" s="351"/>
      <c r="S99" s="351"/>
      <c r="T99" s="351"/>
      <c r="U99" s="351"/>
      <c r="V99" s="351"/>
      <c r="W99" s="351"/>
    </row>
    <row r="100" spans="1:23" x14ac:dyDescent="0.2">
      <c r="A100" s="351"/>
      <c r="B100" s="351"/>
      <c r="C100" s="351"/>
      <c r="D100" s="351"/>
      <c r="E100" s="351"/>
      <c r="F100" s="351"/>
      <c r="G100" s="351"/>
      <c r="H100" s="351"/>
      <c r="I100" s="351"/>
      <c r="J100" s="351"/>
      <c r="K100" s="351"/>
      <c r="L100" s="351"/>
      <c r="M100" s="351"/>
      <c r="N100" s="351"/>
      <c r="O100" s="351"/>
      <c r="P100" s="351"/>
      <c r="Q100" s="351"/>
      <c r="R100" s="351"/>
      <c r="S100" s="351"/>
      <c r="T100" s="351"/>
      <c r="U100" s="351"/>
      <c r="V100" s="351"/>
      <c r="W100" s="351"/>
    </row>
    <row r="101" spans="1:23" x14ac:dyDescent="0.2">
      <c r="A101" s="351"/>
      <c r="B101" s="351"/>
      <c r="C101" s="351"/>
      <c r="D101" s="351"/>
      <c r="E101" s="351"/>
      <c r="F101" s="351"/>
      <c r="G101" s="351"/>
      <c r="H101" s="351"/>
      <c r="I101" s="351"/>
      <c r="J101" s="351"/>
      <c r="K101" s="351"/>
      <c r="L101" s="351"/>
      <c r="M101" s="351"/>
      <c r="N101" s="351"/>
      <c r="O101" s="351"/>
      <c r="P101" s="351"/>
      <c r="Q101" s="351"/>
      <c r="R101" s="351"/>
      <c r="S101" s="351"/>
      <c r="T101" s="351"/>
      <c r="U101" s="351"/>
      <c r="V101" s="351"/>
      <c r="W101" s="351"/>
    </row>
    <row r="102" spans="1:23" x14ac:dyDescent="0.2">
      <c r="A102" s="351"/>
      <c r="B102" s="351"/>
      <c r="C102" s="351"/>
      <c r="D102" s="351"/>
      <c r="E102" s="351"/>
      <c r="F102" s="351"/>
      <c r="G102" s="351"/>
      <c r="H102" s="351"/>
      <c r="I102" s="351"/>
      <c r="J102" s="351"/>
      <c r="K102" s="351"/>
      <c r="L102" s="351"/>
      <c r="M102" s="351"/>
      <c r="N102" s="351"/>
      <c r="O102" s="351"/>
      <c r="P102" s="351"/>
      <c r="Q102" s="351"/>
      <c r="R102" s="351"/>
      <c r="S102" s="351"/>
      <c r="T102" s="351"/>
      <c r="U102" s="351"/>
      <c r="V102" s="351"/>
      <c r="W102" s="351"/>
    </row>
    <row r="103" spans="1:23" x14ac:dyDescent="0.2">
      <c r="A103" s="351"/>
      <c r="B103" s="351"/>
      <c r="C103" s="351"/>
      <c r="D103" s="351"/>
      <c r="E103" s="351"/>
      <c r="F103" s="351"/>
      <c r="G103" s="351"/>
      <c r="H103" s="351"/>
      <c r="I103" s="351"/>
      <c r="J103" s="351"/>
      <c r="K103" s="351"/>
      <c r="L103" s="351"/>
      <c r="M103" s="351"/>
      <c r="N103" s="351"/>
      <c r="O103" s="351"/>
      <c r="P103" s="351"/>
      <c r="Q103" s="351"/>
      <c r="R103" s="351"/>
      <c r="S103" s="351"/>
      <c r="T103" s="351"/>
      <c r="U103" s="351"/>
      <c r="V103" s="351"/>
      <c r="W103" s="351"/>
    </row>
    <row r="104" spans="1:23" x14ac:dyDescent="0.2">
      <c r="A104" s="351"/>
      <c r="B104" s="351"/>
      <c r="C104" s="351"/>
      <c r="D104" s="351"/>
      <c r="E104" s="351"/>
      <c r="F104" s="351"/>
      <c r="G104" s="351"/>
      <c r="H104" s="351"/>
      <c r="I104" s="351"/>
      <c r="J104" s="351"/>
      <c r="K104" s="351"/>
      <c r="L104" s="351"/>
      <c r="M104" s="351"/>
      <c r="N104" s="351"/>
      <c r="O104" s="351"/>
      <c r="P104" s="351"/>
      <c r="Q104" s="351"/>
      <c r="R104" s="351"/>
      <c r="S104" s="351"/>
      <c r="T104" s="351"/>
      <c r="U104" s="351"/>
      <c r="V104" s="351"/>
      <c r="W104" s="351"/>
    </row>
    <row r="105" spans="1:23" x14ac:dyDescent="0.2">
      <c r="A105" s="351"/>
      <c r="B105" s="351"/>
      <c r="C105" s="351"/>
      <c r="D105" s="351"/>
      <c r="E105" s="351"/>
      <c r="F105" s="351"/>
      <c r="G105" s="351"/>
      <c r="H105" s="351"/>
      <c r="I105" s="351"/>
      <c r="J105" s="351"/>
      <c r="K105" s="351"/>
      <c r="L105" s="351"/>
      <c r="M105" s="351"/>
      <c r="N105" s="351"/>
      <c r="O105" s="351"/>
      <c r="P105" s="351"/>
      <c r="Q105" s="351"/>
      <c r="R105" s="351"/>
      <c r="S105" s="351"/>
      <c r="T105" s="351"/>
      <c r="U105" s="351"/>
      <c r="V105" s="351"/>
      <c r="W105" s="351"/>
    </row>
    <row r="106" spans="1:23" x14ac:dyDescent="0.2">
      <c r="A106" s="351"/>
      <c r="B106" s="351"/>
      <c r="C106" s="351"/>
      <c r="D106" s="351"/>
      <c r="E106" s="351"/>
      <c r="F106" s="351"/>
      <c r="G106" s="351"/>
      <c r="H106" s="351"/>
      <c r="I106" s="351"/>
      <c r="J106" s="351"/>
      <c r="K106" s="351"/>
      <c r="L106" s="351"/>
      <c r="M106" s="351"/>
      <c r="N106" s="351"/>
      <c r="O106" s="351"/>
      <c r="P106" s="351"/>
      <c r="Q106" s="351"/>
      <c r="R106" s="351"/>
      <c r="S106" s="351"/>
      <c r="T106" s="351"/>
      <c r="U106" s="351"/>
      <c r="V106" s="351"/>
      <c r="W106" s="351"/>
    </row>
    <row r="107" spans="1:23" x14ac:dyDescent="0.2">
      <c r="A107" s="351"/>
      <c r="B107" s="351"/>
      <c r="C107" s="351"/>
      <c r="D107" s="351"/>
      <c r="E107" s="351"/>
      <c r="F107" s="351"/>
      <c r="G107" s="351"/>
      <c r="H107" s="351"/>
      <c r="I107" s="351"/>
      <c r="J107" s="351"/>
      <c r="K107" s="351"/>
      <c r="L107" s="351"/>
      <c r="M107" s="351"/>
      <c r="N107" s="351"/>
      <c r="O107" s="351"/>
      <c r="P107" s="351"/>
      <c r="Q107" s="351"/>
      <c r="R107" s="351"/>
      <c r="S107" s="351"/>
      <c r="T107" s="351"/>
      <c r="U107" s="351"/>
      <c r="V107" s="351"/>
      <c r="W107" s="351"/>
    </row>
    <row r="108" spans="1:23" x14ac:dyDescent="0.2">
      <c r="A108" s="351"/>
      <c r="B108" s="351"/>
      <c r="C108" s="351"/>
      <c r="D108" s="351"/>
      <c r="E108" s="351"/>
      <c r="F108" s="351"/>
      <c r="G108" s="351"/>
      <c r="H108" s="351"/>
      <c r="I108" s="351"/>
      <c r="J108" s="351"/>
      <c r="K108" s="351"/>
      <c r="L108" s="351"/>
      <c r="M108" s="351"/>
      <c r="N108" s="351"/>
      <c r="O108" s="351"/>
      <c r="P108" s="351"/>
      <c r="Q108" s="351"/>
      <c r="R108" s="351"/>
      <c r="S108" s="351"/>
      <c r="T108" s="351"/>
      <c r="U108" s="351"/>
      <c r="V108" s="351"/>
      <c r="W108" s="351"/>
    </row>
    <row r="109" spans="1:23" x14ac:dyDescent="0.2">
      <c r="A109" s="351"/>
      <c r="B109" s="351"/>
      <c r="C109" s="351"/>
      <c r="D109" s="351"/>
      <c r="E109" s="351"/>
      <c r="F109" s="351"/>
      <c r="G109" s="351"/>
      <c r="H109" s="351"/>
      <c r="I109" s="351"/>
      <c r="J109" s="351"/>
      <c r="K109" s="351"/>
      <c r="L109" s="351"/>
      <c r="M109" s="351"/>
      <c r="N109" s="351"/>
      <c r="O109" s="351"/>
      <c r="P109" s="351"/>
      <c r="Q109" s="351"/>
      <c r="R109" s="351"/>
      <c r="S109" s="351"/>
      <c r="T109" s="351"/>
      <c r="U109" s="351"/>
      <c r="V109" s="351"/>
      <c r="W109" s="351"/>
    </row>
    <row r="110" spans="1:23" x14ac:dyDescent="0.2">
      <c r="A110" s="351"/>
      <c r="B110" s="351"/>
      <c r="C110" s="351"/>
      <c r="D110" s="351"/>
      <c r="E110" s="351"/>
      <c r="F110" s="351"/>
      <c r="G110" s="351"/>
      <c r="H110" s="351"/>
      <c r="I110" s="351"/>
      <c r="J110" s="351"/>
      <c r="K110" s="351"/>
      <c r="L110" s="351"/>
      <c r="M110" s="351"/>
      <c r="N110" s="351"/>
      <c r="O110" s="351"/>
      <c r="P110" s="351"/>
      <c r="Q110" s="351"/>
      <c r="R110" s="351"/>
      <c r="S110" s="351"/>
      <c r="T110" s="351"/>
      <c r="U110" s="351"/>
      <c r="V110" s="351"/>
      <c r="W110" s="351"/>
    </row>
    <row r="111" spans="1:23" x14ac:dyDescent="0.2">
      <c r="A111" s="351"/>
      <c r="B111" s="351"/>
      <c r="C111" s="351"/>
      <c r="D111" s="351"/>
      <c r="E111" s="351"/>
      <c r="F111" s="351"/>
      <c r="G111" s="351"/>
      <c r="H111" s="351"/>
      <c r="I111" s="351"/>
      <c r="J111" s="351"/>
      <c r="K111" s="351"/>
      <c r="L111" s="351"/>
      <c r="M111" s="351"/>
      <c r="N111" s="351"/>
      <c r="O111" s="351"/>
      <c r="P111" s="351"/>
      <c r="Q111" s="351"/>
      <c r="R111" s="351"/>
      <c r="S111" s="351"/>
      <c r="T111" s="351"/>
      <c r="U111" s="351"/>
      <c r="V111" s="351"/>
      <c r="W111" s="351"/>
    </row>
    <row r="112" spans="1:23" x14ac:dyDescent="0.2">
      <c r="A112" s="351"/>
      <c r="B112" s="351"/>
      <c r="C112" s="351"/>
      <c r="D112" s="351"/>
      <c r="E112" s="351"/>
      <c r="F112" s="351"/>
      <c r="G112" s="351"/>
      <c r="H112" s="351"/>
      <c r="I112" s="351"/>
      <c r="J112" s="351"/>
      <c r="K112" s="351"/>
      <c r="L112" s="351"/>
      <c r="M112" s="351"/>
      <c r="N112" s="351"/>
      <c r="O112" s="351"/>
      <c r="P112" s="351"/>
      <c r="Q112" s="351"/>
      <c r="R112" s="351"/>
      <c r="S112" s="351"/>
      <c r="T112" s="351"/>
      <c r="U112" s="351"/>
      <c r="V112" s="351"/>
      <c r="W112" s="351"/>
    </row>
    <row r="113" spans="1:23" x14ac:dyDescent="0.2">
      <c r="A113" s="351"/>
      <c r="B113" s="351"/>
      <c r="C113" s="351"/>
      <c r="D113" s="351"/>
      <c r="E113" s="351"/>
      <c r="F113" s="351"/>
      <c r="G113" s="351"/>
      <c r="H113" s="351"/>
      <c r="I113" s="351"/>
      <c r="J113" s="351"/>
      <c r="K113" s="351"/>
      <c r="L113" s="351"/>
      <c r="M113" s="351"/>
      <c r="N113" s="351"/>
      <c r="O113" s="351"/>
      <c r="P113" s="351"/>
      <c r="Q113" s="351"/>
      <c r="R113" s="351"/>
      <c r="S113" s="351"/>
      <c r="T113" s="351"/>
      <c r="U113" s="351"/>
      <c r="V113" s="351"/>
      <c r="W113" s="351"/>
    </row>
    <row r="114" spans="1:23" x14ac:dyDescent="0.2">
      <c r="A114" s="351"/>
      <c r="B114" s="351"/>
      <c r="C114" s="351"/>
      <c r="D114" s="351"/>
      <c r="E114" s="351"/>
      <c r="F114" s="351"/>
      <c r="G114" s="351"/>
      <c r="H114" s="351"/>
      <c r="I114" s="351"/>
      <c r="J114" s="351"/>
      <c r="K114" s="351"/>
      <c r="L114" s="351"/>
      <c r="M114" s="351"/>
      <c r="N114" s="351"/>
      <c r="O114" s="351"/>
      <c r="P114" s="351"/>
      <c r="Q114" s="351"/>
      <c r="R114" s="351"/>
      <c r="S114" s="351"/>
      <c r="T114" s="351"/>
      <c r="U114" s="351"/>
      <c r="V114" s="351"/>
      <c r="W114" s="351"/>
    </row>
    <row r="115" spans="1:23" x14ac:dyDescent="0.2">
      <c r="A115" s="351"/>
      <c r="B115" s="351"/>
      <c r="C115" s="351"/>
      <c r="D115" s="351"/>
      <c r="E115" s="351"/>
      <c r="F115" s="351"/>
      <c r="G115" s="351"/>
      <c r="H115" s="351"/>
      <c r="I115" s="351"/>
      <c r="J115" s="351"/>
      <c r="K115" s="351"/>
      <c r="L115" s="351"/>
      <c r="M115" s="351"/>
      <c r="N115" s="351"/>
      <c r="O115" s="351"/>
      <c r="P115" s="351"/>
      <c r="Q115" s="351"/>
      <c r="R115" s="351"/>
      <c r="S115" s="351"/>
      <c r="T115" s="351"/>
      <c r="U115" s="351"/>
      <c r="V115" s="351"/>
      <c r="W115" s="351"/>
    </row>
    <row r="116" spans="1:23" x14ac:dyDescent="0.2">
      <c r="A116" s="351"/>
      <c r="B116" s="351"/>
      <c r="C116" s="351"/>
      <c r="D116" s="351"/>
      <c r="E116" s="351"/>
      <c r="F116" s="351"/>
      <c r="G116" s="351"/>
      <c r="H116" s="351"/>
      <c r="I116" s="351"/>
      <c r="J116" s="351"/>
      <c r="K116" s="351"/>
      <c r="L116" s="351"/>
      <c r="M116" s="351"/>
      <c r="N116" s="351"/>
      <c r="O116" s="351"/>
      <c r="P116" s="351"/>
      <c r="Q116" s="351"/>
      <c r="R116" s="351"/>
      <c r="S116" s="351"/>
      <c r="T116" s="351"/>
      <c r="U116" s="351"/>
      <c r="V116" s="351"/>
      <c r="W116" s="351"/>
    </row>
    <row r="117" spans="1:23" x14ac:dyDescent="0.2">
      <c r="A117" s="351"/>
      <c r="B117" s="351"/>
      <c r="C117" s="351"/>
      <c r="D117" s="351"/>
      <c r="E117" s="351"/>
      <c r="F117" s="351"/>
      <c r="G117" s="351"/>
      <c r="H117" s="351"/>
      <c r="I117" s="351"/>
      <c r="J117" s="351"/>
      <c r="K117" s="351"/>
      <c r="L117" s="351"/>
      <c r="M117" s="351"/>
      <c r="N117" s="351"/>
      <c r="O117" s="351"/>
      <c r="P117" s="351"/>
      <c r="Q117" s="351"/>
      <c r="R117" s="351"/>
      <c r="S117" s="351"/>
      <c r="T117" s="351"/>
      <c r="U117" s="351"/>
      <c r="V117" s="351"/>
      <c r="W117" s="351"/>
    </row>
    <row r="118" spans="1:23" x14ac:dyDescent="0.2">
      <c r="A118" s="351"/>
      <c r="B118" s="351"/>
      <c r="C118" s="351"/>
      <c r="D118" s="351"/>
      <c r="E118" s="351"/>
      <c r="F118" s="351"/>
      <c r="G118" s="351"/>
      <c r="H118" s="351"/>
      <c r="I118" s="351"/>
      <c r="J118" s="351"/>
      <c r="K118" s="351"/>
      <c r="L118" s="351"/>
      <c r="M118" s="351"/>
      <c r="N118" s="351"/>
      <c r="O118" s="351"/>
      <c r="P118" s="351"/>
      <c r="Q118" s="351"/>
      <c r="R118" s="351"/>
      <c r="S118" s="351"/>
      <c r="T118" s="351"/>
      <c r="U118" s="351"/>
      <c r="V118" s="351"/>
      <c r="W118" s="351"/>
    </row>
    <row r="119" spans="1:23" x14ac:dyDescent="0.2">
      <c r="A119" s="351"/>
      <c r="B119" s="351"/>
      <c r="C119" s="351"/>
      <c r="D119" s="351"/>
      <c r="E119" s="351"/>
      <c r="F119" s="351"/>
      <c r="G119" s="351"/>
      <c r="H119" s="351"/>
      <c r="I119" s="351"/>
      <c r="J119" s="351"/>
      <c r="K119" s="351"/>
      <c r="L119" s="351"/>
      <c r="M119" s="351"/>
      <c r="N119" s="351"/>
      <c r="O119" s="351"/>
      <c r="P119" s="351"/>
      <c r="Q119" s="351"/>
      <c r="R119" s="351"/>
      <c r="S119" s="351"/>
      <c r="T119" s="351"/>
      <c r="U119" s="351"/>
      <c r="V119" s="351"/>
      <c r="W119" s="351"/>
    </row>
    <row r="120" spans="1:23" x14ac:dyDescent="0.2">
      <c r="A120" s="351"/>
      <c r="B120" s="351"/>
      <c r="C120" s="351"/>
      <c r="D120" s="351"/>
      <c r="E120" s="351"/>
      <c r="F120" s="351"/>
      <c r="G120" s="351"/>
      <c r="H120" s="351"/>
      <c r="I120" s="351"/>
      <c r="J120" s="351"/>
      <c r="K120" s="351"/>
      <c r="L120" s="351"/>
      <c r="M120" s="351"/>
      <c r="N120" s="351"/>
      <c r="O120" s="351"/>
      <c r="P120" s="351"/>
      <c r="Q120" s="351"/>
      <c r="R120" s="351"/>
      <c r="S120" s="351"/>
      <c r="T120" s="351"/>
      <c r="U120" s="351"/>
      <c r="V120" s="351"/>
      <c r="W120" s="351"/>
    </row>
    <row r="121" spans="1:23" x14ac:dyDescent="0.2">
      <c r="A121" s="351"/>
      <c r="B121" s="351"/>
      <c r="C121" s="351"/>
      <c r="D121" s="351"/>
      <c r="E121" s="351"/>
      <c r="F121" s="351"/>
      <c r="G121" s="351"/>
      <c r="H121" s="351"/>
      <c r="I121" s="351"/>
      <c r="J121" s="351"/>
      <c r="K121" s="351"/>
      <c r="L121" s="351"/>
      <c r="M121" s="351"/>
      <c r="N121" s="351"/>
      <c r="O121" s="351"/>
      <c r="P121" s="351"/>
      <c r="Q121" s="351"/>
      <c r="R121" s="351"/>
      <c r="S121" s="351"/>
      <c r="T121" s="351"/>
      <c r="U121" s="351"/>
      <c r="V121" s="351"/>
      <c r="W121" s="351"/>
    </row>
    <row r="122" spans="1:23" x14ac:dyDescent="0.2">
      <c r="A122" s="351"/>
      <c r="B122" s="351"/>
      <c r="C122" s="351"/>
      <c r="D122" s="351"/>
      <c r="E122" s="351"/>
      <c r="F122" s="351"/>
      <c r="G122" s="351"/>
      <c r="H122" s="351"/>
      <c r="I122" s="351"/>
      <c r="J122" s="351"/>
      <c r="K122" s="351"/>
      <c r="L122" s="351"/>
      <c r="M122" s="351"/>
      <c r="N122" s="351"/>
      <c r="O122" s="351"/>
      <c r="P122" s="351"/>
      <c r="Q122" s="351"/>
      <c r="R122" s="351"/>
      <c r="S122" s="351"/>
      <c r="T122" s="351"/>
      <c r="U122" s="351"/>
      <c r="V122" s="351"/>
      <c r="W122" s="351"/>
    </row>
    <row r="123" spans="1:23" x14ac:dyDescent="0.2">
      <c r="A123" s="351"/>
      <c r="B123" s="351"/>
      <c r="C123" s="351"/>
      <c r="D123" s="351"/>
      <c r="E123" s="351"/>
      <c r="F123" s="351"/>
      <c r="G123" s="351"/>
      <c r="H123" s="351"/>
      <c r="I123" s="351"/>
      <c r="J123" s="351"/>
      <c r="K123" s="351"/>
      <c r="L123" s="351"/>
      <c r="M123" s="351"/>
      <c r="N123" s="351"/>
      <c r="O123" s="351"/>
      <c r="P123" s="351"/>
      <c r="Q123" s="351"/>
      <c r="R123" s="351"/>
      <c r="S123" s="351"/>
      <c r="T123" s="351"/>
      <c r="U123" s="351"/>
      <c r="V123" s="351"/>
      <c r="W123" s="351"/>
    </row>
    <row r="124" spans="1:23" x14ac:dyDescent="0.2">
      <c r="A124" s="351"/>
      <c r="B124" s="351"/>
      <c r="C124" s="351"/>
      <c r="D124" s="351"/>
      <c r="E124" s="351"/>
      <c r="F124" s="351"/>
      <c r="G124" s="351"/>
      <c r="H124" s="351"/>
      <c r="I124" s="351"/>
      <c r="J124" s="351"/>
      <c r="K124" s="351"/>
      <c r="L124" s="351"/>
      <c r="M124" s="351"/>
      <c r="N124" s="351"/>
      <c r="O124" s="351"/>
      <c r="P124" s="351"/>
      <c r="Q124" s="351"/>
      <c r="R124" s="351"/>
      <c r="S124" s="351"/>
      <c r="T124" s="351"/>
      <c r="U124" s="351"/>
      <c r="V124" s="351"/>
      <c r="W124" s="351"/>
    </row>
    <row r="125" spans="1:23" x14ac:dyDescent="0.2">
      <c r="A125" s="351"/>
      <c r="B125" s="351"/>
      <c r="C125" s="351"/>
      <c r="D125" s="351"/>
      <c r="E125" s="351"/>
      <c r="F125" s="351"/>
      <c r="G125" s="351"/>
      <c r="H125" s="351"/>
      <c r="I125" s="351"/>
      <c r="J125" s="351"/>
      <c r="K125" s="351"/>
      <c r="L125" s="351"/>
      <c r="M125" s="351"/>
      <c r="N125" s="351"/>
      <c r="O125" s="351"/>
      <c r="P125" s="351"/>
      <c r="Q125" s="351"/>
      <c r="R125" s="351"/>
      <c r="S125" s="351"/>
      <c r="T125" s="351"/>
      <c r="U125" s="351"/>
      <c r="V125" s="351"/>
      <c r="W125" s="351"/>
    </row>
    <row r="126" spans="1:23" x14ac:dyDescent="0.2">
      <c r="A126" s="351"/>
      <c r="B126" s="351"/>
      <c r="C126" s="351"/>
      <c r="D126" s="351"/>
      <c r="E126" s="351"/>
      <c r="F126" s="351"/>
      <c r="G126" s="351"/>
      <c r="H126" s="351"/>
      <c r="I126" s="351"/>
      <c r="J126" s="351"/>
      <c r="K126" s="351"/>
      <c r="L126" s="351"/>
      <c r="M126" s="351"/>
      <c r="N126" s="351"/>
      <c r="O126" s="351"/>
      <c r="P126" s="351"/>
      <c r="Q126" s="351"/>
      <c r="R126" s="351"/>
      <c r="S126" s="351"/>
      <c r="T126" s="351"/>
      <c r="U126" s="351"/>
      <c r="V126" s="351"/>
      <c r="W126" s="351"/>
    </row>
    <row r="127" spans="1:23" x14ac:dyDescent="0.2">
      <c r="A127" s="351"/>
      <c r="B127" s="351"/>
      <c r="C127" s="351"/>
      <c r="D127" s="351"/>
      <c r="E127" s="351"/>
      <c r="F127" s="351"/>
      <c r="G127" s="351"/>
      <c r="H127" s="351"/>
      <c r="I127" s="351"/>
      <c r="J127" s="351"/>
      <c r="K127" s="351"/>
      <c r="L127" s="351"/>
      <c r="M127" s="351"/>
      <c r="N127" s="351"/>
      <c r="O127" s="351"/>
      <c r="P127" s="351"/>
      <c r="Q127" s="351"/>
      <c r="R127" s="351"/>
      <c r="S127" s="351"/>
      <c r="T127" s="351"/>
      <c r="U127" s="351"/>
      <c r="V127" s="351"/>
      <c r="W127" s="351"/>
    </row>
    <row r="128" spans="1:23" x14ac:dyDescent="0.2">
      <c r="A128" s="351"/>
      <c r="B128" s="351"/>
      <c r="C128" s="351"/>
      <c r="D128" s="351"/>
      <c r="E128" s="351"/>
      <c r="F128" s="351"/>
      <c r="G128" s="351"/>
      <c r="H128" s="351"/>
      <c r="I128" s="351"/>
      <c r="J128" s="351"/>
      <c r="K128" s="351"/>
      <c r="L128" s="351"/>
      <c r="M128" s="351"/>
      <c r="N128" s="351"/>
      <c r="O128" s="351"/>
      <c r="P128" s="351"/>
      <c r="Q128" s="351"/>
      <c r="R128" s="351"/>
      <c r="S128" s="351"/>
      <c r="T128" s="351"/>
      <c r="U128" s="351"/>
      <c r="V128" s="351"/>
      <c r="W128" s="351"/>
    </row>
    <row r="129" spans="1:23" x14ac:dyDescent="0.2">
      <c r="A129" s="351"/>
      <c r="B129" s="351"/>
      <c r="C129" s="351"/>
      <c r="D129" s="351"/>
      <c r="E129" s="351"/>
      <c r="F129" s="351"/>
      <c r="G129" s="351"/>
      <c r="H129" s="351"/>
      <c r="I129" s="351"/>
      <c r="J129" s="351"/>
      <c r="K129" s="351"/>
      <c r="L129" s="351"/>
      <c r="M129" s="351"/>
      <c r="N129" s="351"/>
      <c r="O129" s="351"/>
      <c r="P129" s="351"/>
      <c r="Q129" s="351"/>
      <c r="R129" s="351"/>
      <c r="S129" s="351"/>
      <c r="T129" s="351"/>
      <c r="U129" s="351"/>
      <c r="V129" s="351"/>
      <c r="W129" s="351"/>
    </row>
    <row r="130" spans="1:23" x14ac:dyDescent="0.2">
      <c r="A130" s="351"/>
      <c r="B130" s="351"/>
      <c r="C130" s="351"/>
      <c r="D130" s="351"/>
      <c r="E130" s="351"/>
      <c r="F130" s="351"/>
      <c r="G130" s="351"/>
      <c r="H130" s="351"/>
      <c r="I130" s="351"/>
      <c r="J130" s="351"/>
      <c r="K130" s="351"/>
      <c r="L130" s="351"/>
      <c r="M130" s="351"/>
      <c r="N130" s="351"/>
      <c r="O130" s="351"/>
      <c r="P130" s="351"/>
      <c r="Q130" s="351"/>
      <c r="R130" s="351"/>
      <c r="S130" s="351"/>
      <c r="T130" s="351"/>
      <c r="U130" s="351"/>
      <c r="V130" s="351"/>
      <c r="W130" s="351"/>
    </row>
    <row r="131" spans="1:23" x14ac:dyDescent="0.2">
      <c r="A131" s="351"/>
      <c r="B131" s="351"/>
      <c r="C131" s="351"/>
      <c r="D131" s="351"/>
      <c r="E131" s="351"/>
      <c r="F131" s="351"/>
      <c r="G131" s="351"/>
      <c r="H131" s="351"/>
      <c r="I131" s="351"/>
      <c r="J131" s="351"/>
      <c r="K131" s="351"/>
      <c r="L131" s="351"/>
      <c r="M131" s="351"/>
      <c r="N131" s="351"/>
      <c r="O131" s="351"/>
      <c r="P131" s="351"/>
      <c r="Q131" s="351"/>
      <c r="R131" s="351"/>
      <c r="S131" s="351"/>
      <c r="T131" s="351"/>
      <c r="U131" s="351"/>
      <c r="V131" s="351"/>
      <c r="W131" s="351"/>
    </row>
    <row r="132" spans="1:23" x14ac:dyDescent="0.2">
      <c r="A132" s="351"/>
      <c r="B132" s="351"/>
      <c r="C132" s="351"/>
      <c r="D132" s="351"/>
      <c r="E132" s="351"/>
      <c r="F132" s="351"/>
      <c r="G132" s="351"/>
      <c r="H132" s="351"/>
      <c r="I132" s="351"/>
      <c r="J132" s="351"/>
      <c r="K132" s="351"/>
      <c r="L132" s="351"/>
      <c r="M132" s="351"/>
      <c r="N132" s="351"/>
      <c r="O132" s="351"/>
      <c r="P132" s="351"/>
      <c r="Q132" s="351"/>
      <c r="R132" s="351"/>
      <c r="S132" s="351"/>
      <c r="T132" s="351"/>
      <c r="U132" s="351"/>
      <c r="V132" s="351"/>
      <c r="W132" s="351"/>
    </row>
    <row r="133" spans="1:23" x14ac:dyDescent="0.2">
      <c r="A133" s="351"/>
      <c r="B133" s="351"/>
      <c r="C133" s="351"/>
      <c r="D133" s="351"/>
      <c r="E133" s="351"/>
      <c r="F133" s="351"/>
      <c r="G133" s="351"/>
      <c r="H133" s="351"/>
      <c r="I133" s="351"/>
      <c r="J133" s="351"/>
      <c r="K133" s="351"/>
      <c r="L133" s="351"/>
      <c r="M133" s="351"/>
      <c r="N133" s="351"/>
      <c r="O133" s="351"/>
      <c r="P133" s="351"/>
      <c r="Q133" s="351"/>
      <c r="R133" s="351"/>
      <c r="S133" s="351"/>
      <c r="T133" s="351"/>
      <c r="U133" s="351"/>
      <c r="V133" s="351"/>
      <c r="W133" s="351"/>
    </row>
    <row r="134" spans="1:23" x14ac:dyDescent="0.2">
      <c r="A134" s="351"/>
      <c r="B134" s="351"/>
      <c r="C134" s="351"/>
      <c r="D134" s="351"/>
      <c r="E134" s="351"/>
      <c r="F134" s="351"/>
      <c r="G134" s="351"/>
      <c r="H134" s="351"/>
      <c r="I134" s="351"/>
      <c r="J134" s="351"/>
      <c r="K134" s="351"/>
      <c r="L134" s="351"/>
      <c r="M134" s="351"/>
      <c r="N134" s="351"/>
      <c r="O134" s="351"/>
      <c r="P134" s="351"/>
      <c r="Q134" s="351"/>
      <c r="R134" s="351"/>
      <c r="S134" s="351"/>
      <c r="T134" s="351"/>
      <c r="U134" s="351"/>
      <c r="V134" s="351"/>
      <c r="W134" s="351"/>
    </row>
    <row r="135" spans="1:23" x14ac:dyDescent="0.2">
      <c r="A135" s="351"/>
      <c r="B135" s="351"/>
      <c r="C135" s="351"/>
      <c r="D135" s="351"/>
      <c r="E135" s="351"/>
      <c r="F135" s="351"/>
      <c r="G135" s="351"/>
      <c r="H135" s="351"/>
      <c r="I135" s="351"/>
      <c r="J135" s="351"/>
      <c r="K135" s="351"/>
      <c r="L135" s="351"/>
      <c r="M135" s="351"/>
      <c r="N135" s="351"/>
      <c r="O135" s="351"/>
      <c r="P135" s="351"/>
      <c r="Q135" s="351"/>
      <c r="R135" s="351"/>
      <c r="S135" s="351"/>
      <c r="T135" s="351"/>
      <c r="U135" s="351"/>
      <c r="V135" s="351"/>
      <c r="W135" s="351"/>
    </row>
    <row r="136" spans="1:23" x14ac:dyDescent="0.2">
      <c r="A136" s="351"/>
      <c r="B136" s="351"/>
      <c r="C136" s="351"/>
      <c r="D136" s="351"/>
      <c r="E136" s="351"/>
      <c r="F136" s="351"/>
      <c r="G136" s="351"/>
      <c r="H136" s="351"/>
      <c r="I136" s="351"/>
      <c r="J136" s="351"/>
      <c r="K136" s="351"/>
      <c r="L136" s="351"/>
      <c r="M136" s="351"/>
      <c r="N136" s="351"/>
      <c r="O136" s="351"/>
      <c r="P136" s="351"/>
      <c r="Q136" s="351"/>
      <c r="R136" s="351"/>
      <c r="S136" s="351"/>
      <c r="T136" s="351"/>
      <c r="U136" s="351"/>
      <c r="V136" s="351"/>
      <c r="W136" s="351"/>
    </row>
    <row r="137" spans="1:23" x14ac:dyDescent="0.2">
      <c r="A137" s="351"/>
      <c r="B137" s="351"/>
      <c r="C137" s="351"/>
      <c r="D137" s="351"/>
      <c r="E137" s="351"/>
      <c r="F137" s="351"/>
      <c r="G137" s="351"/>
      <c r="H137" s="351"/>
      <c r="I137" s="351"/>
      <c r="J137" s="351"/>
      <c r="K137" s="351"/>
      <c r="L137" s="351"/>
      <c r="M137" s="351"/>
      <c r="N137" s="351"/>
      <c r="O137" s="351"/>
      <c r="P137" s="351"/>
      <c r="Q137" s="351"/>
      <c r="R137" s="351"/>
      <c r="S137" s="351"/>
      <c r="T137" s="351"/>
      <c r="U137" s="351"/>
      <c r="V137" s="351"/>
      <c r="W137" s="351"/>
    </row>
    <row r="138" spans="1:23" x14ac:dyDescent="0.2">
      <c r="A138" s="351"/>
      <c r="B138" s="351"/>
      <c r="C138" s="351"/>
      <c r="D138" s="351"/>
      <c r="E138" s="351"/>
      <c r="F138" s="351"/>
      <c r="G138" s="351"/>
      <c r="H138" s="351"/>
      <c r="I138" s="351"/>
      <c r="J138" s="351"/>
      <c r="K138" s="351"/>
      <c r="L138" s="351"/>
      <c r="M138" s="351"/>
      <c r="N138" s="351"/>
      <c r="O138" s="351"/>
      <c r="P138" s="351"/>
      <c r="Q138" s="351"/>
      <c r="R138" s="351"/>
      <c r="S138" s="351"/>
      <c r="T138" s="351"/>
      <c r="U138" s="351"/>
      <c r="V138" s="351"/>
      <c r="W138" s="351"/>
    </row>
    <row r="139" spans="1:23" x14ac:dyDescent="0.2">
      <c r="A139" s="351"/>
      <c r="B139" s="351"/>
      <c r="C139" s="351"/>
      <c r="D139" s="351"/>
      <c r="E139" s="351"/>
      <c r="F139" s="351"/>
      <c r="G139" s="351"/>
      <c r="H139" s="351"/>
      <c r="I139" s="351"/>
      <c r="J139" s="351"/>
      <c r="K139" s="351"/>
      <c r="L139" s="351"/>
      <c r="M139" s="351"/>
      <c r="N139" s="351"/>
      <c r="O139" s="351"/>
      <c r="P139" s="351"/>
      <c r="Q139" s="351"/>
      <c r="R139" s="351"/>
      <c r="S139" s="351"/>
      <c r="T139" s="351"/>
      <c r="U139" s="351"/>
      <c r="V139" s="351"/>
      <c r="W139" s="351"/>
    </row>
    <row r="140" spans="1:23" x14ac:dyDescent="0.2">
      <c r="A140" s="351"/>
      <c r="B140" s="351"/>
      <c r="C140" s="351"/>
      <c r="D140" s="351"/>
      <c r="E140" s="351"/>
      <c r="F140" s="351"/>
      <c r="G140" s="351"/>
      <c r="H140" s="351"/>
      <c r="I140" s="351"/>
      <c r="J140" s="351"/>
      <c r="K140" s="351"/>
      <c r="L140" s="351"/>
      <c r="M140" s="351"/>
      <c r="N140" s="351"/>
      <c r="O140" s="351"/>
      <c r="P140" s="351"/>
      <c r="Q140" s="351"/>
      <c r="R140" s="351"/>
      <c r="S140" s="351"/>
      <c r="T140" s="351"/>
      <c r="U140" s="351"/>
      <c r="V140" s="351"/>
      <c r="W140" s="351"/>
    </row>
    <row r="141" spans="1:23" x14ac:dyDescent="0.2">
      <c r="A141" s="351"/>
      <c r="B141" s="351"/>
      <c r="C141" s="351"/>
      <c r="D141" s="351"/>
      <c r="E141" s="351"/>
      <c r="F141" s="351"/>
      <c r="G141" s="351"/>
      <c r="H141" s="351"/>
      <c r="I141" s="351"/>
      <c r="J141" s="351"/>
      <c r="K141" s="351"/>
      <c r="L141" s="351"/>
      <c r="M141" s="351"/>
      <c r="N141" s="351"/>
      <c r="O141" s="351"/>
      <c r="P141" s="351"/>
      <c r="Q141" s="351"/>
      <c r="R141" s="351"/>
      <c r="S141" s="351"/>
      <c r="T141" s="351"/>
      <c r="U141" s="351"/>
      <c r="V141" s="351"/>
      <c r="W141" s="351"/>
    </row>
    <row r="142" spans="1:23" x14ac:dyDescent="0.2">
      <c r="A142" s="351"/>
      <c r="B142" s="351"/>
      <c r="C142" s="351"/>
      <c r="D142" s="351"/>
      <c r="E142" s="351"/>
      <c r="F142" s="351"/>
      <c r="G142" s="351"/>
      <c r="H142" s="351"/>
      <c r="I142" s="351"/>
      <c r="J142" s="351"/>
      <c r="K142" s="351"/>
      <c r="L142" s="351"/>
      <c r="M142" s="351"/>
      <c r="N142" s="351"/>
      <c r="O142" s="351"/>
      <c r="P142" s="351"/>
      <c r="Q142" s="351"/>
      <c r="R142" s="351"/>
      <c r="S142" s="351"/>
      <c r="T142" s="351"/>
      <c r="U142" s="351"/>
      <c r="V142" s="351"/>
      <c r="W142" s="351"/>
    </row>
    <row r="143" spans="1:23" x14ac:dyDescent="0.2">
      <c r="A143" s="351"/>
      <c r="B143" s="351"/>
      <c r="C143" s="351"/>
      <c r="D143" s="351"/>
      <c r="E143" s="351"/>
      <c r="F143" s="351"/>
      <c r="G143" s="351"/>
      <c r="H143" s="351"/>
      <c r="I143" s="351"/>
      <c r="J143" s="351"/>
      <c r="K143" s="351"/>
      <c r="L143" s="351"/>
      <c r="M143" s="351"/>
      <c r="N143" s="351"/>
      <c r="O143" s="351"/>
      <c r="P143" s="351"/>
      <c r="Q143" s="351"/>
      <c r="R143" s="351"/>
      <c r="S143" s="351"/>
      <c r="T143" s="351"/>
      <c r="U143" s="351"/>
      <c r="V143" s="351"/>
      <c r="W143" s="351"/>
    </row>
    <row r="144" spans="1:23" x14ac:dyDescent="0.2">
      <c r="A144" s="351"/>
      <c r="B144" s="351"/>
      <c r="C144" s="351"/>
      <c r="D144" s="351"/>
      <c r="E144" s="351"/>
      <c r="F144" s="351"/>
      <c r="G144" s="351"/>
      <c r="H144" s="351"/>
      <c r="I144" s="351"/>
      <c r="J144" s="351"/>
      <c r="K144" s="351"/>
      <c r="L144" s="351"/>
      <c r="M144" s="351"/>
      <c r="N144" s="351"/>
      <c r="O144" s="351"/>
      <c r="P144" s="351"/>
      <c r="Q144" s="351"/>
      <c r="R144" s="351"/>
      <c r="S144" s="351"/>
      <c r="T144" s="351"/>
      <c r="U144" s="351"/>
      <c r="V144" s="351"/>
      <c r="W144" s="351"/>
    </row>
    <row r="145" spans="1:23" x14ac:dyDescent="0.2">
      <c r="A145" s="351"/>
      <c r="B145" s="351"/>
      <c r="C145" s="351"/>
      <c r="D145" s="351"/>
      <c r="E145" s="351"/>
      <c r="F145" s="351"/>
      <c r="G145" s="351"/>
      <c r="H145" s="351"/>
      <c r="I145" s="351"/>
      <c r="J145" s="351"/>
      <c r="K145" s="351"/>
      <c r="L145" s="351"/>
      <c r="M145" s="351"/>
      <c r="N145" s="351"/>
      <c r="O145" s="351"/>
      <c r="P145" s="351"/>
      <c r="Q145" s="351"/>
      <c r="R145" s="351"/>
      <c r="S145" s="351"/>
      <c r="T145" s="351"/>
      <c r="U145" s="351"/>
      <c r="V145" s="351"/>
      <c r="W145" s="351"/>
    </row>
    <row r="146" spans="1:23" x14ac:dyDescent="0.2">
      <c r="A146" s="351"/>
      <c r="B146" s="351"/>
      <c r="C146" s="351"/>
      <c r="D146" s="351"/>
      <c r="E146" s="351"/>
      <c r="F146" s="351"/>
      <c r="G146" s="351"/>
      <c r="H146" s="351"/>
      <c r="I146" s="351"/>
      <c r="J146" s="351"/>
      <c r="K146" s="351"/>
      <c r="L146" s="351"/>
      <c r="M146" s="351"/>
      <c r="N146" s="351"/>
      <c r="O146" s="351"/>
      <c r="P146" s="351"/>
      <c r="Q146" s="351"/>
      <c r="R146" s="351"/>
      <c r="S146" s="351"/>
      <c r="T146" s="351"/>
      <c r="U146" s="351"/>
      <c r="V146" s="351"/>
      <c r="W146" s="351"/>
    </row>
    <row r="147" spans="1:23" x14ac:dyDescent="0.2">
      <c r="A147" s="351"/>
      <c r="B147" s="351"/>
      <c r="C147" s="351"/>
      <c r="D147" s="351"/>
      <c r="E147" s="351"/>
      <c r="F147" s="351"/>
      <c r="G147" s="351"/>
      <c r="H147" s="351"/>
      <c r="I147" s="351"/>
      <c r="J147" s="351"/>
      <c r="K147" s="351"/>
      <c r="L147" s="351"/>
      <c r="M147" s="351"/>
      <c r="N147" s="351"/>
      <c r="O147" s="351"/>
      <c r="P147" s="351"/>
      <c r="Q147" s="351"/>
      <c r="R147" s="351"/>
      <c r="S147" s="351"/>
      <c r="T147" s="351"/>
      <c r="U147" s="351"/>
      <c r="V147" s="351"/>
      <c r="W147" s="351"/>
    </row>
    <row r="148" spans="1:23" x14ac:dyDescent="0.2">
      <c r="A148" s="351"/>
      <c r="B148" s="351"/>
      <c r="C148" s="351"/>
      <c r="D148" s="351"/>
      <c r="E148" s="351"/>
      <c r="F148" s="351"/>
      <c r="G148" s="351"/>
      <c r="H148" s="351"/>
      <c r="I148" s="351"/>
      <c r="J148" s="351"/>
      <c r="K148" s="351"/>
      <c r="L148" s="351"/>
      <c r="M148" s="351"/>
      <c r="N148" s="351"/>
      <c r="O148" s="351"/>
      <c r="P148" s="351"/>
      <c r="Q148" s="351"/>
      <c r="R148" s="351"/>
      <c r="S148" s="351"/>
      <c r="T148" s="351"/>
      <c r="U148" s="351"/>
      <c r="V148" s="351"/>
      <c r="W148" s="351"/>
    </row>
    <row r="149" spans="1:23" x14ac:dyDescent="0.2">
      <c r="A149" s="351"/>
      <c r="B149" s="351"/>
      <c r="C149" s="351"/>
      <c r="D149" s="351"/>
      <c r="E149" s="351"/>
      <c r="F149" s="351"/>
      <c r="G149" s="351"/>
      <c r="H149" s="351"/>
      <c r="I149" s="351"/>
      <c r="J149" s="351"/>
      <c r="K149" s="351"/>
      <c r="L149" s="351"/>
      <c r="M149" s="351"/>
      <c r="N149" s="351"/>
      <c r="O149" s="351"/>
      <c r="P149" s="351"/>
      <c r="Q149" s="351"/>
      <c r="R149" s="351"/>
      <c r="S149" s="351"/>
      <c r="T149" s="351"/>
      <c r="U149" s="351"/>
      <c r="V149" s="351"/>
      <c r="W149" s="351"/>
    </row>
    <row r="150" spans="1:23" x14ac:dyDescent="0.2">
      <c r="A150" s="351"/>
      <c r="B150" s="351"/>
      <c r="C150" s="351"/>
      <c r="D150" s="351"/>
      <c r="E150" s="351"/>
      <c r="F150" s="351"/>
      <c r="G150" s="351"/>
      <c r="H150" s="351"/>
      <c r="I150" s="351"/>
      <c r="J150" s="351"/>
      <c r="K150" s="351"/>
      <c r="L150" s="351"/>
      <c r="M150" s="351"/>
      <c r="N150" s="351"/>
      <c r="O150" s="351"/>
      <c r="P150" s="351"/>
      <c r="Q150" s="351"/>
      <c r="R150" s="351"/>
      <c r="S150" s="351"/>
      <c r="T150" s="351"/>
      <c r="U150" s="351"/>
      <c r="V150" s="351"/>
      <c r="W150" s="351"/>
    </row>
    <row r="151" spans="1:23" x14ac:dyDescent="0.2">
      <c r="A151" s="351"/>
      <c r="B151" s="351"/>
      <c r="C151" s="351"/>
      <c r="D151" s="351"/>
      <c r="E151" s="351"/>
      <c r="F151" s="351"/>
      <c r="G151" s="351"/>
      <c r="H151" s="351"/>
      <c r="I151" s="351"/>
      <c r="J151" s="351"/>
      <c r="K151" s="351"/>
      <c r="L151" s="351"/>
      <c r="M151" s="351"/>
      <c r="N151" s="351"/>
      <c r="O151" s="351"/>
      <c r="P151" s="351"/>
      <c r="Q151" s="351"/>
      <c r="R151" s="351"/>
      <c r="S151" s="351"/>
      <c r="T151" s="351"/>
      <c r="U151" s="351"/>
      <c r="V151" s="351"/>
      <c r="W151" s="351"/>
    </row>
    <row r="152" spans="1:23" x14ac:dyDescent="0.2">
      <c r="A152" s="351"/>
      <c r="B152" s="351"/>
      <c r="C152" s="351"/>
      <c r="D152" s="351"/>
      <c r="E152" s="351"/>
      <c r="F152" s="351"/>
      <c r="G152" s="351"/>
      <c r="H152" s="351"/>
      <c r="I152" s="351"/>
      <c r="J152" s="351"/>
      <c r="K152" s="351"/>
      <c r="L152" s="351"/>
      <c r="M152" s="351"/>
      <c r="N152" s="351"/>
      <c r="O152" s="351"/>
      <c r="P152" s="351"/>
      <c r="Q152" s="351"/>
      <c r="R152" s="351"/>
      <c r="S152" s="351"/>
      <c r="T152" s="351"/>
      <c r="U152" s="351"/>
      <c r="V152" s="351"/>
      <c r="W152" s="351"/>
    </row>
    <row r="153" spans="1:23" x14ac:dyDescent="0.2">
      <c r="A153" s="351"/>
      <c r="B153" s="351"/>
      <c r="C153" s="351"/>
      <c r="D153" s="351"/>
      <c r="E153" s="351"/>
      <c r="F153" s="351"/>
      <c r="G153" s="351"/>
      <c r="H153" s="351"/>
      <c r="I153" s="351"/>
      <c r="J153" s="351"/>
      <c r="K153" s="351"/>
      <c r="L153" s="351"/>
      <c r="M153" s="351"/>
      <c r="N153" s="351"/>
      <c r="O153" s="351"/>
      <c r="P153" s="351"/>
      <c r="Q153" s="351"/>
      <c r="R153" s="351"/>
      <c r="S153" s="351"/>
      <c r="T153" s="351"/>
      <c r="U153" s="351"/>
      <c r="V153" s="351"/>
      <c r="W153" s="351"/>
    </row>
    <row r="154" spans="1:23" x14ac:dyDescent="0.2">
      <c r="A154" s="351"/>
      <c r="B154" s="351"/>
      <c r="C154" s="351"/>
      <c r="D154" s="351"/>
      <c r="E154" s="351"/>
      <c r="F154" s="351"/>
      <c r="G154" s="351"/>
      <c r="H154" s="351"/>
      <c r="I154" s="351"/>
      <c r="J154" s="351"/>
      <c r="K154" s="351"/>
      <c r="L154" s="351"/>
      <c r="M154" s="351"/>
      <c r="N154" s="351"/>
      <c r="O154" s="351"/>
      <c r="P154" s="351"/>
      <c r="Q154" s="351"/>
      <c r="R154" s="351"/>
      <c r="S154" s="351"/>
      <c r="T154" s="351"/>
      <c r="U154" s="351"/>
      <c r="V154" s="351"/>
      <c r="W154" s="351"/>
    </row>
    <row r="155" spans="1:23" x14ac:dyDescent="0.2">
      <c r="A155" s="351"/>
      <c r="B155" s="351"/>
      <c r="C155" s="351"/>
      <c r="D155" s="351"/>
      <c r="E155" s="351"/>
      <c r="F155" s="351"/>
      <c r="G155" s="351"/>
      <c r="H155" s="351"/>
      <c r="I155" s="351"/>
      <c r="J155" s="351"/>
      <c r="K155" s="351"/>
      <c r="L155" s="351"/>
      <c r="M155" s="351"/>
      <c r="N155" s="351"/>
      <c r="O155" s="351"/>
      <c r="P155" s="351"/>
      <c r="Q155" s="351"/>
      <c r="R155" s="351"/>
      <c r="S155" s="351"/>
      <c r="T155" s="351"/>
      <c r="U155" s="351"/>
      <c r="V155" s="351"/>
      <c r="W155" s="351"/>
    </row>
    <row r="156" spans="1:23" x14ac:dyDescent="0.2">
      <c r="A156" s="351"/>
      <c r="B156" s="351"/>
      <c r="C156" s="351"/>
      <c r="D156" s="351"/>
      <c r="E156" s="351"/>
      <c r="F156" s="351"/>
      <c r="G156" s="351"/>
      <c r="H156" s="351"/>
      <c r="I156" s="351"/>
      <c r="J156" s="351"/>
      <c r="K156" s="351"/>
      <c r="L156" s="351"/>
      <c r="M156" s="351"/>
      <c r="N156" s="351"/>
      <c r="O156" s="351"/>
      <c r="P156" s="351"/>
      <c r="Q156" s="351"/>
      <c r="R156" s="351"/>
      <c r="S156" s="351"/>
      <c r="T156" s="351"/>
      <c r="U156" s="351"/>
      <c r="V156" s="351"/>
      <c r="W156" s="351"/>
    </row>
    <row r="157" spans="1:23" x14ac:dyDescent="0.2">
      <c r="A157" s="351"/>
      <c r="B157" s="351"/>
      <c r="C157" s="351"/>
      <c r="D157" s="351"/>
      <c r="E157" s="351"/>
      <c r="F157" s="351"/>
      <c r="G157" s="351"/>
      <c r="H157" s="351"/>
      <c r="I157" s="351"/>
      <c r="J157" s="351"/>
      <c r="K157" s="351"/>
      <c r="L157" s="351"/>
      <c r="M157" s="351"/>
      <c r="N157" s="351"/>
      <c r="O157" s="351"/>
      <c r="P157" s="351"/>
      <c r="Q157" s="351"/>
      <c r="R157" s="351"/>
      <c r="S157" s="351"/>
      <c r="T157" s="351"/>
      <c r="U157" s="351"/>
      <c r="V157" s="351"/>
      <c r="W157" s="351"/>
    </row>
    <row r="158" spans="1:23" x14ac:dyDescent="0.2">
      <c r="A158" s="351"/>
      <c r="B158" s="351"/>
      <c r="C158" s="351"/>
      <c r="D158" s="351"/>
      <c r="E158" s="351"/>
      <c r="F158" s="351"/>
      <c r="G158" s="351"/>
      <c r="H158" s="351"/>
      <c r="I158" s="351"/>
      <c r="J158" s="351"/>
      <c r="K158" s="351"/>
      <c r="L158" s="351"/>
      <c r="M158" s="351"/>
      <c r="N158" s="351"/>
      <c r="O158" s="351"/>
      <c r="P158" s="351"/>
      <c r="Q158" s="351"/>
      <c r="R158" s="351"/>
      <c r="S158" s="351"/>
      <c r="T158" s="351"/>
      <c r="U158" s="351"/>
      <c r="V158" s="351"/>
      <c r="W158" s="351"/>
    </row>
    <row r="159" spans="1:23" x14ac:dyDescent="0.2">
      <c r="A159" s="351"/>
      <c r="B159" s="351"/>
      <c r="C159" s="351"/>
      <c r="D159" s="351"/>
      <c r="E159" s="351"/>
      <c r="F159" s="351"/>
      <c r="G159" s="351"/>
      <c r="H159" s="351"/>
      <c r="I159" s="351"/>
      <c r="J159" s="351"/>
      <c r="K159" s="351"/>
      <c r="L159" s="351"/>
      <c r="M159" s="351"/>
      <c r="N159" s="351"/>
      <c r="O159" s="351"/>
      <c r="P159" s="351"/>
      <c r="Q159" s="351"/>
      <c r="R159" s="351"/>
      <c r="S159" s="351"/>
      <c r="T159" s="351"/>
      <c r="U159" s="351"/>
      <c r="V159" s="351"/>
      <c r="W159" s="351"/>
    </row>
    <row r="160" spans="1:23" x14ac:dyDescent="0.2">
      <c r="A160" s="351"/>
      <c r="B160" s="351"/>
      <c r="C160" s="351"/>
      <c r="D160" s="351"/>
      <c r="E160" s="351"/>
      <c r="F160" s="351"/>
      <c r="G160" s="351"/>
      <c r="H160" s="351"/>
      <c r="I160" s="351"/>
      <c r="J160" s="351"/>
      <c r="K160" s="351"/>
      <c r="L160" s="351"/>
      <c r="M160" s="351"/>
      <c r="N160" s="351"/>
      <c r="O160" s="351"/>
      <c r="P160" s="351"/>
      <c r="Q160" s="351"/>
      <c r="R160" s="351"/>
      <c r="S160" s="351"/>
      <c r="T160" s="351"/>
      <c r="U160" s="351"/>
      <c r="V160" s="351"/>
      <c r="W160" s="351"/>
    </row>
    <row r="161" spans="1:23" x14ac:dyDescent="0.2">
      <c r="A161" s="351"/>
      <c r="B161" s="351"/>
      <c r="C161" s="351"/>
      <c r="D161" s="351"/>
      <c r="E161" s="351"/>
      <c r="F161" s="351"/>
      <c r="G161" s="351"/>
      <c r="H161" s="351"/>
      <c r="I161" s="351"/>
      <c r="J161" s="351"/>
      <c r="K161" s="351"/>
      <c r="L161" s="351"/>
      <c r="M161" s="351"/>
      <c r="N161" s="351"/>
      <c r="O161" s="351"/>
      <c r="P161" s="351"/>
      <c r="Q161" s="351"/>
      <c r="R161" s="351"/>
      <c r="S161" s="351"/>
      <c r="T161" s="351"/>
      <c r="U161" s="351"/>
      <c r="V161" s="351"/>
      <c r="W161" s="351"/>
    </row>
    <row r="162" spans="1:23" x14ac:dyDescent="0.2">
      <c r="A162" s="351"/>
      <c r="B162" s="351"/>
      <c r="C162" s="351"/>
      <c r="D162" s="351"/>
      <c r="E162" s="351"/>
      <c r="F162" s="351"/>
      <c r="G162" s="351"/>
      <c r="H162" s="351"/>
      <c r="I162" s="351"/>
      <c r="J162" s="351"/>
      <c r="K162" s="351"/>
      <c r="L162" s="351"/>
      <c r="M162" s="351"/>
      <c r="N162" s="351"/>
      <c r="O162" s="351"/>
      <c r="P162" s="351"/>
      <c r="Q162" s="351"/>
      <c r="R162" s="351"/>
      <c r="S162" s="351"/>
      <c r="T162" s="351"/>
      <c r="U162" s="351"/>
      <c r="V162" s="351"/>
      <c r="W162" s="351"/>
    </row>
    <row r="163" spans="1:23" x14ac:dyDescent="0.2">
      <c r="A163" s="351"/>
      <c r="B163" s="351"/>
      <c r="C163" s="351"/>
      <c r="D163" s="351"/>
      <c r="E163" s="351"/>
      <c r="F163" s="351"/>
      <c r="G163" s="351"/>
      <c r="H163" s="351"/>
      <c r="I163" s="351"/>
      <c r="J163" s="351"/>
      <c r="K163" s="351"/>
      <c r="L163" s="351"/>
      <c r="M163" s="351"/>
      <c r="N163" s="351"/>
      <c r="O163" s="351"/>
      <c r="P163" s="351"/>
      <c r="Q163" s="351"/>
      <c r="R163" s="351"/>
      <c r="S163" s="351"/>
      <c r="T163" s="351"/>
      <c r="U163" s="351"/>
      <c r="V163" s="351"/>
      <c r="W163" s="351"/>
    </row>
    <row r="164" spans="1:23" x14ac:dyDescent="0.2">
      <c r="A164" s="351"/>
      <c r="B164" s="351"/>
      <c r="C164" s="351"/>
      <c r="D164" s="351"/>
      <c r="E164" s="351"/>
      <c r="F164" s="351"/>
      <c r="G164" s="351"/>
      <c r="H164" s="351"/>
      <c r="I164" s="351"/>
      <c r="J164" s="351"/>
      <c r="K164" s="351"/>
      <c r="L164" s="351"/>
      <c r="M164" s="351"/>
      <c r="N164" s="351"/>
      <c r="O164" s="351"/>
      <c r="P164" s="351"/>
      <c r="Q164" s="351"/>
      <c r="R164" s="351"/>
      <c r="S164" s="351"/>
      <c r="T164" s="351"/>
      <c r="U164" s="351"/>
      <c r="V164" s="351"/>
      <c r="W164" s="351"/>
    </row>
    <row r="165" spans="1:23" x14ac:dyDescent="0.2">
      <c r="A165" s="351"/>
      <c r="B165" s="351"/>
      <c r="C165" s="351"/>
      <c r="D165" s="351"/>
      <c r="E165" s="351"/>
      <c r="F165" s="351"/>
      <c r="G165" s="351"/>
      <c r="H165" s="351"/>
      <c r="I165" s="351"/>
      <c r="J165" s="351"/>
      <c r="K165" s="351"/>
      <c r="L165" s="351"/>
      <c r="M165" s="351"/>
      <c r="N165" s="351"/>
      <c r="O165" s="351"/>
      <c r="P165" s="351"/>
      <c r="Q165" s="351"/>
      <c r="R165" s="351"/>
      <c r="S165" s="351"/>
      <c r="T165" s="351"/>
      <c r="U165" s="351"/>
      <c r="V165" s="351"/>
      <c r="W165" s="351"/>
    </row>
    <row r="166" spans="1:23" x14ac:dyDescent="0.2">
      <c r="A166" s="351"/>
      <c r="B166" s="351"/>
      <c r="C166" s="351"/>
      <c r="D166" s="351"/>
      <c r="E166" s="351"/>
      <c r="F166" s="351"/>
      <c r="G166" s="351"/>
      <c r="H166" s="351"/>
      <c r="I166" s="351"/>
      <c r="J166" s="351"/>
      <c r="K166" s="351"/>
      <c r="L166" s="351"/>
      <c r="M166" s="351"/>
      <c r="N166" s="351"/>
      <c r="O166" s="351"/>
      <c r="P166" s="351"/>
      <c r="Q166" s="351"/>
      <c r="R166" s="351"/>
      <c r="S166" s="351"/>
      <c r="T166" s="351"/>
      <c r="U166" s="351"/>
      <c r="V166" s="351"/>
      <c r="W166" s="351"/>
    </row>
    <row r="167" spans="1:23" x14ac:dyDescent="0.2">
      <c r="A167" s="351"/>
      <c r="B167" s="351"/>
      <c r="C167" s="351"/>
      <c r="D167" s="351"/>
      <c r="E167" s="351"/>
      <c r="F167" s="351"/>
      <c r="G167" s="351"/>
      <c r="H167" s="351"/>
      <c r="I167" s="351"/>
      <c r="J167" s="351"/>
      <c r="K167" s="351"/>
      <c r="L167" s="351"/>
      <c r="M167" s="351"/>
      <c r="N167" s="351"/>
      <c r="O167" s="351"/>
      <c r="P167" s="351"/>
      <c r="Q167" s="351"/>
      <c r="R167" s="351"/>
      <c r="S167" s="351"/>
      <c r="T167" s="351"/>
      <c r="U167" s="351"/>
      <c r="V167" s="351"/>
      <c r="W167" s="351"/>
    </row>
    <row r="168" spans="1:23" x14ac:dyDescent="0.2">
      <c r="A168" s="351"/>
      <c r="B168" s="351"/>
      <c r="C168" s="351"/>
      <c r="D168" s="351"/>
      <c r="E168" s="351"/>
      <c r="F168" s="351"/>
      <c r="G168" s="351"/>
      <c r="H168" s="351"/>
      <c r="I168" s="351"/>
      <c r="J168" s="351"/>
      <c r="K168" s="351"/>
      <c r="L168" s="351"/>
      <c r="M168" s="351"/>
      <c r="N168" s="351"/>
      <c r="O168" s="351"/>
      <c r="P168" s="351"/>
      <c r="Q168" s="351"/>
      <c r="R168" s="351"/>
      <c r="S168" s="351"/>
      <c r="T168" s="351"/>
      <c r="U168" s="351"/>
      <c r="V168" s="351"/>
      <c r="W168" s="351"/>
    </row>
    <row r="169" spans="1:23" x14ac:dyDescent="0.2">
      <c r="A169" s="351"/>
      <c r="B169" s="351"/>
      <c r="C169" s="351"/>
      <c r="D169" s="351"/>
      <c r="E169" s="351"/>
      <c r="F169" s="351"/>
      <c r="G169" s="351"/>
      <c r="H169" s="351"/>
      <c r="I169" s="351"/>
      <c r="J169" s="351"/>
      <c r="K169" s="351"/>
      <c r="L169" s="351"/>
      <c r="M169" s="351"/>
      <c r="N169" s="351"/>
      <c r="O169" s="351"/>
      <c r="P169" s="351"/>
      <c r="Q169" s="351"/>
      <c r="R169" s="351"/>
      <c r="S169" s="351"/>
      <c r="T169" s="351"/>
      <c r="U169" s="351"/>
      <c r="V169" s="351"/>
      <c r="W169" s="351"/>
    </row>
    <row r="170" spans="1:23" x14ac:dyDescent="0.2">
      <c r="A170" s="351"/>
      <c r="B170" s="351"/>
      <c r="C170" s="351"/>
      <c r="D170" s="351"/>
      <c r="E170" s="351"/>
      <c r="F170" s="351"/>
      <c r="G170" s="351"/>
      <c r="H170" s="351"/>
      <c r="I170" s="351"/>
      <c r="J170" s="351"/>
      <c r="K170" s="351"/>
      <c r="L170" s="351"/>
      <c r="M170" s="351"/>
      <c r="N170" s="351"/>
      <c r="O170" s="351"/>
      <c r="P170" s="351"/>
      <c r="Q170" s="351"/>
      <c r="R170" s="351"/>
      <c r="S170" s="351"/>
      <c r="T170" s="351"/>
      <c r="U170" s="351"/>
      <c r="V170" s="351"/>
      <c r="W170" s="351"/>
    </row>
    <row r="171" spans="1:23" x14ac:dyDescent="0.2">
      <c r="A171" s="351"/>
      <c r="B171" s="351"/>
      <c r="C171" s="351"/>
      <c r="D171" s="351"/>
      <c r="E171" s="351"/>
      <c r="F171" s="351"/>
      <c r="G171" s="351"/>
      <c r="H171" s="351"/>
      <c r="I171" s="351"/>
      <c r="J171" s="351"/>
      <c r="K171" s="351"/>
      <c r="L171" s="351"/>
      <c r="M171" s="351"/>
      <c r="N171" s="351"/>
      <c r="O171" s="351"/>
      <c r="P171" s="351"/>
      <c r="Q171" s="351"/>
      <c r="R171" s="351"/>
      <c r="S171" s="351"/>
      <c r="T171" s="351"/>
      <c r="U171" s="351"/>
      <c r="V171" s="351"/>
      <c r="W171" s="351"/>
    </row>
    <row r="172" spans="1:23" x14ac:dyDescent="0.2">
      <c r="A172" s="351"/>
      <c r="B172" s="351"/>
      <c r="C172" s="351"/>
      <c r="D172" s="351"/>
      <c r="E172" s="351"/>
      <c r="F172" s="351"/>
      <c r="G172" s="351"/>
      <c r="H172" s="351"/>
      <c r="I172" s="351"/>
      <c r="J172" s="351"/>
      <c r="K172" s="351"/>
      <c r="L172" s="351"/>
      <c r="M172" s="351"/>
      <c r="N172" s="351"/>
      <c r="O172" s="351"/>
      <c r="P172" s="351"/>
      <c r="Q172" s="351"/>
      <c r="R172" s="351"/>
      <c r="S172" s="351"/>
      <c r="T172" s="351"/>
      <c r="U172" s="351"/>
      <c r="V172" s="351"/>
      <c r="W172" s="351"/>
    </row>
    <row r="173" spans="1:23" x14ac:dyDescent="0.2">
      <c r="A173" s="351"/>
      <c r="B173" s="351"/>
      <c r="C173" s="351"/>
      <c r="D173" s="351"/>
      <c r="E173" s="351"/>
      <c r="F173" s="351"/>
      <c r="G173" s="351"/>
      <c r="H173" s="351"/>
      <c r="I173" s="351"/>
      <c r="J173" s="351"/>
      <c r="K173" s="351"/>
      <c r="L173" s="351"/>
      <c r="M173" s="351"/>
      <c r="N173" s="351"/>
      <c r="O173" s="351"/>
      <c r="P173" s="351"/>
      <c r="Q173" s="351"/>
      <c r="R173" s="351"/>
      <c r="S173" s="351"/>
      <c r="T173" s="351"/>
      <c r="U173" s="351"/>
      <c r="V173" s="351"/>
      <c r="W173" s="351"/>
    </row>
    <row r="174" spans="1:23" x14ac:dyDescent="0.2">
      <c r="A174" s="351"/>
      <c r="B174" s="351"/>
      <c r="C174" s="351"/>
      <c r="D174" s="351"/>
      <c r="E174" s="351"/>
      <c r="F174" s="351"/>
      <c r="G174" s="351"/>
      <c r="H174" s="351"/>
      <c r="I174" s="351"/>
      <c r="J174" s="351"/>
      <c r="K174" s="351"/>
      <c r="L174" s="351"/>
      <c r="M174" s="351"/>
      <c r="N174" s="351"/>
      <c r="O174" s="351"/>
      <c r="P174" s="351"/>
      <c r="Q174" s="351"/>
      <c r="R174" s="351"/>
      <c r="S174" s="351"/>
      <c r="T174" s="351"/>
      <c r="U174" s="351"/>
      <c r="V174" s="351"/>
      <c r="W174" s="351"/>
    </row>
    <row r="175" spans="1:23" x14ac:dyDescent="0.2">
      <c r="A175" s="351"/>
      <c r="B175" s="351"/>
      <c r="C175" s="351"/>
      <c r="D175" s="351"/>
      <c r="E175" s="351"/>
      <c r="F175" s="351"/>
      <c r="G175" s="351"/>
      <c r="H175" s="351"/>
      <c r="I175" s="351"/>
      <c r="J175" s="351"/>
      <c r="K175" s="351"/>
      <c r="L175" s="351"/>
      <c r="M175" s="351"/>
      <c r="N175" s="351"/>
      <c r="O175" s="351"/>
      <c r="P175" s="351"/>
      <c r="Q175" s="351"/>
      <c r="R175" s="351"/>
      <c r="S175" s="351"/>
      <c r="T175" s="351"/>
      <c r="U175" s="351"/>
      <c r="V175" s="351"/>
      <c r="W175" s="351"/>
    </row>
    <row r="176" spans="1:23" x14ac:dyDescent="0.2">
      <c r="A176" s="351"/>
      <c r="B176" s="351"/>
      <c r="C176" s="351"/>
      <c r="D176" s="351"/>
      <c r="E176" s="351"/>
      <c r="F176" s="351"/>
      <c r="G176" s="351"/>
      <c r="H176" s="351"/>
      <c r="I176" s="351"/>
      <c r="J176" s="351"/>
      <c r="K176" s="351"/>
      <c r="L176" s="351"/>
      <c r="M176" s="351"/>
      <c r="N176" s="351"/>
      <c r="O176" s="351"/>
      <c r="P176" s="351"/>
      <c r="Q176" s="351"/>
      <c r="R176" s="351"/>
      <c r="S176" s="351"/>
      <c r="T176" s="351"/>
      <c r="U176" s="351"/>
      <c r="V176" s="351"/>
      <c r="W176" s="351"/>
    </row>
    <row r="177" spans="1:23" x14ac:dyDescent="0.2">
      <c r="A177" s="351"/>
      <c r="B177" s="351"/>
      <c r="C177" s="351"/>
      <c r="D177" s="351"/>
      <c r="E177" s="351"/>
      <c r="F177" s="351"/>
      <c r="G177" s="351"/>
      <c r="H177" s="351"/>
      <c r="I177" s="351"/>
      <c r="J177" s="351"/>
      <c r="K177" s="351"/>
      <c r="L177" s="351"/>
      <c r="M177" s="351"/>
      <c r="N177" s="351"/>
      <c r="O177" s="351"/>
      <c r="P177" s="351"/>
      <c r="Q177" s="351"/>
      <c r="R177" s="351"/>
      <c r="S177" s="351"/>
      <c r="T177" s="351"/>
      <c r="U177" s="351"/>
      <c r="V177" s="351"/>
      <c r="W177" s="351"/>
    </row>
    <row r="178" spans="1:23" x14ac:dyDescent="0.2">
      <c r="A178" s="351"/>
      <c r="B178" s="351"/>
      <c r="C178" s="351"/>
      <c r="D178" s="351"/>
      <c r="E178" s="351"/>
      <c r="F178" s="351"/>
      <c r="G178" s="351"/>
      <c r="H178" s="351"/>
      <c r="I178" s="351"/>
      <c r="J178" s="351"/>
      <c r="K178" s="351"/>
      <c r="L178" s="351"/>
      <c r="M178" s="351"/>
      <c r="N178" s="351"/>
      <c r="O178" s="351"/>
      <c r="P178" s="351"/>
      <c r="Q178" s="351"/>
      <c r="R178" s="351"/>
      <c r="S178" s="351"/>
      <c r="T178" s="351"/>
      <c r="U178" s="351"/>
      <c r="V178" s="351"/>
      <c r="W178" s="351"/>
    </row>
    <row r="179" spans="1:23" x14ac:dyDescent="0.2">
      <c r="A179" s="351"/>
      <c r="B179" s="351"/>
      <c r="C179" s="351"/>
      <c r="D179" s="351"/>
      <c r="E179" s="351"/>
      <c r="F179" s="351"/>
      <c r="G179" s="351"/>
      <c r="H179" s="351"/>
      <c r="I179" s="351"/>
      <c r="J179" s="351"/>
      <c r="K179" s="351"/>
      <c r="L179" s="351"/>
      <c r="M179" s="351"/>
      <c r="N179" s="351"/>
      <c r="O179" s="351"/>
      <c r="P179" s="351"/>
      <c r="Q179" s="351"/>
      <c r="R179" s="351"/>
      <c r="S179" s="351"/>
      <c r="T179" s="351"/>
      <c r="U179" s="351"/>
      <c r="V179" s="351"/>
      <c r="W179" s="351"/>
    </row>
    <row r="180" spans="1:23" x14ac:dyDescent="0.2">
      <c r="A180" s="351"/>
      <c r="B180" s="351"/>
      <c r="C180" s="351"/>
      <c r="D180" s="351"/>
      <c r="E180" s="351"/>
      <c r="F180" s="351"/>
      <c r="G180" s="351"/>
      <c r="H180" s="351"/>
      <c r="I180" s="351"/>
      <c r="J180" s="351"/>
      <c r="K180" s="351"/>
      <c r="L180" s="351"/>
      <c r="M180" s="351"/>
      <c r="N180" s="351"/>
      <c r="O180" s="351"/>
      <c r="P180" s="351"/>
      <c r="Q180" s="351"/>
      <c r="R180" s="351"/>
      <c r="S180" s="351"/>
      <c r="T180" s="351"/>
      <c r="U180" s="351"/>
      <c r="V180" s="351"/>
      <c r="W180" s="351"/>
    </row>
    <row r="181" spans="1:23" x14ac:dyDescent="0.2">
      <c r="A181" s="351"/>
      <c r="B181" s="351"/>
      <c r="C181" s="351"/>
      <c r="D181" s="351"/>
      <c r="E181" s="351"/>
      <c r="F181" s="351"/>
      <c r="G181" s="351"/>
      <c r="H181" s="351"/>
      <c r="I181" s="351"/>
      <c r="J181" s="351"/>
      <c r="K181" s="351"/>
      <c r="L181" s="351"/>
      <c r="M181" s="351"/>
      <c r="N181" s="351"/>
      <c r="O181" s="351"/>
      <c r="P181" s="351"/>
      <c r="Q181" s="351"/>
      <c r="R181" s="351"/>
      <c r="S181" s="351"/>
      <c r="T181" s="351"/>
      <c r="U181" s="351"/>
      <c r="V181" s="351"/>
      <c r="W181" s="351"/>
    </row>
    <row r="182" spans="1:23" x14ac:dyDescent="0.2">
      <c r="A182" s="351"/>
      <c r="B182" s="351"/>
      <c r="C182" s="351"/>
      <c r="D182" s="351"/>
      <c r="E182" s="351"/>
      <c r="F182" s="351"/>
      <c r="G182" s="351"/>
      <c r="H182" s="351"/>
      <c r="I182" s="351"/>
      <c r="J182" s="351"/>
      <c r="K182" s="351"/>
      <c r="L182" s="351"/>
      <c r="M182" s="351"/>
      <c r="N182" s="351"/>
      <c r="O182" s="351"/>
      <c r="P182" s="351"/>
      <c r="Q182" s="351"/>
      <c r="R182" s="351"/>
      <c r="S182" s="351"/>
      <c r="T182" s="351"/>
      <c r="U182" s="351"/>
      <c r="V182" s="351"/>
      <c r="W182" s="351"/>
    </row>
    <row r="183" spans="1:23" x14ac:dyDescent="0.2">
      <c r="A183" s="351"/>
      <c r="B183" s="351"/>
      <c r="C183" s="351"/>
      <c r="D183" s="351"/>
      <c r="E183" s="351"/>
      <c r="F183" s="351"/>
      <c r="G183" s="351"/>
      <c r="H183" s="351"/>
      <c r="I183" s="351"/>
      <c r="J183" s="351"/>
      <c r="K183" s="351"/>
      <c r="L183" s="351"/>
      <c r="M183" s="351"/>
      <c r="N183" s="351"/>
      <c r="O183" s="351"/>
      <c r="P183" s="351"/>
      <c r="Q183" s="351"/>
      <c r="R183" s="351"/>
      <c r="S183" s="351"/>
      <c r="T183" s="351"/>
      <c r="U183" s="351"/>
      <c r="V183" s="351"/>
      <c r="W183" s="351"/>
    </row>
    <row r="184" spans="1:23" x14ac:dyDescent="0.2">
      <c r="A184" s="351"/>
      <c r="B184" s="351"/>
      <c r="C184" s="351"/>
      <c r="D184" s="351"/>
      <c r="E184" s="351"/>
      <c r="F184" s="351"/>
      <c r="G184" s="351"/>
      <c r="H184" s="351"/>
      <c r="I184" s="351"/>
      <c r="J184" s="351"/>
      <c r="K184" s="351"/>
      <c r="L184" s="351"/>
      <c r="M184" s="351"/>
      <c r="N184" s="351"/>
      <c r="O184" s="351"/>
      <c r="P184" s="351"/>
      <c r="Q184" s="351"/>
      <c r="R184" s="351"/>
      <c r="S184" s="351"/>
      <c r="T184" s="351"/>
      <c r="U184" s="351"/>
      <c r="V184" s="351"/>
      <c r="W184" s="351"/>
    </row>
    <row r="185" spans="1:23" x14ac:dyDescent="0.2">
      <c r="A185" s="351"/>
      <c r="B185" s="351"/>
      <c r="C185" s="351"/>
      <c r="D185" s="351"/>
      <c r="E185" s="351"/>
      <c r="F185" s="351"/>
      <c r="G185" s="351"/>
      <c r="H185" s="351"/>
      <c r="I185" s="351"/>
      <c r="J185" s="351"/>
      <c r="K185" s="351"/>
      <c r="L185" s="351"/>
      <c r="M185" s="351"/>
      <c r="N185" s="351"/>
      <c r="O185" s="351"/>
      <c r="P185" s="351"/>
      <c r="Q185" s="351"/>
      <c r="R185" s="351"/>
      <c r="S185" s="351"/>
      <c r="T185" s="351"/>
      <c r="U185" s="351"/>
      <c r="V185" s="351"/>
      <c r="W185" s="351"/>
    </row>
    <row r="186" spans="1:23" x14ac:dyDescent="0.2">
      <c r="A186" s="351"/>
      <c r="B186" s="351"/>
      <c r="C186" s="351"/>
      <c r="D186" s="351"/>
      <c r="E186" s="351"/>
      <c r="F186" s="351"/>
      <c r="G186" s="351"/>
      <c r="H186" s="351"/>
      <c r="I186" s="351"/>
      <c r="J186" s="351"/>
      <c r="K186" s="351"/>
      <c r="L186" s="351"/>
      <c r="M186" s="351"/>
      <c r="N186" s="351"/>
      <c r="O186" s="351"/>
      <c r="P186" s="351"/>
      <c r="Q186" s="351"/>
      <c r="R186" s="351"/>
      <c r="S186" s="351"/>
      <c r="T186" s="351"/>
      <c r="U186" s="351"/>
      <c r="V186" s="351"/>
      <c r="W186" s="351"/>
    </row>
    <row r="187" spans="1:23" x14ac:dyDescent="0.2">
      <c r="A187" s="351"/>
      <c r="B187" s="351"/>
      <c r="C187" s="351"/>
      <c r="D187" s="351"/>
      <c r="E187" s="351"/>
      <c r="F187" s="351"/>
      <c r="G187" s="351"/>
      <c r="H187" s="351"/>
      <c r="I187" s="351"/>
      <c r="J187" s="351"/>
      <c r="K187" s="351"/>
      <c r="L187" s="351"/>
      <c r="M187" s="351"/>
      <c r="N187" s="351"/>
      <c r="O187" s="351"/>
      <c r="P187" s="351"/>
      <c r="Q187" s="351"/>
      <c r="R187" s="351"/>
      <c r="S187" s="351"/>
      <c r="T187" s="351"/>
      <c r="U187" s="351"/>
      <c r="V187" s="351"/>
      <c r="W187" s="351"/>
    </row>
    <row r="188" spans="1:23" x14ac:dyDescent="0.2">
      <c r="A188" s="351"/>
      <c r="B188" s="351"/>
      <c r="C188" s="351"/>
      <c r="D188" s="351"/>
      <c r="E188" s="351"/>
      <c r="F188" s="351"/>
      <c r="G188" s="351"/>
      <c r="H188" s="351"/>
      <c r="I188" s="351"/>
      <c r="J188" s="351"/>
      <c r="K188" s="351"/>
      <c r="L188" s="351"/>
      <c r="M188" s="351"/>
      <c r="N188" s="351"/>
      <c r="O188" s="351"/>
      <c r="P188" s="351"/>
      <c r="Q188" s="351"/>
      <c r="R188" s="351"/>
      <c r="S188" s="351"/>
      <c r="T188" s="351"/>
      <c r="U188" s="351"/>
      <c r="V188" s="351"/>
      <c r="W188" s="351"/>
    </row>
    <row r="189" spans="1:23" x14ac:dyDescent="0.2">
      <c r="A189" s="3"/>
      <c r="B189" s="3"/>
      <c r="C189" s="3"/>
      <c r="D189" s="3"/>
      <c r="E189" s="3"/>
      <c r="F189" s="3"/>
      <c r="G189" s="3"/>
      <c r="H189" s="3"/>
      <c r="I189" s="3"/>
      <c r="J189" s="3"/>
      <c r="K189" s="3"/>
      <c r="L189" s="3"/>
      <c r="M189" s="3"/>
      <c r="N189" s="3"/>
      <c r="O189" s="3"/>
      <c r="P189" s="3"/>
      <c r="Q189" s="3"/>
      <c r="R189" s="3"/>
      <c r="S189" s="3"/>
      <c r="T189" s="3"/>
      <c r="U189" s="3"/>
      <c r="V189" s="3"/>
    </row>
    <row r="190" spans="1:23" x14ac:dyDescent="0.2">
      <c r="A190" s="3"/>
      <c r="B190" s="3"/>
      <c r="C190" s="3"/>
      <c r="D190" s="3"/>
      <c r="E190" s="3"/>
      <c r="F190" s="3"/>
      <c r="G190" s="3"/>
      <c r="H190" s="3"/>
      <c r="I190" s="3"/>
      <c r="J190" s="3"/>
      <c r="K190" s="3"/>
      <c r="L190" s="3"/>
      <c r="M190" s="3"/>
      <c r="N190" s="3"/>
      <c r="O190" s="3"/>
      <c r="P190" s="3"/>
      <c r="Q190" s="3"/>
      <c r="R190" s="3"/>
      <c r="S190" s="3"/>
      <c r="T190" s="3"/>
      <c r="U190" s="3"/>
      <c r="V190" s="3"/>
    </row>
    <row r="191" spans="1:23" x14ac:dyDescent="0.2">
      <c r="A191" s="3"/>
      <c r="B191" s="3"/>
      <c r="C191" s="3"/>
      <c r="D191" s="3"/>
      <c r="E191" s="3"/>
      <c r="F191" s="3"/>
      <c r="G191" s="3"/>
      <c r="H191" s="3"/>
      <c r="I191" s="3"/>
      <c r="J191" s="3"/>
      <c r="K191" s="3"/>
      <c r="L191" s="3"/>
      <c r="M191" s="3"/>
      <c r="N191" s="3"/>
      <c r="O191" s="3"/>
      <c r="P191" s="3"/>
      <c r="Q191" s="3"/>
      <c r="R191" s="3"/>
      <c r="S191" s="3"/>
      <c r="T191" s="3"/>
      <c r="U191" s="3"/>
      <c r="V191" s="3"/>
    </row>
    <row r="192" spans="1:23" x14ac:dyDescent="0.2">
      <c r="A192" s="3"/>
      <c r="B192" s="3"/>
      <c r="C192" s="3"/>
      <c r="D192" s="3"/>
      <c r="E192" s="3"/>
      <c r="F192" s="3"/>
      <c r="G192" s="3"/>
      <c r="H192" s="3"/>
      <c r="I192" s="3"/>
      <c r="J192" s="3"/>
      <c r="K192" s="3"/>
      <c r="L192" s="3"/>
      <c r="M192" s="3"/>
      <c r="N192" s="3"/>
      <c r="O192" s="3"/>
      <c r="P192" s="3"/>
      <c r="Q192" s="3"/>
      <c r="R192" s="3"/>
      <c r="S192" s="3"/>
      <c r="T192" s="3"/>
      <c r="U192" s="3"/>
      <c r="V192" s="3"/>
    </row>
    <row r="193" spans="1:22" x14ac:dyDescent="0.2">
      <c r="A193" s="3"/>
      <c r="B193" s="3"/>
      <c r="C193" s="3"/>
      <c r="D193" s="3"/>
      <c r="E193" s="3"/>
      <c r="F193" s="3"/>
      <c r="G193" s="3"/>
      <c r="H193" s="3"/>
      <c r="I193" s="3"/>
      <c r="J193" s="3"/>
      <c r="K193" s="3"/>
      <c r="L193" s="3"/>
      <c r="M193" s="3"/>
      <c r="N193" s="3"/>
      <c r="O193" s="3"/>
      <c r="P193" s="3"/>
      <c r="Q193" s="3"/>
      <c r="R193" s="3"/>
      <c r="S193" s="3"/>
      <c r="T193" s="3"/>
      <c r="U193" s="3"/>
      <c r="V193" s="3"/>
    </row>
    <row r="194" spans="1:22" x14ac:dyDescent="0.2">
      <c r="A194" s="3"/>
      <c r="B194" s="3"/>
      <c r="C194" s="3"/>
      <c r="D194" s="3"/>
      <c r="E194" s="3"/>
      <c r="F194" s="3"/>
      <c r="G194" s="3"/>
      <c r="H194" s="3"/>
      <c r="I194" s="3"/>
      <c r="J194" s="3"/>
      <c r="K194" s="3"/>
      <c r="L194" s="3"/>
      <c r="M194" s="3"/>
      <c r="N194" s="3"/>
      <c r="O194" s="3"/>
      <c r="P194" s="3"/>
      <c r="Q194" s="3"/>
      <c r="R194" s="3"/>
      <c r="S194" s="3"/>
      <c r="T194" s="3"/>
      <c r="U194" s="3"/>
      <c r="V194" s="3"/>
    </row>
    <row r="195" spans="1:22" x14ac:dyDescent="0.2">
      <c r="A195" s="3"/>
      <c r="B195" s="3"/>
      <c r="C195" s="3"/>
      <c r="D195" s="3"/>
      <c r="E195" s="3"/>
      <c r="F195" s="3"/>
      <c r="G195" s="3"/>
      <c r="H195" s="3"/>
      <c r="I195" s="3"/>
      <c r="J195" s="3"/>
      <c r="K195" s="3"/>
      <c r="L195" s="3"/>
      <c r="M195" s="3"/>
      <c r="N195" s="3"/>
      <c r="O195" s="3"/>
      <c r="P195" s="3"/>
      <c r="Q195" s="3"/>
      <c r="R195" s="3"/>
      <c r="S195" s="3"/>
      <c r="T195" s="3"/>
      <c r="U195" s="3"/>
      <c r="V195" s="3"/>
    </row>
    <row r="196" spans="1:22" x14ac:dyDescent="0.2">
      <c r="A196" s="3"/>
      <c r="B196" s="3"/>
      <c r="C196" s="3"/>
      <c r="D196" s="3"/>
      <c r="E196" s="3"/>
      <c r="F196" s="3"/>
      <c r="G196" s="3"/>
      <c r="H196" s="3"/>
      <c r="I196" s="3"/>
      <c r="J196" s="3"/>
      <c r="K196" s="3"/>
      <c r="L196" s="3"/>
      <c r="M196" s="3"/>
      <c r="N196" s="3"/>
      <c r="O196" s="3"/>
      <c r="P196" s="3"/>
      <c r="Q196" s="3"/>
      <c r="R196" s="3"/>
      <c r="S196" s="3"/>
      <c r="T196" s="3"/>
      <c r="U196" s="3"/>
      <c r="V196" s="3"/>
    </row>
    <row r="197" spans="1:22" x14ac:dyDescent="0.2">
      <c r="A197" s="3"/>
      <c r="B197" s="3"/>
      <c r="C197" s="3"/>
      <c r="D197" s="3"/>
      <c r="E197" s="3"/>
      <c r="F197" s="3"/>
      <c r="G197" s="3"/>
      <c r="H197" s="3"/>
      <c r="I197" s="3"/>
      <c r="J197" s="3"/>
      <c r="K197" s="3"/>
      <c r="L197" s="3"/>
      <c r="M197" s="3"/>
      <c r="N197" s="3"/>
      <c r="O197" s="3"/>
      <c r="P197" s="3"/>
      <c r="Q197" s="3"/>
      <c r="R197" s="3"/>
      <c r="S197" s="3"/>
      <c r="T197" s="3"/>
      <c r="U197" s="3"/>
      <c r="V197" s="3"/>
    </row>
    <row r="198" spans="1:22" x14ac:dyDescent="0.2">
      <c r="A198" s="3"/>
      <c r="B198" s="3"/>
      <c r="C198" s="3"/>
      <c r="D198" s="3"/>
      <c r="E198" s="3"/>
      <c r="F198" s="3"/>
      <c r="G198" s="3"/>
      <c r="H198" s="3"/>
      <c r="I198" s="3"/>
      <c r="J198" s="3"/>
      <c r="K198" s="3"/>
      <c r="L198" s="3"/>
      <c r="M198" s="3"/>
      <c r="N198" s="3"/>
      <c r="O198" s="3"/>
      <c r="P198" s="3"/>
      <c r="Q198" s="3"/>
      <c r="R198" s="3"/>
      <c r="S198" s="3"/>
      <c r="T198" s="3"/>
      <c r="U198" s="3"/>
      <c r="V198" s="3"/>
    </row>
    <row r="199" spans="1:22" x14ac:dyDescent="0.2">
      <c r="A199" s="3"/>
      <c r="B199" s="3"/>
      <c r="C199" s="3"/>
      <c r="D199" s="3"/>
      <c r="E199" s="3"/>
      <c r="F199" s="3"/>
      <c r="G199" s="3"/>
      <c r="H199" s="3"/>
      <c r="I199" s="3"/>
      <c r="J199" s="3"/>
      <c r="K199" s="3"/>
      <c r="L199" s="3"/>
      <c r="M199" s="3"/>
      <c r="N199" s="3"/>
      <c r="O199" s="3"/>
      <c r="P199" s="3"/>
      <c r="Q199" s="3"/>
      <c r="R199" s="3"/>
      <c r="S199" s="3"/>
      <c r="T199" s="3"/>
      <c r="U199" s="3"/>
      <c r="V199" s="3"/>
    </row>
    <row r="200" spans="1:22" x14ac:dyDescent="0.2">
      <c r="A200" s="3"/>
      <c r="B200" s="3"/>
      <c r="C200" s="3"/>
      <c r="D200" s="3"/>
      <c r="E200" s="3"/>
      <c r="F200" s="3"/>
      <c r="G200" s="3"/>
      <c r="H200" s="3"/>
      <c r="I200" s="3"/>
      <c r="J200" s="3"/>
      <c r="K200" s="3"/>
      <c r="L200" s="3"/>
      <c r="M200" s="3"/>
      <c r="N200" s="3"/>
      <c r="O200" s="3"/>
      <c r="P200" s="3"/>
      <c r="Q200" s="3"/>
      <c r="R200" s="3"/>
      <c r="S200" s="3"/>
      <c r="T200" s="3"/>
      <c r="U200" s="3"/>
      <c r="V200" s="3"/>
    </row>
    <row r="201" spans="1:22" x14ac:dyDescent="0.2">
      <c r="A201" s="3"/>
      <c r="B201" s="3"/>
      <c r="C201" s="3"/>
      <c r="D201" s="3"/>
      <c r="E201" s="3"/>
      <c r="F201" s="3"/>
      <c r="G201" s="3"/>
      <c r="H201" s="3"/>
      <c r="I201" s="3"/>
      <c r="J201" s="3"/>
      <c r="K201" s="3"/>
      <c r="L201" s="3"/>
      <c r="M201" s="3"/>
      <c r="N201" s="3"/>
      <c r="O201" s="3"/>
      <c r="P201" s="3"/>
      <c r="Q201" s="3"/>
      <c r="R201" s="3"/>
      <c r="S201" s="3"/>
      <c r="T201" s="3"/>
      <c r="U201" s="3"/>
      <c r="V201" s="3"/>
    </row>
    <row r="202" spans="1:22" x14ac:dyDescent="0.2">
      <c r="A202" s="3"/>
      <c r="B202" s="3"/>
      <c r="C202" s="3"/>
      <c r="D202" s="3"/>
      <c r="E202" s="3"/>
      <c r="F202" s="3"/>
      <c r="G202" s="3"/>
      <c r="H202" s="3"/>
      <c r="I202" s="3"/>
      <c r="J202" s="3"/>
      <c r="K202" s="3"/>
      <c r="L202" s="3"/>
      <c r="M202" s="3"/>
      <c r="N202" s="3"/>
      <c r="O202" s="3"/>
      <c r="P202" s="3"/>
      <c r="Q202" s="3"/>
      <c r="R202" s="3"/>
      <c r="S202" s="3"/>
      <c r="T202" s="3"/>
      <c r="U202" s="3"/>
      <c r="V202" s="3"/>
    </row>
    <row r="203" spans="1:22" x14ac:dyDescent="0.2">
      <c r="A203" s="3"/>
      <c r="B203" s="3"/>
      <c r="C203" s="3"/>
      <c r="D203" s="3"/>
      <c r="E203" s="3"/>
      <c r="F203" s="3"/>
      <c r="G203" s="3"/>
      <c r="H203" s="3"/>
      <c r="I203" s="3"/>
      <c r="J203" s="3"/>
      <c r="K203" s="3"/>
      <c r="L203" s="3"/>
      <c r="M203" s="3"/>
      <c r="N203" s="3"/>
      <c r="O203" s="3"/>
      <c r="P203" s="3"/>
      <c r="Q203" s="3"/>
      <c r="R203" s="3"/>
      <c r="S203" s="3"/>
      <c r="T203" s="3"/>
      <c r="U203" s="3"/>
      <c r="V203" s="3"/>
    </row>
    <row r="204" spans="1:22" x14ac:dyDescent="0.2">
      <c r="A204" s="3"/>
      <c r="B204" s="3"/>
      <c r="C204" s="3"/>
      <c r="D204" s="3"/>
      <c r="E204" s="3"/>
      <c r="F204" s="3"/>
      <c r="G204" s="3"/>
      <c r="H204" s="3"/>
      <c r="I204" s="3"/>
      <c r="J204" s="3"/>
      <c r="K204" s="3"/>
      <c r="L204" s="3"/>
      <c r="M204" s="3"/>
      <c r="N204" s="3"/>
      <c r="O204" s="3"/>
      <c r="P204" s="3"/>
      <c r="Q204" s="3"/>
      <c r="R204" s="3"/>
      <c r="S204" s="3"/>
      <c r="T204" s="3"/>
      <c r="U204" s="3"/>
      <c r="V204" s="3"/>
    </row>
    <row r="205" spans="1:22" x14ac:dyDescent="0.2">
      <c r="A205" s="3"/>
      <c r="B205" s="3"/>
      <c r="C205" s="3"/>
      <c r="D205" s="3"/>
      <c r="E205" s="3"/>
      <c r="F205" s="3"/>
      <c r="G205" s="3"/>
      <c r="H205" s="3"/>
      <c r="I205" s="3"/>
      <c r="J205" s="3"/>
      <c r="K205" s="3"/>
      <c r="L205" s="3"/>
      <c r="M205" s="3"/>
      <c r="N205" s="3"/>
      <c r="O205" s="3"/>
      <c r="P205" s="3"/>
      <c r="Q205" s="3"/>
      <c r="R205" s="3"/>
      <c r="S205" s="3"/>
      <c r="T205" s="3"/>
      <c r="U205" s="3"/>
      <c r="V205" s="3"/>
    </row>
    <row r="206" spans="1:22" x14ac:dyDescent="0.2">
      <c r="A206" s="3"/>
      <c r="B206" s="3"/>
      <c r="C206" s="3"/>
      <c r="D206" s="3"/>
      <c r="E206" s="3"/>
      <c r="F206" s="3"/>
      <c r="G206" s="3"/>
      <c r="H206" s="3"/>
      <c r="I206" s="3"/>
      <c r="J206" s="3"/>
      <c r="K206" s="3"/>
      <c r="L206" s="3"/>
      <c r="M206" s="3"/>
      <c r="N206" s="3"/>
      <c r="O206" s="3"/>
      <c r="P206" s="3"/>
      <c r="Q206" s="3"/>
      <c r="R206" s="3"/>
      <c r="S206" s="3"/>
      <c r="T206" s="3"/>
      <c r="U206" s="3"/>
      <c r="V206" s="3"/>
    </row>
    <row r="207" spans="1:22" x14ac:dyDescent="0.2">
      <c r="A207" s="3"/>
      <c r="B207" s="3"/>
      <c r="C207" s="3"/>
      <c r="D207" s="3"/>
      <c r="E207" s="3"/>
      <c r="F207" s="3"/>
      <c r="G207" s="3"/>
      <c r="H207" s="3"/>
      <c r="I207" s="3"/>
      <c r="J207" s="3"/>
      <c r="K207" s="3"/>
      <c r="L207" s="3"/>
      <c r="M207" s="3"/>
      <c r="N207" s="3"/>
      <c r="O207" s="3"/>
      <c r="P207" s="3"/>
      <c r="Q207" s="3"/>
      <c r="R207" s="3"/>
      <c r="S207" s="3"/>
      <c r="T207" s="3"/>
      <c r="U207" s="3"/>
      <c r="V207" s="3"/>
    </row>
    <row r="208" spans="1:22" x14ac:dyDescent="0.2">
      <c r="A208" s="3"/>
      <c r="B208" s="3"/>
      <c r="C208" s="3"/>
      <c r="D208" s="3"/>
      <c r="E208" s="3"/>
      <c r="F208" s="3"/>
      <c r="G208" s="3"/>
      <c r="H208" s="3"/>
      <c r="I208" s="3"/>
      <c r="J208" s="3"/>
      <c r="K208" s="3"/>
      <c r="L208" s="3"/>
      <c r="M208" s="3"/>
      <c r="N208" s="3"/>
      <c r="O208" s="3"/>
      <c r="P208" s="3"/>
      <c r="Q208" s="3"/>
      <c r="R208" s="3"/>
      <c r="S208" s="3"/>
      <c r="T208" s="3"/>
      <c r="U208" s="3"/>
      <c r="V208" s="3"/>
    </row>
    <row r="209" spans="1:22" x14ac:dyDescent="0.2">
      <c r="A209" s="3"/>
      <c r="B209" s="3"/>
      <c r="C209" s="3"/>
      <c r="D209" s="3"/>
      <c r="E209" s="3"/>
      <c r="F209" s="3"/>
      <c r="G209" s="3"/>
      <c r="H209" s="3"/>
      <c r="I209" s="3"/>
      <c r="J209" s="3"/>
      <c r="K209" s="3"/>
      <c r="L209" s="3"/>
      <c r="M209" s="3"/>
      <c r="N209" s="3"/>
      <c r="O209" s="3"/>
      <c r="P209" s="3"/>
      <c r="Q209" s="3"/>
      <c r="R209" s="3"/>
      <c r="S209" s="3"/>
      <c r="T209" s="3"/>
      <c r="U209" s="3"/>
      <c r="V209" s="3"/>
    </row>
    <row r="210" spans="1:22" x14ac:dyDescent="0.2">
      <c r="A210" s="3"/>
      <c r="B210" s="3"/>
      <c r="C210" s="3"/>
      <c r="D210" s="3"/>
      <c r="E210" s="3"/>
      <c r="F210" s="3"/>
      <c r="G210" s="3"/>
      <c r="H210" s="3"/>
      <c r="I210" s="3"/>
      <c r="J210" s="3"/>
      <c r="K210" s="3"/>
      <c r="L210" s="3"/>
      <c r="M210" s="3"/>
      <c r="N210" s="3"/>
      <c r="O210" s="3"/>
      <c r="P210" s="3"/>
      <c r="Q210" s="3"/>
      <c r="R210" s="3"/>
      <c r="S210" s="3"/>
      <c r="T210" s="3"/>
      <c r="U210" s="3"/>
      <c r="V210" s="3"/>
    </row>
    <row r="211" spans="1:22" x14ac:dyDescent="0.2">
      <c r="A211" s="3"/>
      <c r="B211" s="3"/>
      <c r="C211" s="3"/>
      <c r="D211" s="3"/>
      <c r="E211" s="3"/>
      <c r="F211" s="3"/>
      <c r="G211" s="3"/>
      <c r="H211" s="3"/>
      <c r="I211" s="3"/>
      <c r="J211" s="3"/>
      <c r="K211" s="3"/>
      <c r="L211" s="3"/>
      <c r="M211" s="3"/>
      <c r="N211" s="3"/>
      <c r="O211" s="3"/>
      <c r="P211" s="3"/>
      <c r="Q211" s="3"/>
      <c r="R211" s="3"/>
      <c r="S211" s="3"/>
      <c r="T211" s="3"/>
      <c r="U211" s="3"/>
      <c r="V211" s="3"/>
    </row>
    <row r="212" spans="1:22" x14ac:dyDescent="0.2">
      <c r="A212" s="3"/>
      <c r="B212" s="3"/>
      <c r="C212" s="3"/>
      <c r="D212" s="3"/>
      <c r="E212" s="3"/>
      <c r="F212" s="3"/>
      <c r="G212" s="3"/>
      <c r="H212" s="3"/>
      <c r="I212" s="3"/>
      <c r="J212" s="3"/>
      <c r="K212" s="3"/>
      <c r="L212" s="3"/>
      <c r="M212" s="3"/>
      <c r="N212" s="3"/>
      <c r="O212" s="3"/>
      <c r="P212" s="3"/>
      <c r="Q212" s="3"/>
      <c r="R212" s="3"/>
      <c r="S212" s="3"/>
      <c r="T212" s="3"/>
      <c r="U212" s="3"/>
      <c r="V212" s="3"/>
    </row>
    <row r="213" spans="1:22" x14ac:dyDescent="0.2">
      <c r="A213" s="3"/>
      <c r="B213" s="3"/>
      <c r="C213" s="3"/>
      <c r="D213" s="3"/>
      <c r="E213" s="3"/>
      <c r="F213" s="3"/>
      <c r="G213" s="3"/>
      <c r="H213" s="3"/>
      <c r="I213" s="3"/>
      <c r="J213" s="3"/>
      <c r="K213" s="3"/>
      <c r="L213" s="3"/>
      <c r="M213" s="3"/>
      <c r="N213" s="3"/>
      <c r="O213" s="3"/>
      <c r="P213" s="3"/>
      <c r="Q213" s="3"/>
      <c r="R213" s="3"/>
      <c r="S213" s="3"/>
      <c r="T213" s="3"/>
      <c r="U213" s="3"/>
      <c r="V213" s="3"/>
    </row>
    <row r="214" spans="1:22" x14ac:dyDescent="0.2">
      <c r="A214" s="3"/>
      <c r="B214" s="3"/>
      <c r="C214" s="3"/>
      <c r="D214" s="3"/>
      <c r="E214" s="3"/>
      <c r="F214" s="3"/>
      <c r="G214" s="3"/>
      <c r="H214" s="3"/>
      <c r="I214" s="3"/>
      <c r="J214" s="3"/>
      <c r="K214" s="3"/>
      <c r="L214" s="3"/>
      <c r="M214" s="3"/>
      <c r="N214" s="3"/>
      <c r="O214" s="3"/>
      <c r="P214" s="3"/>
      <c r="Q214" s="3"/>
      <c r="R214" s="3"/>
      <c r="S214" s="3"/>
      <c r="T214" s="3"/>
      <c r="U214" s="3"/>
      <c r="V214" s="3"/>
    </row>
    <row r="215" spans="1:22" x14ac:dyDescent="0.2">
      <c r="A215" s="3"/>
      <c r="B215" s="3"/>
      <c r="C215" s="3"/>
      <c r="D215" s="3"/>
      <c r="E215" s="3"/>
      <c r="F215" s="3"/>
      <c r="G215" s="3"/>
      <c r="H215" s="3"/>
      <c r="I215" s="3"/>
      <c r="J215" s="3"/>
      <c r="K215" s="3"/>
      <c r="L215" s="3"/>
      <c r="M215" s="3"/>
      <c r="N215" s="3"/>
      <c r="O215" s="3"/>
      <c r="P215" s="3"/>
      <c r="Q215" s="3"/>
      <c r="R215" s="3"/>
      <c r="S215" s="3"/>
      <c r="T215" s="3"/>
      <c r="U215" s="3"/>
      <c r="V215" s="3"/>
    </row>
    <row r="216" spans="1:22" x14ac:dyDescent="0.2">
      <c r="A216" s="3"/>
      <c r="B216" s="3"/>
      <c r="C216" s="3"/>
      <c r="D216" s="3"/>
      <c r="E216" s="3"/>
      <c r="F216" s="3"/>
      <c r="G216" s="3"/>
      <c r="H216" s="3"/>
      <c r="I216" s="3"/>
      <c r="J216" s="3"/>
      <c r="K216" s="3"/>
      <c r="L216" s="3"/>
      <c r="M216" s="3"/>
      <c r="N216" s="3"/>
      <c r="O216" s="3"/>
      <c r="P216" s="3"/>
      <c r="Q216" s="3"/>
      <c r="R216" s="3"/>
      <c r="S216" s="3"/>
      <c r="T216" s="3"/>
      <c r="U216" s="3"/>
      <c r="V216" s="3"/>
    </row>
    <row r="217" spans="1:22" x14ac:dyDescent="0.2">
      <c r="A217" s="3"/>
      <c r="B217" s="3"/>
      <c r="C217" s="3"/>
      <c r="D217" s="3"/>
      <c r="E217" s="3"/>
      <c r="F217" s="3"/>
      <c r="G217" s="3"/>
      <c r="H217" s="3"/>
      <c r="I217" s="3"/>
      <c r="J217" s="3"/>
      <c r="K217" s="3"/>
      <c r="L217" s="3"/>
      <c r="M217" s="3"/>
      <c r="N217" s="3"/>
      <c r="O217" s="3"/>
      <c r="P217" s="3"/>
      <c r="Q217" s="3"/>
      <c r="R217" s="3"/>
      <c r="S217" s="3"/>
      <c r="T217" s="3"/>
      <c r="U217" s="3"/>
      <c r="V217" s="3"/>
    </row>
    <row r="218" spans="1:22" x14ac:dyDescent="0.2">
      <c r="A218" s="3"/>
      <c r="B218" s="3"/>
      <c r="C218" s="3"/>
      <c r="D218" s="3"/>
      <c r="E218" s="3"/>
      <c r="F218" s="3"/>
      <c r="G218" s="3"/>
      <c r="H218" s="3"/>
      <c r="I218" s="3"/>
      <c r="J218" s="3"/>
      <c r="K218" s="3"/>
      <c r="L218" s="3"/>
      <c r="M218" s="3"/>
      <c r="N218" s="3"/>
      <c r="O218" s="3"/>
      <c r="P218" s="3"/>
      <c r="Q218" s="3"/>
      <c r="R218" s="3"/>
      <c r="S218" s="3"/>
      <c r="T218" s="3"/>
      <c r="U218" s="3"/>
      <c r="V218" s="3"/>
    </row>
    <row r="219" spans="1:22" x14ac:dyDescent="0.2">
      <c r="A219" s="3"/>
      <c r="B219" s="3"/>
      <c r="C219" s="3"/>
      <c r="D219" s="3"/>
      <c r="E219" s="3"/>
      <c r="F219" s="3"/>
      <c r="G219" s="3"/>
      <c r="H219" s="3"/>
      <c r="I219" s="3"/>
      <c r="J219" s="3"/>
      <c r="K219" s="3"/>
      <c r="L219" s="3"/>
      <c r="M219" s="3"/>
      <c r="N219" s="3"/>
      <c r="O219" s="3"/>
      <c r="P219" s="3"/>
      <c r="Q219" s="3"/>
      <c r="R219" s="3"/>
      <c r="S219" s="3"/>
      <c r="T219" s="3"/>
      <c r="U219" s="3"/>
      <c r="V219" s="3"/>
    </row>
    <row r="220" spans="1:22" x14ac:dyDescent="0.2">
      <c r="A220" s="3"/>
      <c r="B220" s="3"/>
      <c r="C220" s="3"/>
      <c r="D220" s="3"/>
      <c r="E220" s="3"/>
      <c r="F220" s="3"/>
      <c r="G220" s="3"/>
      <c r="H220" s="3"/>
      <c r="I220" s="3"/>
      <c r="J220" s="3"/>
      <c r="K220" s="3"/>
      <c r="L220" s="3"/>
      <c r="M220" s="3"/>
      <c r="N220" s="3"/>
      <c r="O220" s="3"/>
      <c r="P220" s="3"/>
      <c r="Q220" s="3"/>
      <c r="R220" s="3"/>
      <c r="S220" s="3"/>
      <c r="T220" s="3"/>
      <c r="U220" s="3"/>
      <c r="V220" s="3"/>
    </row>
    <row r="221" spans="1:22" x14ac:dyDescent="0.2">
      <c r="A221" s="3"/>
      <c r="B221" s="3"/>
      <c r="C221" s="3"/>
      <c r="D221" s="3"/>
      <c r="E221" s="3"/>
      <c r="F221" s="3"/>
      <c r="G221" s="3"/>
      <c r="H221" s="3"/>
      <c r="I221" s="3"/>
      <c r="J221" s="3"/>
      <c r="K221" s="3"/>
      <c r="L221" s="3"/>
      <c r="M221" s="3"/>
      <c r="N221" s="3"/>
      <c r="O221" s="3"/>
      <c r="P221" s="3"/>
      <c r="Q221" s="3"/>
      <c r="R221" s="3"/>
      <c r="S221" s="3"/>
      <c r="T221" s="3"/>
      <c r="U221" s="3"/>
      <c r="V221" s="3"/>
    </row>
    <row r="222" spans="1:22" x14ac:dyDescent="0.2">
      <c r="A222" s="3"/>
      <c r="B222" s="3"/>
      <c r="C222" s="3"/>
      <c r="D222" s="3"/>
      <c r="E222" s="3"/>
      <c r="F222" s="3"/>
      <c r="G222" s="3"/>
      <c r="H222" s="3"/>
      <c r="I222" s="3"/>
      <c r="J222" s="3"/>
      <c r="K222" s="3"/>
      <c r="L222" s="3"/>
      <c r="M222" s="3"/>
      <c r="N222" s="3"/>
      <c r="O222" s="3"/>
      <c r="P222" s="3"/>
      <c r="Q222" s="3"/>
      <c r="R222" s="3"/>
      <c r="S222" s="3"/>
      <c r="T222" s="3"/>
      <c r="U222" s="3"/>
      <c r="V222" s="3"/>
    </row>
    <row r="223" spans="1:22" x14ac:dyDescent="0.2">
      <c r="A223" s="3"/>
      <c r="B223" s="3"/>
      <c r="C223" s="3"/>
      <c r="D223" s="3"/>
      <c r="E223" s="3"/>
      <c r="F223" s="3"/>
      <c r="G223" s="3"/>
      <c r="H223" s="3"/>
      <c r="I223" s="3"/>
      <c r="J223" s="3"/>
      <c r="K223" s="3"/>
      <c r="L223" s="3"/>
      <c r="M223" s="3"/>
      <c r="N223" s="3"/>
      <c r="O223" s="3"/>
      <c r="P223" s="3"/>
      <c r="Q223" s="3"/>
      <c r="R223" s="3"/>
      <c r="S223" s="3"/>
      <c r="T223" s="3"/>
      <c r="U223" s="3"/>
      <c r="V223" s="3"/>
    </row>
    <row r="224" spans="1:22" x14ac:dyDescent="0.2">
      <c r="A224" s="3"/>
      <c r="B224" s="3"/>
      <c r="C224" s="3"/>
      <c r="D224" s="3"/>
      <c r="E224" s="3"/>
      <c r="F224" s="3"/>
      <c r="G224" s="3"/>
      <c r="H224" s="3"/>
      <c r="I224" s="3"/>
      <c r="J224" s="3"/>
      <c r="K224" s="3"/>
      <c r="L224" s="3"/>
      <c r="M224" s="3"/>
      <c r="N224" s="3"/>
      <c r="O224" s="3"/>
      <c r="P224" s="3"/>
      <c r="Q224" s="3"/>
      <c r="R224" s="3"/>
      <c r="S224" s="3"/>
      <c r="T224" s="3"/>
      <c r="U224" s="3"/>
      <c r="V224" s="3"/>
    </row>
    <row r="225" spans="1:22" x14ac:dyDescent="0.2">
      <c r="A225" s="3"/>
      <c r="B225" s="3"/>
      <c r="C225" s="3"/>
      <c r="D225" s="3"/>
      <c r="E225" s="3"/>
      <c r="F225" s="3"/>
      <c r="G225" s="3"/>
      <c r="H225" s="3"/>
      <c r="I225" s="3"/>
      <c r="J225" s="3"/>
      <c r="K225" s="3"/>
      <c r="L225" s="3"/>
      <c r="M225" s="3"/>
      <c r="N225" s="3"/>
      <c r="O225" s="3"/>
      <c r="P225" s="3"/>
      <c r="Q225" s="3"/>
      <c r="R225" s="3"/>
      <c r="S225" s="3"/>
      <c r="T225" s="3"/>
      <c r="U225" s="3"/>
      <c r="V225" s="3"/>
    </row>
    <row r="226" spans="1:22" x14ac:dyDescent="0.2">
      <c r="A226" s="3"/>
      <c r="B226" s="3"/>
      <c r="C226" s="3"/>
      <c r="D226" s="3"/>
      <c r="E226" s="3"/>
      <c r="F226" s="3"/>
      <c r="G226" s="3"/>
      <c r="H226" s="3"/>
      <c r="I226" s="3"/>
      <c r="J226" s="3"/>
      <c r="K226" s="3"/>
      <c r="L226" s="3"/>
      <c r="M226" s="3"/>
      <c r="N226" s="3"/>
      <c r="O226" s="3"/>
      <c r="P226" s="3"/>
      <c r="Q226" s="3"/>
      <c r="R226" s="3"/>
      <c r="S226" s="3"/>
      <c r="T226" s="3"/>
      <c r="U226" s="3"/>
      <c r="V226" s="3"/>
    </row>
    <row r="227" spans="1:22" x14ac:dyDescent="0.2">
      <c r="A227" s="3"/>
      <c r="B227" s="3"/>
      <c r="C227" s="3"/>
      <c r="D227" s="3"/>
      <c r="E227" s="3"/>
      <c r="F227" s="3"/>
      <c r="G227" s="3"/>
      <c r="H227" s="3"/>
      <c r="I227" s="3"/>
      <c r="J227" s="3"/>
      <c r="K227" s="3"/>
      <c r="L227" s="3"/>
      <c r="M227" s="3"/>
      <c r="N227" s="3"/>
      <c r="O227" s="3"/>
      <c r="P227" s="3"/>
      <c r="Q227" s="3"/>
      <c r="R227" s="3"/>
      <c r="S227" s="3"/>
      <c r="T227" s="3"/>
      <c r="U227" s="3"/>
      <c r="V227" s="3"/>
    </row>
    <row r="228" spans="1:22" x14ac:dyDescent="0.2">
      <c r="A228" s="3"/>
      <c r="B228" s="3"/>
      <c r="C228" s="3"/>
      <c r="D228" s="3"/>
      <c r="E228" s="3"/>
      <c r="F228" s="3"/>
      <c r="G228" s="3"/>
      <c r="H228" s="3"/>
      <c r="I228" s="3"/>
      <c r="J228" s="3"/>
      <c r="K228" s="3"/>
      <c r="L228" s="3"/>
      <c r="M228" s="3"/>
      <c r="N228" s="3"/>
      <c r="O228" s="3"/>
      <c r="P228" s="3"/>
      <c r="Q228" s="3"/>
      <c r="R228" s="3"/>
      <c r="S228" s="3"/>
      <c r="T228" s="3"/>
      <c r="U228" s="3"/>
      <c r="V228" s="3"/>
    </row>
    <row r="229" spans="1:22" x14ac:dyDescent="0.2">
      <c r="A229" s="3"/>
      <c r="B229" s="3"/>
      <c r="C229" s="3"/>
      <c r="D229" s="3"/>
      <c r="E229" s="3"/>
      <c r="F229" s="3"/>
      <c r="G229" s="3"/>
      <c r="H229" s="3"/>
      <c r="I229" s="3"/>
      <c r="J229" s="3"/>
      <c r="K229" s="3"/>
      <c r="L229" s="3"/>
      <c r="M229" s="3"/>
      <c r="N229" s="3"/>
      <c r="O229" s="3"/>
      <c r="P229" s="3"/>
      <c r="Q229" s="3"/>
      <c r="R229" s="3"/>
      <c r="S229" s="3"/>
      <c r="T229" s="3"/>
      <c r="U229" s="3"/>
      <c r="V229" s="3"/>
    </row>
    <row r="230" spans="1:22" x14ac:dyDescent="0.2">
      <c r="A230" s="3"/>
      <c r="B230" s="3"/>
      <c r="C230" s="3"/>
      <c r="D230" s="3"/>
      <c r="E230" s="3"/>
      <c r="F230" s="3"/>
      <c r="G230" s="3"/>
      <c r="H230" s="3"/>
      <c r="I230" s="3"/>
      <c r="J230" s="3"/>
      <c r="K230" s="3"/>
      <c r="L230" s="3"/>
      <c r="M230" s="3"/>
      <c r="N230" s="3"/>
      <c r="O230" s="3"/>
      <c r="P230" s="3"/>
      <c r="Q230" s="3"/>
      <c r="R230" s="3"/>
      <c r="S230" s="3"/>
      <c r="T230" s="3"/>
      <c r="U230" s="3"/>
      <c r="V230" s="3"/>
    </row>
    <row r="231" spans="1:22" x14ac:dyDescent="0.2">
      <c r="A231" s="3"/>
      <c r="B231" s="3"/>
      <c r="C231" s="3"/>
      <c r="D231" s="3"/>
      <c r="E231" s="3"/>
      <c r="F231" s="3"/>
      <c r="G231" s="3"/>
      <c r="H231" s="3"/>
      <c r="I231" s="3"/>
      <c r="J231" s="3"/>
      <c r="K231" s="3"/>
      <c r="L231" s="3"/>
      <c r="M231" s="3"/>
      <c r="N231" s="3"/>
      <c r="O231" s="3"/>
      <c r="P231" s="3"/>
      <c r="Q231" s="3"/>
      <c r="R231" s="3"/>
      <c r="S231" s="3"/>
      <c r="T231" s="3"/>
      <c r="U231" s="3"/>
      <c r="V231" s="3"/>
    </row>
    <row r="232" spans="1:22" x14ac:dyDescent="0.2">
      <c r="A232" s="5"/>
      <c r="B232" s="5"/>
      <c r="C232" s="5"/>
      <c r="D232" s="5"/>
      <c r="E232" s="5"/>
      <c r="F232" s="5"/>
      <c r="G232" s="5"/>
      <c r="H232" s="5"/>
      <c r="I232" s="5"/>
      <c r="J232" s="5"/>
      <c r="K232" s="5"/>
      <c r="L232" s="5"/>
      <c r="M232" s="5"/>
      <c r="N232" s="5"/>
      <c r="O232" s="5"/>
      <c r="P232" s="5"/>
      <c r="Q232" s="5"/>
      <c r="R232" s="5"/>
      <c r="S232" s="5"/>
      <c r="T232" s="5"/>
      <c r="U232" s="5"/>
      <c r="V232" s="5"/>
    </row>
    <row r="233" spans="1:22" x14ac:dyDescent="0.2">
      <c r="A233" s="5"/>
      <c r="B233" s="5"/>
      <c r="C233" s="5"/>
      <c r="D233" s="5"/>
      <c r="E233" s="5"/>
      <c r="F233" s="5"/>
      <c r="G233" s="5"/>
      <c r="H233" s="5"/>
      <c r="I233" s="5"/>
      <c r="J233" s="5"/>
      <c r="K233" s="5"/>
      <c r="L233" s="5"/>
      <c r="M233" s="5"/>
      <c r="N233" s="5"/>
      <c r="O233" s="5"/>
      <c r="P233" s="5"/>
      <c r="Q233" s="5"/>
      <c r="R233" s="5"/>
      <c r="S233" s="5"/>
      <c r="T233" s="5"/>
      <c r="U233" s="5"/>
      <c r="V233" s="5"/>
    </row>
    <row r="234" spans="1:22" x14ac:dyDescent="0.2">
      <c r="A234" s="5"/>
      <c r="B234" s="5"/>
      <c r="C234" s="5"/>
      <c r="D234" s="5"/>
      <c r="E234" s="5"/>
      <c r="F234" s="5"/>
      <c r="G234" s="5"/>
      <c r="H234" s="5"/>
      <c r="I234" s="5"/>
      <c r="J234" s="5"/>
      <c r="K234" s="5"/>
      <c r="L234" s="5"/>
      <c r="M234" s="5"/>
      <c r="N234" s="5"/>
      <c r="O234" s="5"/>
      <c r="P234" s="5"/>
      <c r="Q234" s="5"/>
      <c r="R234" s="5"/>
      <c r="S234" s="5"/>
      <c r="T234" s="5"/>
      <c r="U234" s="5"/>
      <c r="V234" s="5"/>
    </row>
    <row r="235" spans="1:22" x14ac:dyDescent="0.2">
      <c r="A235" s="5"/>
      <c r="B235" s="5"/>
      <c r="C235" s="5"/>
      <c r="D235" s="5"/>
      <c r="E235" s="5"/>
      <c r="F235" s="5"/>
      <c r="G235" s="5"/>
      <c r="H235" s="5"/>
      <c r="I235" s="5"/>
      <c r="J235" s="5"/>
      <c r="K235" s="5"/>
      <c r="L235" s="5"/>
      <c r="M235" s="5"/>
      <c r="N235" s="5"/>
      <c r="O235" s="5"/>
      <c r="P235" s="5"/>
      <c r="Q235" s="5"/>
      <c r="R235" s="5"/>
      <c r="S235" s="5"/>
      <c r="T235" s="5"/>
      <c r="U235" s="5"/>
      <c r="V235" s="5"/>
    </row>
    <row r="236" spans="1:22" x14ac:dyDescent="0.2">
      <c r="A236" s="5"/>
      <c r="B236" s="5"/>
      <c r="C236" s="5"/>
      <c r="D236" s="5"/>
      <c r="E236" s="5"/>
      <c r="F236" s="5"/>
      <c r="G236" s="5"/>
      <c r="H236" s="5"/>
      <c r="I236" s="5"/>
      <c r="J236" s="5"/>
      <c r="K236" s="5"/>
      <c r="L236" s="5"/>
      <c r="M236" s="5"/>
      <c r="N236" s="5"/>
      <c r="O236" s="5"/>
      <c r="P236" s="5"/>
      <c r="Q236" s="5"/>
      <c r="R236" s="5"/>
      <c r="S236" s="5"/>
      <c r="T236" s="5"/>
      <c r="U236" s="5"/>
      <c r="V236" s="5"/>
    </row>
    <row r="237" spans="1:22" x14ac:dyDescent="0.2">
      <c r="A237" s="5"/>
      <c r="B237" s="5"/>
      <c r="C237" s="5"/>
      <c r="D237" s="5"/>
      <c r="E237" s="5"/>
      <c r="F237" s="5"/>
      <c r="G237" s="5"/>
      <c r="H237" s="5"/>
      <c r="I237" s="5"/>
      <c r="J237" s="5"/>
      <c r="K237" s="5"/>
      <c r="L237" s="5"/>
      <c r="M237" s="5"/>
      <c r="N237" s="5"/>
      <c r="O237" s="5"/>
      <c r="P237" s="5"/>
      <c r="Q237" s="5"/>
      <c r="R237" s="5"/>
      <c r="S237" s="5"/>
      <c r="T237" s="5"/>
      <c r="U237" s="5"/>
      <c r="V237" s="5"/>
    </row>
    <row r="238" spans="1:22" x14ac:dyDescent="0.2">
      <c r="A238" s="5"/>
      <c r="B238" s="5"/>
      <c r="C238" s="5"/>
      <c r="D238" s="5"/>
      <c r="E238" s="5"/>
      <c r="F238" s="5"/>
      <c r="G238" s="5"/>
      <c r="H238" s="5"/>
      <c r="I238" s="5"/>
      <c r="J238" s="5"/>
      <c r="K238" s="5"/>
      <c r="L238" s="5"/>
      <c r="M238" s="5"/>
      <c r="N238" s="5"/>
      <c r="O238" s="5"/>
      <c r="P238" s="5"/>
      <c r="Q238" s="5"/>
      <c r="R238" s="5"/>
      <c r="S238" s="5"/>
      <c r="T238" s="5"/>
      <c r="U238" s="5"/>
      <c r="V238" s="5"/>
    </row>
    <row r="239" spans="1:22" x14ac:dyDescent="0.2">
      <c r="A239" s="5"/>
      <c r="B239" s="5"/>
      <c r="C239" s="5"/>
      <c r="D239" s="5"/>
      <c r="E239" s="5"/>
      <c r="F239" s="5"/>
      <c r="G239" s="5"/>
      <c r="H239" s="5"/>
      <c r="I239" s="5"/>
      <c r="J239" s="5"/>
      <c r="K239" s="5"/>
      <c r="L239" s="5"/>
      <c r="M239" s="5"/>
      <c r="N239" s="5"/>
      <c r="O239" s="5"/>
      <c r="P239" s="5"/>
      <c r="Q239" s="5"/>
      <c r="R239" s="5"/>
      <c r="S239" s="5"/>
      <c r="T239" s="5"/>
      <c r="U239" s="5"/>
      <c r="V239" s="5"/>
    </row>
    <row r="240" spans="1:22" x14ac:dyDescent="0.2">
      <c r="A240" s="5"/>
      <c r="B240" s="5"/>
      <c r="C240" s="5"/>
      <c r="D240" s="5"/>
      <c r="E240" s="5"/>
      <c r="F240" s="5"/>
      <c r="G240" s="5"/>
      <c r="H240" s="5"/>
      <c r="I240" s="5"/>
      <c r="J240" s="5"/>
      <c r="K240" s="5"/>
      <c r="L240" s="5"/>
      <c r="M240" s="5"/>
      <c r="N240" s="5"/>
      <c r="O240" s="5"/>
      <c r="P240" s="5"/>
      <c r="Q240" s="5"/>
      <c r="R240" s="5"/>
      <c r="S240" s="5"/>
      <c r="T240" s="5"/>
      <c r="U240" s="5"/>
      <c r="V240" s="5"/>
    </row>
    <row r="241" spans="1:22" x14ac:dyDescent="0.2">
      <c r="A241" s="5"/>
      <c r="B241" s="5"/>
      <c r="C241" s="5"/>
      <c r="D241" s="5"/>
      <c r="E241" s="5"/>
      <c r="F241" s="5"/>
      <c r="G241" s="5"/>
      <c r="H241" s="5"/>
      <c r="I241" s="5"/>
      <c r="J241" s="5"/>
      <c r="K241" s="5"/>
      <c r="L241" s="5"/>
      <c r="M241" s="5"/>
      <c r="N241" s="5"/>
      <c r="O241" s="5"/>
      <c r="P241" s="5"/>
      <c r="Q241" s="5"/>
      <c r="R241" s="5"/>
      <c r="S241" s="5"/>
      <c r="T241" s="5"/>
      <c r="U241" s="5"/>
      <c r="V241" s="5"/>
    </row>
    <row r="242" spans="1:22" x14ac:dyDescent="0.2">
      <c r="A242" s="5"/>
      <c r="B242" s="5"/>
      <c r="C242" s="5"/>
      <c r="D242" s="5"/>
      <c r="E242" s="5"/>
      <c r="F242" s="5"/>
      <c r="G242" s="5"/>
      <c r="H242" s="5"/>
      <c r="I242" s="5"/>
      <c r="J242" s="5"/>
      <c r="K242" s="5"/>
      <c r="L242" s="5"/>
      <c r="M242" s="5"/>
      <c r="N242" s="5"/>
      <c r="O242" s="5"/>
      <c r="P242" s="5"/>
      <c r="Q242" s="5"/>
      <c r="R242" s="5"/>
      <c r="S242" s="5"/>
      <c r="T242" s="5"/>
      <c r="U242" s="5"/>
      <c r="V242" s="5"/>
    </row>
    <row r="243" spans="1:22" x14ac:dyDescent="0.2">
      <c r="A243" s="5"/>
      <c r="B243" s="5"/>
      <c r="C243" s="5"/>
      <c r="D243" s="5"/>
      <c r="E243" s="5"/>
      <c r="F243" s="5"/>
      <c r="G243" s="5"/>
      <c r="H243" s="5"/>
      <c r="I243" s="5"/>
      <c r="J243" s="5"/>
      <c r="K243" s="5"/>
      <c r="L243" s="5"/>
      <c r="M243" s="5"/>
      <c r="N243" s="5"/>
      <c r="O243" s="5"/>
      <c r="P243" s="5"/>
      <c r="Q243" s="5"/>
      <c r="R243" s="5"/>
      <c r="S243" s="5"/>
      <c r="T243" s="5"/>
      <c r="U243" s="5"/>
      <c r="V243" s="5"/>
    </row>
    <row r="244" spans="1:22" x14ac:dyDescent="0.2">
      <c r="A244" s="5"/>
      <c r="B244" s="5"/>
      <c r="C244" s="5"/>
      <c r="D244" s="5"/>
      <c r="E244" s="5"/>
      <c r="F244" s="5"/>
      <c r="G244" s="5"/>
      <c r="H244" s="5"/>
      <c r="I244" s="5"/>
      <c r="J244" s="5"/>
      <c r="K244" s="5"/>
      <c r="L244" s="5"/>
      <c r="M244" s="5"/>
      <c r="N244" s="5"/>
      <c r="O244" s="5"/>
      <c r="P244" s="5"/>
      <c r="Q244" s="5"/>
      <c r="R244" s="5"/>
      <c r="S244" s="5"/>
      <c r="T244" s="5"/>
      <c r="U244" s="5"/>
      <c r="V244" s="5"/>
    </row>
    <row r="245" spans="1:22" x14ac:dyDescent="0.2">
      <c r="A245" s="5"/>
      <c r="B245" s="5"/>
      <c r="C245" s="5"/>
      <c r="D245" s="5"/>
      <c r="E245" s="5"/>
      <c r="F245" s="5"/>
      <c r="G245" s="5"/>
      <c r="H245" s="5"/>
      <c r="I245" s="5"/>
      <c r="J245" s="5"/>
      <c r="K245" s="5"/>
      <c r="L245" s="5"/>
      <c r="M245" s="5"/>
      <c r="N245" s="5"/>
      <c r="O245" s="5"/>
      <c r="P245" s="5"/>
      <c r="Q245" s="5"/>
      <c r="R245" s="5"/>
      <c r="S245" s="5"/>
      <c r="T245" s="5"/>
      <c r="U245" s="5"/>
      <c r="V245" s="5"/>
    </row>
    <row r="246" spans="1:22" x14ac:dyDescent="0.2">
      <c r="A246" s="5"/>
      <c r="B246" s="5"/>
      <c r="C246" s="5"/>
      <c r="D246" s="5"/>
      <c r="E246" s="5"/>
      <c r="F246" s="5"/>
      <c r="G246" s="5"/>
      <c r="H246" s="5"/>
      <c r="I246" s="5"/>
      <c r="J246" s="5"/>
      <c r="K246" s="5"/>
      <c r="L246" s="5"/>
      <c r="M246" s="5"/>
      <c r="N246" s="5"/>
      <c r="O246" s="5"/>
      <c r="P246" s="5"/>
      <c r="Q246" s="5"/>
      <c r="R246" s="5"/>
      <c r="S246" s="5"/>
      <c r="T246" s="5"/>
      <c r="U246" s="5"/>
      <c r="V246" s="5"/>
    </row>
    <row r="247" spans="1:22" x14ac:dyDescent="0.2">
      <c r="A247" s="5"/>
      <c r="B247" s="5"/>
      <c r="C247" s="5"/>
      <c r="D247" s="5"/>
      <c r="E247" s="5"/>
      <c r="F247" s="5"/>
      <c r="G247" s="5"/>
      <c r="H247" s="5"/>
      <c r="I247" s="5"/>
      <c r="J247" s="5"/>
      <c r="K247" s="5"/>
      <c r="L247" s="5"/>
      <c r="M247" s="5"/>
      <c r="N247" s="5"/>
      <c r="O247" s="5"/>
      <c r="P247" s="5"/>
      <c r="Q247" s="5"/>
      <c r="R247" s="5"/>
      <c r="S247" s="5"/>
      <c r="T247" s="5"/>
      <c r="U247" s="5"/>
      <c r="V247" s="5"/>
    </row>
    <row r="248" spans="1:22" x14ac:dyDescent="0.2">
      <c r="A248" s="5"/>
      <c r="B248" s="5"/>
      <c r="C248" s="5"/>
      <c r="D248" s="5"/>
      <c r="E248" s="5"/>
      <c r="F248" s="5"/>
      <c r="G248" s="5"/>
      <c r="H248" s="5"/>
      <c r="I248" s="5"/>
      <c r="J248" s="5"/>
      <c r="K248" s="5"/>
      <c r="L248" s="5"/>
      <c r="M248" s="5"/>
      <c r="N248" s="5"/>
      <c r="O248" s="5"/>
      <c r="P248" s="5"/>
      <c r="Q248" s="5"/>
      <c r="R248" s="5"/>
      <c r="S248" s="5"/>
      <c r="T248" s="5"/>
      <c r="U248" s="5"/>
      <c r="V248" s="5"/>
    </row>
    <row r="249" spans="1:22" x14ac:dyDescent="0.2">
      <c r="A249" s="5"/>
      <c r="B249" s="5"/>
      <c r="C249" s="5"/>
      <c r="D249" s="5"/>
      <c r="E249" s="5"/>
      <c r="F249" s="5"/>
      <c r="G249" s="5"/>
      <c r="H249" s="5"/>
      <c r="I249" s="5"/>
      <c r="J249" s="5"/>
      <c r="K249" s="5"/>
      <c r="L249" s="5"/>
      <c r="M249" s="5"/>
      <c r="N249" s="5"/>
      <c r="O249" s="5"/>
      <c r="P249" s="5"/>
      <c r="Q249" s="5"/>
      <c r="R249" s="5"/>
      <c r="S249" s="5"/>
      <c r="T249" s="5"/>
      <c r="U249" s="5"/>
      <c r="V249" s="5"/>
    </row>
    <row r="250" spans="1:22" x14ac:dyDescent="0.2">
      <c r="A250" s="5"/>
      <c r="B250" s="5"/>
      <c r="C250" s="5"/>
      <c r="D250" s="5"/>
      <c r="E250" s="5"/>
      <c r="F250" s="5"/>
      <c r="G250" s="5"/>
      <c r="H250" s="5"/>
      <c r="I250" s="5"/>
      <c r="J250" s="5"/>
      <c r="K250" s="5"/>
      <c r="L250" s="5"/>
      <c r="M250" s="5"/>
      <c r="N250" s="5"/>
      <c r="O250" s="5"/>
      <c r="P250" s="5"/>
      <c r="Q250" s="5"/>
      <c r="R250" s="5"/>
      <c r="S250" s="5"/>
      <c r="T250" s="5"/>
      <c r="U250" s="5"/>
      <c r="V250" s="5"/>
    </row>
    <row r="251" spans="1:22" x14ac:dyDescent="0.2">
      <c r="A251" s="5"/>
      <c r="B251" s="5"/>
      <c r="C251" s="5"/>
      <c r="D251" s="5"/>
      <c r="E251" s="5"/>
      <c r="F251" s="5"/>
      <c r="G251" s="5"/>
      <c r="H251" s="5"/>
      <c r="I251" s="5"/>
      <c r="J251" s="5"/>
      <c r="K251" s="5"/>
      <c r="L251" s="5"/>
      <c r="M251" s="5"/>
      <c r="N251" s="5"/>
      <c r="O251" s="5"/>
      <c r="P251" s="5"/>
      <c r="Q251" s="5"/>
      <c r="R251" s="5"/>
      <c r="S251" s="5"/>
      <c r="T251" s="5"/>
      <c r="U251" s="5"/>
      <c r="V251" s="5"/>
    </row>
    <row r="252" spans="1:22" x14ac:dyDescent="0.2">
      <c r="A252" s="5"/>
      <c r="B252" s="5"/>
      <c r="C252" s="5"/>
      <c r="D252" s="5"/>
      <c r="E252" s="5"/>
      <c r="F252" s="5"/>
      <c r="G252" s="5"/>
      <c r="H252" s="5"/>
      <c r="I252" s="5"/>
      <c r="J252" s="5"/>
      <c r="K252" s="5"/>
      <c r="L252" s="5"/>
      <c r="M252" s="5"/>
      <c r="N252" s="5"/>
      <c r="O252" s="5"/>
      <c r="P252" s="5"/>
      <c r="Q252" s="5"/>
      <c r="R252" s="5"/>
      <c r="S252" s="5"/>
      <c r="T252" s="5"/>
      <c r="U252" s="5"/>
      <c r="V252" s="5"/>
    </row>
    <row r="253" spans="1:22" x14ac:dyDescent="0.2">
      <c r="A253" s="5"/>
      <c r="B253" s="5"/>
      <c r="C253" s="5"/>
      <c r="D253" s="5"/>
      <c r="E253" s="5"/>
      <c r="F253" s="5"/>
      <c r="G253" s="5"/>
      <c r="H253" s="5"/>
      <c r="I253" s="5"/>
      <c r="J253" s="5"/>
      <c r="K253" s="5"/>
      <c r="L253" s="5"/>
      <c r="M253" s="5"/>
      <c r="N253" s="5"/>
      <c r="O253" s="5"/>
      <c r="P253" s="5"/>
      <c r="Q253" s="5"/>
      <c r="R253" s="5"/>
      <c r="S253" s="5"/>
      <c r="T253" s="5"/>
      <c r="U253" s="5"/>
      <c r="V253" s="5"/>
    </row>
    <row r="254" spans="1:22" x14ac:dyDescent="0.2">
      <c r="A254" s="5"/>
      <c r="B254" s="5"/>
      <c r="C254" s="5"/>
      <c r="D254" s="5"/>
      <c r="E254" s="5"/>
      <c r="F254" s="5"/>
      <c r="G254" s="5"/>
      <c r="H254" s="5"/>
      <c r="I254" s="5"/>
      <c r="J254" s="5"/>
      <c r="K254" s="5"/>
      <c r="L254" s="5"/>
      <c r="M254" s="5"/>
      <c r="N254" s="5"/>
      <c r="O254" s="5"/>
      <c r="P254" s="5"/>
      <c r="Q254" s="5"/>
      <c r="R254" s="5"/>
      <c r="S254" s="5"/>
      <c r="T254" s="5"/>
      <c r="U254" s="5"/>
      <c r="V254" s="5"/>
    </row>
    <row r="255" spans="1:22" x14ac:dyDescent="0.2">
      <c r="A255" s="5"/>
      <c r="B255" s="5"/>
      <c r="C255" s="5"/>
      <c r="D255" s="5"/>
      <c r="E255" s="5"/>
      <c r="F255" s="5"/>
      <c r="G255" s="5"/>
      <c r="H255" s="5"/>
      <c r="I255" s="5"/>
      <c r="J255" s="5"/>
      <c r="K255" s="5"/>
      <c r="L255" s="5"/>
      <c r="M255" s="5"/>
      <c r="N255" s="5"/>
      <c r="O255" s="5"/>
      <c r="P255" s="5"/>
      <c r="Q255" s="5"/>
      <c r="R255" s="5"/>
      <c r="S255" s="5"/>
      <c r="T255" s="5"/>
      <c r="U255" s="5"/>
      <c r="V255" s="5"/>
    </row>
    <row r="256" spans="1:22" x14ac:dyDescent="0.2">
      <c r="A256" s="5"/>
      <c r="B256" s="5"/>
      <c r="C256" s="5"/>
      <c r="D256" s="5"/>
      <c r="E256" s="5"/>
      <c r="F256" s="5"/>
      <c r="G256" s="5"/>
      <c r="H256" s="5"/>
      <c r="I256" s="5"/>
      <c r="J256" s="5"/>
      <c r="K256" s="5"/>
      <c r="L256" s="5"/>
      <c r="M256" s="5"/>
      <c r="N256" s="5"/>
      <c r="O256" s="5"/>
      <c r="P256" s="5"/>
      <c r="Q256" s="5"/>
      <c r="R256" s="5"/>
      <c r="S256" s="5"/>
      <c r="T256" s="5"/>
      <c r="U256" s="5"/>
      <c r="V256" s="5"/>
    </row>
    <row r="257" spans="1:22" x14ac:dyDescent="0.2">
      <c r="A257" s="5"/>
      <c r="B257" s="5"/>
      <c r="C257" s="5"/>
      <c r="D257" s="5"/>
      <c r="E257" s="5"/>
      <c r="F257" s="5"/>
      <c r="G257" s="5"/>
      <c r="H257" s="5"/>
      <c r="I257" s="5"/>
      <c r="J257" s="5"/>
      <c r="K257" s="5"/>
      <c r="L257" s="5"/>
      <c r="M257" s="5"/>
      <c r="N257" s="5"/>
      <c r="O257" s="5"/>
      <c r="P257" s="5"/>
      <c r="Q257" s="5"/>
      <c r="R257" s="5"/>
      <c r="S257" s="5"/>
      <c r="T257" s="5"/>
      <c r="U257" s="5"/>
      <c r="V257" s="5"/>
    </row>
    <row r="258" spans="1:22" x14ac:dyDescent="0.2">
      <c r="A258" s="5"/>
      <c r="B258" s="5"/>
      <c r="C258" s="5"/>
      <c r="D258" s="5"/>
      <c r="E258" s="5"/>
      <c r="F258" s="5"/>
      <c r="G258" s="5"/>
      <c r="H258" s="5"/>
      <c r="I258" s="5"/>
      <c r="J258" s="5"/>
      <c r="K258" s="5"/>
      <c r="L258" s="5"/>
      <c r="M258" s="5"/>
      <c r="N258" s="5"/>
      <c r="O258" s="5"/>
      <c r="P258" s="5"/>
      <c r="Q258" s="5"/>
      <c r="R258" s="5"/>
      <c r="S258" s="5"/>
      <c r="T258" s="5"/>
      <c r="U258" s="5"/>
      <c r="V258" s="5"/>
    </row>
    <row r="259" spans="1:22" x14ac:dyDescent="0.2">
      <c r="A259" s="5"/>
      <c r="B259" s="5"/>
      <c r="C259" s="5"/>
      <c r="D259" s="5"/>
      <c r="E259" s="5"/>
      <c r="F259" s="5"/>
      <c r="G259" s="5"/>
      <c r="H259" s="5"/>
      <c r="I259" s="5"/>
      <c r="J259" s="5"/>
      <c r="K259" s="5"/>
      <c r="L259" s="5"/>
      <c r="M259" s="5"/>
      <c r="N259" s="5"/>
      <c r="O259" s="5"/>
      <c r="P259" s="5"/>
      <c r="Q259" s="5"/>
      <c r="R259" s="5"/>
      <c r="S259" s="5"/>
      <c r="T259" s="5"/>
      <c r="U259" s="5"/>
      <c r="V259" s="5"/>
    </row>
    <row r="260" spans="1:22" x14ac:dyDescent="0.2">
      <c r="A260" s="5"/>
      <c r="B260" s="5"/>
      <c r="C260" s="5"/>
      <c r="D260" s="5"/>
      <c r="E260" s="5"/>
      <c r="F260" s="5"/>
      <c r="G260" s="5"/>
      <c r="H260" s="5"/>
      <c r="I260" s="5"/>
      <c r="J260" s="5"/>
      <c r="K260" s="5"/>
      <c r="L260" s="5"/>
      <c r="M260" s="5"/>
      <c r="N260" s="5"/>
      <c r="O260" s="5"/>
      <c r="P260" s="5"/>
      <c r="Q260" s="5"/>
      <c r="R260" s="5"/>
      <c r="S260" s="5"/>
      <c r="T260" s="5"/>
      <c r="U260" s="5"/>
      <c r="V260" s="5"/>
    </row>
    <row r="261" spans="1:22" x14ac:dyDescent="0.2">
      <c r="A261" s="5"/>
      <c r="B261" s="5"/>
      <c r="C261" s="5"/>
      <c r="D261" s="5"/>
      <c r="E261" s="5"/>
      <c r="F261" s="5"/>
      <c r="G261" s="5"/>
      <c r="H261" s="5"/>
      <c r="I261" s="5"/>
      <c r="J261" s="5"/>
      <c r="K261" s="5"/>
      <c r="L261" s="5"/>
      <c r="M261" s="5"/>
      <c r="N261" s="5"/>
      <c r="O261" s="5"/>
      <c r="P261" s="5"/>
      <c r="Q261" s="5"/>
      <c r="R261" s="5"/>
      <c r="S261" s="5"/>
      <c r="T261" s="5"/>
      <c r="U261" s="5"/>
      <c r="V261" s="5"/>
    </row>
    <row r="262" spans="1:22" x14ac:dyDescent="0.2">
      <c r="A262" s="5"/>
      <c r="B262" s="5"/>
      <c r="C262" s="5"/>
      <c r="D262" s="5"/>
      <c r="E262" s="5"/>
      <c r="F262" s="5"/>
      <c r="G262" s="5"/>
      <c r="H262" s="5"/>
      <c r="I262" s="5"/>
      <c r="J262" s="5"/>
      <c r="K262" s="5"/>
      <c r="L262" s="5"/>
      <c r="M262" s="5"/>
      <c r="N262" s="5"/>
      <c r="O262" s="5"/>
      <c r="P262" s="5"/>
      <c r="Q262" s="5"/>
      <c r="R262" s="5"/>
      <c r="S262" s="5"/>
      <c r="T262" s="5"/>
      <c r="U262" s="5"/>
      <c r="V262" s="5"/>
    </row>
    <row r="263" spans="1:22" x14ac:dyDescent="0.2">
      <c r="A263" s="5"/>
      <c r="B263" s="5"/>
      <c r="C263" s="5"/>
      <c r="D263" s="5"/>
      <c r="E263" s="5"/>
      <c r="F263" s="5"/>
      <c r="G263" s="5"/>
      <c r="H263" s="5"/>
      <c r="I263" s="5"/>
      <c r="J263" s="5"/>
      <c r="K263" s="5"/>
      <c r="L263" s="5"/>
      <c r="M263" s="5"/>
      <c r="N263" s="5"/>
      <c r="O263" s="5"/>
      <c r="P263" s="5"/>
      <c r="Q263" s="5"/>
      <c r="R263" s="5"/>
      <c r="S263" s="5"/>
      <c r="T263" s="5"/>
      <c r="U263" s="5"/>
      <c r="V263" s="5"/>
    </row>
    <row r="264" spans="1:22" x14ac:dyDescent="0.2">
      <c r="A264" s="5"/>
      <c r="B264" s="5"/>
      <c r="C264" s="5"/>
      <c r="D264" s="5"/>
      <c r="E264" s="5"/>
      <c r="F264" s="5"/>
      <c r="G264" s="5"/>
      <c r="H264" s="5"/>
      <c r="I264" s="5"/>
      <c r="J264" s="5"/>
      <c r="K264" s="5"/>
      <c r="L264" s="5"/>
      <c r="M264" s="5"/>
      <c r="N264" s="5"/>
      <c r="O264" s="5"/>
      <c r="P264" s="5"/>
      <c r="Q264" s="5"/>
      <c r="R264" s="5"/>
      <c r="S264" s="5"/>
      <c r="T264" s="5"/>
      <c r="U264" s="5"/>
      <c r="V264" s="5"/>
    </row>
    <row r="265" spans="1:22" x14ac:dyDescent="0.2">
      <c r="A265" s="5"/>
      <c r="B265" s="5"/>
      <c r="C265" s="5"/>
      <c r="D265" s="5"/>
      <c r="E265" s="5"/>
      <c r="F265" s="5"/>
      <c r="G265" s="5"/>
      <c r="H265" s="5"/>
      <c r="I265" s="5"/>
      <c r="J265" s="5"/>
      <c r="K265" s="5"/>
      <c r="L265" s="5"/>
      <c r="M265" s="5"/>
      <c r="N265" s="5"/>
      <c r="O265" s="5"/>
      <c r="P265" s="5"/>
      <c r="Q265" s="5"/>
      <c r="R265" s="5"/>
      <c r="S265" s="5"/>
      <c r="T265" s="5"/>
      <c r="U265" s="5"/>
      <c r="V265" s="5"/>
    </row>
    <row r="266" spans="1:22" x14ac:dyDescent="0.2">
      <c r="A266" s="5"/>
      <c r="B266" s="5"/>
      <c r="C266" s="5"/>
      <c r="D266" s="5"/>
      <c r="E266" s="5"/>
      <c r="F266" s="5"/>
      <c r="G266" s="5"/>
      <c r="H266" s="5"/>
      <c r="I266" s="5"/>
      <c r="J266" s="5"/>
      <c r="K266" s="5"/>
      <c r="L266" s="5"/>
      <c r="M266" s="5"/>
      <c r="N266" s="5"/>
      <c r="O266" s="5"/>
      <c r="P266" s="5"/>
      <c r="Q266" s="5"/>
      <c r="R266" s="5"/>
      <c r="S266" s="5"/>
      <c r="T266" s="5"/>
      <c r="U266" s="5"/>
      <c r="V266" s="5"/>
    </row>
    <row r="267" spans="1:22" x14ac:dyDescent="0.2">
      <c r="A267" s="5"/>
      <c r="B267" s="5"/>
      <c r="C267" s="5"/>
      <c r="D267" s="5"/>
      <c r="E267" s="5"/>
      <c r="F267" s="5"/>
      <c r="G267" s="5"/>
      <c r="H267" s="5"/>
      <c r="I267" s="5"/>
      <c r="J267" s="5"/>
      <c r="K267" s="5"/>
      <c r="L267" s="5"/>
      <c r="M267" s="5"/>
      <c r="N267" s="5"/>
      <c r="O267" s="5"/>
      <c r="P267" s="5"/>
      <c r="Q267" s="5"/>
      <c r="R267" s="5"/>
      <c r="S267" s="5"/>
      <c r="T267" s="5"/>
      <c r="U267" s="5"/>
      <c r="V267" s="5"/>
    </row>
    <row r="268" spans="1:22" x14ac:dyDescent="0.2">
      <c r="A268" s="5"/>
      <c r="B268" s="5"/>
      <c r="C268" s="5"/>
      <c r="D268" s="5"/>
      <c r="E268" s="5"/>
      <c r="F268" s="5"/>
      <c r="G268" s="5"/>
      <c r="H268" s="5"/>
      <c r="I268" s="5"/>
      <c r="J268" s="5"/>
      <c r="K268" s="5"/>
      <c r="L268" s="5"/>
      <c r="M268" s="5"/>
      <c r="N268" s="5"/>
      <c r="O268" s="5"/>
      <c r="P268" s="5"/>
      <c r="Q268" s="5"/>
      <c r="R268" s="5"/>
      <c r="S268" s="5"/>
      <c r="T268" s="5"/>
      <c r="U268" s="5"/>
      <c r="V268" s="5"/>
    </row>
    <row r="269" spans="1:22" x14ac:dyDescent="0.2">
      <c r="A269" s="5"/>
      <c r="B269" s="5"/>
      <c r="C269" s="5"/>
      <c r="D269" s="5"/>
      <c r="E269" s="5"/>
      <c r="F269" s="5"/>
      <c r="G269" s="5"/>
      <c r="H269" s="5"/>
      <c r="I269" s="5"/>
      <c r="J269" s="5"/>
      <c r="K269" s="5"/>
      <c r="L269" s="5"/>
      <c r="M269" s="5"/>
      <c r="N269" s="5"/>
      <c r="O269" s="5"/>
      <c r="P269" s="5"/>
      <c r="Q269" s="5"/>
      <c r="R269" s="5"/>
      <c r="S269" s="5"/>
      <c r="T269" s="5"/>
      <c r="U269" s="5"/>
      <c r="V269" s="5"/>
    </row>
    <row r="270" spans="1:22" x14ac:dyDescent="0.2">
      <c r="A270" s="5"/>
      <c r="B270" s="5"/>
      <c r="C270" s="5"/>
      <c r="D270" s="5"/>
      <c r="E270" s="5"/>
      <c r="F270" s="5"/>
      <c r="G270" s="5"/>
      <c r="H270" s="5"/>
      <c r="I270" s="5"/>
      <c r="J270" s="5"/>
      <c r="K270" s="5"/>
      <c r="L270" s="5"/>
      <c r="M270" s="5"/>
      <c r="N270" s="5"/>
      <c r="O270" s="5"/>
      <c r="P270" s="5"/>
      <c r="Q270" s="5"/>
      <c r="R270" s="5"/>
      <c r="S270" s="5"/>
      <c r="T270" s="5"/>
      <c r="U270" s="5"/>
      <c r="V270" s="5"/>
    </row>
    <row r="271" spans="1:22" x14ac:dyDescent="0.2">
      <c r="A271" s="5"/>
      <c r="B271" s="5"/>
      <c r="C271" s="5"/>
      <c r="D271" s="5"/>
      <c r="E271" s="5"/>
      <c r="F271" s="5"/>
      <c r="G271" s="5"/>
      <c r="H271" s="5"/>
      <c r="I271" s="5"/>
      <c r="J271" s="5"/>
      <c r="K271" s="5"/>
      <c r="L271" s="5"/>
      <c r="M271" s="5"/>
      <c r="N271" s="5"/>
      <c r="O271" s="5"/>
      <c r="P271" s="5"/>
      <c r="Q271" s="5"/>
      <c r="R271" s="5"/>
      <c r="S271" s="5"/>
      <c r="T271" s="5"/>
      <c r="U271" s="5"/>
      <c r="V271" s="5"/>
    </row>
    <row r="272" spans="1:22" x14ac:dyDescent="0.2">
      <c r="A272" s="5"/>
      <c r="B272" s="5"/>
      <c r="C272" s="5"/>
      <c r="D272" s="5"/>
      <c r="E272" s="5"/>
      <c r="F272" s="5"/>
      <c r="G272" s="5"/>
      <c r="H272" s="5"/>
      <c r="I272" s="5"/>
      <c r="J272" s="5"/>
      <c r="K272" s="5"/>
      <c r="L272" s="5"/>
      <c r="M272" s="5"/>
      <c r="N272" s="5"/>
      <c r="O272" s="5"/>
      <c r="P272" s="5"/>
      <c r="Q272" s="5"/>
      <c r="R272" s="5"/>
      <c r="S272" s="5"/>
      <c r="T272" s="5"/>
      <c r="U272" s="5"/>
      <c r="V272" s="5"/>
    </row>
    <row r="273" spans="1:22" x14ac:dyDescent="0.2">
      <c r="A273" s="5"/>
      <c r="B273" s="5"/>
      <c r="C273" s="5"/>
      <c r="D273" s="5"/>
      <c r="E273" s="5"/>
      <c r="F273" s="5"/>
      <c r="G273" s="5"/>
      <c r="H273" s="5"/>
      <c r="I273" s="5"/>
      <c r="J273" s="5"/>
      <c r="K273" s="5"/>
      <c r="L273" s="5"/>
      <c r="M273" s="5"/>
      <c r="N273" s="5"/>
      <c r="O273" s="5"/>
      <c r="P273" s="5"/>
      <c r="Q273" s="5"/>
      <c r="R273" s="5"/>
      <c r="S273" s="5"/>
      <c r="T273" s="5"/>
      <c r="U273" s="5"/>
      <c r="V273" s="5"/>
    </row>
    <row r="274" spans="1:22" x14ac:dyDescent="0.2">
      <c r="A274" s="5" t="s">
        <v>62</v>
      </c>
      <c r="B274" s="5"/>
      <c r="C274" s="5"/>
      <c r="D274" s="5"/>
      <c r="E274" s="5"/>
      <c r="F274" s="5"/>
      <c r="G274" s="5"/>
      <c r="H274" s="5"/>
      <c r="I274" s="5"/>
      <c r="J274" s="5"/>
      <c r="K274" s="5"/>
      <c r="L274" s="5"/>
      <c r="M274" s="5"/>
      <c r="N274" s="5"/>
      <c r="O274" s="5"/>
      <c r="P274" s="5"/>
      <c r="Q274" s="5"/>
      <c r="R274" s="5"/>
      <c r="S274" s="5"/>
      <c r="T274" s="5"/>
      <c r="U274" s="5"/>
      <c r="V274" s="5"/>
    </row>
    <row r="275" spans="1:22" x14ac:dyDescent="0.2">
      <c r="A275" s="5"/>
      <c r="B275" s="5"/>
      <c r="C275" s="5"/>
      <c r="D275" s="5"/>
      <c r="E275" s="5"/>
      <c r="F275" s="5"/>
      <c r="G275" s="5"/>
      <c r="H275" s="5"/>
      <c r="I275" s="5"/>
      <c r="J275" s="5"/>
      <c r="K275" s="5"/>
      <c r="L275" s="5"/>
      <c r="M275" s="5"/>
      <c r="N275" s="5"/>
      <c r="O275" s="5"/>
      <c r="P275" s="5"/>
      <c r="Q275" s="5"/>
      <c r="R275" s="5"/>
      <c r="S275" s="5"/>
      <c r="T275" s="5"/>
      <c r="U275" s="5"/>
      <c r="V275" s="5"/>
    </row>
    <row r="276" spans="1:22" x14ac:dyDescent="0.2">
      <c r="A276" s="5"/>
      <c r="B276" s="5"/>
      <c r="C276" s="5"/>
      <c r="D276" s="5"/>
      <c r="E276" s="5"/>
      <c r="F276" s="5"/>
      <c r="G276" s="5"/>
      <c r="H276" s="5"/>
      <c r="I276" s="5"/>
      <c r="J276" s="5"/>
      <c r="K276" s="5"/>
      <c r="L276" s="5"/>
      <c r="M276" s="5"/>
      <c r="N276" s="5"/>
      <c r="O276" s="5"/>
      <c r="P276" s="5"/>
      <c r="Q276" s="5"/>
      <c r="R276" s="5"/>
      <c r="S276" s="5"/>
      <c r="T276" s="5"/>
      <c r="U276" s="5"/>
      <c r="V276" s="5"/>
    </row>
    <row r="277" spans="1:22" x14ac:dyDescent="0.2">
      <c r="A277" s="5"/>
      <c r="B277" s="5"/>
      <c r="C277" s="5"/>
      <c r="D277" s="5"/>
      <c r="E277" s="5"/>
      <c r="F277" s="5"/>
      <c r="G277" s="5"/>
      <c r="H277" s="5"/>
      <c r="I277" s="5"/>
      <c r="J277" s="5"/>
      <c r="K277" s="5"/>
      <c r="L277" s="5"/>
      <c r="M277" s="5"/>
      <c r="N277" s="5"/>
      <c r="O277" s="5"/>
      <c r="P277" s="5"/>
      <c r="Q277" s="5"/>
      <c r="R277" s="5"/>
      <c r="S277" s="5"/>
      <c r="T277" s="5"/>
      <c r="U277" s="5"/>
      <c r="V277" s="5"/>
    </row>
    <row r="278" spans="1:22" x14ac:dyDescent="0.2">
      <c r="A278" s="5"/>
      <c r="B278" s="5"/>
      <c r="C278" s="5"/>
      <c r="D278" s="5"/>
      <c r="E278" s="5"/>
      <c r="F278" s="5"/>
      <c r="G278" s="5"/>
      <c r="H278" s="5"/>
      <c r="I278" s="5"/>
      <c r="J278" s="5"/>
      <c r="K278" s="5"/>
      <c r="L278" s="5"/>
      <c r="M278" s="5"/>
      <c r="N278" s="5"/>
      <c r="O278" s="5"/>
      <c r="P278" s="5"/>
      <c r="Q278" s="5"/>
      <c r="R278" s="5"/>
      <c r="S278" s="5"/>
      <c r="T278" s="5"/>
      <c r="U278" s="5"/>
      <c r="V278" s="5"/>
    </row>
    <row r="279" spans="1:22" x14ac:dyDescent="0.2">
      <c r="A279" s="5"/>
      <c r="B279" s="5"/>
      <c r="C279" s="5"/>
      <c r="D279" s="5"/>
      <c r="E279" s="5"/>
      <c r="F279" s="5"/>
      <c r="G279" s="5"/>
      <c r="H279" s="5"/>
      <c r="I279" s="5"/>
      <c r="J279" s="5"/>
      <c r="K279" s="5"/>
      <c r="L279" s="5"/>
      <c r="M279" s="5"/>
      <c r="N279" s="5"/>
      <c r="O279" s="5"/>
      <c r="P279" s="5"/>
      <c r="Q279" s="5"/>
      <c r="R279" s="5"/>
      <c r="S279" s="5"/>
      <c r="T279" s="5"/>
      <c r="U279" s="5"/>
      <c r="V279" s="5"/>
    </row>
    <row r="280" spans="1:22" x14ac:dyDescent="0.2">
      <c r="A280" s="5"/>
      <c r="B280" s="5"/>
      <c r="C280" s="5"/>
      <c r="D280" s="5"/>
      <c r="E280" s="5"/>
      <c r="F280" s="5"/>
      <c r="G280" s="5"/>
      <c r="H280" s="5"/>
      <c r="I280" s="5"/>
      <c r="J280" s="5"/>
      <c r="K280" s="5"/>
      <c r="L280" s="5"/>
      <c r="M280" s="5"/>
      <c r="N280" s="5"/>
      <c r="O280" s="5"/>
      <c r="P280" s="5"/>
      <c r="Q280" s="5"/>
      <c r="R280" s="5"/>
      <c r="S280" s="5"/>
      <c r="T280" s="5"/>
      <c r="U280" s="5"/>
      <c r="V280" s="5"/>
    </row>
    <row r="281" spans="1:22" x14ac:dyDescent="0.2">
      <c r="A281" s="5"/>
      <c r="B281" s="5"/>
      <c r="C281" s="5"/>
      <c r="D281" s="5"/>
      <c r="E281" s="5"/>
      <c r="F281" s="5"/>
      <c r="G281" s="5"/>
      <c r="H281" s="5"/>
      <c r="I281" s="5"/>
      <c r="J281" s="5"/>
      <c r="K281" s="5"/>
      <c r="L281" s="5"/>
      <c r="M281" s="5"/>
      <c r="N281" s="5"/>
      <c r="O281" s="5"/>
      <c r="P281" s="5"/>
      <c r="Q281" s="5"/>
      <c r="R281" s="5"/>
      <c r="S281" s="5"/>
      <c r="T281" s="5"/>
      <c r="U281" s="5"/>
      <c r="V281" s="5"/>
    </row>
    <row r="282" spans="1:22" x14ac:dyDescent="0.2">
      <c r="A282" s="5"/>
      <c r="B282" s="5"/>
      <c r="C282" s="5"/>
      <c r="D282" s="5"/>
      <c r="E282" s="5"/>
      <c r="F282" s="5"/>
      <c r="G282" s="5"/>
      <c r="H282" s="5"/>
      <c r="I282" s="5"/>
      <c r="J282" s="5"/>
      <c r="K282" s="5"/>
      <c r="L282" s="5"/>
      <c r="M282" s="5"/>
      <c r="N282" s="5"/>
      <c r="O282" s="5"/>
      <c r="P282" s="5"/>
      <c r="Q282" s="5"/>
      <c r="R282" s="5"/>
      <c r="S282" s="5"/>
      <c r="T282" s="5"/>
      <c r="U282" s="5"/>
      <c r="V282" s="5"/>
    </row>
    <row r="283" spans="1:22" x14ac:dyDescent="0.2">
      <c r="A283" s="5"/>
      <c r="B283" s="5"/>
      <c r="C283" s="5"/>
      <c r="D283" s="5"/>
      <c r="E283" s="5"/>
      <c r="F283" s="5"/>
      <c r="G283" s="5"/>
      <c r="H283" s="5"/>
      <c r="I283" s="5"/>
      <c r="J283" s="5"/>
      <c r="K283" s="5"/>
      <c r="L283" s="5"/>
      <c r="M283" s="5"/>
      <c r="N283" s="5"/>
      <c r="O283" s="5"/>
      <c r="P283" s="5"/>
      <c r="Q283" s="5"/>
      <c r="R283" s="5"/>
      <c r="S283" s="5"/>
      <c r="T283" s="5"/>
      <c r="U283" s="5"/>
      <c r="V283" s="5"/>
    </row>
    <row r="284" spans="1:22" x14ac:dyDescent="0.2">
      <c r="A284" s="5"/>
      <c r="B284" s="5"/>
      <c r="C284" s="5"/>
      <c r="D284" s="5"/>
      <c r="E284" s="5"/>
      <c r="F284" s="5"/>
      <c r="G284" s="5"/>
      <c r="H284" s="5"/>
      <c r="I284" s="5"/>
      <c r="J284" s="5"/>
      <c r="K284" s="5"/>
      <c r="L284" s="5"/>
      <c r="M284" s="5"/>
      <c r="N284" s="5"/>
      <c r="O284" s="5"/>
      <c r="P284" s="5"/>
      <c r="Q284" s="5"/>
      <c r="R284" s="5"/>
      <c r="S284" s="5"/>
      <c r="T284" s="5"/>
      <c r="U284" s="5"/>
      <c r="V284" s="5"/>
    </row>
    <row r="285" spans="1:22" x14ac:dyDescent="0.2">
      <c r="A285" s="5"/>
      <c r="B285" s="5"/>
      <c r="C285" s="5"/>
      <c r="D285" s="5"/>
      <c r="E285" s="5"/>
      <c r="F285" s="5"/>
      <c r="G285" s="5"/>
      <c r="H285" s="5"/>
      <c r="I285" s="5"/>
      <c r="J285" s="5"/>
      <c r="K285" s="5"/>
      <c r="L285" s="5"/>
      <c r="M285" s="5"/>
      <c r="N285" s="5"/>
      <c r="O285" s="5"/>
      <c r="P285" s="5"/>
      <c r="Q285" s="5"/>
      <c r="R285" s="5"/>
      <c r="S285" s="5"/>
      <c r="T285" s="5"/>
      <c r="U285" s="5"/>
      <c r="V285" s="5"/>
    </row>
    <row r="286" spans="1:22" x14ac:dyDescent="0.2">
      <c r="A286" s="5"/>
      <c r="B286" s="5"/>
      <c r="C286" s="5"/>
      <c r="D286" s="5"/>
      <c r="E286" s="5"/>
      <c r="F286" s="5"/>
      <c r="G286" s="5"/>
      <c r="H286" s="5"/>
      <c r="I286" s="5"/>
      <c r="J286" s="5"/>
      <c r="K286" s="5"/>
      <c r="L286" s="5"/>
      <c r="M286" s="5"/>
      <c r="N286" s="5"/>
      <c r="O286" s="5"/>
      <c r="P286" s="5"/>
      <c r="Q286" s="5"/>
      <c r="R286" s="5"/>
      <c r="S286" s="5"/>
      <c r="T286" s="5"/>
      <c r="U286" s="5"/>
      <c r="V286" s="5"/>
    </row>
    <row r="287" spans="1:22" x14ac:dyDescent="0.2">
      <c r="A287" s="5"/>
      <c r="B287" s="5"/>
      <c r="C287" s="5"/>
      <c r="D287" s="5"/>
      <c r="E287" s="5"/>
      <c r="F287" s="5"/>
      <c r="G287" s="5"/>
      <c r="H287" s="5"/>
      <c r="I287" s="5"/>
      <c r="J287" s="5"/>
      <c r="K287" s="5"/>
      <c r="L287" s="5"/>
      <c r="M287" s="5"/>
      <c r="N287" s="5"/>
      <c r="O287" s="5"/>
      <c r="P287" s="5"/>
      <c r="Q287" s="5"/>
      <c r="R287" s="5"/>
      <c r="S287" s="5"/>
      <c r="T287" s="5"/>
      <c r="U287" s="5"/>
      <c r="V287" s="5"/>
    </row>
    <row r="288" spans="1:22" x14ac:dyDescent="0.2">
      <c r="A288" s="5"/>
      <c r="B288" s="5"/>
      <c r="C288" s="5"/>
      <c r="D288" s="5"/>
      <c r="E288" s="5"/>
      <c r="F288" s="5"/>
      <c r="G288" s="5"/>
      <c r="H288" s="5"/>
      <c r="I288" s="5"/>
      <c r="J288" s="5"/>
      <c r="K288" s="5"/>
      <c r="L288" s="5"/>
      <c r="M288" s="5"/>
      <c r="N288" s="5"/>
      <c r="O288" s="5"/>
      <c r="P288" s="5"/>
      <c r="Q288" s="5"/>
      <c r="R288" s="5"/>
      <c r="S288" s="5"/>
      <c r="T288" s="5"/>
      <c r="U288" s="5"/>
      <c r="V288" s="5"/>
    </row>
    <row r="289" spans="1:22" x14ac:dyDescent="0.2">
      <c r="A289" s="5"/>
      <c r="B289" s="5"/>
      <c r="C289" s="5"/>
      <c r="D289" s="5"/>
      <c r="E289" s="5"/>
      <c r="F289" s="5"/>
      <c r="G289" s="5"/>
      <c r="H289" s="5"/>
      <c r="I289" s="5"/>
      <c r="J289" s="5"/>
      <c r="K289" s="5"/>
      <c r="L289" s="5"/>
      <c r="M289" s="5"/>
      <c r="N289" s="5"/>
      <c r="O289" s="5"/>
      <c r="P289" s="5"/>
      <c r="Q289" s="5"/>
      <c r="R289" s="5"/>
      <c r="S289" s="5"/>
      <c r="T289" s="5"/>
      <c r="U289" s="5"/>
      <c r="V289" s="5"/>
    </row>
    <row r="290" spans="1:22" x14ac:dyDescent="0.2">
      <c r="A290" s="5"/>
      <c r="B290" s="5"/>
      <c r="C290" s="5"/>
      <c r="D290" s="5"/>
      <c r="E290" s="5"/>
      <c r="F290" s="5"/>
      <c r="G290" s="5"/>
      <c r="H290" s="5"/>
      <c r="I290" s="5"/>
      <c r="J290" s="5"/>
      <c r="K290" s="5"/>
      <c r="L290" s="5"/>
      <c r="M290" s="5"/>
      <c r="N290" s="5"/>
      <c r="O290" s="5"/>
      <c r="P290" s="5"/>
      <c r="Q290" s="5"/>
      <c r="R290" s="5"/>
      <c r="S290" s="5"/>
      <c r="T290" s="5"/>
      <c r="U290" s="5"/>
      <c r="V290" s="5"/>
    </row>
    <row r="291" spans="1:22" x14ac:dyDescent="0.2">
      <c r="A291" s="5"/>
      <c r="B291" s="5"/>
      <c r="C291" s="5"/>
      <c r="D291" s="5"/>
      <c r="E291" s="5"/>
      <c r="F291" s="5"/>
      <c r="G291" s="5"/>
      <c r="H291" s="5"/>
      <c r="I291" s="5"/>
      <c r="J291" s="5"/>
      <c r="K291" s="5"/>
      <c r="L291" s="5"/>
      <c r="M291" s="5"/>
      <c r="N291" s="5"/>
      <c r="O291" s="5"/>
      <c r="P291" s="5"/>
      <c r="Q291" s="5"/>
      <c r="R291" s="5"/>
      <c r="S291" s="5"/>
      <c r="T291" s="5"/>
      <c r="U291" s="5"/>
      <c r="V291" s="5"/>
    </row>
    <row r="292" spans="1:22" x14ac:dyDescent="0.2">
      <c r="A292" s="5"/>
      <c r="B292" s="5"/>
      <c r="C292" s="5"/>
      <c r="D292" s="5"/>
      <c r="E292" s="5"/>
      <c r="F292" s="5"/>
      <c r="G292" s="5"/>
      <c r="H292" s="5"/>
      <c r="I292" s="5"/>
      <c r="J292" s="5"/>
      <c r="K292" s="5"/>
      <c r="L292" s="5"/>
      <c r="M292" s="5"/>
      <c r="N292" s="5"/>
      <c r="O292" s="5"/>
      <c r="P292" s="5"/>
      <c r="Q292" s="5"/>
      <c r="R292" s="5"/>
      <c r="S292" s="5"/>
      <c r="T292" s="5"/>
      <c r="U292" s="5"/>
      <c r="V292" s="5"/>
    </row>
    <row r="293" spans="1:22" x14ac:dyDescent="0.2">
      <c r="A293" s="5"/>
      <c r="B293" s="5"/>
      <c r="C293" s="5"/>
      <c r="D293" s="5"/>
      <c r="E293" s="5"/>
      <c r="F293" s="5"/>
      <c r="G293" s="5"/>
      <c r="H293" s="5"/>
      <c r="I293" s="5"/>
      <c r="J293" s="5"/>
      <c r="K293" s="5"/>
      <c r="L293" s="5"/>
      <c r="M293" s="5"/>
      <c r="N293" s="5"/>
      <c r="O293" s="5"/>
      <c r="P293" s="5"/>
      <c r="Q293" s="5"/>
      <c r="R293" s="5"/>
      <c r="S293" s="5"/>
      <c r="T293" s="5"/>
      <c r="U293" s="5"/>
      <c r="V293" s="5"/>
    </row>
    <row r="294" spans="1:22" x14ac:dyDescent="0.2">
      <c r="A294" s="5"/>
      <c r="B294" s="5"/>
      <c r="C294" s="5"/>
      <c r="D294" s="5"/>
      <c r="E294" s="5"/>
      <c r="F294" s="5"/>
      <c r="G294" s="5"/>
      <c r="H294" s="5"/>
      <c r="I294" s="5"/>
      <c r="J294" s="5"/>
      <c r="K294" s="5"/>
      <c r="L294" s="5"/>
      <c r="M294" s="5"/>
      <c r="N294" s="5"/>
      <c r="O294" s="5"/>
      <c r="P294" s="5"/>
      <c r="Q294" s="5"/>
      <c r="R294" s="5"/>
      <c r="S294" s="5"/>
      <c r="T294" s="5"/>
      <c r="U294" s="5"/>
      <c r="V294" s="5"/>
    </row>
    <row r="295" spans="1:22" x14ac:dyDescent="0.2">
      <c r="A295" s="5"/>
      <c r="B295" s="5"/>
      <c r="C295" s="5"/>
      <c r="D295" s="5"/>
      <c r="E295" s="5"/>
      <c r="F295" s="5"/>
      <c r="G295" s="5"/>
      <c r="H295" s="5"/>
      <c r="I295" s="5"/>
      <c r="J295" s="5"/>
      <c r="K295" s="5"/>
      <c r="L295" s="5"/>
      <c r="M295" s="5"/>
      <c r="N295" s="5"/>
      <c r="O295" s="5"/>
      <c r="P295" s="5"/>
      <c r="Q295" s="5"/>
      <c r="R295" s="5"/>
      <c r="S295" s="5"/>
      <c r="T295" s="5"/>
      <c r="U295" s="5"/>
      <c r="V295" s="5"/>
    </row>
    <row r="296" spans="1:22" x14ac:dyDescent="0.2">
      <c r="A296" s="5"/>
      <c r="B296" s="5"/>
      <c r="C296" s="5"/>
      <c r="D296" s="5"/>
      <c r="E296" s="5"/>
      <c r="F296" s="5"/>
      <c r="G296" s="5"/>
      <c r="H296" s="5"/>
      <c r="I296" s="5"/>
      <c r="J296" s="5"/>
      <c r="K296" s="5"/>
      <c r="L296" s="5"/>
      <c r="M296" s="5"/>
      <c r="N296" s="5"/>
      <c r="O296" s="5"/>
      <c r="P296" s="5"/>
      <c r="Q296" s="5"/>
      <c r="R296" s="5"/>
      <c r="S296" s="5"/>
      <c r="T296" s="5"/>
      <c r="U296" s="5"/>
      <c r="V296" s="5"/>
    </row>
    <row r="297" spans="1:22" x14ac:dyDescent="0.2">
      <c r="A297" s="5"/>
      <c r="B297" s="5"/>
      <c r="C297" s="5"/>
      <c r="D297" s="5"/>
      <c r="E297" s="5"/>
      <c r="F297" s="5"/>
      <c r="G297" s="5"/>
      <c r="H297" s="5"/>
      <c r="I297" s="5"/>
      <c r="J297" s="5"/>
      <c r="K297" s="5"/>
      <c r="L297" s="5"/>
      <c r="M297" s="5"/>
      <c r="N297" s="5"/>
      <c r="O297" s="5"/>
      <c r="P297" s="5"/>
      <c r="Q297" s="5"/>
      <c r="R297" s="5"/>
      <c r="S297" s="5"/>
      <c r="T297" s="5"/>
      <c r="U297" s="5"/>
      <c r="V297" s="5"/>
    </row>
    <row r="298" spans="1:22" x14ac:dyDescent="0.2">
      <c r="A298" s="5"/>
      <c r="B298" s="5"/>
      <c r="C298" s="5"/>
      <c r="D298" s="5"/>
      <c r="E298" s="5"/>
      <c r="F298" s="5"/>
      <c r="G298" s="5"/>
      <c r="H298" s="5"/>
      <c r="I298" s="5"/>
      <c r="J298" s="5"/>
      <c r="K298" s="5"/>
      <c r="L298" s="5"/>
      <c r="M298" s="5"/>
      <c r="N298" s="5"/>
      <c r="O298" s="5"/>
      <c r="P298" s="5"/>
      <c r="Q298" s="5"/>
      <c r="R298" s="5"/>
      <c r="S298" s="5"/>
      <c r="T298" s="5"/>
      <c r="U298" s="5"/>
      <c r="V298" s="5"/>
    </row>
    <row r="299" spans="1:22" x14ac:dyDescent="0.2">
      <c r="A299" s="5"/>
      <c r="B299" s="5"/>
      <c r="C299" s="5"/>
      <c r="D299" s="5"/>
      <c r="E299" s="5"/>
      <c r="F299" s="5"/>
      <c r="G299" s="5"/>
      <c r="H299" s="5"/>
      <c r="I299" s="5"/>
      <c r="J299" s="5"/>
      <c r="K299" s="5"/>
      <c r="L299" s="5"/>
      <c r="M299" s="5"/>
      <c r="N299" s="5"/>
      <c r="O299" s="5"/>
      <c r="P299" s="5"/>
      <c r="Q299" s="5"/>
      <c r="R299" s="5"/>
      <c r="S299" s="5"/>
      <c r="T299" s="5"/>
      <c r="U299" s="5"/>
      <c r="V299" s="5"/>
    </row>
    <row r="300" spans="1:22" x14ac:dyDescent="0.2">
      <c r="A300" s="5"/>
      <c r="B300" s="5"/>
      <c r="C300" s="5"/>
      <c r="D300" s="5"/>
      <c r="E300" s="5"/>
      <c r="F300" s="5"/>
      <c r="G300" s="5"/>
      <c r="H300" s="5"/>
      <c r="I300" s="5"/>
      <c r="J300" s="5"/>
      <c r="K300" s="5"/>
      <c r="L300" s="5"/>
      <c r="M300" s="5"/>
      <c r="N300" s="5"/>
      <c r="O300" s="5"/>
      <c r="P300" s="5"/>
      <c r="Q300" s="5"/>
      <c r="R300" s="5"/>
      <c r="S300" s="5"/>
      <c r="T300" s="5"/>
      <c r="U300" s="5"/>
      <c r="V300" s="5"/>
    </row>
    <row r="301" spans="1:22" x14ac:dyDescent="0.2">
      <c r="A301" s="5"/>
      <c r="B301" s="5"/>
      <c r="C301" s="5"/>
      <c r="D301" s="5"/>
      <c r="E301" s="5"/>
      <c r="F301" s="5"/>
      <c r="G301" s="5"/>
      <c r="H301" s="5"/>
      <c r="I301" s="5"/>
      <c r="J301" s="5"/>
      <c r="K301" s="5"/>
      <c r="L301" s="5"/>
      <c r="M301" s="5"/>
      <c r="N301" s="5"/>
      <c r="O301" s="5"/>
      <c r="P301" s="5"/>
      <c r="Q301" s="5"/>
      <c r="R301" s="5"/>
      <c r="S301" s="5"/>
      <c r="T301" s="5"/>
      <c r="U301" s="5"/>
      <c r="V301" s="5"/>
    </row>
    <row r="302" spans="1:22" x14ac:dyDescent="0.2">
      <c r="A302" s="5"/>
      <c r="B302" s="5"/>
      <c r="C302" s="5"/>
      <c r="D302" s="5"/>
      <c r="E302" s="5"/>
      <c r="F302" s="5"/>
      <c r="G302" s="5"/>
      <c r="H302" s="5"/>
      <c r="I302" s="5"/>
      <c r="J302" s="5"/>
      <c r="K302" s="5"/>
      <c r="L302" s="5"/>
      <c r="M302" s="5"/>
      <c r="N302" s="5"/>
      <c r="O302" s="5"/>
      <c r="P302" s="5"/>
      <c r="Q302" s="5"/>
      <c r="R302" s="5"/>
      <c r="S302" s="5"/>
      <c r="T302" s="5"/>
      <c r="U302" s="5"/>
      <c r="V302" s="5"/>
    </row>
    <row r="303" spans="1:22" x14ac:dyDescent="0.2">
      <c r="A303" s="5"/>
      <c r="B303" s="5"/>
      <c r="C303" s="5"/>
      <c r="D303" s="5"/>
      <c r="E303" s="5"/>
      <c r="F303" s="5"/>
      <c r="G303" s="5"/>
      <c r="H303" s="5"/>
      <c r="I303" s="5"/>
      <c r="J303" s="5"/>
      <c r="K303" s="5"/>
      <c r="L303" s="5"/>
      <c r="M303" s="5"/>
      <c r="N303" s="5"/>
      <c r="O303" s="5"/>
      <c r="P303" s="5"/>
      <c r="Q303" s="5"/>
      <c r="R303" s="5"/>
      <c r="S303" s="5"/>
      <c r="T303" s="5"/>
      <c r="U303" s="5"/>
      <c r="V303" s="5"/>
    </row>
    <row r="304" spans="1:22" x14ac:dyDescent="0.2">
      <c r="A304" s="5"/>
      <c r="B304" s="5"/>
      <c r="C304" s="5"/>
      <c r="D304" s="5"/>
      <c r="E304" s="5"/>
      <c r="F304" s="5"/>
      <c r="G304" s="5"/>
      <c r="H304" s="5"/>
      <c r="I304" s="5"/>
      <c r="J304" s="5"/>
      <c r="K304" s="5"/>
      <c r="L304" s="5"/>
      <c r="M304" s="5"/>
      <c r="N304" s="5"/>
      <c r="O304" s="5"/>
      <c r="P304" s="5"/>
      <c r="Q304" s="5"/>
      <c r="R304" s="5"/>
      <c r="S304" s="5"/>
      <c r="T304" s="5"/>
      <c r="U304" s="5"/>
      <c r="V304" s="5"/>
    </row>
    <row r="305" spans="1:22" x14ac:dyDescent="0.2">
      <c r="A305" s="5"/>
      <c r="B305" s="5"/>
      <c r="C305" s="5"/>
      <c r="D305" s="5"/>
      <c r="E305" s="5"/>
      <c r="F305" s="5"/>
      <c r="G305" s="5"/>
      <c r="H305" s="5"/>
      <c r="I305" s="5"/>
      <c r="J305" s="5"/>
      <c r="K305" s="5"/>
      <c r="L305" s="5"/>
      <c r="M305" s="5"/>
      <c r="N305" s="5"/>
      <c r="O305" s="5"/>
      <c r="P305" s="5"/>
      <c r="Q305" s="5"/>
      <c r="R305" s="5"/>
      <c r="S305" s="5"/>
      <c r="T305" s="5"/>
      <c r="U305" s="5"/>
      <c r="V305" s="5"/>
    </row>
    <row r="306" spans="1:22" x14ac:dyDescent="0.2">
      <c r="A306" s="5"/>
      <c r="B306" s="5"/>
      <c r="C306" s="5"/>
      <c r="D306" s="5"/>
      <c r="E306" s="5"/>
      <c r="F306" s="5"/>
      <c r="G306" s="5"/>
      <c r="H306" s="5"/>
      <c r="I306" s="5"/>
      <c r="J306" s="5"/>
      <c r="K306" s="5"/>
      <c r="L306" s="5"/>
      <c r="M306" s="5"/>
      <c r="N306" s="5"/>
      <c r="O306" s="5"/>
      <c r="P306" s="5"/>
      <c r="Q306" s="5"/>
      <c r="R306" s="5"/>
      <c r="S306" s="5"/>
      <c r="T306" s="5"/>
      <c r="U306" s="5"/>
      <c r="V306" s="5"/>
    </row>
    <row r="307" spans="1:22" x14ac:dyDescent="0.2">
      <c r="A307" s="5"/>
      <c r="B307" s="5"/>
      <c r="C307" s="5"/>
      <c r="D307" s="5"/>
      <c r="E307" s="5"/>
      <c r="F307" s="5"/>
      <c r="G307" s="5"/>
      <c r="H307" s="5"/>
      <c r="I307" s="5"/>
      <c r="J307" s="5"/>
      <c r="K307" s="5"/>
      <c r="L307" s="5"/>
      <c r="M307" s="5"/>
      <c r="N307" s="5"/>
      <c r="O307" s="5"/>
      <c r="P307" s="5"/>
      <c r="Q307" s="5"/>
      <c r="R307" s="5"/>
      <c r="S307" s="5"/>
      <c r="T307" s="5"/>
      <c r="U307" s="5"/>
      <c r="V307" s="5"/>
    </row>
    <row r="308" spans="1:22" x14ac:dyDescent="0.2">
      <c r="A308" s="5"/>
      <c r="B308" s="5"/>
      <c r="C308" s="5"/>
      <c r="D308" s="5"/>
      <c r="E308" s="5"/>
      <c r="F308" s="5"/>
      <c r="G308" s="5"/>
      <c r="H308" s="5"/>
      <c r="I308" s="5"/>
      <c r="J308" s="5"/>
      <c r="K308" s="5"/>
      <c r="L308" s="5"/>
      <c r="M308" s="5"/>
      <c r="N308" s="5"/>
      <c r="O308" s="5"/>
      <c r="P308" s="5"/>
      <c r="Q308" s="5"/>
      <c r="R308" s="5"/>
      <c r="S308" s="5"/>
      <c r="T308" s="5"/>
      <c r="U308" s="5"/>
      <c r="V308" s="5"/>
    </row>
    <row r="309" spans="1:22" x14ac:dyDescent="0.2">
      <c r="A309" s="5"/>
      <c r="B309" s="5"/>
      <c r="C309" s="5"/>
      <c r="D309" s="5"/>
      <c r="E309" s="5"/>
      <c r="F309" s="5"/>
      <c r="G309" s="5"/>
      <c r="H309" s="5"/>
      <c r="I309" s="5"/>
      <c r="J309" s="5"/>
      <c r="K309" s="5"/>
      <c r="L309" s="5"/>
      <c r="M309" s="5"/>
      <c r="N309" s="5"/>
      <c r="O309" s="5"/>
      <c r="P309" s="5"/>
      <c r="Q309" s="5"/>
      <c r="R309" s="5"/>
      <c r="S309" s="5"/>
      <c r="T309" s="5"/>
      <c r="U309" s="5"/>
      <c r="V309" s="5"/>
    </row>
    <row r="310" spans="1:22" x14ac:dyDescent="0.2">
      <c r="A310" s="5"/>
      <c r="B310" s="5"/>
      <c r="C310" s="5"/>
      <c r="D310" s="5"/>
      <c r="E310" s="5"/>
      <c r="F310" s="5"/>
      <c r="G310" s="5"/>
      <c r="H310" s="5"/>
      <c r="I310" s="5"/>
      <c r="J310" s="5"/>
      <c r="K310" s="5"/>
      <c r="L310" s="5"/>
      <c r="M310" s="5"/>
      <c r="N310" s="5"/>
      <c r="O310" s="5"/>
      <c r="P310" s="5"/>
      <c r="Q310" s="5"/>
      <c r="R310" s="5"/>
      <c r="S310" s="5"/>
      <c r="T310" s="5"/>
      <c r="U310" s="5"/>
      <c r="V310" s="5"/>
    </row>
    <row r="311" spans="1:22" x14ac:dyDescent="0.2">
      <c r="A311" s="5"/>
      <c r="B311" s="5"/>
      <c r="C311" s="5"/>
      <c r="D311" s="5"/>
      <c r="E311" s="5"/>
      <c r="F311" s="5"/>
      <c r="G311" s="5"/>
      <c r="H311" s="5"/>
      <c r="I311" s="5"/>
      <c r="J311" s="5"/>
      <c r="K311" s="5"/>
      <c r="L311" s="5"/>
      <c r="M311" s="5"/>
      <c r="N311" s="5"/>
      <c r="O311" s="5"/>
      <c r="P311" s="5"/>
      <c r="Q311" s="5"/>
      <c r="R311" s="5"/>
      <c r="S311" s="5"/>
      <c r="T311" s="5"/>
      <c r="U311" s="5"/>
      <c r="V311" s="5"/>
    </row>
    <row r="312" spans="1:22" x14ac:dyDescent="0.2">
      <c r="A312" s="5"/>
      <c r="B312" s="5"/>
      <c r="C312" s="5"/>
      <c r="D312" s="5"/>
      <c r="E312" s="5"/>
      <c r="F312" s="5"/>
      <c r="G312" s="5"/>
      <c r="H312" s="5"/>
      <c r="I312" s="5"/>
      <c r="J312" s="5"/>
      <c r="K312" s="5"/>
      <c r="L312" s="5"/>
      <c r="M312" s="5"/>
      <c r="N312" s="5"/>
      <c r="O312" s="5"/>
      <c r="P312" s="5"/>
      <c r="Q312" s="5"/>
      <c r="R312" s="5"/>
      <c r="S312" s="5"/>
      <c r="T312" s="5"/>
      <c r="U312" s="5"/>
      <c r="V312" s="5"/>
    </row>
    <row r="313" spans="1:22" x14ac:dyDescent="0.2">
      <c r="A313" s="5"/>
      <c r="B313" s="5"/>
      <c r="C313" s="5"/>
      <c r="D313" s="5"/>
      <c r="E313" s="5"/>
      <c r="F313" s="5"/>
      <c r="G313" s="5"/>
      <c r="H313" s="5"/>
      <c r="I313" s="5"/>
      <c r="J313" s="5"/>
      <c r="K313" s="5"/>
      <c r="L313" s="5"/>
      <c r="M313" s="5"/>
      <c r="N313" s="5"/>
      <c r="O313" s="5"/>
      <c r="P313" s="5"/>
      <c r="Q313" s="5"/>
      <c r="R313" s="5"/>
      <c r="S313" s="5"/>
      <c r="T313" s="5"/>
      <c r="U313" s="5"/>
      <c r="V313" s="5"/>
    </row>
    <row r="314" spans="1:22" x14ac:dyDescent="0.2">
      <c r="A314" s="5"/>
      <c r="B314" s="5"/>
      <c r="C314" s="5"/>
      <c r="D314" s="5"/>
      <c r="E314" s="5"/>
      <c r="F314" s="5"/>
      <c r="G314" s="5"/>
      <c r="H314" s="5"/>
      <c r="I314" s="5"/>
      <c r="J314" s="5"/>
      <c r="K314" s="5"/>
      <c r="L314" s="5"/>
      <c r="M314" s="5"/>
      <c r="N314" s="5"/>
      <c r="O314" s="5"/>
      <c r="P314" s="5"/>
      <c r="Q314" s="5"/>
      <c r="R314" s="5"/>
      <c r="S314" s="5"/>
      <c r="T314" s="5"/>
      <c r="U314" s="5"/>
      <c r="V314" s="5"/>
    </row>
    <row r="315" spans="1:22" x14ac:dyDescent="0.2">
      <c r="A315" s="5"/>
      <c r="B315" s="5"/>
      <c r="C315" s="5"/>
      <c r="D315" s="5"/>
      <c r="E315" s="5"/>
      <c r="F315" s="5"/>
      <c r="G315" s="5"/>
      <c r="H315" s="5"/>
      <c r="I315" s="5"/>
      <c r="J315" s="5"/>
      <c r="K315" s="5"/>
      <c r="L315" s="5"/>
      <c r="M315" s="5"/>
      <c r="N315" s="5"/>
      <c r="O315" s="5"/>
      <c r="P315" s="5"/>
      <c r="Q315" s="5"/>
      <c r="R315" s="5"/>
      <c r="S315" s="5"/>
      <c r="T315" s="5"/>
      <c r="U315" s="5"/>
      <c r="V315" s="5"/>
    </row>
    <row r="316" spans="1:22" x14ac:dyDescent="0.2">
      <c r="A316" s="5"/>
      <c r="B316" s="5"/>
      <c r="C316" s="5"/>
      <c r="D316" s="5"/>
      <c r="E316" s="5"/>
      <c r="F316" s="5"/>
      <c r="G316" s="5"/>
      <c r="H316" s="5"/>
      <c r="I316" s="5"/>
      <c r="J316" s="5"/>
      <c r="K316" s="5"/>
      <c r="L316" s="5"/>
      <c r="M316" s="5"/>
      <c r="N316" s="5"/>
      <c r="O316" s="5"/>
      <c r="P316" s="5"/>
      <c r="Q316" s="5"/>
      <c r="R316" s="5"/>
      <c r="S316" s="5"/>
      <c r="T316" s="5"/>
      <c r="U316" s="5"/>
      <c r="V316" s="5"/>
    </row>
    <row r="317" spans="1:22" x14ac:dyDescent="0.2">
      <c r="A317" s="5"/>
      <c r="B317" s="5"/>
      <c r="C317" s="5"/>
      <c r="D317" s="5"/>
      <c r="E317" s="5"/>
      <c r="F317" s="5"/>
      <c r="G317" s="5"/>
      <c r="H317" s="5"/>
      <c r="I317" s="5"/>
      <c r="J317" s="5"/>
      <c r="K317" s="5"/>
      <c r="L317" s="5"/>
      <c r="M317" s="5"/>
      <c r="N317" s="5"/>
      <c r="O317" s="5"/>
      <c r="P317" s="5"/>
      <c r="Q317" s="5"/>
      <c r="R317" s="5"/>
      <c r="S317" s="5"/>
      <c r="T317" s="5"/>
      <c r="U317" s="5"/>
      <c r="V317" s="5"/>
    </row>
    <row r="318" spans="1:22" x14ac:dyDescent="0.2">
      <c r="A318" s="5"/>
      <c r="B318" s="5"/>
      <c r="C318" s="5"/>
      <c r="D318" s="5"/>
      <c r="E318" s="5"/>
      <c r="F318" s="5"/>
      <c r="G318" s="5"/>
      <c r="H318" s="5"/>
      <c r="I318" s="5"/>
      <c r="J318" s="5"/>
      <c r="K318" s="5"/>
      <c r="L318" s="5"/>
      <c r="M318" s="5"/>
      <c r="N318" s="5"/>
      <c r="O318" s="5"/>
      <c r="P318" s="5"/>
      <c r="Q318" s="5"/>
      <c r="R318" s="5"/>
      <c r="S318" s="5"/>
      <c r="T318" s="5"/>
      <c r="U318" s="5"/>
      <c r="V318" s="5"/>
    </row>
    <row r="319" spans="1:22" x14ac:dyDescent="0.2">
      <c r="A319" s="352"/>
      <c r="B319" s="352"/>
      <c r="C319" s="352"/>
      <c r="D319" s="352"/>
      <c r="E319" s="352"/>
      <c r="F319" s="352"/>
      <c r="G319" s="352"/>
      <c r="H319" s="352"/>
      <c r="I319" s="352"/>
      <c r="J319" s="352"/>
      <c r="K319" s="352"/>
      <c r="L319" s="352"/>
      <c r="M319" s="352"/>
      <c r="N319" s="352"/>
      <c r="O319" s="352"/>
      <c r="P319" s="352"/>
      <c r="Q319" s="352"/>
      <c r="R319" s="352"/>
      <c r="S319" s="352"/>
      <c r="T319" s="352"/>
      <c r="U319" s="352"/>
      <c r="V319" s="352"/>
    </row>
    <row r="320" spans="1:22" x14ac:dyDescent="0.2">
      <c r="A320" s="352"/>
      <c r="B320" s="352"/>
      <c r="C320" s="352"/>
      <c r="D320" s="352"/>
      <c r="E320" s="352"/>
      <c r="F320" s="352"/>
      <c r="G320" s="352"/>
      <c r="H320" s="352"/>
      <c r="I320" s="352"/>
      <c r="J320" s="352"/>
      <c r="K320" s="352"/>
      <c r="L320" s="352"/>
      <c r="M320" s="352"/>
      <c r="N320" s="352"/>
      <c r="O320" s="352"/>
      <c r="P320" s="352"/>
      <c r="Q320" s="352"/>
      <c r="R320" s="352"/>
      <c r="S320" s="352"/>
      <c r="T320" s="352"/>
      <c r="U320" s="352"/>
      <c r="V320" s="352"/>
    </row>
    <row r="321" spans="1:22" x14ac:dyDescent="0.2">
      <c r="A321" s="352"/>
      <c r="B321" s="352"/>
      <c r="C321" s="352"/>
      <c r="D321" s="352"/>
      <c r="E321" s="352"/>
      <c r="F321" s="352"/>
      <c r="G321" s="352"/>
      <c r="H321" s="352"/>
      <c r="I321" s="352"/>
      <c r="J321" s="352"/>
      <c r="K321" s="352"/>
      <c r="L321" s="352"/>
      <c r="M321" s="352"/>
      <c r="N321" s="352"/>
      <c r="O321" s="352"/>
      <c r="P321" s="352"/>
      <c r="Q321" s="352"/>
      <c r="R321" s="352"/>
      <c r="S321" s="352"/>
      <c r="T321" s="352"/>
      <c r="U321" s="352"/>
      <c r="V321" s="352"/>
    </row>
    <row r="322" spans="1:22" x14ac:dyDescent="0.2">
      <c r="A322" s="352"/>
      <c r="B322" s="352"/>
      <c r="C322" s="352"/>
      <c r="D322" s="352"/>
      <c r="E322" s="352"/>
      <c r="F322" s="352"/>
      <c r="G322" s="352"/>
      <c r="H322" s="352"/>
      <c r="I322" s="352"/>
      <c r="J322" s="352"/>
      <c r="K322" s="352"/>
      <c r="L322" s="352"/>
      <c r="M322" s="352"/>
      <c r="N322" s="352"/>
      <c r="O322" s="352"/>
      <c r="P322" s="352"/>
      <c r="Q322" s="352"/>
      <c r="R322" s="352"/>
      <c r="S322" s="352"/>
      <c r="T322" s="352"/>
      <c r="U322" s="352"/>
      <c r="V322" s="352"/>
    </row>
    <row r="323" spans="1:22" x14ac:dyDescent="0.2">
      <c r="A323" s="352"/>
      <c r="B323" s="352"/>
      <c r="C323" s="352"/>
      <c r="D323" s="352"/>
      <c r="E323" s="352"/>
      <c r="F323" s="352"/>
      <c r="G323" s="352"/>
      <c r="H323" s="352"/>
      <c r="I323" s="352"/>
      <c r="J323" s="352"/>
      <c r="K323" s="352"/>
      <c r="L323" s="352"/>
      <c r="M323" s="352"/>
      <c r="N323" s="352"/>
      <c r="O323" s="352"/>
      <c r="P323" s="352"/>
      <c r="Q323" s="352"/>
      <c r="R323" s="352"/>
      <c r="S323" s="352"/>
      <c r="T323" s="352"/>
      <c r="U323" s="352"/>
      <c r="V323" s="352"/>
    </row>
    <row r="324" spans="1:22" x14ac:dyDescent="0.2">
      <c r="A324" s="352"/>
      <c r="B324" s="352"/>
      <c r="C324" s="352"/>
      <c r="D324" s="352"/>
      <c r="E324" s="352"/>
      <c r="F324" s="352"/>
      <c r="G324" s="352"/>
      <c r="H324" s="352"/>
      <c r="I324" s="352"/>
      <c r="J324" s="352"/>
      <c r="K324" s="352"/>
      <c r="L324" s="352"/>
      <c r="M324" s="352"/>
      <c r="N324" s="352"/>
      <c r="O324" s="352"/>
      <c r="P324" s="352"/>
      <c r="Q324" s="352"/>
      <c r="R324" s="352"/>
      <c r="S324" s="352"/>
      <c r="T324" s="352"/>
      <c r="U324" s="352"/>
      <c r="V324" s="352"/>
    </row>
    <row r="325" spans="1:22" x14ac:dyDescent="0.2">
      <c r="A325" s="352"/>
      <c r="B325" s="352"/>
      <c r="C325" s="352"/>
      <c r="D325" s="352"/>
      <c r="E325" s="352"/>
      <c r="F325" s="352"/>
      <c r="G325" s="352"/>
      <c r="H325" s="352"/>
      <c r="I325" s="352"/>
      <c r="J325" s="352"/>
      <c r="K325" s="352"/>
      <c r="L325" s="352"/>
      <c r="M325" s="352"/>
      <c r="N325" s="352"/>
      <c r="O325" s="352"/>
      <c r="P325" s="352"/>
      <c r="Q325" s="352"/>
      <c r="R325" s="352"/>
      <c r="S325" s="352"/>
      <c r="T325" s="352"/>
      <c r="U325" s="352"/>
      <c r="V325" s="352"/>
    </row>
    <row r="326" spans="1:22" x14ac:dyDescent="0.2">
      <c r="A326" s="352"/>
      <c r="B326" s="352"/>
      <c r="C326" s="352"/>
      <c r="D326" s="352"/>
      <c r="E326" s="352"/>
      <c r="F326" s="352"/>
      <c r="G326" s="352"/>
      <c r="H326" s="352"/>
      <c r="I326" s="352"/>
      <c r="J326" s="352"/>
      <c r="K326" s="352"/>
      <c r="L326" s="352"/>
      <c r="M326" s="352"/>
      <c r="N326" s="352"/>
      <c r="O326" s="352"/>
      <c r="P326" s="352"/>
      <c r="Q326" s="352"/>
      <c r="R326" s="352"/>
      <c r="S326" s="352"/>
      <c r="T326" s="352"/>
      <c r="U326" s="352"/>
      <c r="V326" s="352"/>
    </row>
    <row r="327" spans="1:22" x14ac:dyDescent="0.2">
      <c r="A327" s="352"/>
      <c r="B327" s="352"/>
      <c r="C327" s="352"/>
      <c r="D327" s="352"/>
      <c r="E327" s="352"/>
      <c r="F327" s="352"/>
      <c r="G327" s="352"/>
      <c r="H327" s="352"/>
      <c r="I327" s="352"/>
      <c r="J327" s="352"/>
      <c r="K327" s="352"/>
      <c r="L327" s="352"/>
      <c r="M327" s="352"/>
      <c r="N327" s="352"/>
      <c r="O327" s="352"/>
      <c r="P327" s="352"/>
      <c r="Q327" s="352"/>
      <c r="R327" s="352"/>
      <c r="S327" s="352"/>
      <c r="T327" s="352"/>
      <c r="U327" s="352"/>
      <c r="V327" s="352"/>
    </row>
    <row r="328" spans="1:22" x14ac:dyDescent="0.2">
      <c r="A328" s="352"/>
      <c r="B328" s="352"/>
      <c r="C328" s="352"/>
      <c r="D328" s="352"/>
      <c r="E328" s="352"/>
      <c r="F328" s="352"/>
      <c r="G328" s="352"/>
      <c r="H328" s="352"/>
      <c r="I328" s="352"/>
      <c r="J328" s="352"/>
      <c r="K328" s="352"/>
      <c r="L328" s="352"/>
      <c r="M328" s="352"/>
      <c r="N328" s="352"/>
      <c r="O328" s="352"/>
      <c r="P328" s="352"/>
      <c r="Q328" s="352"/>
      <c r="R328" s="352"/>
      <c r="S328" s="352"/>
      <c r="T328" s="352"/>
      <c r="U328" s="352"/>
      <c r="V328" s="352"/>
    </row>
    <row r="329" spans="1:22" x14ac:dyDescent="0.2">
      <c r="A329" s="352"/>
      <c r="B329" s="352"/>
      <c r="C329" s="352"/>
      <c r="D329" s="352"/>
      <c r="E329" s="352"/>
      <c r="F329" s="352"/>
      <c r="G329" s="352"/>
      <c r="H329" s="352"/>
      <c r="I329" s="352"/>
      <c r="J329" s="352"/>
      <c r="K329" s="352"/>
      <c r="L329" s="352"/>
      <c r="M329" s="352"/>
      <c r="N329" s="352"/>
      <c r="O329" s="352"/>
      <c r="P329" s="352"/>
      <c r="Q329" s="352"/>
      <c r="R329" s="352"/>
      <c r="S329" s="352"/>
      <c r="T329" s="352"/>
      <c r="U329" s="352"/>
      <c r="V329" s="352"/>
    </row>
    <row r="330" spans="1:22" x14ac:dyDescent="0.2">
      <c r="A330" s="352"/>
      <c r="B330" s="352"/>
      <c r="C330" s="352"/>
      <c r="D330" s="352"/>
      <c r="E330" s="352"/>
      <c r="F330" s="352"/>
      <c r="G330" s="352"/>
      <c r="H330" s="352"/>
      <c r="I330" s="352"/>
      <c r="J330" s="352"/>
      <c r="K330" s="352"/>
      <c r="L330" s="352"/>
      <c r="M330" s="352"/>
      <c r="N330" s="352"/>
      <c r="O330" s="352"/>
      <c r="P330" s="352"/>
      <c r="Q330" s="352"/>
      <c r="R330" s="352"/>
      <c r="S330" s="352"/>
      <c r="T330" s="352"/>
      <c r="U330" s="352"/>
      <c r="V330" s="352"/>
    </row>
    <row r="331" spans="1:22" x14ac:dyDescent="0.2">
      <c r="A331" s="352"/>
      <c r="B331" s="352"/>
      <c r="C331" s="352"/>
      <c r="D331" s="352"/>
      <c r="E331" s="352"/>
      <c r="F331" s="352"/>
      <c r="G331" s="352"/>
      <c r="H331" s="352"/>
      <c r="I331" s="352"/>
      <c r="J331" s="352"/>
      <c r="K331" s="352"/>
      <c r="L331" s="352"/>
      <c r="M331" s="352"/>
      <c r="N331" s="352"/>
      <c r="O331" s="352"/>
      <c r="P331" s="352"/>
      <c r="Q331" s="352"/>
      <c r="R331" s="352"/>
      <c r="S331" s="352"/>
      <c r="T331" s="352"/>
      <c r="U331" s="352"/>
      <c r="V331" s="352"/>
    </row>
    <row r="332" spans="1:22" x14ac:dyDescent="0.2">
      <c r="A332" s="352"/>
      <c r="B332" s="352"/>
      <c r="C332" s="352"/>
      <c r="D332" s="352"/>
      <c r="E332" s="352"/>
      <c r="F332" s="352"/>
      <c r="G332" s="352"/>
      <c r="H332" s="352"/>
      <c r="I332" s="352"/>
      <c r="J332" s="352"/>
      <c r="K332" s="352"/>
      <c r="L332" s="352"/>
      <c r="M332" s="352"/>
      <c r="N332" s="352"/>
      <c r="O332" s="352"/>
      <c r="P332" s="352"/>
      <c r="Q332" s="352"/>
      <c r="R332" s="352"/>
      <c r="S332" s="352"/>
      <c r="T332" s="352"/>
      <c r="U332" s="352"/>
      <c r="V332" s="352"/>
    </row>
    <row r="333" spans="1:22" x14ac:dyDescent="0.2">
      <c r="A333" s="352"/>
      <c r="B333" s="352"/>
      <c r="C333" s="352"/>
      <c r="D333" s="352"/>
      <c r="E333" s="352"/>
      <c r="F333" s="352"/>
      <c r="G333" s="352"/>
      <c r="H333" s="352"/>
      <c r="I333" s="352"/>
      <c r="J333" s="352"/>
      <c r="K333" s="352"/>
      <c r="L333" s="352"/>
      <c r="M333" s="352"/>
      <c r="N333" s="352"/>
      <c r="O333" s="352"/>
      <c r="P333" s="352"/>
      <c r="Q333" s="352"/>
      <c r="R333" s="352"/>
      <c r="S333" s="352"/>
      <c r="T333" s="352"/>
      <c r="U333" s="352"/>
      <c r="V333" s="352"/>
    </row>
    <row r="334" spans="1:22" x14ac:dyDescent="0.2">
      <c r="A334" s="352"/>
      <c r="B334" s="352"/>
      <c r="C334" s="352"/>
      <c r="D334" s="352"/>
      <c r="E334" s="352"/>
      <c r="F334" s="352"/>
      <c r="G334" s="352"/>
      <c r="H334" s="352"/>
      <c r="I334" s="352"/>
      <c r="J334" s="352"/>
      <c r="K334" s="352"/>
      <c r="L334" s="352"/>
      <c r="M334" s="352"/>
      <c r="N334" s="352"/>
      <c r="O334" s="352"/>
      <c r="P334" s="352"/>
      <c r="Q334" s="352"/>
      <c r="R334" s="352"/>
      <c r="S334" s="352"/>
      <c r="T334" s="352"/>
      <c r="U334" s="352"/>
      <c r="V334" s="352"/>
    </row>
    <row r="335" spans="1:22" x14ac:dyDescent="0.2">
      <c r="A335" s="352"/>
      <c r="B335" s="352"/>
      <c r="C335" s="352"/>
      <c r="D335" s="352"/>
      <c r="E335" s="352"/>
      <c r="F335" s="352"/>
      <c r="G335" s="352"/>
      <c r="H335" s="352"/>
      <c r="I335" s="352"/>
      <c r="J335" s="352"/>
      <c r="K335" s="352"/>
      <c r="L335" s="352"/>
      <c r="M335" s="352"/>
      <c r="N335" s="352"/>
      <c r="O335" s="352"/>
      <c r="P335" s="352"/>
      <c r="Q335" s="352"/>
      <c r="R335" s="352"/>
      <c r="S335" s="352"/>
      <c r="T335" s="352"/>
      <c r="U335" s="352"/>
      <c r="V335" s="352"/>
    </row>
    <row r="336" spans="1:22" x14ac:dyDescent="0.2">
      <c r="A336" s="352"/>
      <c r="B336" s="352"/>
      <c r="C336" s="352"/>
      <c r="D336" s="352"/>
      <c r="E336" s="352"/>
      <c r="F336" s="352"/>
      <c r="G336" s="352"/>
      <c r="H336" s="352"/>
      <c r="I336" s="352"/>
      <c r="J336" s="352"/>
      <c r="K336" s="352"/>
      <c r="L336" s="352"/>
      <c r="M336" s="352"/>
      <c r="N336" s="352"/>
      <c r="O336" s="352"/>
      <c r="P336" s="352"/>
      <c r="Q336" s="352"/>
      <c r="R336" s="352"/>
      <c r="S336" s="352"/>
      <c r="T336" s="352"/>
      <c r="U336" s="352"/>
      <c r="V336" s="352"/>
    </row>
    <row r="337" spans="1:22" x14ac:dyDescent="0.2">
      <c r="A337" s="352"/>
      <c r="B337" s="352"/>
      <c r="C337" s="352"/>
      <c r="D337" s="352"/>
      <c r="E337" s="352"/>
      <c r="F337" s="352"/>
      <c r="G337" s="352"/>
      <c r="H337" s="352"/>
      <c r="I337" s="352"/>
      <c r="J337" s="352"/>
      <c r="K337" s="352"/>
      <c r="L337" s="352"/>
      <c r="M337" s="352"/>
      <c r="N337" s="352"/>
      <c r="O337" s="352"/>
      <c r="P337" s="352"/>
      <c r="Q337" s="352"/>
      <c r="R337" s="352"/>
      <c r="S337" s="352"/>
      <c r="T337" s="352"/>
      <c r="U337" s="352"/>
      <c r="V337" s="352"/>
    </row>
    <row r="338" spans="1:22" x14ac:dyDescent="0.2">
      <c r="A338" s="352"/>
      <c r="B338" s="352"/>
      <c r="C338" s="352"/>
      <c r="D338" s="352"/>
      <c r="E338" s="352"/>
      <c r="F338" s="352"/>
      <c r="G338" s="352"/>
      <c r="H338" s="352"/>
      <c r="I338" s="352"/>
      <c r="J338" s="352"/>
      <c r="K338" s="352"/>
      <c r="L338" s="352"/>
      <c r="M338" s="352"/>
      <c r="N338" s="352"/>
      <c r="O338" s="352"/>
      <c r="P338" s="352"/>
      <c r="Q338" s="352"/>
      <c r="R338" s="352"/>
      <c r="S338" s="352"/>
      <c r="T338" s="352"/>
      <c r="U338" s="352"/>
      <c r="V338" s="352"/>
    </row>
    <row r="339" spans="1:22" x14ac:dyDescent="0.2">
      <c r="A339" s="352"/>
      <c r="B339" s="352"/>
      <c r="C339" s="352"/>
      <c r="D339" s="352"/>
      <c r="E339" s="352"/>
      <c r="F339" s="352"/>
      <c r="G339" s="352"/>
      <c r="H339" s="352"/>
      <c r="I339" s="352"/>
      <c r="J339" s="352"/>
      <c r="K339" s="352"/>
      <c r="L339" s="352"/>
      <c r="M339" s="352"/>
      <c r="N339" s="352"/>
      <c r="O339" s="352"/>
      <c r="P339" s="352"/>
      <c r="Q339" s="352"/>
      <c r="R339" s="352"/>
      <c r="S339" s="352"/>
      <c r="T339" s="352"/>
      <c r="U339" s="352"/>
      <c r="V339" s="352"/>
    </row>
    <row r="340" spans="1:22" x14ac:dyDescent="0.2">
      <c r="A340" s="352"/>
      <c r="B340" s="352"/>
      <c r="C340" s="352"/>
      <c r="D340" s="352"/>
      <c r="E340" s="352"/>
      <c r="F340" s="352"/>
      <c r="G340" s="352"/>
      <c r="H340" s="352"/>
      <c r="I340" s="352"/>
      <c r="J340" s="352"/>
      <c r="K340" s="352"/>
      <c r="L340" s="352"/>
      <c r="M340" s="352"/>
      <c r="N340" s="352"/>
      <c r="O340" s="352"/>
      <c r="P340" s="352"/>
      <c r="Q340" s="352"/>
      <c r="R340" s="352"/>
      <c r="S340" s="352"/>
      <c r="T340" s="352"/>
      <c r="U340" s="352"/>
      <c r="V340" s="352"/>
    </row>
    <row r="341" spans="1:22" x14ac:dyDescent="0.2">
      <c r="A341" s="352"/>
      <c r="B341" s="352"/>
      <c r="C341" s="352"/>
      <c r="D341" s="352"/>
      <c r="E341" s="352"/>
      <c r="F341" s="352"/>
      <c r="G341" s="352"/>
      <c r="H341" s="352"/>
      <c r="I341" s="352"/>
      <c r="J341" s="352"/>
      <c r="K341" s="352"/>
      <c r="L341" s="352"/>
      <c r="M341" s="352"/>
      <c r="N341" s="352"/>
      <c r="O341" s="352"/>
      <c r="P341" s="352"/>
      <c r="Q341" s="352"/>
      <c r="R341" s="352"/>
      <c r="S341" s="352"/>
      <c r="T341" s="352"/>
      <c r="U341" s="352"/>
      <c r="V341" s="352"/>
    </row>
    <row r="342" spans="1:22" x14ac:dyDescent="0.2">
      <c r="A342" s="352"/>
      <c r="B342" s="352"/>
      <c r="C342" s="352"/>
      <c r="D342" s="352"/>
      <c r="E342" s="352"/>
      <c r="F342" s="352"/>
      <c r="G342" s="352"/>
      <c r="H342" s="352"/>
      <c r="I342" s="352"/>
      <c r="J342" s="352"/>
      <c r="K342" s="352"/>
      <c r="L342" s="352"/>
      <c r="M342" s="352"/>
      <c r="N342" s="352"/>
      <c r="O342" s="352"/>
      <c r="P342" s="352"/>
      <c r="Q342" s="352"/>
      <c r="R342" s="352"/>
      <c r="S342" s="352"/>
      <c r="T342" s="352"/>
      <c r="U342" s="352"/>
      <c r="V342" s="352"/>
    </row>
    <row r="343" spans="1:22" x14ac:dyDescent="0.2">
      <c r="A343" s="352"/>
      <c r="B343" s="352"/>
      <c r="C343" s="352"/>
      <c r="D343" s="352"/>
      <c r="E343" s="352"/>
      <c r="F343" s="352"/>
      <c r="G343" s="352"/>
      <c r="H343" s="352"/>
      <c r="I343" s="352"/>
      <c r="J343" s="352"/>
      <c r="K343" s="352"/>
      <c r="L343" s="352"/>
      <c r="M343" s="352"/>
      <c r="N343" s="352"/>
      <c r="O343" s="352"/>
      <c r="P343" s="352"/>
      <c r="Q343" s="352"/>
      <c r="R343" s="352"/>
      <c r="S343" s="352"/>
      <c r="T343" s="352"/>
      <c r="U343" s="352"/>
      <c r="V343" s="352"/>
    </row>
    <row r="344" spans="1:22" x14ac:dyDescent="0.2">
      <c r="A344" s="352"/>
      <c r="B344" s="352"/>
      <c r="C344" s="352"/>
      <c r="D344" s="352"/>
      <c r="E344" s="352"/>
      <c r="F344" s="352"/>
      <c r="G344" s="352"/>
      <c r="H344" s="352"/>
      <c r="I344" s="352"/>
      <c r="J344" s="352"/>
      <c r="K344" s="352"/>
      <c r="L344" s="352"/>
      <c r="M344" s="352"/>
      <c r="N344" s="352"/>
      <c r="O344" s="352"/>
      <c r="P344" s="352"/>
      <c r="Q344" s="352"/>
      <c r="R344" s="352"/>
      <c r="S344" s="352"/>
      <c r="T344" s="352"/>
      <c r="U344" s="352"/>
      <c r="V344" s="352"/>
    </row>
    <row r="345" spans="1:22" x14ac:dyDescent="0.2">
      <c r="A345" s="352"/>
      <c r="B345" s="352"/>
      <c r="C345" s="352"/>
      <c r="D345" s="352"/>
      <c r="E345" s="352"/>
      <c r="F345" s="352"/>
      <c r="G345" s="352"/>
      <c r="H345" s="352"/>
      <c r="I345" s="352"/>
      <c r="J345" s="352"/>
      <c r="K345" s="352"/>
      <c r="L345" s="352"/>
      <c r="M345" s="352"/>
      <c r="N345" s="352"/>
      <c r="O345" s="352"/>
      <c r="P345" s="352"/>
      <c r="Q345" s="352"/>
      <c r="R345" s="352"/>
      <c r="S345" s="352"/>
      <c r="T345" s="352"/>
      <c r="U345" s="352"/>
      <c r="V345" s="352"/>
    </row>
    <row r="346" spans="1:22" x14ac:dyDescent="0.2">
      <c r="A346" s="352"/>
      <c r="B346" s="352"/>
      <c r="C346" s="352"/>
      <c r="D346" s="352"/>
      <c r="E346" s="352"/>
      <c r="F346" s="352"/>
      <c r="G346" s="352"/>
      <c r="H346" s="352"/>
      <c r="I346" s="352"/>
      <c r="J346" s="352"/>
      <c r="K346" s="352"/>
      <c r="L346" s="352"/>
      <c r="M346" s="352"/>
      <c r="N346" s="352"/>
      <c r="O346" s="352"/>
      <c r="P346" s="352"/>
      <c r="Q346" s="352"/>
      <c r="R346" s="352"/>
      <c r="S346" s="352"/>
      <c r="T346" s="352"/>
      <c r="U346" s="352"/>
      <c r="V346" s="352"/>
    </row>
    <row r="347" spans="1:22" x14ac:dyDescent="0.2">
      <c r="A347" s="352"/>
      <c r="B347" s="352"/>
      <c r="C347" s="352"/>
      <c r="D347" s="352"/>
      <c r="E347" s="352"/>
      <c r="F347" s="352"/>
      <c r="G347" s="352"/>
      <c r="H347" s="352"/>
      <c r="I347" s="352"/>
      <c r="J347" s="352"/>
      <c r="K347" s="352"/>
      <c r="L347" s="352"/>
      <c r="M347" s="352"/>
      <c r="N347" s="352"/>
      <c r="O347" s="352"/>
      <c r="P347" s="352"/>
      <c r="Q347" s="352"/>
      <c r="R347" s="352"/>
      <c r="S347" s="352"/>
      <c r="T347" s="352"/>
      <c r="U347" s="352"/>
      <c r="V347" s="352"/>
    </row>
    <row r="348" spans="1:22" x14ac:dyDescent="0.2">
      <c r="A348" s="352"/>
      <c r="B348" s="352"/>
      <c r="C348" s="352"/>
      <c r="D348" s="352"/>
      <c r="E348" s="352"/>
      <c r="F348" s="352"/>
      <c r="G348" s="352"/>
      <c r="H348" s="352"/>
      <c r="I348" s="352"/>
      <c r="J348" s="352"/>
      <c r="K348" s="352"/>
      <c r="L348" s="352"/>
      <c r="M348" s="352"/>
      <c r="N348" s="352"/>
      <c r="O348" s="352"/>
      <c r="P348" s="352"/>
      <c r="Q348" s="352"/>
      <c r="R348" s="352"/>
      <c r="S348" s="352"/>
      <c r="T348" s="352"/>
      <c r="U348" s="352"/>
      <c r="V348" s="352"/>
    </row>
    <row r="349" spans="1:22" x14ac:dyDescent="0.2">
      <c r="A349" s="352"/>
      <c r="B349" s="352"/>
      <c r="C349" s="352"/>
      <c r="D349" s="352"/>
      <c r="E349" s="352"/>
      <c r="F349" s="352"/>
      <c r="G349" s="352"/>
      <c r="H349" s="352"/>
      <c r="I349" s="352"/>
      <c r="J349" s="352"/>
      <c r="K349" s="352"/>
      <c r="L349" s="352"/>
      <c r="M349" s="352"/>
      <c r="N349" s="352"/>
      <c r="O349" s="352"/>
      <c r="P349" s="352"/>
      <c r="Q349" s="352"/>
      <c r="R349" s="352"/>
      <c r="S349" s="352"/>
      <c r="T349" s="352"/>
      <c r="U349" s="352"/>
      <c r="V349" s="352"/>
    </row>
    <row r="350" spans="1:22" x14ac:dyDescent="0.2">
      <c r="A350" s="352"/>
      <c r="B350" s="352"/>
      <c r="C350" s="352"/>
      <c r="D350" s="352"/>
      <c r="E350" s="352"/>
      <c r="F350" s="352"/>
      <c r="G350" s="352"/>
      <c r="H350" s="352"/>
      <c r="I350" s="352"/>
      <c r="J350" s="352"/>
      <c r="K350" s="352"/>
      <c r="L350" s="352"/>
      <c r="M350" s="352"/>
      <c r="N350" s="352"/>
      <c r="O350" s="352"/>
      <c r="P350" s="352"/>
      <c r="Q350" s="352"/>
      <c r="R350" s="352"/>
      <c r="S350" s="352"/>
      <c r="T350" s="352"/>
      <c r="U350" s="352"/>
      <c r="V350" s="352"/>
    </row>
    <row r="351" spans="1:22" x14ac:dyDescent="0.2">
      <c r="A351" s="352"/>
      <c r="B351" s="352"/>
      <c r="C351" s="352"/>
      <c r="D351" s="352"/>
      <c r="E351" s="352"/>
      <c r="F351" s="352"/>
      <c r="G351" s="352"/>
      <c r="H351" s="352"/>
      <c r="I351" s="352"/>
      <c r="J351" s="352"/>
      <c r="K351" s="352"/>
      <c r="L351" s="352"/>
      <c r="M351" s="352"/>
      <c r="N351" s="352"/>
      <c r="O351" s="352"/>
      <c r="P351" s="352"/>
      <c r="Q351" s="352"/>
      <c r="R351" s="352"/>
      <c r="S351" s="352"/>
      <c r="T351" s="352"/>
      <c r="U351" s="352"/>
      <c r="V351" s="352"/>
    </row>
    <row r="352" spans="1:22" x14ac:dyDescent="0.2">
      <c r="A352" s="352"/>
      <c r="B352" s="352"/>
      <c r="C352" s="352"/>
      <c r="D352" s="352"/>
      <c r="E352" s="352"/>
      <c r="F352" s="352"/>
      <c r="G352" s="352"/>
      <c r="H352" s="352"/>
      <c r="I352" s="352"/>
      <c r="J352" s="352"/>
      <c r="K352" s="352"/>
      <c r="L352" s="352"/>
      <c r="M352" s="352"/>
      <c r="N352" s="352"/>
      <c r="O352" s="352"/>
      <c r="P352" s="352"/>
      <c r="Q352" s="352"/>
      <c r="R352" s="352"/>
      <c r="S352" s="352"/>
      <c r="T352" s="352"/>
      <c r="U352" s="352"/>
      <c r="V352" s="352"/>
    </row>
    <row r="513" spans="1:1" x14ac:dyDescent="0.2">
      <c r="A513" s="4" t="s">
        <v>63</v>
      </c>
    </row>
  </sheetData>
  <dataValidations count="2">
    <dataValidation type="list" allowBlank="1" showInputMessage="1" showErrorMessage="1" sqref="AN495" xr:uid="{1F254A26-3DE9-6544-8A91-81681447BE8C}">
      <formula1>$AL$486:$AL$488</formula1>
    </dataValidation>
    <dataValidation type="list" allowBlank="1" showDropDown="1" showInputMessage="1" showErrorMessage="1" sqref="AI493" xr:uid="{25E2A127-3B19-A54F-8130-A36F21EC0035}">
      <formula1>$AL$486:$AL$488</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 r:id="rId3" name="Check Box 4">
              <controlPr defaultSize="0" autoFill="0" autoLine="0" autoPict="0">
                <anchor moveWithCells="1">
                  <from>
                    <xdr:col>3</xdr:col>
                    <xdr:colOff>38100</xdr:colOff>
                    <xdr:row>565</xdr:row>
                    <xdr:rowOff>50800</xdr:rowOff>
                  </from>
                  <to>
                    <xdr:col>4</xdr:col>
                    <xdr:colOff>762000</xdr:colOff>
                    <xdr:row>567</xdr:row>
                    <xdr:rowOff>25400</xdr:rowOff>
                  </to>
                </anchor>
              </controlPr>
            </control>
          </mc:Choice>
        </mc:AlternateContent>
        <mc:AlternateContent xmlns:mc="http://schemas.openxmlformats.org/markup-compatibility/2006">
          <mc:Choice Requires="x14">
            <control shapeId="3" r:id="rId4" name="Check Box 5">
              <controlPr defaultSize="0" autoFill="0" autoLine="0" autoPict="0">
                <anchor moveWithCells="1">
                  <from>
                    <xdr:col>3</xdr:col>
                    <xdr:colOff>25400</xdr:colOff>
                    <xdr:row>562</xdr:row>
                    <xdr:rowOff>177800</xdr:rowOff>
                  </from>
                  <to>
                    <xdr:col>4</xdr:col>
                    <xdr:colOff>762000</xdr:colOff>
                    <xdr:row>564</xdr:row>
                    <xdr:rowOff>165100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98E38-2B54-AD43-B2CD-32F6F6E6F084}">
  <dimension ref="A1"/>
  <sheetViews>
    <sheetView showRowColHeaders="0" zoomScale="70" zoomScaleNormal="70" workbookViewId="0"/>
  </sheetViews>
  <sheetFormatPr baseColWidth="10" defaultRowHeight="16" x14ac:dyDescent="0.2"/>
  <cols>
    <col min="1" max="16384" width="10.83203125" style="5"/>
  </cols>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ADA62-31CE-2C43-BFBA-346E061C6711}">
  <dimension ref="A1"/>
  <sheetViews>
    <sheetView showRowColHeaders="0" zoomScale="70" zoomScaleNormal="70" workbookViewId="0"/>
  </sheetViews>
  <sheetFormatPr baseColWidth="10" defaultRowHeight="16" x14ac:dyDescent="0.2"/>
  <cols>
    <col min="1" max="16384" width="10.83203125" style="5"/>
  </cols>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826CA-FD18-3846-91C2-02948FD89B16}">
  <dimension ref="A74"/>
  <sheetViews>
    <sheetView showGridLines="0" showRowColHeaders="0" zoomScaleNormal="100" workbookViewId="0"/>
  </sheetViews>
  <sheetFormatPr baseColWidth="10" defaultRowHeight="16" x14ac:dyDescent="0.2"/>
  <cols>
    <col min="1" max="16384" width="10.83203125" style="1"/>
  </cols>
  <sheetData>
    <row r="74" spans="1:1" x14ac:dyDescent="0.2">
      <c r="A74" s="1" t="s">
        <v>64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12DFB-C82F-8F4D-A4F3-72316030B4DE}">
  <dimension ref="A1:A74"/>
  <sheetViews>
    <sheetView showGridLines="0" showRowColHeaders="0" zoomScaleNormal="100" workbookViewId="0"/>
  </sheetViews>
  <sheetFormatPr baseColWidth="10" defaultRowHeight="16" x14ac:dyDescent="0.2"/>
  <cols>
    <col min="1" max="16384" width="10.83203125" style="1"/>
  </cols>
  <sheetData>
    <row r="1" spans="1:1" x14ac:dyDescent="0.2">
      <c r="A1" s="1" t="s">
        <v>34</v>
      </c>
    </row>
    <row r="74" spans="1:1" x14ac:dyDescent="0.2">
      <c r="A74" s="1" t="s">
        <v>64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3C53C-5085-8A47-BA71-BE17F0297848}">
  <dimension ref="A1:Y76"/>
  <sheetViews>
    <sheetView topLeftCell="A3" zoomScale="67" zoomScaleNormal="100" workbookViewId="0">
      <selection activeCell="S6" sqref="S6"/>
    </sheetView>
  </sheetViews>
  <sheetFormatPr baseColWidth="10" defaultRowHeight="16" x14ac:dyDescent="0.2"/>
  <cols>
    <col min="1" max="1" width="31" customWidth="1"/>
    <col min="2" max="2" width="55.6640625" customWidth="1"/>
    <col min="3" max="3" width="17.6640625" customWidth="1"/>
    <col min="4" max="16" width="13.83203125" customWidth="1"/>
    <col min="17" max="18" width="25.83203125" customWidth="1"/>
    <col min="19" max="24" width="13.83203125" customWidth="1"/>
  </cols>
  <sheetData>
    <row r="1" spans="1:24" ht="24" customHeight="1" x14ac:dyDescent="0.45">
      <c r="A1" s="567" t="s">
        <v>0</v>
      </c>
      <c r="B1" s="567"/>
      <c r="C1" s="6"/>
      <c r="D1" s="402"/>
      <c r="E1" s="402"/>
      <c r="F1" s="402"/>
      <c r="G1" s="403"/>
      <c r="H1" s="403"/>
      <c r="I1" s="403"/>
    </row>
    <row r="2" spans="1:24" ht="24" customHeight="1" x14ac:dyDescent="0.45">
      <c r="A2" s="567"/>
      <c r="B2" s="567"/>
      <c r="C2" s="6"/>
      <c r="D2" s="6"/>
    </row>
    <row r="3" spans="1:24" ht="24" customHeight="1" thickBot="1" x14ac:dyDescent="0.35">
      <c r="A3" s="2" t="s">
        <v>0</v>
      </c>
      <c r="B3" s="2"/>
    </row>
    <row r="4" spans="1:24" ht="24" customHeight="1" thickTop="1" thickBot="1" x14ac:dyDescent="0.4">
      <c r="A4" s="7"/>
      <c r="B4" s="7"/>
      <c r="C4" s="8"/>
      <c r="D4" s="36" t="s">
        <v>3</v>
      </c>
      <c r="E4" s="62" t="s">
        <v>4</v>
      </c>
      <c r="F4" s="61" t="s">
        <v>5</v>
      </c>
      <c r="G4" s="36" t="s">
        <v>6</v>
      </c>
      <c r="H4" s="61" t="s">
        <v>7</v>
      </c>
      <c r="I4" s="61" t="s">
        <v>8</v>
      </c>
      <c r="J4" s="36" t="s">
        <v>9</v>
      </c>
      <c r="K4" s="62" t="s">
        <v>10</v>
      </c>
      <c r="L4" s="62" t="s">
        <v>11</v>
      </c>
      <c r="M4" s="62" t="s">
        <v>12</v>
      </c>
      <c r="N4" s="62" t="s">
        <v>1</v>
      </c>
      <c r="O4" s="62" t="s">
        <v>2</v>
      </c>
      <c r="P4" s="11"/>
      <c r="S4" s="472" t="str">
        <f>IF(Dashboard!F5="January",Analysis!H4,IF(Dashboard!F5="February",Analysis!I4,IF(Dashboard!F5="March",Analysis!J4,IF(Dashboard!F5="April",Analysis!K4,IF(Dashboard!F5="May",Analysis!L4,IF(Dashboard!F5="June",Analysis!M4,IF(Dashboard!F5="July",Analysis!N4,IF(Dashboard!F5="August",Analysis!O4,IF(Dashboard!F5="September",Analysis!D4,IF(Dashboard!F5="October",Analysis!E4,IF(Dashboard!F5="November",Analysis!F4,IF(Dashboard!F5="December",Analysis!G4,0))))))))))))</f>
        <v>June</v>
      </c>
      <c r="T4" s="473" t="str">
        <f>IF(Dashboard!F5="January",Analysis!I4,IF(Dashboard!F5="February",Analysis!J4,IF(Dashboard!F5="March",Analysis!K4,IF(Dashboard!F5="April",Analysis!L4,IF(Dashboard!F5="May",Analysis!M4,IF(Dashboard!F5="June",Analysis!N4,IF(Dashboard!F5="July",Analysis!O4,IF(Dashboard!F5="August",Analysis!D4,IF(Dashboard!F5="September",Analysis!E4,IF(Dashboard!F5="October",Analysis!F4,IF(Dashboard!F5="November",Analysis!G4,IF(Dashboard!F5="December",Analysis!H4,0))))))))))))</f>
        <v>July</v>
      </c>
      <c r="U4" s="474" t="str">
        <f>IF(Dashboard!$F$5="January",Analysis!J4,IF(Dashboard!$F$5="February",Analysis!K4,IF(Dashboard!$F$5="March",Analysis!L4,IF(Dashboard!$F$5="April",Analysis!M4,IF(Dashboard!$F$5="May",Analysis!N4,IF(Dashboard!$F$5="June",Analysis!O4,IF(Dashboard!$F$5="July",Analysis!D4,IF(Dashboard!$F$5="August",Analysis!E4,IF(Dashboard!$F$5="September",Analysis!F4,IF(Dashboard!$F$5="October",Analysis!G4,IF(Dashboard!$F$5="November",Analysis!H4,IF(Dashboard!$F$5="December",Analysis!I4,0))))))))))))</f>
        <v>August</v>
      </c>
      <c r="V4" s="473" t="str">
        <f>IF(Dashboard!$F$5="January",Analysis!K4,IF(Dashboard!$F$5="February",Analysis!L4,IF(Dashboard!$F$5="March",Analysis!M4,IF(Dashboard!$F$5="April",Analysis!N4,IF(Dashboard!$F$5="May",Analysis!O4,IF(Dashboard!$F$5="June",Analysis!D4,IF(Dashboard!$F$5="July",Analysis!E4,IF(Dashboard!$F$5="August",Analysis!F4,IF(Dashboard!$F$5="September",Analysis!G4,IF(Dashboard!$F$5="October",Analysis!H4,IF(Dashboard!$F$5="November",Analysis!I4,IF(Dashboard!$F$5="December",Analysis!J4,0))))))))))))</f>
        <v>September</v>
      </c>
      <c r="W4" s="473" t="str">
        <f>IF(Dashboard!$F$5="January",Analysis!L4,IF(Dashboard!$F$5="February",Analysis!M4,IF(Dashboard!$F$5="March",Analysis!N4,IF(Dashboard!$F$5="April",Analysis!O4,IF(Dashboard!$F$5="May",Analysis!D4,IF(Dashboard!$F$5="June",Analysis!E4,IF(Dashboard!$F$5="July",Analysis!F4,IF(Dashboard!$F$5="August",Analysis!G4,IF(Dashboard!$F$5="September",Analysis!H4,IF(Dashboard!$F$5="October",Analysis!I4,IF(Dashboard!$F$5="November",Analysis!J4,IF(Dashboard!$F$5="December",Analysis!K4,0))))))))))))</f>
        <v>October</v>
      </c>
      <c r="X4" s="473" t="str">
        <f>IF(Dashboard!$F$5="January",Analysis!M4,IF(Dashboard!$F$5="February",Analysis!N4,IF(Dashboard!$F$5="March",Analysis!O4,IF(Dashboard!$F$5="April",Analysis!D4,IF(Dashboard!$F$5="May",Analysis!E4,IF(Dashboard!$F$5="June",Analysis!F4,IF(Dashboard!$F$5="July",Analysis!G4,IF(Dashboard!$F$5="August",Analysis!H4,IF(Dashboard!$F$5="September",Analysis!I4,IF(Dashboard!$F$5="October",Analysis!J4,IF(Dashboard!$F$5="November",Analysis!K4,IF(Dashboard!$F$5="December",Analysis!L4,0))))))))))))</f>
        <v>November</v>
      </c>
    </row>
    <row r="5" spans="1:24" ht="24" customHeight="1" thickTop="1" thickBot="1" x14ac:dyDescent="0.4">
      <c r="A5" s="11" t="s">
        <v>13</v>
      </c>
      <c r="B5" s="36" t="s">
        <v>14</v>
      </c>
      <c r="C5" s="8"/>
      <c r="D5" s="63"/>
      <c r="E5" s="63"/>
      <c r="F5" s="63"/>
      <c r="G5" s="63"/>
      <c r="H5" s="63"/>
      <c r="I5" s="63"/>
      <c r="J5" s="63"/>
      <c r="K5" s="63"/>
      <c r="L5" s="63"/>
      <c r="M5" s="63"/>
      <c r="N5" s="63"/>
      <c r="O5" s="63"/>
      <c r="P5" s="28"/>
      <c r="R5" s="408" t="s">
        <v>70</v>
      </c>
      <c r="S5" s="406"/>
      <c r="T5" s="406"/>
      <c r="U5" s="406"/>
      <c r="V5" s="406"/>
      <c r="W5" s="406"/>
      <c r="X5" s="406"/>
    </row>
    <row r="6" spans="1:24" ht="24" customHeight="1" thickTop="1" x14ac:dyDescent="0.35">
      <c r="A6" s="12" t="s">
        <v>15</v>
      </c>
      <c r="B6" s="37" t="s">
        <v>16</v>
      </c>
      <c r="C6" s="8"/>
      <c r="D6" s="37"/>
      <c r="E6" s="64"/>
      <c r="F6" s="37">
        <v>100</v>
      </c>
      <c r="G6" s="64">
        <v>120</v>
      </c>
      <c r="H6" s="37">
        <v>130</v>
      </c>
      <c r="I6" s="64">
        <v>110</v>
      </c>
      <c r="J6" s="65">
        <v>115</v>
      </c>
      <c r="K6" s="37">
        <v>130</v>
      </c>
      <c r="L6" s="40">
        <v>140</v>
      </c>
      <c r="M6" s="64"/>
      <c r="N6" s="37"/>
      <c r="O6" s="40"/>
      <c r="R6" s="475" t="s">
        <v>15</v>
      </c>
      <c r="S6" s="410">
        <f>IF(Dashboard!F5="January",Analysis!H6,IF(Dashboard!F5="February",Analysis!I6,IF(Dashboard!F5="March",Analysis!J6,IF(Dashboard!F5="April",Analysis!K6,IF(Dashboard!F5="May",Analysis!L6,IF(Dashboard!F5="June",Analysis!M6,IF(Dashboard!F5="July",Analysis!N6,IF(Dashboard!F5="August",Analysis!O6,IF(Dashboard!F5="September",Analysis!D6,IF(Dashboard!F5="October",Analysis!E6,IF(Dashboard!F5="November",Analysis!F6,IF(Dashboard!F5="December",Analysis!G6,0))))))))))))</f>
        <v>120</v>
      </c>
      <c r="T6" s="411">
        <f>IF(Dashboard!$F$5="January",Analysis!I6,IF(Dashboard!$F$5="February",Analysis!J6,IF(Dashboard!$F$5="March",Analysis!K6,IF(Dashboard!$F$5="April",Analysis!L6,IF(Dashboard!$F$5="May",Analysis!M6,IF(Dashboard!$F$5="June",Analysis!N6,IF(Dashboard!$F$5="July",Analysis!O6,IF(Dashboard!$F$5="August",Analysis!D6,IF(Dashboard!$F$5="September",Analysis!E6,IF(Dashboard!$F$5="October",Analysis!F6,IF(Dashboard!$F$5="November",Analysis!G6,IF(Dashboard!$F$5="December",Analysis!H6,0))))))))))))</f>
        <v>130</v>
      </c>
      <c r="U6" s="412">
        <f>IF(Dashboard!$F$5="January",Analysis!J6,IF(Dashboard!$F$5="February",Analysis!K6,IF(Dashboard!$F$5="March",Analysis!L6,IF(Dashboard!$F$5="April",Analysis!M6,IF(Dashboard!$F$5="May",Analysis!N6,IF(Dashboard!$F$5="June",Analysis!O6,IF(Dashboard!$F$5="July",Analysis!D6,IF(Dashboard!$F$5="August",Analysis!E6,IF(Dashboard!$F$5="September",Analysis!F6,IF(Dashboard!$F$5="October",Analysis!G6,IF(Dashboard!$F$5="November",Analysis!H6,IF(Dashboard!$F$5="December",Analysis!I6,0))))))))))))</f>
        <v>110</v>
      </c>
      <c r="V6" s="411">
        <f>IF(Dashboard!$F$5="January",Analysis!K6,IF(Dashboard!$F$5="February",Analysis!L6,IF(Dashboard!$F$5="March",Analysis!M6,IF(Dashboard!$F$5="April",Analysis!N6,IF(Dashboard!$F$5="May",Analysis!O6,IF(Dashboard!$F$5="June",Analysis!D6,IF(Dashboard!$F$5="July",Analysis!E6,IF(Dashboard!$F$5="August",Analysis!F6,IF(Dashboard!$F$5="September",Analysis!G6,IF(Dashboard!$F$5="October",Analysis!H6,IF(Dashboard!$F$5="November",Analysis!I6,IF(Dashboard!$F$5="December",Analysis!J6,0))))))))))))</f>
        <v>115</v>
      </c>
      <c r="W6" s="411">
        <f>IF(Dashboard!$F$5="January",Analysis!L6,IF(Dashboard!$F$5="February",Analysis!M6,IF(Dashboard!$F$5="March",Analysis!N6,IF(Dashboard!$F$5="April",Analysis!O6,IF(Dashboard!$F$5="May",Analysis!D6,IF(Dashboard!$F$5="June",Analysis!E6,IF(Dashboard!$F$5="July",Analysis!F6,IF(Dashboard!$F$5="August",Analysis!G6,IF(Dashboard!$F$5="September",Analysis!H6,IF(Dashboard!$F$5="October",Analysis!I6,IF(Dashboard!$F$5="November",Analysis!J6,IF(Dashboard!$F$5="December",Analysis!K6,0))))))))))))</f>
        <v>130</v>
      </c>
      <c r="X6" s="411">
        <f>IF(Dashboard!$F$5="January",Analysis!M6,IF(Dashboard!$F$5="February",Analysis!N6,IF(Dashboard!$F$5="March",Analysis!O6,IF(Dashboard!$F$5="April",Analysis!D6,IF(Dashboard!$F$5="May",Analysis!E6,IF(Dashboard!$F$5="June",Analysis!F6,IF(Dashboard!$F$5="July",Analysis!G6,IF(Dashboard!$F$5="August",Analysis!H6,IF(Dashboard!$F$5="September",Analysis!I6,IF(Dashboard!$F$5="October",Analysis!J6,IF(Dashboard!$F$5="November",Analysis!K6,IF(Dashboard!$F$5="December",Analysis!L6,0))))))))))))</f>
        <v>140</v>
      </c>
    </row>
    <row r="7" spans="1:24" ht="24" customHeight="1" x14ac:dyDescent="0.35">
      <c r="A7" s="13" t="s">
        <v>17</v>
      </c>
      <c r="B7" s="38" t="s">
        <v>18</v>
      </c>
      <c r="C7" s="8"/>
      <c r="D7" s="43"/>
      <c r="E7" s="66"/>
      <c r="F7" s="67"/>
      <c r="G7" s="68">
        <f>(G6/F6)-1</f>
        <v>0.19999999999999996</v>
      </c>
      <c r="H7" s="69">
        <f t="shared" ref="H7:K7" si="0">(H6/G6)-1</f>
        <v>8.3333333333333259E-2</v>
      </c>
      <c r="I7" s="68">
        <f t="shared" si="0"/>
        <v>-0.15384615384615385</v>
      </c>
      <c r="J7" s="70">
        <f t="shared" si="0"/>
        <v>4.5454545454545414E-2</v>
      </c>
      <c r="K7" s="69">
        <f t="shared" si="0"/>
        <v>0.13043478260869557</v>
      </c>
      <c r="L7" s="71">
        <f>(L6/K6)-1</f>
        <v>7.6923076923076872E-2</v>
      </c>
      <c r="M7" s="72"/>
      <c r="N7" s="43"/>
      <c r="O7" s="73"/>
      <c r="R7" s="476" t="s">
        <v>17</v>
      </c>
      <c r="S7" s="423">
        <f>IF(Dashboard!$F$5="January",Analysis!H7,IF(Dashboard!$F$5="February",Analysis!I7,IF(Dashboard!$F$5="March",Analysis!J7,IF(Dashboard!$F$5="April",Analysis!K7,IF(Dashboard!$F$5="May",Analysis!L7,IF(Dashboard!$F$5="June",Analysis!M7,IF(Dashboard!$F$5="July",Analysis!N7,IF(Dashboard!$F$5="August",Analysis!O7,IF(Dashboard!$F$5="September",Analysis!D7,IF(Dashboard!$F$5="October",Analysis!E7,IF(Dashboard!$F$5="November",Analysis!F7,IF(Dashboard!$F$5="December",Analysis!G7,0))))))))))))</f>
        <v>0.19999999999999996</v>
      </c>
      <c r="T7" s="424">
        <f>IF(Dashboard!$F$5="January",Analysis!I7,IF(Dashboard!$F$5="February",Analysis!J7,IF(Dashboard!$F$5="March",Analysis!K7,IF(Dashboard!$F$5="April",Analysis!L7,IF(Dashboard!$F$5="May",Analysis!M7,IF(Dashboard!$F$5="June",Analysis!N7,IF(Dashboard!$F$5="July",Analysis!O7,IF(Dashboard!$F$5="August",Analysis!D7,IF(Dashboard!$F$5="September",Analysis!E7,IF(Dashboard!$F$5="October",Analysis!F7,IF(Dashboard!$F$5="November",Analysis!G7,IF(Dashboard!$F$5="December",Analysis!H7,0))))))))))))</f>
        <v>8.3333333333333259E-2</v>
      </c>
      <c r="U7" s="425">
        <f>IF(Dashboard!$F$5="January",Analysis!J7,IF(Dashboard!$F$5="February",Analysis!K7,IF(Dashboard!$F$5="March",Analysis!L7,IF(Dashboard!$F$5="April",Analysis!M7,IF(Dashboard!$F$5="May",Analysis!N7,IF(Dashboard!$F$5="June",Analysis!O7,IF(Dashboard!$F$5="July",Analysis!D7,IF(Dashboard!$F$5="August",Analysis!E7,IF(Dashboard!$F$5="September",Analysis!F7,IF(Dashboard!$F$5="October",Analysis!G7,IF(Dashboard!$F$5="November",Analysis!H7,IF(Dashboard!$F$5="December",Analysis!I7,0))))))))))))</f>
        <v>-0.15384615384615385</v>
      </c>
      <c r="V7" s="424">
        <f>IF(Dashboard!$F$5="January",Analysis!K7,IF(Dashboard!$F$5="February",Analysis!L7,IF(Dashboard!$F$5="March",Analysis!M7,IF(Dashboard!$F$5="April",Analysis!N7,IF(Dashboard!$F$5="May",Analysis!O7,IF(Dashboard!$F$5="June",Analysis!D7,IF(Dashboard!$F$5="July",Analysis!E7,IF(Dashboard!$F$5="August",Analysis!F7,IF(Dashboard!$F$5="September",Analysis!G7,IF(Dashboard!$F$5="October",Analysis!H7,IF(Dashboard!$F$5="November",Analysis!I7,IF(Dashboard!$F$5="December",Analysis!J7,0))))))))))))</f>
        <v>4.5454545454545414E-2</v>
      </c>
      <c r="W7" s="424">
        <f>IF(Dashboard!$F$5="January",Analysis!L7,IF(Dashboard!$F$5="February",Analysis!M7,IF(Dashboard!$F$5="March",Analysis!N7,IF(Dashboard!$F$5="April",Analysis!O7,IF(Dashboard!$F$5="May",Analysis!D7,IF(Dashboard!$F$5="June",Analysis!E7,IF(Dashboard!$F$5="July",Analysis!F7,IF(Dashboard!$F$5="August",Analysis!G7,IF(Dashboard!$F$5="September",Analysis!H7,IF(Dashboard!$F$5="October",Analysis!I7,IF(Dashboard!$F$5="November",Analysis!J7,IF(Dashboard!$F$5="December",Analysis!K7,0))))))))))))</f>
        <v>0.13043478260869557</v>
      </c>
      <c r="X7" s="422">
        <f>IF(Dashboard!$F$5="January",Analysis!M7,IF(Dashboard!$F$5="February",Analysis!N7,IF(Dashboard!$F$5="March",Analysis!O7,IF(Dashboard!$F$5="April",Analysis!D7,IF(Dashboard!$F$5="May",Analysis!E7,IF(Dashboard!$F$5="June",Analysis!F7,IF(Dashboard!$F$5="July",Analysis!G7,IF(Dashboard!$F$5="August",Analysis!H7,IF(Dashboard!$F$5="September",Analysis!I7,IF(Dashboard!$F$5="October",Analysis!J7,IF(Dashboard!$F$5="November",Analysis!K7,IF(Dashboard!$F$5="December",Analysis!L7,0))))))))))))</f>
        <v>7.6923076923076872E-2</v>
      </c>
    </row>
    <row r="8" spans="1:24" ht="24" customHeight="1" x14ac:dyDescent="0.35">
      <c r="A8" s="14" t="s">
        <v>19</v>
      </c>
      <c r="B8" s="39"/>
      <c r="C8" s="8"/>
      <c r="D8" s="74"/>
      <c r="E8" s="75"/>
      <c r="F8" s="76"/>
      <c r="G8" s="77"/>
      <c r="H8" s="78">
        <f>(H6/F6)-1</f>
        <v>0.30000000000000004</v>
      </c>
      <c r="I8" s="78">
        <f t="shared" ref="I8:L8" si="1">(I6/G6)-1</f>
        <v>-8.333333333333337E-2</v>
      </c>
      <c r="J8" s="78">
        <f t="shared" si="1"/>
        <v>-0.11538461538461542</v>
      </c>
      <c r="K8" s="78">
        <f t="shared" si="1"/>
        <v>0.18181818181818188</v>
      </c>
      <c r="L8" s="78">
        <f t="shared" si="1"/>
        <v>0.21739130434782616</v>
      </c>
      <c r="M8" s="79"/>
      <c r="N8" s="74"/>
      <c r="O8" s="80"/>
      <c r="R8" s="477" t="s">
        <v>19</v>
      </c>
      <c r="S8" s="413"/>
      <c r="T8" s="414"/>
      <c r="U8" s="415"/>
      <c r="V8" s="414"/>
      <c r="W8" s="414"/>
      <c r="X8" s="416">
        <f>IF(Dashboard!$F$5="January",Analysis!M8,IF(Dashboard!$F$5="February",Analysis!N8,IF(Dashboard!$F$5="March",Analysis!O8,IF(Dashboard!$F$5="April",Analysis!D8,IF(Dashboard!$F$5="May",Analysis!E8,IF(Dashboard!$F$5="June",Analysis!F8,IF(Dashboard!$F$5="July",Analysis!G8,IF(Dashboard!$F$5="August",Analysis!H8,IF(Dashboard!$F$5="September",Analysis!I8,IF(Dashboard!$F$5="October",Analysis!J8,IF(Dashboard!$F$5="November",Analysis!K8,IF(Dashboard!$F$5="December",Analysis!L8,0))))))))))))</f>
        <v>0.21739130434782616</v>
      </c>
    </row>
    <row r="9" spans="1:24" ht="24" customHeight="1" thickBot="1" x14ac:dyDescent="0.4">
      <c r="A9" s="13" t="s">
        <v>65</v>
      </c>
      <c r="B9" s="38"/>
      <c r="C9" s="8"/>
      <c r="D9" s="43"/>
      <c r="E9" s="81"/>
      <c r="F9" s="82"/>
      <c r="G9" s="83"/>
      <c r="H9" s="84"/>
      <c r="I9" s="83"/>
      <c r="J9" s="85"/>
      <c r="K9" s="69">
        <f>(K6/F6)-1</f>
        <v>0.30000000000000004</v>
      </c>
      <c r="L9" s="69">
        <f>(L6/G6)-1</f>
        <v>0.16666666666666674</v>
      </c>
      <c r="M9" s="72"/>
      <c r="N9" s="43"/>
      <c r="O9" s="73"/>
      <c r="R9" s="476" t="s">
        <v>65</v>
      </c>
      <c r="S9" s="419"/>
      <c r="T9" s="420"/>
      <c r="U9" s="421"/>
      <c r="V9" s="420"/>
      <c r="W9" s="420"/>
      <c r="X9" s="422">
        <f>IF(Dashboard!$F$5="January",Analysis!M9,IF(Dashboard!$F$5="February",Analysis!N9,IF(Dashboard!$F$5="March",Analysis!O9,IF(Dashboard!$F$5="April",Analysis!D9,IF(Dashboard!$F$5="May",Analysis!E9,IF(Dashboard!$F$5="June",Analysis!F9,IF(Dashboard!$F$5="July",Analysis!G9,IF(Dashboard!$F$5="August",Analysis!H9,IF(Dashboard!$F$5="September",Analysis!I9,IF(Dashboard!$F$5="October",Analysis!J9,IF(Dashboard!$F$5="November",Analysis!K9,IF(Dashboard!$F$5="December",Analysis!L9,0))))))))))))</f>
        <v>0.16666666666666674</v>
      </c>
    </row>
    <row r="10" spans="1:24" ht="24" customHeight="1" thickTop="1" thickBot="1" x14ac:dyDescent="0.4">
      <c r="A10" s="15" t="s">
        <v>20</v>
      </c>
      <c r="B10" s="40" t="s">
        <v>21</v>
      </c>
      <c r="C10" s="8"/>
      <c r="D10" s="74" t="e">
        <f>(D11/D12)</f>
        <v>#DIV/0!</v>
      </c>
      <c r="E10" s="74" t="e">
        <f t="shared" ref="E10:L10" si="2">(E11/E12)</f>
        <v>#DIV/0!</v>
      </c>
      <c r="F10" s="74" t="e">
        <f t="shared" si="2"/>
        <v>#DIV/0!</v>
      </c>
      <c r="G10" s="74" t="e">
        <f t="shared" si="2"/>
        <v>#DIV/0!</v>
      </c>
      <c r="H10" s="74" t="e">
        <f t="shared" si="2"/>
        <v>#DIV/0!</v>
      </c>
      <c r="I10" s="74" t="e">
        <f t="shared" si="2"/>
        <v>#DIV/0!</v>
      </c>
      <c r="J10" s="74" t="e">
        <f t="shared" si="2"/>
        <v>#DIV/0!</v>
      </c>
      <c r="K10" s="74">
        <f t="shared" si="2"/>
        <v>0.66666666666666663</v>
      </c>
      <c r="L10" s="86">
        <f t="shared" si="2"/>
        <v>0.35714285714285715</v>
      </c>
      <c r="M10" s="79"/>
      <c r="N10" s="74"/>
      <c r="O10" s="80"/>
      <c r="R10" s="532" t="s">
        <v>20</v>
      </c>
      <c r="S10" s="413"/>
      <c r="T10" s="414"/>
      <c r="U10" s="415"/>
      <c r="V10" s="414"/>
      <c r="W10" s="414"/>
      <c r="X10" s="416">
        <f>IF(Dashboard!$F$5="January",Analysis!M10,IF(Dashboard!$F$5="February",Analysis!N10,IF(Dashboard!$F$5="March",Analysis!O10,IF(Dashboard!$F$5="April",Analysis!D10,IF(Dashboard!$F$5="May",Analysis!E10,IF(Dashboard!$F$5="June",Analysis!F10,IF(Dashboard!$F$5="July",Analysis!G10,IF(Dashboard!$F$5="August",Analysis!H10,IF(Dashboard!$F$5="September",Analysis!I10,IF(Dashboard!$F$5="October",Analysis!J10,IF(Dashboard!$F$5="November",Analysis!K10,IF(Dashboard!$F$5="December",Analysis!L10,0))))))))))))</f>
        <v>0.35714285714285715</v>
      </c>
    </row>
    <row r="11" spans="1:24" ht="24" customHeight="1" thickTop="1" thickBot="1" x14ac:dyDescent="0.4">
      <c r="A11" s="16"/>
      <c r="B11" s="41" t="s">
        <v>67</v>
      </c>
      <c r="C11" s="8"/>
      <c r="D11" s="41"/>
      <c r="E11" s="87"/>
      <c r="F11" s="41"/>
      <c r="G11" s="87"/>
      <c r="H11" s="41"/>
      <c r="I11" s="87"/>
      <c r="J11" s="88"/>
      <c r="K11" s="41">
        <v>6</v>
      </c>
      <c r="L11" s="89">
        <v>50</v>
      </c>
      <c r="M11" s="87"/>
      <c r="N11" s="41"/>
      <c r="O11" s="89"/>
      <c r="Q11" s="409"/>
      <c r="R11" s="530" t="s">
        <v>67</v>
      </c>
      <c r="S11" s="420"/>
      <c r="T11" s="420"/>
      <c r="U11" s="421"/>
      <c r="V11" s="420"/>
      <c r="W11" s="420"/>
      <c r="X11" s="537">
        <f>IF(Dashboard!$F$5="January",Analysis!M11,IF(Dashboard!$F$5="February",Analysis!N11,IF(Dashboard!$F$5="March",Analysis!O11,IF(Dashboard!$F$5="April",Analysis!D11,IF(Dashboard!$F$5="May",Analysis!E11,IF(Dashboard!$F$5="June",Analysis!F11,IF(Dashboard!$F$5="July",Analysis!G11,IF(Dashboard!$F$5="August",Analysis!H11,IF(Dashboard!$F$5="September",Analysis!I11,IF(Dashboard!$F$5="October",Analysis!J11,IF(Dashboard!$F$5="November",Analysis!K11,IF(Dashboard!$F$5="December",Analysis!L11,0))))))))))))</f>
        <v>50</v>
      </c>
    </row>
    <row r="12" spans="1:24" ht="24" customHeight="1" thickTop="1" thickBot="1" x14ac:dyDescent="0.4">
      <c r="A12" s="17"/>
      <c r="B12" s="42" t="s">
        <v>68</v>
      </c>
      <c r="C12" s="8"/>
      <c r="D12" s="90"/>
      <c r="E12" s="91"/>
      <c r="F12" s="90"/>
      <c r="G12" s="91"/>
      <c r="H12" s="90"/>
      <c r="I12" s="91"/>
      <c r="J12" s="92"/>
      <c r="K12" s="90">
        <v>9</v>
      </c>
      <c r="L12" s="93">
        <v>140</v>
      </c>
      <c r="M12" s="91"/>
      <c r="N12" s="90"/>
      <c r="O12" s="93"/>
      <c r="Q12" s="409"/>
      <c r="R12" s="534" t="s">
        <v>68</v>
      </c>
      <c r="S12" s="533"/>
      <c r="T12" s="414"/>
      <c r="U12" s="415"/>
      <c r="V12" s="414"/>
      <c r="W12" s="414"/>
      <c r="X12" s="538">
        <f>IF(Dashboard!$F$5="January",Analysis!M12,IF(Dashboard!$F$5="February",Analysis!N12,IF(Dashboard!$F$5="March",Analysis!O12,IF(Dashboard!$F$5="April",Analysis!D12,IF(Dashboard!$F$5="May",Analysis!E12,IF(Dashboard!$F$5="June",Analysis!F12,IF(Dashboard!$F$5="July",Analysis!G12,IF(Dashboard!$F$5="August",Analysis!H12,IF(Dashboard!$F$5="September",Analysis!I12,IF(Dashboard!$F$5="October",Analysis!J12,IF(Dashboard!$F$5="November",Analysis!K12,IF(Dashboard!$F$5="December",Analysis!L12,0))))))))))))</f>
        <v>140</v>
      </c>
    </row>
    <row r="13" spans="1:24" ht="24" customHeight="1" thickTop="1" thickBot="1" x14ac:dyDescent="0.4">
      <c r="A13" s="18" t="s">
        <v>22</v>
      </c>
      <c r="B13" s="43" t="s">
        <v>66</v>
      </c>
      <c r="C13" s="9"/>
      <c r="D13" s="43" t="e">
        <f>(D14/D15)</f>
        <v>#DIV/0!</v>
      </c>
      <c r="E13" s="43" t="e">
        <f t="shared" ref="E13:L13" si="3">(E14/E15)</f>
        <v>#DIV/0!</v>
      </c>
      <c r="F13" s="43" t="e">
        <f t="shared" si="3"/>
        <v>#DIV/0!</v>
      </c>
      <c r="G13" s="43" t="e">
        <f t="shared" si="3"/>
        <v>#DIV/0!</v>
      </c>
      <c r="H13" s="43" t="e">
        <f t="shared" si="3"/>
        <v>#DIV/0!</v>
      </c>
      <c r="I13" s="43" t="e">
        <f t="shared" si="3"/>
        <v>#DIV/0!</v>
      </c>
      <c r="J13" s="43" t="e">
        <f t="shared" si="3"/>
        <v>#DIV/0!</v>
      </c>
      <c r="K13" s="43">
        <f t="shared" si="3"/>
        <v>0.63636363636363635</v>
      </c>
      <c r="L13" s="69">
        <f t="shared" si="3"/>
        <v>0.24285714285714285</v>
      </c>
      <c r="M13" s="72"/>
      <c r="N13" s="43"/>
      <c r="O13" s="73"/>
      <c r="Q13" s="409"/>
      <c r="R13" s="535" t="s">
        <v>22</v>
      </c>
      <c r="S13" s="419"/>
      <c r="T13" s="420"/>
      <c r="U13" s="420"/>
      <c r="V13" s="420"/>
      <c r="W13" s="420"/>
      <c r="X13" s="422">
        <f>IF(Dashboard!$F$5="January",Analysis!M13,IF(Dashboard!$F$5="February",Analysis!N13,IF(Dashboard!$F$5="March",Analysis!O13,IF(Dashboard!$F$5="April",Analysis!D13,IF(Dashboard!$F$5="May",Analysis!E13,IF(Dashboard!$F$5="June",Analysis!F13,IF(Dashboard!$F$5="July",Analysis!G13,IF(Dashboard!$F$5="August",Analysis!H13,IF(Dashboard!$F$5="September",Analysis!I13,IF(Dashboard!$F$5="October",Analysis!J13,IF(Dashboard!$F$5="November",Analysis!K13,IF(Dashboard!$F$5="December",Analysis!L13,0))))))))))))</f>
        <v>0.24285714285714285</v>
      </c>
    </row>
    <row r="14" spans="1:24" ht="24" customHeight="1" thickTop="1" thickBot="1" x14ac:dyDescent="0.4">
      <c r="A14" s="19"/>
      <c r="B14" s="41" t="s">
        <v>69</v>
      </c>
      <c r="C14" s="9"/>
      <c r="D14" s="94"/>
      <c r="E14" s="95"/>
      <c r="F14" s="94"/>
      <c r="G14" s="95"/>
      <c r="H14" s="94"/>
      <c r="I14" s="95"/>
      <c r="J14" s="96"/>
      <c r="K14" s="94">
        <v>7</v>
      </c>
      <c r="L14" s="97">
        <v>34</v>
      </c>
      <c r="M14" s="97"/>
      <c r="N14" s="94"/>
      <c r="O14" s="97"/>
      <c r="Q14" s="409"/>
      <c r="R14" s="531" t="s">
        <v>69</v>
      </c>
      <c r="S14" s="414"/>
      <c r="T14" s="414"/>
      <c r="U14" s="414"/>
      <c r="V14" s="533"/>
      <c r="W14" s="414"/>
      <c r="X14" s="539">
        <f>IF(Dashboard!$F$5="January",Analysis!M14,IF(Dashboard!$F$5="February",Analysis!N14,IF(Dashboard!$F$5="March",Analysis!O14,IF(Dashboard!$F$5="April",Analysis!D14,IF(Dashboard!$F$5="May",Analysis!E14,IF(Dashboard!$F$5="June",Analysis!F14,IF(Dashboard!$F$5="July",Analysis!G14,IF(Dashboard!$F$5="August",Analysis!H14,IF(Dashboard!$F$5="September",Analysis!I14,IF(Dashboard!$F$5="October",Analysis!J14,IF(Dashboard!$F$5="November",Analysis!K14,IF(Dashboard!$F$5="December",Analysis!L14,0))))))))))))</f>
        <v>34</v>
      </c>
    </row>
    <row r="15" spans="1:24" ht="24" customHeight="1" thickTop="1" thickBot="1" x14ac:dyDescent="0.4">
      <c r="A15" s="20"/>
      <c r="B15" s="42" t="s">
        <v>70</v>
      </c>
      <c r="C15" s="9"/>
      <c r="D15" s="42"/>
      <c r="E15" s="98"/>
      <c r="F15" s="42"/>
      <c r="G15" s="98"/>
      <c r="H15" s="42"/>
      <c r="I15" s="98"/>
      <c r="J15" s="99"/>
      <c r="K15" s="42">
        <v>11</v>
      </c>
      <c r="L15" s="100">
        <v>140</v>
      </c>
      <c r="M15" s="98"/>
      <c r="N15" s="42"/>
      <c r="O15" s="100"/>
      <c r="Q15" s="409"/>
      <c r="R15" s="478" t="s">
        <v>70</v>
      </c>
      <c r="S15" s="417"/>
      <c r="T15" s="418"/>
      <c r="U15" s="418"/>
      <c r="V15" s="536"/>
      <c r="W15" s="536"/>
      <c r="X15" s="540">
        <f>IF(Dashboard!$F$5="January",Analysis!M15,IF(Dashboard!$F$5="February",Analysis!N15,IF(Dashboard!$F$5="March",Analysis!O15,IF(Dashboard!$F$5="April",Analysis!D15,IF(Dashboard!$F$5="May",Analysis!E15,IF(Dashboard!$F$5="June",Analysis!F15,IF(Dashboard!$F$5="July",Analysis!G15,IF(Dashboard!$F$5="August",Analysis!H15,IF(Dashboard!$F$5="September",Analysis!I15,IF(Dashboard!$F$5="October",Analysis!J15,IF(Dashboard!$F$5="November",Analysis!K15,IF(Dashboard!$F$5="December",Analysis!L15,0))))))))))))</f>
        <v>140</v>
      </c>
    </row>
    <row r="16" spans="1:24" ht="24" customHeight="1" thickTop="1" thickBot="1" x14ac:dyDescent="0.4">
      <c r="A16" s="21"/>
      <c r="B16" s="28"/>
      <c r="C16" s="8"/>
      <c r="D16" s="28"/>
      <c r="E16" s="28"/>
      <c r="F16" s="28"/>
      <c r="G16" s="28"/>
      <c r="H16" s="28"/>
      <c r="I16" s="28"/>
      <c r="J16" s="28"/>
      <c r="K16" s="28"/>
      <c r="L16" s="28"/>
      <c r="M16" s="28"/>
      <c r="N16" s="28"/>
      <c r="O16" s="28"/>
    </row>
    <row r="17" spans="1:24" ht="24" customHeight="1" thickTop="1" thickBot="1" x14ac:dyDescent="0.4">
      <c r="A17" s="22" t="s">
        <v>23</v>
      </c>
      <c r="B17" s="44" t="s">
        <v>14</v>
      </c>
      <c r="C17" s="8"/>
      <c r="D17" s="36" t="s">
        <v>3</v>
      </c>
      <c r="E17" s="62" t="s">
        <v>4</v>
      </c>
      <c r="F17" s="61" t="s">
        <v>5</v>
      </c>
      <c r="G17" s="36" t="s">
        <v>6</v>
      </c>
      <c r="H17" s="61" t="s">
        <v>7</v>
      </c>
      <c r="I17" s="61" t="s">
        <v>8</v>
      </c>
      <c r="J17" s="36" t="s">
        <v>9</v>
      </c>
      <c r="K17" s="62" t="s">
        <v>10</v>
      </c>
      <c r="L17" s="62" t="s">
        <v>11</v>
      </c>
      <c r="M17" s="62" t="s">
        <v>12</v>
      </c>
      <c r="N17" s="62" t="s">
        <v>1</v>
      </c>
      <c r="O17" s="62" t="s">
        <v>2</v>
      </c>
      <c r="R17" s="409"/>
      <c r="S17" s="469" t="str">
        <f>IF(Dashboard!$F$5="January",Analysis!H4,IF(Dashboard!$F$5="February",Analysis!I4,IF(Dashboard!$F$5="March",Analysis!J4,IF(Dashboard!$F$5="April",Analysis!K4,IF(Dashboard!$F$5="May",Analysis!L4,IF(Dashboard!$F$5="June",Analysis!M4,IF(Dashboard!$F$5="July",Analysis!N4,IF(Dashboard!$F$5="August",Analysis!O4,IF(Dashboard!$F$5="September",Analysis!D4,IF(Dashboard!$F$5="October",Analysis!E4,IF(Dashboard!$F$5="November",Analysis!F4,IF(Dashboard!$F$5="December",Analysis!G4,0))))))))))))</f>
        <v>June</v>
      </c>
      <c r="T17" s="469" t="str">
        <f>IF(Dashboard!$F$5="January",Analysis!I4,IF(Dashboard!$F$5="February",Analysis!J4,IF(Dashboard!$F$5="March",Analysis!K4,IF(Dashboard!$F$5="April",Analysis!L4,IF(Dashboard!$F$5="May",Analysis!M4,IF(Dashboard!$F$5="June",Analysis!N4,IF(Dashboard!$F$5="July",Analysis!O4,IF(Dashboard!$F$5="August",Analysis!D4,IF(Dashboard!$F$5="September",Analysis!E4,IF(Dashboard!$F$5="October",Analysis!F4,IF(Dashboard!$F$5="November",Analysis!G4,IF(Dashboard!$F$5="December",Analysis!H4,0))))))))))))</f>
        <v>July</v>
      </c>
      <c r="U17" s="469" t="str">
        <f>IF(Dashboard!$F$5="January",Analysis!J4,IF(Dashboard!$F$5="February",Analysis!K4,IF(Dashboard!$F$5="March",Analysis!L4,IF(Dashboard!$F$5="April",Analysis!M4,IF(Dashboard!$F$5="May",Analysis!N4,IF(Dashboard!$F$5="June",Analysis!O4,IF(Dashboard!$F$5="July",Analysis!D4,IF(Dashboard!$F$5="August",Analysis!E4,IF(Dashboard!$F$5="September",Analysis!F4,IF(Dashboard!$F$5="October",Analysis!G4,IF(Dashboard!$F$5="November",Analysis!H4,IF(Dashboard!$F$5="December",Analysis!I4,0))))))))))))</f>
        <v>August</v>
      </c>
      <c r="V17" s="470" t="str">
        <f>IF(Dashboard!$F$5="January",Analysis!K4,IF(Dashboard!$F$5="February",Analysis!L4,IF(Dashboard!$F$5="March",Analysis!M4,IF(Dashboard!$F$5="April",Analysis!N4,IF(Dashboard!$F$5="May",Analysis!O4,IF(Dashboard!$F$5="June",Analysis!D4,IF(Dashboard!$F$5="July",Analysis!E4,IF(Dashboard!$F$5="August",Analysis!F4,IF(Dashboard!$F$5="September",Analysis!G4,IF(Dashboard!$F$5="October",Analysis!H4,IF(Dashboard!$F$5="November",Analysis!I4,IF(Dashboard!$F$5="December",Analysis!J4,0))))))))))))</f>
        <v>September</v>
      </c>
      <c r="W17" s="471" t="str">
        <f>IF(Dashboard!$F$5="January",Analysis!L4,IF(Dashboard!$F$5="February",Analysis!M4,IF(Dashboard!$F$5="March",Analysis!N4,IF(Dashboard!$F$5="April",Analysis!O4,IF(Dashboard!$F$5="May",Analysis!D4,IF(Dashboard!$F$5="June",Analysis!E4,IF(Dashboard!$F$5="July",Analysis!F4,IF(Dashboard!$F$5="August",Analysis!G4,IF(Dashboard!$F$5="September",Analysis!H4,IF(Dashboard!$F$5="October",Analysis!I4,IF(Dashboard!$F$5="November",Analysis!J4,IF(Dashboard!$F$5="December",Analysis!K4,0))))))))))))</f>
        <v>October</v>
      </c>
      <c r="X17" s="471" t="str">
        <f>IF(Dashboard!$F$5="January",Analysis!M4,IF(Dashboard!$F$5="February",Analysis!N4,IF(Dashboard!$F$5="March",Analysis!O4,IF(Dashboard!$F$5="April",Analysis!D4,IF(Dashboard!$F$5="May",Analysis!E4,IF(Dashboard!$F$5="June",Analysis!F4,IF(Dashboard!$F$5="July",Analysis!G4,IF(Dashboard!$F$5="August",Analysis!H4,IF(Dashboard!$F$5="September",Analysis!I4,IF(Dashboard!$F$5="October",Analysis!J4,IF(Dashboard!$F$5="November",Analysis!K4,IF(Dashboard!$F$5="December",Analysis!L4,0))))))))))))</f>
        <v>November</v>
      </c>
    </row>
    <row r="18" spans="1:24" ht="24" customHeight="1" thickTop="1" thickBot="1" x14ac:dyDescent="0.4">
      <c r="A18" s="23" t="s">
        <v>24</v>
      </c>
      <c r="B18" s="45" t="s">
        <v>25</v>
      </c>
      <c r="C18" s="8"/>
      <c r="D18" s="101"/>
      <c r="E18" s="102"/>
      <c r="F18" s="103"/>
      <c r="G18" s="104"/>
      <c r="H18" s="105"/>
      <c r="I18" s="106"/>
      <c r="J18" s="103"/>
      <c r="K18" s="105"/>
      <c r="L18" s="106"/>
      <c r="M18" s="103"/>
      <c r="N18" s="106"/>
      <c r="O18" s="103"/>
      <c r="R18" s="408" t="s">
        <v>163</v>
      </c>
    </row>
    <row r="19" spans="1:24" ht="24" customHeight="1" thickTop="1" thickBot="1" x14ac:dyDescent="0.4">
      <c r="A19" s="24"/>
      <c r="B19" s="46" t="s">
        <v>70</v>
      </c>
      <c r="C19" s="9"/>
      <c r="D19" s="107"/>
      <c r="E19" s="46"/>
      <c r="F19" s="108"/>
      <c r="G19" s="46">
        <v>190</v>
      </c>
      <c r="H19" s="109">
        <v>185</v>
      </c>
      <c r="I19" s="110">
        <v>210</v>
      </c>
      <c r="J19" s="110">
        <v>190</v>
      </c>
      <c r="K19" s="46">
        <v>195</v>
      </c>
      <c r="L19" s="109">
        <v>200</v>
      </c>
      <c r="M19" s="109"/>
      <c r="N19" s="46"/>
      <c r="O19" s="46"/>
      <c r="R19" s="490" t="s">
        <v>30</v>
      </c>
      <c r="S19" s="426">
        <f>IF(Dashboard!$F$5="January",Analysis!H23,IF(Dashboard!$F$5="February",Analysis!I23,IF(Dashboard!$F$5="March",Analysis!J23,IF(Dashboard!$F$5="April",Analysis!K23,IF(Dashboard!$F$5="May",Analysis!L23,IF(Dashboard!$F$5="June",Analysis!M23,IF(Dashboard!$F$5="July",Analysis!N23,IF(Dashboard!$F$5="August",Analysis!O23,IF(Dashboard!$F$5="September",Analysis!D23,IF(Dashboard!$F$5="October",Analysis!E23,IF(Dashboard!$F$5="November",Analysis!F23,IF(Dashboard!$F$5="December",Analysis!G23,0))))))))))))</f>
        <v>63</v>
      </c>
      <c r="T19" s="427">
        <f>IF(Dashboard!$F$5="January",Analysis!I23,IF(Dashboard!$F$5="February",Analysis!J23,IF(Dashboard!$F$5="March",Analysis!K23,IF(Dashboard!$F$5="April",Analysis!L23,IF(Dashboard!$F$5="May",Analysis!M23,IF(Dashboard!$F$5="June",Analysis!N23,IF(Dashboard!$F$5="July",Analysis!O23,IF(Dashboard!$F$5="August",Analysis!D23,IF(Dashboard!$F$5="September",Analysis!E23,IF(Dashboard!$F$5="October",Analysis!F23,IF(Dashboard!$F$5="November",Analysis!G23,IF(Dashboard!$F$5="December",Analysis!H23,0))))))))))))</f>
        <v>67</v>
      </c>
      <c r="U19" s="427">
        <f>IF(Dashboard!$F$5="January",Analysis!J23,IF(Dashboard!$F$5="February",Analysis!K23,IF(Dashboard!$F$5="March",Analysis!L23,IF(Dashboard!$F$5="April",Analysis!M23,IF(Dashboard!$F$5="May",Analysis!N23,IF(Dashboard!$F$5="June",Analysis!O23,IF(Dashboard!$F$5="July",Analysis!D23,IF(Dashboard!$F$5="August",Analysis!E23,IF(Dashboard!$F$5="September",Analysis!F23,IF(Dashboard!$F$5="October",Analysis!G23,IF(Dashboard!$F$5="November",Analysis!H23,IF(Dashboard!$F$5="December",Analysis!I23,0))))))))))))</f>
        <v>58</v>
      </c>
      <c r="V19" s="427">
        <f>IF(Dashboard!$F$5="January",Analysis!K23,IF(Dashboard!$F$5="February",Analysis!L23,IF(Dashboard!$F$5="March",Analysis!M23,IF(Dashboard!$F$5="April",Analysis!N23,IF(Dashboard!$F$5="May",Analysis!O23,IF(Dashboard!$F$5="June",Analysis!D23,IF(Dashboard!$F$5="July",Analysis!E23,IF(Dashboard!$F$5="August",Analysis!F23,IF(Dashboard!$F$5="September",Analysis!G23,IF(Dashboard!$F$5="October",Analysis!H23,IF(Dashboard!$F$5="November",Analysis!I23,IF(Dashboard!$F$5="December",Analysis!J23,0))))))))))))</f>
        <v>65</v>
      </c>
      <c r="W19" s="427">
        <f>IF(Dashboard!$F$5="January",Analysis!L23,IF(Dashboard!$F$5="February",Analysis!M23,IF(Dashboard!$F$5="March",Analysis!N23,IF(Dashboard!$F$5="April",Analysis!O23,IF(Dashboard!$F$5="May",Analysis!D23,IF(Dashboard!$F$5="June",Analysis!E23,IF(Dashboard!$F$5="July",Analysis!F23,IF(Dashboard!$F$5="August",Analysis!G23,IF(Dashboard!$F$5="September",Analysis!H23,IF(Dashboard!$F$5="October",Analysis!I23,IF(Dashboard!$F$5="November",Analysis!J23,IF(Dashboard!$F$5="December",Analysis!K23,0))))))))))))</f>
        <v>62</v>
      </c>
      <c r="X19" s="428">
        <f>IF(Dashboard!$F$5="January",Analysis!M23,IF(Dashboard!$F$5="February",Analysis!N23,IF(Dashboard!$F$5="March",Analysis!O23,IF(Dashboard!$F$5="April",Analysis!D23,IF(Dashboard!$F$5="May",Analysis!E23,IF(Dashboard!$F$5="June",Analysis!F23,IF(Dashboard!$F$5="July",Analysis!G23,IF(Dashboard!$F$5="August",Analysis!H23,IF(Dashboard!$F$5="September",Analysis!I23,IF(Dashboard!$F$5="October",Analysis!J23,IF(Dashboard!$F$5="November",Analysis!K23,IF(Dashboard!$F$5="December",Analysis!L23,0))))))))))))</f>
        <v>55</v>
      </c>
    </row>
    <row r="20" spans="1:24" ht="24" customHeight="1" thickTop="1" thickBot="1" x14ac:dyDescent="0.4">
      <c r="A20" s="25"/>
      <c r="B20" s="47" t="s">
        <v>73</v>
      </c>
      <c r="C20" s="9"/>
      <c r="D20" s="111"/>
      <c r="E20" s="112"/>
      <c r="F20" s="113"/>
      <c r="G20" s="47"/>
      <c r="H20" s="112"/>
      <c r="I20" s="114"/>
      <c r="J20" s="114"/>
      <c r="K20" s="47"/>
      <c r="L20" s="112">
        <v>69</v>
      </c>
      <c r="M20" s="112"/>
      <c r="N20" s="47"/>
      <c r="O20" s="47"/>
      <c r="R20" s="491" t="s">
        <v>35</v>
      </c>
      <c r="S20" s="429">
        <f>IF(Dashboard!$F$5="January",Analysis!H25,IF(Dashboard!$F$5="February",Analysis!I25,IF(Dashboard!$F$5="March",Analysis!J25,IF(Dashboard!$F$5="April",Analysis!K25,IF(Dashboard!$F$5="May",Analysis!L25,IF(Dashboard!$F$5="June",Analysis!M25,IF(Dashboard!$F$5="July",Analysis!N25,IF(Dashboard!$F$5="August",Analysis!O25,IF(Dashboard!$F$5="September",Analysis!D25,IF(Dashboard!$F$5="October",Analysis!E25,IF(Dashboard!$F$5="November",Analysis!F25,IF(Dashboard!$F$5="December",Analysis!G25,0))))))))))))</f>
        <v>87</v>
      </c>
      <c r="T20" s="430">
        <f>IF(Dashboard!$F$5="January",Analysis!I25,IF(Dashboard!$F$5="February",Analysis!J25,IF(Dashboard!$F$5="March",Analysis!K25,IF(Dashboard!$F$5="April",Analysis!L25,IF(Dashboard!$F$5="May",Analysis!M25,IF(Dashboard!$F$5="June",Analysis!N25,IF(Dashboard!$F$5="July",Analysis!O25,IF(Dashboard!$F$5="August",Analysis!D25,IF(Dashboard!$F$5="September",Analysis!E25,IF(Dashboard!$F$5="October",Analysis!F25,IF(Dashboard!$F$5="November",Analysis!G25,IF(Dashboard!$F$5="December",Analysis!H25,0))))))))))))</f>
        <v>85</v>
      </c>
      <c r="U20" s="430">
        <f>IF(Dashboard!$F$5="January",Analysis!J25,IF(Dashboard!$F$5="February",Analysis!K25,IF(Dashboard!$F$5="March",Analysis!L25,IF(Dashboard!$F$5="April",Analysis!M25,IF(Dashboard!$F$5="May",Analysis!N25,IF(Dashboard!$F$5="June",Analysis!O25,IF(Dashboard!$F$5="July",Analysis!D25,IF(Dashboard!$F$5="August",Analysis!E25,IF(Dashboard!$F$5="September",Analysis!F25,IF(Dashboard!$F$5="October",Analysis!G25,IF(Dashboard!$F$5="November",Analysis!H25,IF(Dashboard!$F$5="December",Analysis!I25,0))))))))))))</f>
        <v>90</v>
      </c>
      <c r="V20" s="430">
        <f>IF(Dashboard!$F$5="January",Analysis!K25,IF(Dashboard!$F$5="February",Analysis!L25,IF(Dashboard!$F$5="March",Analysis!M25,IF(Dashboard!$F$5="April",Analysis!N25,IF(Dashboard!$F$5="May",Analysis!O25,IF(Dashboard!$F$5="June",Analysis!D25,IF(Dashboard!$F$5="July",Analysis!E25,IF(Dashboard!$F$5="August",Analysis!F25,IF(Dashboard!$F$5="September",Analysis!G25,IF(Dashboard!$F$5="October",Analysis!H25,IF(Dashboard!$F$5="November",Analysis!I25,IF(Dashboard!$F$5="December",Analysis!J25,0))))))))))))</f>
        <v>91</v>
      </c>
      <c r="W20" s="430">
        <f>IF(Dashboard!$F$5="January",Analysis!L25,IF(Dashboard!$F$5="February",Analysis!M25,IF(Dashboard!$F$5="March",Analysis!N25,IF(Dashboard!$F$5="April",Analysis!O25,IF(Dashboard!$F$5="May",Analysis!D25,IF(Dashboard!$F$5="June",Analysis!E25,IF(Dashboard!$F$5="July",Analysis!F25,IF(Dashboard!$F$5="August",Analysis!G25,IF(Dashboard!$F$5="September",Analysis!H25,IF(Dashboard!$F$5="October",Analysis!I25,IF(Dashboard!$F$5="November",Analysis!J25,IF(Dashboard!$F$5="December",Analysis!K25,0))))))))))))</f>
        <v>90</v>
      </c>
      <c r="X20" s="431">
        <f>IF(Dashboard!$F$5="January",Analysis!M25,IF(Dashboard!$F$5="February",Analysis!N25,IF(Dashboard!$F$5="March",Analysis!O25,IF(Dashboard!$F$5="April",Analysis!D25,IF(Dashboard!$F$5="May",Analysis!E25,IF(Dashboard!$F$5="June",Analysis!F25,IF(Dashboard!$F$5="July",Analysis!G25,IF(Dashboard!$F$5="August",Analysis!H25,IF(Dashboard!$F$5="September",Analysis!I25,IF(Dashboard!$F$5="October",Analysis!J25,IF(Dashboard!$F$5="November",Analysis!K25,IF(Dashboard!$F$5="December",Analysis!L25,0))))))))))))</f>
        <v>84</v>
      </c>
    </row>
    <row r="21" spans="1:24" ht="24" customHeight="1" thickTop="1" thickBot="1" x14ac:dyDescent="0.4">
      <c r="A21" s="26" t="s">
        <v>26</v>
      </c>
      <c r="B21" s="48" t="s">
        <v>27</v>
      </c>
      <c r="C21" s="8"/>
      <c r="D21" s="115">
        <f>(D36-D37)</f>
        <v>0</v>
      </c>
      <c r="E21" s="116">
        <f t="shared" ref="E21:O21" si="4">(E36-E37)</f>
        <v>0</v>
      </c>
      <c r="F21" s="117">
        <f t="shared" si="4"/>
        <v>0</v>
      </c>
      <c r="G21" s="118">
        <f t="shared" si="4"/>
        <v>40</v>
      </c>
      <c r="H21" s="119">
        <f t="shared" si="4"/>
        <v>37</v>
      </c>
      <c r="I21" s="119">
        <f t="shared" si="4"/>
        <v>40</v>
      </c>
      <c r="J21" s="119">
        <f t="shared" si="4"/>
        <v>35</v>
      </c>
      <c r="K21" s="119">
        <f t="shared" si="4"/>
        <v>39</v>
      </c>
      <c r="L21" s="119">
        <f t="shared" si="4"/>
        <v>40</v>
      </c>
      <c r="M21" s="120">
        <f t="shared" si="4"/>
        <v>0</v>
      </c>
      <c r="N21" s="116">
        <f t="shared" si="4"/>
        <v>0</v>
      </c>
      <c r="O21" s="117">
        <f t="shared" si="4"/>
        <v>0</v>
      </c>
    </row>
    <row r="22" spans="1:24" ht="24" customHeight="1" thickBot="1" x14ac:dyDescent="0.4">
      <c r="A22" s="23" t="s">
        <v>28</v>
      </c>
      <c r="B22" s="45" t="s">
        <v>29</v>
      </c>
      <c r="C22" s="8"/>
      <c r="D22" s="121" t="e">
        <f>(D21/D19)</f>
        <v>#DIV/0!</v>
      </c>
      <c r="E22" s="122" t="e">
        <f t="shared" ref="E22:O22" si="5">(E21/E19)</f>
        <v>#DIV/0!</v>
      </c>
      <c r="F22" s="123" t="e">
        <f t="shared" si="5"/>
        <v>#DIV/0!</v>
      </c>
      <c r="G22" s="124">
        <f t="shared" si="5"/>
        <v>0.21052631578947367</v>
      </c>
      <c r="H22" s="121">
        <f t="shared" si="5"/>
        <v>0.2</v>
      </c>
      <c r="I22" s="122">
        <f t="shared" si="5"/>
        <v>0.19047619047619047</v>
      </c>
      <c r="J22" s="123">
        <f t="shared" si="5"/>
        <v>0.18421052631578946</v>
      </c>
      <c r="K22" s="121">
        <f t="shared" si="5"/>
        <v>0.2</v>
      </c>
      <c r="L22" s="122">
        <f t="shared" si="5"/>
        <v>0.2</v>
      </c>
      <c r="M22" s="123" t="e">
        <f t="shared" si="5"/>
        <v>#DIV/0!</v>
      </c>
      <c r="N22" s="122" t="e">
        <f t="shared" si="5"/>
        <v>#DIV/0!</v>
      </c>
      <c r="O22" s="123" t="e">
        <f t="shared" si="5"/>
        <v>#DIV/0!</v>
      </c>
      <c r="S22" s="466" t="str">
        <f>IF(Dashboard!$F$5="January",Analysis!H4,IF(Dashboard!$F$5="February",Analysis!I4,IF(Dashboard!$F$5="March",Analysis!J4,IF(Dashboard!$F$5="April",Analysis!K4,IF(Dashboard!$F$5="May",Analysis!L4,IF(Dashboard!$F$5="June",Analysis!M4,IF(Dashboard!$F$5="July",Analysis!N4,IF(Dashboard!$F$5="August",Analysis!O4,IF(Dashboard!$F$5="September",Analysis!D4,IF(Dashboard!$F$5="October",Analysis!E4,IF(Dashboard!$F$5="November",Analysis!F4,IF(Dashboard!$F$5="December",Analysis!G4,0))))))))))))</f>
        <v>June</v>
      </c>
      <c r="T22" s="466" t="str">
        <f>IF(Dashboard!$F$5="January",Analysis!I4,IF(Dashboard!$F$5="February",Analysis!J4,IF(Dashboard!$F$5="March",Analysis!K4,IF(Dashboard!$F$5="April",Analysis!L4,IF(Dashboard!$F$5="May",Analysis!M4,IF(Dashboard!$F$5="June",Analysis!N4,IF(Dashboard!$F$5="July",Analysis!O4,IF(Dashboard!$F$5="August",Analysis!D4,IF(Dashboard!$F$5="September",Analysis!E4,IF(Dashboard!$F$5="October",Analysis!F4,IF(Dashboard!$F$5="November",Analysis!G4,IF(Dashboard!$F$5="December",Analysis!H4,0))))))))))))</f>
        <v>July</v>
      </c>
      <c r="U22" s="466" t="str">
        <f>IF(Dashboard!$F$5="January",Analysis!J4,IF(Dashboard!$F$5="February",Analysis!K4,IF(Dashboard!$F$5="March",Analysis!L4,IF(Dashboard!$F$5="April",Analysis!M4,IF(Dashboard!$F$5="May",Analysis!N4,IF(Dashboard!$F$5="June",Analysis!O4,IF(Dashboard!$F$5="July",Analysis!D4,IF(Dashboard!$F$5="August",Analysis!E4,IF(Dashboard!$F$5="September",Analysis!F4,IF(Dashboard!$F$5="October",Analysis!G4,IF(Dashboard!$F$5="November",Analysis!H4,IF(Dashboard!$F$5="December",Analysis!I4,0))))))))))))</f>
        <v>August</v>
      </c>
      <c r="V22" s="467" t="str">
        <f>IF(Dashboard!$F$5="January",Analysis!K4,IF(Dashboard!$F$5="February",Analysis!L4,IF(Dashboard!$F$5="March",Analysis!M4,IF(Dashboard!$F$5="April",Analysis!N4,IF(Dashboard!$F$5="May",Analysis!O4,IF(Dashboard!$F$5="June",Analysis!D4,IF(Dashboard!$F$5="July",Analysis!E4,IF(Dashboard!$F$5="August",Analysis!F4,IF(Dashboard!$F$5="September",Analysis!G4,IF(Dashboard!$F$5="October",Analysis!H4,IF(Dashboard!$F$5="November",Analysis!I4,IF(Dashboard!$F$5="December",Analysis!J4,0))))))))))))</f>
        <v>September</v>
      </c>
      <c r="W22" s="468" t="str">
        <f>IF(Dashboard!$F$5="January",Analysis!L4,IF(Dashboard!$F$5="February",Analysis!M4,IF(Dashboard!$F$5="March",Analysis!N4,IF(Dashboard!$F$5="April",Analysis!O4,IF(Dashboard!$F$5="May",Analysis!D4,IF(Dashboard!$F$5="June",Analysis!E4,IF(Dashboard!$F$5="July",Analysis!F4,IF(Dashboard!$F$5="August",Analysis!G4,IF(Dashboard!$F$5="September",Analysis!H4,IF(Dashboard!$F$5="October",Analysis!I4,IF(Dashboard!$F$5="November",Analysis!J4,IF(Dashboard!$F$5="December",Analysis!K4,0))))))))))))</f>
        <v>October</v>
      </c>
      <c r="X22" s="468" t="str">
        <f>IF(Dashboard!$F$5="January",Analysis!M4,IF(Dashboard!$F$5="February",Analysis!N4,IF(Dashboard!$F$5="March",Analysis!O4,IF(Dashboard!$F$5="April",Analysis!D4,IF(Dashboard!$F$5="May",Analysis!E4,IF(Dashboard!$F$5="June",Analysis!F4,IF(Dashboard!$F$5="July",Analysis!G4,IF(Dashboard!$F$5="August",Analysis!H4,IF(Dashboard!$F$5="September",Analysis!I4,IF(Dashboard!$F$5="October",Analysis!J4,IF(Dashboard!$F$5="November",Analysis!K4,IF(Dashboard!$F$5="December",Analysis!L4,0))))))))))))</f>
        <v>November</v>
      </c>
    </row>
    <row r="23" spans="1:24" ht="24" customHeight="1" thickBot="1" x14ac:dyDescent="0.4">
      <c r="A23" s="26" t="s">
        <v>30</v>
      </c>
      <c r="B23" s="48" t="s">
        <v>31</v>
      </c>
      <c r="C23" s="8"/>
      <c r="D23" s="115"/>
      <c r="E23" s="116"/>
      <c r="F23" s="117"/>
      <c r="G23" s="118">
        <v>63</v>
      </c>
      <c r="H23" s="115">
        <v>67</v>
      </c>
      <c r="I23" s="116">
        <v>58</v>
      </c>
      <c r="J23" s="117">
        <v>65</v>
      </c>
      <c r="K23" s="115">
        <v>62</v>
      </c>
      <c r="L23" s="116">
        <v>55</v>
      </c>
      <c r="M23" s="117"/>
      <c r="N23" s="116"/>
      <c r="O23" s="117"/>
      <c r="R23" s="408" t="s">
        <v>164</v>
      </c>
    </row>
    <row r="24" spans="1:24" ht="24" customHeight="1" x14ac:dyDescent="0.35">
      <c r="A24" s="23" t="s">
        <v>32</v>
      </c>
      <c r="B24" s="45" t="s">
        <v>33</v>
      </c>
      <c r="C24" s="8" t="s">
        <v>34</v>
      </c>
      <c r="D24" s="125"/>
      <c r="E24" s="126"/>
      <c r="F24" s="127"/>
      <c r="G24" s="128">
        <v>40</v>
      </c>
      <c r="H24" s="125">
        <v>39</v>
      </c>
      <c r="I24" s="126">
        <v>35</v>
      </c>
      <c r="J24" s="127">
        <v>42</v>
      </c>
      <c r="K24" s="125">
        <v>46</v>
      </c>
      <c r="L24" s="126">
        <v>40</v>
      </c>
      <c r="M24" s="127"/>
      <c r="N24" s="126"/>
      <c r="O24" s="127"/>
      <c r="R24" s="486" t="s">
        <v>39</v>
      </c>
      <c r="S24" s="432">
        <f>IF(Dashboard!$F$5="January",Analysis!H29,IF(Dashboard!$F$5="February",Analysis!I29,IF(Dashboard!$F$5="March",Analysis!J29,IF(Dashboard!$F$5="April",Analysis!K29,IF(Dashboard!$F$5="May",Analysis!L29,IF(Dashboard!$F$5="June",Analysis!M29,IF(Dashboard!$F$5="July",Analysis!N29,IF(Dashboard!$F$5="August",Analysis!O29,IF(Dashboard!$F$5="September",Analysis!D29,IF(Dashboard!$F$5="October",Analysis!E29,IF(Dashboard!$F$5="November",Analysis!F29,IF(Dashboard!$F$5="December",Analysis!G29,0))))))))))))</f>
        <v>100</v>
      </c>
      <c r="T24" s="433">
        <f>IF(Dashboard!$F$5="January",Analysis!I29,IF(Dashboard!$F$5="February",Analysis!J29,IF(Dashboard!$F$5="March",Analysis!K29,IF(Dashboard!$F$5="April",Analysis!L29,IF(Dashboard!$F$5="May",Analysis!M29,IF(Dashboard!$F$5="June",Analysis!N29,IF(Dashboard!$F$5="July",Analysis!O29,IF(Dashboard!$F$5="August",Analysis!D29,IF(Dashboard!$F$5="September",Analysis!E29,IF(Dashboard!$F$5="October",Analysis!F29,IF(Dashboard!$F$5="November",Analysis!G29,IF(Dashboard!$F$5="December",Analysis!H29,0))))))))))))</f>
        <v>120</v>
      </c>
      <c r="U24" s="434">
        <f>IF(Dashboard!$F$5="January",Analysis!J29,IF(Dashboard!$F$5="February",Analysis!K29,IF(Dashboard!$F$5="March",Analysis!L29,IF(Dashboard!$F$5="April",Analysis!M29,IF(Dashboard!$F$5="May",Analysis!N29,IF(Dashboard!$F$5="June",Analysis!O29,IF(Dashboard!$F$5="July",Analysis!D29,IF(Dashboard!$F$5="August",Analysis!E29,IF(Dashboard!$F$5="September",Analysis!F29,IF(Dashboard!$F$5="October",Analysis!G29,IF(Dashboard!$F$5="November",Analysis!H29,IF(Dashboard!$F$5="December",Analysis!I29,0))))))))))))</f>
        <v>115</v>
      </c>
      <c r="V24" s="433">
        <f>IF(Dashboard!$F$5="January",Analysis!K29,IF(Dashboard!$F$5="February",Analysis!L29,IF(Dashboard!$F$5="March",Analysis!M29,IF(Dashboard!$F$5="April",Analysis!N29,IF(Dashboard!$F$5="May",Analysis!O29,IF(Dashboard!$F$5="June",Analysis!D29,IF(Dashboard!$F$5="July",Analysis!E29,IF(Dashboard!$F$5="August",Analysis!F29,IF(Dashboard!$F$5="September",Analysis!G29,IF(Dashboard!$F$5="October",Analysis!H29,IF(Dashboard!$F$5="November",Analysis!I29,IF(Dashboard!$F$5="December",Analysis!J29,0))))))))))))</f>
        <v>108</v>
      </c>
      <c r="W24" s="433">
        <f>IF(Dashboard!$F$5="January",Analysis!L29,IF(Dashboard!$F$5="February",Analysis!M29,IF(Dashboard!$F$5="March",Analysis!N29,IF(Dashboard!$F$5="April",Analysis!O29,IF(Dashboard!$F$5="May",Analysis!D29,IF(Dashboard!$F$5="June",Analysis!E29,IF(Dashboard!$F$5="July",Analysis!F29,IF(Dashboard!$F$5="August",Analysis!G29,IF(Dashboard!$F$5="September",Analysis!H29,IF(Dashboard!$F$5="October",Analysis!I29,IF(Dashboard!$F$5="November",Analysis!J29,IF(Dashboard!$F$5="December",Analysis!K29,0))))))))))))</f>
        <v>124</v>
      </c>
      <c r="X24" s="435">
        <f>IF(Dashboard!$F$5="January",Analysis!M29,IF(Dashboard!$F$5="February",Analysis!N29,IF(Dashboard!$F$5="March",Analysis!O29,IF(Dashboard!$F$5="April",Analysis!D29,IF(Dashboard!$F$5="May",Analysis!E29,IF(Dashboard!$F$5="June",Analysis!F29,IF(Dashboard!$F$5="July",Analysis!G29,IF(Dashboard!$F$5="August",Analysis!H29,IF(Dashboard!$F$5="September",Analysis!I29,IF(Dashboard!$F$5="October",Analysis!J29,IF(Dashboard!$F$5="November",Analysis!K29,IF(Dashboard!$F$5="December",Analysis!L29,0))))))))))))</f>
        <v>118</v>
      </c>
    </row>
    <row r="25" spans="1:24" ht="24" customHeight="1" x14ac:dyDescent="0.35">
      <c r="A25" s="26" t="s">
        <v>35</v>
      </c>
      <c r="B25" s="48" t="s">
        <v>36</v>
      </c>
      <c r="C25" s="8"/>
      <c r="D25" s="115"/>
      <c r="E25" s="116"/>
      <c r="F25" s="117"/>
      <c r="G25" s="118">
        <v>87</v>
      </c>
      <c r="H25" s="115">
        <v>85</v>
      </c>
      <c r="I25" s="116">
        <v>90</v>
      </c>
      <c r="J25" s="117">
        <v>91</v>
      </c>
      <c r="K25" s="115">
        <v>90</v>
      </c>
      <c r="L25" s="116">
        <v>84</v>
      </c>
      <c r="M25" s="117"/>
      <c r="N25" s="116"/>
      <c r="O25" s="117"/>
      <c r="R25" s="487" t="s">
        <v>42</v>
      </c>
      <c r="S25" s="444">
        <f>IF(Dashboard!$F$5="January",Analysis!H32,IF(Dashboard!$F$5="February",Analysis!I32,IF(Dashboard!$F$5="March",Analysis!J32,IF(Dashboard!$F$5="April",Analysis!K32,IF(Dashboard!$F$5="May",Analysis!L32,IF(Dashboard!$F$5="June",Analysis!M32,IF(Dashboard!$F$5="July",Analysis!N32,IF(Dashboard!$F$5="August",Analysis!O32,IF(Dashboard!$F$5="September",Analysis!D32,IF(Dashboard!$F$5="October",Analysis!E32,IF(Dashboard!$F$5="November",Analysis!F32,IF(Dashboard!$F$5="December",Analysis!G32,0))))))))))))</f>
        <v>700</v>
      </c>
      <c r="T25" s="445">
        <f>IF(Dashboard!$F$5="January",Analysis!I32,IF(Dashboard!$F$5="February",Analysis!J32,IF(Dashboard!$F$5="March",Analysis!K32,IF(Dashboard!$F$5="April",Analysis!L32,IF(Dashboard!$F$5="May",Analysis!M32,IF(Dashboard!$F$5="June",Analysis!N32,IF(Dashboard!$F$5="July",Analysis!O32,IF(Dashboard!$F$5="August",Analysis!D32,IF(Dashboard!$F$5="September",Analysis!E32,IF(Dashboard!$F$5="October",Analysis!F32,IF(Dashboard!$F$5="November",Analysis!G32,IF(Dashboard!$F$5="December",Analysis!H32,0))))))))))))</f>
        <v>740</v>
      </c>
      <c r="U25" s="446">
        <f>IF(Dashboard!$F$5="January",Analysis!J32,IF(Dashboard!$F$5="February",Analysis!K32,IF(Dashboard!$F$5="March",Analysis!L32,IF(Dashboard!$F$5="April",Analysis!M32,IF(Dashboard!$F$5="May",Analysis!N32,IF(Dashboard!$F$5="June",Analysis!O32,IF(Dashboard!$F$5="July",Analysis!D32,IF(Dashboard!$F$5="August",Analysis!E32,IF(Dashboard!$F$5="September",Analysis!F32,IF(Dashboard!$F$5="October",Analysis!G32,IF(Dashboard!$F$5="November",Analysis!H32,IF(Dashboard!$F$5="December",Analysis!I32,0))))))))))))</f>
        <v>750</v>
      </c>
      <c r="V25" s="445">
        <f>IF(Dashboard!$F$5="January",Analysis!K32,IF(Dashboard!$F$5="February",Analysis!L32,IF(Dashboard!$F$5="March",Analysis!M32,IF(Dashboard!$F$5="April",Analysis!N32,IF(Dashboard!$F$5="May",Analysis!O32,IF(Dashboard!$F$5="June",Analysis!D32,IF(Dashboard!$F$5="July",Analysis!E32,IF(Dashboard!$F$5="August",Analysis!F32,IF(Dashboard!$F$5="September",Analysis!G32,IF(Dashboard!$F$5="October",Analysis!H32,IF(Dashboard!$F$5="November",Analysis!I32,IF(Dashboard!$F$5="December",Analysis!J32,0))))))))))))</f>
        <v>730</v>
      </c>
      <c r="W25" s="445">
        <f>IF(Dashboard!$F$5="January",Analysis!L32,IF(Dashboard!$F$5="February",Analysis!M32,IF(Dashboard!$F$5="March",Analysis!N32,IF(Dashboard!$F$5="April",Analysis!O32,IF(Dashboard!$F$5="May",Analysis!D32,IF(Dashboard!$F$5="June",Analysis!E32,IF(Dashboard!$F$5="July",Analysis!F32,IF(Dashboard!$F$5="August",Analysis!G32,IF(Dashboard!$F$5="September",Analysis!H32,IF(Dashboard!$F$5="October",Analysis!I32,IF(Dashboard!$F$5="November",Analysis!J32,IF(Dashboard!$F$5="December",Analysis!K32,0))))))))))))</f>
        <v>760</v>
      </c>
      <c r="X25" s="447">
        <f>IF(Dashboard!$F$5="January",Analysis!M32,IF(Dashboard!$F$5="February",Analysis!N32,IF(Dashboard!$F$5="March",Analysis!O32,IF(Dashboard!$F$5="April",Analysis!D32,IF(Dashboard!$F$5="May",Analysis!E32,IF(Dashboard!$F$5="June",Analysis!F32,IF(Dashboard!$F$5="July",Analysis!G32,IF(Dashboard!$F$5="August",Analysis!H32,IF(Dashboard!$F$5="September",Analysis!I32,IF(Dashboard!$F$5="October",Analysis!J32,IF(Dashboard!$F$5="November",Analysis!K32,IF(Dashboard!$F$5="December",Analysis!L32,0))))))))))))</f>
        <v>765</v>
      </c>
    </row>
    <row r="26" spans="1:24" ht="24" customHeight="1" thickBot="1" x14ac:dyDescent="0.4">
      <c r="A26" s="27" t="s">
        <v>37</v>
      </c>
      <c r="B26" s="49" t="s">
        <v>71</v>
      </c>
      <c r="C26" s="8"/>
      <c r="D26" s="129"/>
      <c r="E26" s="130"/>
      <c r="F26" s="131"/>
      <c r="G26" s="132">
        <v>87</v>
      </c>
      <c r="H26" s="129">
        <v>85</v>
      </c>
      <c r="I26" s="130">
        <v>90</v>
      </c>
      <c r="J26" s="131">
        <v>91</v>
      </c>
      <c r="K26" s="129">
        <v>90</v>
      </c>
      <c r="L26" s="130">
        <v>84</v>
      </c>
      <c r="M26" s="131"/>
      <c r="N26" s="130"/>
      <c r="O26" s="131"/>
      <c r="R26" s="488" t="s">
        <v>40</v>
      </c>
      <c r="S26" s="436">
        <f>IF(Dashboard!$F$5="January",Analysis!H30,IF(Dashboard!$F$5="February",Analysis!I30,IF(Dashboard!$F$5="March",Analysis!J30,IF(Dashboard!$F$5="April",Analysis!K30,IF(Dashboard!$F$5="May",Analysis!L30,IF(Dashboard!$F$5="June",Analysis!M30,IF(Dashboard!$F$5="July",Analysis!N30,IF(Dashboard!$F$5="August",Analysis!O30,IF(Dashboard!$F$5="September",Analysis!D30,IF(Dashboard!$F$5="October",Analysis!E30,IF(Dashboard!$F$5="November",Analysis!F30,IF(Dashboard!$F$5="December",Analysis!G30,0))))))))))))</f>
        <v>30</v>
      </c>
      <c r="T26" s="437">
        <f>IF(Dashboard!$F$5="January",Analysis!I30,IF(Dashboard!$F$5="February",Analysis!J30,IF(Dashboard!$F$5="March",Analysis!K30,IF(Dashboard!$F$5="April",Analysis!L30,IF(Dashboard!$F$5="May",Analysis!M30,IF(Dashboard!$F$5="June",Analysis!N30,IF(Dashboard!$F$5="July",Analysis!O30,IF(Dashboard!$F$5="August",Analysis!D30,IF(Dashboard!$F$5="September",Analysis!E30,IF(Dashboard!$F$5="October",Analysis!F30,IF(Dashboard!$F$5="November",Analysis!G30,IF(Dashboard!$F$5="December",Analysis!H30,0))))))))))))</f>
        <v>34</v>
      </c>
      <c r="U26" s="438">
        <f>IF(Dashboard!$F$5="January",Analysis!J30,IF(Dashboard!$F$5="February",Analysis!K30,IF(Dashboard!$F$5="March",Analysis!L30,IF(Dashboard!$F$5="April",Analysis!M30,IF(Dashboard!$F$5="May",Analysis!N30,IF(Dashboard!$F$5="June",Analysis!O30,IF(Dashboard!$F$5="July",Analysis!D30,IF(Dashboard!$F$5="August",Analysis!E30,IF(Dashboard!$F$5="September",Analysis!F30,IF(Dashboard!$F$5="October",Analysis!G30,IF(Dashboard!$F$5="November",Analysis!H30,IF(Dashboard!$F$5="December",Analysis!I30,0))))))))))))</f>
        <v>40</v>
      </c>
      <c r="V26" s="437">
        <f>IF(Dashboard!$F$5="January",Analysis!K30,IF(Dashboard!$F$5="February",Analysis!L30,IF(Dashboard!$F$5="March",Analysis!M30,IF(Dashboard!$F$5="April",Analysis!N30,IF(Dashboard!$F$5="May",Analysis!O30,IF(Dashboard!$F$5="June",Analysis!D30,IF(Dashboard!$F$5="July",Analysis!E30,IF(Dashboard!$F$5="August",Analysis!F30,IF(Dashboard!$F$5="September",Analysis!G30,IF(Dashboard!$F$5="October",Analysis!H30,IF(Dashboard!$F$5="November",Analysis!I30,IF(Dashboard!$F$5="December",Analysis!J30,0))))))))))))</f>
        <v>45</v>
      </c>
      <c r="W26" s="437">
        <f>IF(Dashboard!$F$5="January",Analysis!L30,IF(Dashboard!$F$5="February",Analysis!M30,IF(Dashboard!$F$5="March",Analysis!N30,IF(Dashboard!$F$5="April",Analysis!O30,IF(Dashboard!$F$5="May",Analysis!D30,IF(Dashboard!$F$5="June",Analysis!E30,IF(Dashboard!$F$5="July",Analysis!F30,IF(Dashboard!$F$5="August",Analysis!G30,IF(Dashboard!$F$5="September",Analysis!H30,IF(Dashboard!$F$5="October",Analysis!I30,IF(Dashboard!$F$5="November",Analysis!J30,IF(Dashboard!$F$5="December",Analysis!K30,0))))))))))))</f>
        <v>43</v>
      </c>
      <c r="X26" s="439">
        <f>IF(Dashboard!$F$5="January",Analysis!M30,IF(Dashboard!$F$5="February",Analysis!N30,IF(Dashboard!$F$5="March",Analysis!O30,IF(Dashboard!$F$5="April",Analysis!D30,IF(Dashboard!$F$5="May",Analysis!E30,IF(Dashboard!$F$5="June",Analysis!F30,IF(Dashboard!$F$5="July",Analysis!G30,IF(Dashboard!$F$5="August",Analysis!H30,IF(Dashboard!$F$5="September",Analysis!I30,IF(Dashboard!$F$5="October",Analysis!J30,IF(Dashboard!$F$5="November",Analysis!K30,IF(Dashboard!$F$5="December",Analysis!L30,0))))))))))))</f>
        <v>38</v>
      </c>
    </row>
    <row r="27" spans="1:24" ht="24" customHeight="1" thickTop="1" thickBot="1" x14ac:dyDescent="0.4">
      <c r="A27" s="28"/>
      <c r="B27" s="28"/>
      <c r="C27" s="8"/>
      <c r="D27" s="28"/>
      <c r="E27" s="28"/>
      <c r="F27" s="28"/>
      <c r="G27" s="28"/>
      <c r="H27" s="28"/>
      <c r="I27" s="28"/>
      <c r="J27" s="28"/>
      <c r="K27" s="28"/>
      <c r="L27" s="28"/>
      <c r="M27" s="28"/>
      <c r="N27" s="28"/>
      <c r="O27" s="28"/>
      <c r="R27" s="487" t="s">
        <v>41</v>
      </c>
      <c r="S27" s="444">
        <f>IF(Dashboard!$F$5="January",Analysis!H31,IF(Dashboard!$F$5="February",Analysis!I31,IF(Dashboard!$F$5="March",Analysis!J31,IF(Dashboard!$F$5="April",Analysis!K31,IF(Dashboard!$F$5="May",Analysis!L31,IF(Dashboard!$F$5="June",Analysis!M31,IF(Dashboard!$F$5="July",Analysis!N31,IF(Dashboard!$F$5="August",Analysis!O31,IF(Dashboard!$F$5="September",Analysis!D31,IF(Dashboard!$F$5="October",Analysis!E31,IF(Dashboard!$F$5="November",Analysis!F31,IF(Dashboard!$F$5="December",Analysis!G31,0))))))))))))</f>
        <v>20</v>
      </c>
      <c r="T27" s="445">
        <f>IF(Dashboard!$F$5="January",Analysis!I31,IF(Dashboard!$F$5="February",Analysis!J31,IF(Dashboard!$F$5="March",Analysis!K31,IF(Dashboard!$F$5="April",Analysis!L31,IF(Dashboard!$F$5="May",Analysis!M31,IF(Dashboard!$F$5="June",Analysis!N31,IF(Dashboard!$F$5="July",Analysis!O31,IF(Dashboard!$F$5="August",Analysis!D31,IF(Dashboard!$F$5="September",Analysis!E31,IF(Dashboard!$F$5="October",Analysis!F31,IF(Dashboard!$F$5="November",Analysis!G31,IF(Dashboard!$F$5="December",Analysis!H31,0))))))))))))</f>
        <v>22</v>
      </c>
      <c r="U27" s="446">
        <f>IF(Dashboard!$F$5="January",Analysis!J31,IF(Dashboard!$F$5="February",Analysis!K31,IF(Dashboard!$F$5="March",Analysis!L31,IF(Dashboard!$F$5="April",Analysis!M31,IF(Dashboard!$F$5="May",Analysis!N31,IF(Dashboard!$F$5="June",Analysis!O31,IF(Dashboard!$F$5="July",Analysis!D31,IF(Dashboard!$F$5="August",Analysis!E31,IF(Dashboard!$F$5="September",Analysis!F31,IF(Dashboard!$F$5="October",Analysis!G31,IF(Dashboard!$F$5="November",Analysis!H31,IF(Dashboard!$F$5="December",Analysis!I31,0))))))))))))</f>
        <v>25</v>
      </c>
      <c r="V27" s="445">
        <f>IF(Dashboard!$F$5="January",Analysis!K31,IF(Dashboard!$F$5="February",Analysis!L31,IF(Dashboard!$F$5="March",Analysis!M31,IF(Dashboard!$F$5="April",Analysis!N31,IF(Dashboard!$F$5="May",Analysis!O31,IF(Dashboard!$F$5="June",Analysis!D31,IF(Dashboard!$F$5="July",Analysis!E31,IF(Dashboard!$F$5="August",Analysis!F31,IF(Dashboard!$F$5="September",Analysis!G31,IF(Dashboard!$F$5="October",Analysis!H31,IF(Dashboard!$F$5="November",Analysis!I31,IF(Dashboard!$F$5="December",Analysis!J31,0))))))))))))</f>
        <v>23</v>
      </c>
      <c r="W27" s="445">
        <f>IF(Dashboard!$F$5="January",Analysis!L31,IF(Dashboard!$F$5="February",Analysis!M31,IF(Dashboard!$F$5="March",Analysis!N31,IF(Dashboard!$F$5="April",Analysis!O31,IF(Dashboard!$F$5="May",Analysis!D31,IF(Dashboard!$F$5="June",Analysis!E31,IF(Dashboard!$F$5="July",Analysis!F31,IF(Dashboard!$F$5="August",Analysis!G31,IF(Dashboard!$F$5="September",Analysis!H31,IF(Dashboard!$F$5="October",Analysis!I31,IF(Dashboard!$F$5="November",Analysis!J31,IF(Dashboard!$F$5="December",Analysis!K31,0))))))))))))</f>
        <v>24</v>
      </c>
      <c r="X27" s="447">
        <f>IF(Dashboard!$F$5="January",Analysis!M31,IF(Dashboard!$F$5="February",Analysis!N31,IF(Dashboard!$F$5="March",Analysis!O31,IF(Dashboard!$F$5="April",Analysis!D31,IF(Dashboard!$F$5="May",Analysis!E31,IF(Dashboard!$F$5="June",Analysis!F31,IF(Dashboard!$F$5="July",Analysis!G31,IF(Dashboard!$F$5="August",Analysis!H31,IF(Dashboard!$F$5="September",Analysis!I31,IF(Dashboard!$F$5="October",Analysis!J31,IF(Dashboard!$F$5="November",Analysis!K31,IF(Dashboard!$F$5="December",Analysis!L31,0))))))))))))</f>
        <v>27</v>
      </c>
    </row>
    <row r="28" spans="1:24" ht="24" customHeight="1" thickTop="1" thickBot="1" x14ac:dyDescent="0.4">
      <c r="A28" s="29" t="s">
        <v>38</v>
      </c>
      <c r="B28" s="50" t="s">
        <v>72</v>
      </c>
      <c r="C28" s="8"/>
      <c r="D28" s="36" t="s">
        <v>3</v>
      </c>
      <c r="E28" s="62" t="s">
        <v>4</v>
      </c>
      <c r="F28" s="61" t="s">
        <v>5</v>
      </c>
      <c r="G28" s="36" t="s">
        <v>6</v>
      </c>
      <c r="H28" s="61" t="s">
        <v>7</v>
      </c>
      <c r="I28" s="61" t="s">
        <v>8</v>
      </c>
      <c r="J28" s="36" t="s">
        <v>9</v>
      </c>
      <c r="K28" s="62" t="s">
        <v>10</v>
      </c>
      <c r="L28" s="62" t="s">
        <v>11</v>
      </c>
      <c r="M28" s="62" t="s">
        <v>12</v>
      </c>
      <c r="N28" s="62" t="s">
        <v>1</v>
      </c>
      <c r="O28" s="62" t="s">
        <v>2</v>
      </c>
      <c r="R28" s="489" t="s">
        <v>44</v>
      </c>
      <c r="S28" s="440">
        <f>IF(Dashboard!$F$5="January",Analysis!H33,IF(Dashboard!$F$5="February",Analysis!I33,IF(Dashboard!$F$5="March",Analysis!J33,IF(Dashboard!$F$5="April",Analysis!K33,IF(Dashboard!$F$5="May",Analysis!L33,IF(Dashboard!$F$5="June",Analysis!M33,IF(Dashboard!$F$5="July",Analysis!N33,IF(Dashboard!$F$5="August",Analysis!O33,IF(Dashboard!$F$5="September",Analysis!D33,IF(Dashboard!$F$5="October",Analysis!E33,IF(Dashboard!$F$5="November",Analysis!F33,IF(Dashboard!$F$5="December",Analysis!G33,0))))))))))))</f>
        <v>900</v>
      </c>
      <c r="T28" s="441">
        <f>IF(Dashboard!$F$5="January",Analysis!I33,IF(Dashboard!$F$5="February",Analysis!J33,IF(Dashboard!$F$5="March",Analysis!K33,IF(Dashboard!$F$5="April",Analysis!L33,IF(Dashboard!$F$5="May",Analysis!M33,IF(Dashboard!$F$5="June",Analysis!N33,IF(Dashboard!$F$5="July",Analysis!O33,IF(Dashboard!$F$5="August",Analysis!D33,IF(Dashboard!$F$5="September",Analysis!E33,IF(Dashboard!$F$5="October",Analysis!F33,IF(Dashboard!$F$5="November",Analysis!G33,IF(Dashboard!$F$5="December",Analysis!H33,0))))))))))))</f>
        <v>1000</v>
      </c>
      <c r="U28" s="442">
        <f>IF(Dashboard!$F$5="January",Analysis!J33,IF(Dashboard!$F$5="February",Analysis!K33,IF(Dashboard!$F$5="March",Analysis!L33,IF(Dashboard!$F$5="April",Analysis!M33,IF(Dashboard!$F$5="May",Analysis!N33,IF(Dashboard!$F$5="June",Analysis!O33,IF(Dashboard!$F$5="July",Analysis!D33,IF(Dashboard!$F$5="August",Analysis!E33,IF(Dashboard!$F$5="September",Analysis!F33,IF(Dashboard!$F$5="October",Analysis!G33,IF(Dashboard!$F$5="November",Analysis!H33,IF(Dashboard!$F$5="December",Analysis!I33,0))))))))))))</f>
        <v>1200</v>
      </c>
      <c r="V28" s="441">
        <f>IF(Dashboard!$F$5="January",Analysis!K33,IF(Dashboard!$F$5="February",Analysis!L33,IF(Dashboard!$F$5="March",Analysis!M33,IF(Dashboard!$F$5="April",Analysis!N33,IF(Dashboard!$F$5="May",Analysis!O33,IF(Dashboard!$F$5="June",Analysis!D33,IF(Dashboard!$F$5="July",Analysis!E33,IF(Dashboard!$F$5="August",Analysis!F33,IF(Dashboard!$F$5="September",Analysis!G33,IF(Dashboard!$F$5="October",Analysis!H33,IF(Dashboard!$F$5="November",Analysis!I33,IF(Dashboard!$F$5="December",Analysis!J33,0))))))))))))</f>
        <v>1050</v>
      </c>
      <c r="W28" s="441">
        <f>IF(Dashboard!$F$5="January",Analysis!L33,IF(Dashboard!$F$5="February",Analysis!M33,IF(Dashboard!$F$5="March",Analysis!N33,IF(Dashboard!$F$5="April",Analysis!O33,IF(Dashboard!$F$5="May",Analysis!D33,IF(Dashboard!$F$5="June",Analysis!E33,IF(Dashboard!$F$5="July",Analysis!F33,IF(Dashboard!$F$5="August",Analysis!G33,IF(Dashboard!$F$5="September",Analysis!H33,IF(Dashboard!$F$5="October",Analysis!I33,IF(Dashboard!$F$5="November",Analysis!J33,IF(Dashboard!$F$5="December",Analysis!K33,0))))))))))))</f>
        <v>1300</v>
      </c>
      <c r="X28" s="443">
        <f>IF(Dashboard!$F$5="January",Analysis!M33,IF(Dashboard!$F$5="February",Analysis!N33,IF(Dashboard!$F$5="March",Analysis!O33,IF(Dashboard!$F$5="April",Analysis!D33,IF(Dashboard!$F$5="May",Analysis!E33,IF(Dashboard!$F$5="June",Analysis!F33,IF(Dashboard!$F$5="July",Analysis!G33,IF(Dashboard!$F$5="August",Analysis!H33,IF(Dashboard!$F$5="September",Analysis!I33,IF(Dashboard!$F$5="October",Analysis!J33,IF(Dashboard!$F$5="November",Analysis!K33,IF(Dashboard!$F$5="December",Analysis!L33,0))))))))))))</f>
        <v>1450</v>
      </c>
    </row>
    <row r="29" spans="1:24" ht="24" customHeight="1" thickTop="1" thickBot="1" x14ac:dyDescent="0.4">
      <c r="A29" s="30" t="s">
        <v>39</v>
      </c>
      <c r="B29" s="51" t="s">
        <v>16</v>
      </c>
      <c r="C29" s="8"/>
      <c r="D29" s="133"/>
      <c r="E29" s="134"/>
      <c r="F29" s="133"/>
      <c r="G29" s="134">
        <v>100</v>
      </c>
      <c r="H29" s="133">
        <v>120</v>
      </c>
      <c r="I29" s="134">
        <v>115</v>
      </c>
      <c r="J29" s="133">
        <v>108</v>
      </c>
      <c r="K29" s="134">
        <v>124</v>
      </c>
      <c r="L29" s="133">
        <v>118</v>
      </c>
      <c r="M29" s="134"/>
      <c r="N29" s="133"/>
      <c r="O29" s="135"/>
    </row>
    <row r="30" spans="1:24" ht="24" customHeight="1" thickBot="1" x14ac:dyDescent="0.4">
      <c r="A30" s="31" t="s">
        <v>40</v>
      </c>
      <c r="B30" s="52" t="s">
        <v>16</v>
      </c>
      <c r="C30" s="8"/>
      <c r="D30" s="136"/>
      <c r="E30" s="137"/>
      <c r="F30" s="136"/>
      <c r="G30" s="137">
        <v>30</v>
      </c>
      <c r="H30" s="136">
        <v>34</v>
      </c>
      <c r="I30" s="137">
        <v>40</v>
      </c>
      <c r="J30" s="136">
        <v>45</v>
      </c>
      <c r="K30" s="137">
        <v>43</v>
      </c>
      <c r="L30" s="136">
        <v>38</v>
      </c>
      <c r="M30" s="137"/>
      <c r="N30" s="136"/>
      <c r="O30" s="138"/>
      <c r="S30" s="464" t="str">
        <f>IF(Dashboard!$F$5="January",Analysis!H4,IF(Dashboard!$F$5="February",Analysis!I4,IF(Dashboard!$F$5="March",Analysis!J4,IF(Dashboard!$F$5="April",Analysis!K4,IF(Dashboard!$F$5="May",Analysis!L4,IF(Dashboard!$F$5="June",Analysis!M4,IF(Dashboard!$F$5="July",Analysis!N4,IF(Dashboard!$F$5="August",Analysis!O4,IF(Dashboard!$F$5="September",Analysis!D4,IF(Dashboard!$F$5="October",Analysis!E4,IF(Dashboard!$F$5="November",Analysis!F4,IF(Dashboard!$F$5="December",Analysis!G4,0))))))))))))</f>
        <v>June</v>
      </c>
      <c r="T30" s="464" t="str">
        <f>IF(Dashboard!$F$5="January",Analysis!I4,IF(Dashboard!$F$5="February",Analysis!J4,IF(Dashboard!$F$5="March",Analysis!K4,IF(Dashboard!$F$5="April",Analysis!L4,IF(Dashboard!$F$5="May",Analysis!M4,IF(Dashboard!$F$5="June",Analysis!N4,IF(Dashboard!$F$5="July",Analysis!O4,IF(Dashboard!$F$5="August",Analysis!D4,IF(Dashboard!$F$5="September",Analysis!E4,IF(Dashboard!$F$5="October",Analysis!F4,IF(Dashboard!$F$5="November",Analysis!G4,IF(Dashboard!$F$5="December",Analysis!H4,0))))))))))))</f>
        <v>July</v>
      </c>
      <c r="U30" s="464" t="str">
        <f>IF(Dashboard!$F$5="January",Analysis!J4,IF(Dashboard!$F$5="February",Analysis!K4,IF(Dashboard!$F$5="March",Analysis!L4,IF(Dashboard!$F$5="April",Analysis!M4,IF(Dashboard!$F$5="May",Analysis!N4,IF(Dashboard!$F$5="June",Analysis!O4,IF(Dashboard!$F$5="July",Analysis!D4,IF(Dashboard!$F$5="August",Analysis!E4,IF(Dashboard!$F$5="September",Analysis!F4,IF(Dashboard!$F$5="October",Analysis!G4,IF(Dashboard!$F$5="November",Analysis!H4,IF(Dashboard!$F$5="December",Analysis!I4,0))))))))))))</f>
        <v>August</v>
      </c>
      <c r="V30" s="464" t="str">
        <f>IF(Dashboard!$F$5="January",Analysis!K4,IF(Dashboard!$F$5="February",Analysis!L4,IF(Dashboard!$F$5="March",Analysis!M4,IF(Dashboard!$F$5="April",Analysis!N4,IF(Dashboard!$F$5="May",Analysis!O4,IF(Dashboard!$F$5="June",Analysis!D4,IF(Dashboard!$F$5="July",Analysis!E4,IF(Dashboard!$F$5="August",Analysis!F4,IF(Dashboard!$F$5="September",Analysis!G4,IF(Dashboard!$F$5="October",Analysis!H4,IF(Dashboard!$F$5="November",Analysis!I4,IF(Dashboard!$F$5="December",Analysis!J4,0))))))))))))</f>
        <v>September</v>
      </c>
      <c r="W30" s="464" t="str">
        <f>IF(Dashboard!$F$5="January",Analysis!L4,IF(Dashboard!$F$5="February",Analysis!M4,IF(Dashboard!$F$5="March",Analysis!N4,IF(Dashboard!$F$5="April",Analysis!O4,IF(Dashboard!$F$5="May",Analysis!D4,IF(Dashboard!$F$5="June",Analysis!E4,IF(Dashboard!$F$5="July",Analysis!F4,IF(Dashboard!$F$5="August",Analysis!G4,IF(Dashboard!$F$5="September",Analysis!H4,IF(Dashboard!$F$5="October",Analysis!I4,IF(Dashboard!$F$5="November",Analysis!J4,IF(Dashboard!$F$5="December",Analysis!K4,0))))))))))))</f>
        <v>October</v>
      </c>
      <c r="X30" s="465" t="str">
        <f>IF(Dashboard!$F$5="January",Analysis!M4,IF(Dashboard!$F$5="February",Analysis!N4,IF(Dashboard!$F$5="March",Analysis!O4,IF(Dashboard!$F$5="April",Analysis!D4,IF(Dashboard!$F$5="May",Analysis!E4,IF(Dashboard!$F$5="June",Analysis!F4,IF(Dashboard!$F$5="July",Analysis!G4,IF(Dashboard!$F$5="August",Analysis!H4,IF(Dashboard!$F$5="September",Analysis!I4,IF(Dashboard!$F$5="October",Analysis!J4,IF(Dashboard!$F$5="November",Analysis!K4,IF(Dashboard!$F$5="December",Analysis!L4,0))))))))))))</f>
        <v>November</v>
      </c>
    </row>
    <row r="31" spans="1:24" ht="24" customHeight="1" thickBot="1" x14ac:dyDescent="0.4">
      <c r="A31" s="30" t="s">
        <v>41</v>
      </c>
      <c r="B31" s="51" t="s">
        <v>16</v>
      </c>
      <c r="C31" s="8"/>
      <c r="D31" s="139"/>
      <c r="E31" s="140"/>
      <c r="F31" s="139"/>
      <c r="G31" s="140">
        <v>20</v>
      </c>
      <c r="H31" s="139">
        <v>22</v>
      </c>
      <c r="I31" s="140">
        <v>25</v>
      </c>
      <c r="J31" s="139">
        <v>23</v>
      </c>
      <c r="K31" s="140">
        <v>24</v>
      </c>
      <c r="L31" s="139">
        <v>27</v>
      </c>
      <c r="M31" s="140"/>
      <c r="N31" s="139"/>
      <c r="O31" s="141"/>
      <c r="R31" s="408" t="s">
        <v>165</v>
      </c>
    </row>
    <row r="32" spans="1:24" ht="24" customHeight="1" x14ac:dyDescent="0.35">
      <c r="A32" s="31" t="s">
        <v>42</v>
      </c>
      <c r="B32" s="52" t="s">
        <v>43</v>
      </c>
      <c r="C32" s="8"/>
      <c r="D32" s="136"/>
      <c r="E32" s="137"/>
      <c r="F32" s="136"/>
      <c r="G32" s="137">
        <v>700</v>
      </c>
      <c r="H32" s="136">
        <v>740</v>
      </c>
      <c r="I32" s="137">
        <v>750</v>
      </c>
      <c r="J32" s="136">
        <v>730</v>
      </c>
      <c r="K32" s="137">
        <v>760</v>
      </c>
      <c r="L32" s="136">
        <v>765</v>
      </c>
      <c r="M32" s="137"/>
      <c r="N32" s="136"/>
      <c r="O32" s="138"/>
      <c r="Q32" s="544" t="s">
        <v>47</v>
      </c>
      <c r="R32" s="479" t="s">
        <v>49</v>
      </c>
      <c r="S32" s="448"/>
      <c r="T32" s="448"/>
      <c r="U32" s="448"/>
      <c r="V32" s="448"/>
      <c r="W32" s="448"/>
      <c r="X32" s="454">
        <f>IF(Dashboard!$F$5="January",Analysis!M36,IF(Dashboard!$F$5="February",Analysis!N36,IF(Dashboard!$F$5="March",Analysis!O36,IF(Dashboard!$F$5="April",Analysis!D36,IF(Dashboard!$F$5="May",Analysis!E36,IF(Dashboard!$F$5="June",Analysis!F36,IF(Dashboard!$F$5="July",Analysis!G36,IF(Dashboard!$F$5="August",Analysis!H36,IF(Dashboard!$F$5="September",Analysis!I36,IF(Dashboard!$F$5="October",Analysis!J36,IF(Dashboard!$F$5="November",Analysis!K36,IF(Dashboard!$F$5="December",Analysis!L36,0))))))))))))</f>
        <v>100</v>
      </c>
    </row>
    <row r="33" spans="1:25" ht="24" customHeight="1" thickBot="1" x14ac:dyDescent="0.4">
      <c r="A33" s="32" t="s">
        <v>44</v>
      </c>
      <c r="B33" s="53" t="s">
        <v>45</v>
      </c>
      <c r="C33" s="8"/>
      <c r="D33" s="142"/>
      <c r="E33" s="143"/>
      <c r="F33" s="142"/>
      <c r="G33" s="143">
        <v>900</v>
      </c>
      <c r="H33" s="142">
        <v>1000</v>
      </c>
      <c r="I33" s="143">
        <v>1200</v>
      </c>
      <c r="J33" s="142">
        <v>1050</v>
      </c>
      <c r="K33" s="143">
        <v>1300</v>
      </c>
      <c r="L33" s="142">
        <v>1450</v>
      </c>
      <c r="M33" s="143"/>
      <c r="N33" s="142"/>
      <c r="O33" s="144"/>
      <c r="Q33" s="545"/>
      <c r="R33" s="480" t="s">
        <v>50</v>
      </c>
      <c r="S33" s="450"/>
      <c r="T33" s="462"/>
      <c r="U33" s="462"/>
      <c r="V33" s="462"/>
      <c r="W33" s="462"/>
      <c r="X33" s="462">
        <f>IF(Dashboard!$F$5="January",Analysis!M37,IF(Dashboard!$F$5="February",Analysis!N37,IF(Dashboard!$F$5="March",Analysis!O37,IF(Dashboard!$F$5="April",Analysis!D37,IF(Dashboard!$F$5="May",Analysis!E37,IF(Dashboard!$F$5="June",Analysis!F37,IF(Dashboard!$F$5="July",Analysis!G37,IF(Dashboard!$F$5="August",Analysis!H37,IF(Dashboard!$F$5="September",Analysis!I37,IF(Dashboard!$F$5="October",Analysis!J37,IF(Dashboard!$F$5="November",Analysis!K37,IF(Dashboard!$F$5="December",Analysis!L37,0))))))))))))</f>
        <v>60</v>
      </c>
    </row>
    <row r="34" spans="1:25" ht="24" customHeight="1" thickTop="1" thickBot="1" x14ac:dyDescent="0.4">
      <c r="A34" s="28"/>
      <c r="B34" s="28"/>
      <c r="C34" s="8"/>
      <c r="D34" s="28"/>
      <c r="E34" s="28"/>
      <c r="F34" s="28"/>
      <c r="G34" s="28"/>
      <c r="H34" s="28"/>
      <c r="I34" s="28"/>
      <c r="J34" s="28"/>
      <c r="K34" s="28"/>
      <c r="L34" s="28"/>
      <c r="M34" s="28"/>
      <c r="N34" s="28"/>
      <c r="O34" s="28"/>
      <c r="Q34" s="544" t="s">
        <v>51</v>
      </c>
      <c r="R34" s="479" t="s">
        <v>53</v>
      </c>
      <c r="S34" s="448"/>
      <c r="T34" s="448"/>
      <c r="U34" s="454"/>
      <c r="V34" s="449"/>
      <c r="W34" s="449"/>
      <c r="X34" s="449">
        <f>IF(Dashboard!$F$5="January",Analysis!M38,IF(Dashboard!$F$5="February",Analysis!N38,IF(Dashboard!$F$5="March",Analysis!O38,IF(Dashboard!$F$5="April",Analysis!D38,IF(Dashboard!$F$5="May",Analysis!E38,IF(Dashboard!$F$5="June",Analysis!F38,IF(Dashboard!$F$5="July",Analysis!G38,IF(Dashboard!$F$5="August",Analysis!H38,IF(Dashboard!$F$5="September",Analysis!I38,IF(Dashboard!$F$5="October",Analysis!J38,IF(Dashboard!$F$5="November",Analysis!K38,IF(Dashboard!$F$5="December",Analysis!L38,0))))))))))))</f>
        <v>80</v>
      </c>
    </row>
    <row r="35" spans="1:25" ht="24" customHeight="1" thickTop="1" thickBot="1" x14ac:dyDescent="0.4">
      <c r="A35" s="33" t="s">
        <v>46</v>
      </c>
      <c r="B35" s="54" t="s">
        <v>14</v>
      </c>
      <c r="C35" s="8"/>
      <c r="D35" s="36" t="s">
        <v>3</v>
      </c>
      <c r="E35" s="62" t="s">
        <v>4</v>
      </c>
      <c r="F35" s="61" t="s">
        <v>5</v>
      </c>
      <c r="G35" s="36" t="s">
        <v>6</v>
      </c>
      <c r="H35" s="61" t="s">
        <v>7</v>
      </c>
      <c r="I35" s="61" t="s">
        <v>8</v>
      </c>
      <c r="J35" s="36" t="s">
        <v>9</v>
      </c>
      <c r="K35" s="62" t="s">
        <v>10</v>
      </c>
      <c r="L35" s="62" t="s">
        <v>11</v>
      </c>
      <c r="M35" s="62" t="s">
        <v>12</v>
      </c>
      <c r="N35" s="62" t="s">
        <v>1</v>
      </c>
      <c r="O35" s="62" t="s">
        <v>2</v>
      </c>
      <c r="Q35" s="546"/>
      <c r="R35" s="481" t="s">
        <v>50</v>
      </c>
      <c r="S35" s="461"/>
      <c r="T35" s="461"/>
      <c r="U35" s="462"/>
      <c r="V35" s="463"/>
      <c r="W35" s="463"/>
      <c r="X35" s="463">
        <f>IF(Dashboard!$F$5="January",Analysis!M39,IF(Dashboard!$F$5="February",Analysis!N39,IF(Dashboard!$F$5="March",Analysis!O39,IF(Dashboard!$F$5="April",Analysis!D39,IF(Dashboard!$F$5="May",Analysis!E39,IF(Dashboard!$F$5="June",Analysis!F39,IF(Dashboard!$F$5="July",Analysis!G39,IF(Dashboard!$F$5="August",Analysis!H39,IF(Dashboard!$F$5="September",Analysis!I39,IF(Dashboard!$F$5="October",Analysis!J39,IF(Dashboard!$F$5="November",Analysis!K39,IF(Dashboard!$F$5="December",Analysis!L39,0))))))))))))</f>
        <v>60</v>
      </c>
    </row>
    <row r="36" spans="1:25" ht="24" customHeight="1" thickTop="1" thickBot="1" x14ac:dyDescent="0.3">
      <c r="A36" s="568" t="s">
        <v>47</v>
      </c>
      <c r="B36" s="570" t="s">
        <v>48</v>
      </c>
      <c r="C36" s="58" t="s">
        <v>49</v>
      </c>
      <c r="D36" s="145"/>
      <c r="E36" s="146"/>
      <c r="F36" s="146"/>
      <c r="G36" s="147">
        <v>90</v>
      </c>
      <c r="H36" s="148">
        <v>95</v>
      </c>
      <c r="I36" s="147">
        <v>105</v>
      </c>
      <c r="J36" s="57">
        <v>98</v>
      </c>
      <c r="K36" s="145">
        <v>95</v>
      </c>
      <c r="L36" s="149">
        <v>100</v>
      </c>
      <c r="M36" s="147"/>
      <c r="N36" s="147"/>
      <c r="O36" s="148"/>
      <c r="Q36" s="407"/>
      <c r="R36" s="482" t="s">
        <v>32</v>
      </c>
      <c r="S36" s="451">
        <f>IF(Dashboard!$F$5="January",Analysis!H24,IF(Dashboard!$F$5="February",Analysis!I24,IF(Dashboard!$F$5="March",Analysis!J24,IF(Dashboard!$F$5="April",Analysis!K24,IF(Dashboard!$F$5="May",Analysis!L24,IF(Dashboard!$F$5="June",Analysis!M24,IF(Dashboard!$F$5="July",Analysis!N24,IF(Dashboard!$F$5="August",Analysis!O24,IF(Dashboard!$F$5="September",Analysis!D24,IF(Dashboard!$F$5="October",Analysis!E24,IF(Dashboard!$F$5="November",Analysis!F24,IF(Dashboard!$F$5="December",Analysis!G24,0))))))))))))</f>
        <v>40</v>
      </c>
      <c r="T36" s="451">
        <f>IF(Dashboard!$F$5="January",Analysis!I24,IF(Dashboard!$F$5="February",Analysis!J24,IF(Dashboard!$F$5="March",Analysis!K24,IF(Dashboard!$F$5="April",Analysis!L24,IF(Dashboard!$F$5="May",Analysis!M24,IF(Dashboard!$F$5="June",Analysis!N24,IF(Dashboard!$F$5="July",Analysis!O24,IF(Dashboard!$F$5="August",Analysis!D24,IF(Dashboard!$F$5="September",Analysis!E24,IF(Dashboard!$F$5="October",Analysis!F24,IF(Dashboard!$F$5="November",Analysis!G24,IF(Dashboard!$F$5="December",Analysis!H24,0))))))))))))</f>
        <v>39</v>
      </c>
      <c r="U36" s="456">
        <f>IF(Dashboard!$F$5="January",Analysis!J24,IF(Dashboard!$F$5="February",Analysis!K24,IF(Dashboard!$F$5="March",Analysis!L24,IF(Dashboard!$F$5="April",Analysis!M24,IF(Dashboard!$F$5="May",Analysis!N24,IF(Dashboard!$F$5="June",Analysis!O24,IF(Dashboard!$F$5="July",Analysis!D24,IF(Dashboard!$F$5="August",Analysis!E24,IF(Dashboard!$F$5="September",Analysis!F24,IF(Dashboard!$F$5="October",Analysis!G24,IF(Dashboard!$F$5="November",Analysis!H24,IF(Dashboard!$F$5="December",Analysis!I24,0))))))))))))</f>
        <v>35</v>
      </c>
      <c r="V36" s="456">
        <f>IF(Dashboard!$F$5="January",Analysis!K24,IF(Dashboard!$F$5="February",Analysis!L24,IF(Dashboard!$F$5="March",Analysis!M24,IF(Dashboard!$F$5="April",Analysis!N24,IF(Dashboard!$F$5="May",Analysis!O24,IF(Dashboard!$F$5="June",Analysis!D24,IF(Dashboard!$F$5="July",Analysis!E24,IF(Dashboard!$F$5="August",Analysis!F24,IF(Dashboard!$F$5="September",Analysis!G24,IF(Dashboard!$F$5="October",Analysis!H24,IF(Dashboard!$F$5="November",Analysis!I24,IF(Dashboard!$F$5="December",Analysis!J24,0))))))))))))</f>
        <v>42</v>
      </c>
      <c r="W36" s="456">
        <f>IF(Dashboard!$F$5="January",Analysis!L24,IF(Dashboard!$F$5="February",Analysis!M24,IF(Dashboard!$F$5="March",Analysis!N24,IF(Dashboard!$F$5="April",Analysis!O24,IF(Dashboard!$F$5="May",Analysis!D24,IF(Dashboard!$F$5="June",Analysis!E24,IF(Dashboard!$F$5="July",Analysis!F24,IF(Dashboard!$F$5="August",Analysis!G24,IF(Dashboard!$F$5="September",Analysis!H24,IF(Dashboard!$F$5="October",Analysis!I24,IF(Dashboard!$F$5="November",Analysis!J24,IF(Dashboard!$F$5="December",Analysis!K24,0))))))))))))</f>
        <v>46</v>
      </c>
      <c r="X36" s="456">
        <f>IF(Dashboard!$F$5="January",Analysis!M24,IF(Dashboard!$F$5="February",Analysis!N24,IF(Dashboard!$F$5="March",Analysis!O24,IF(Dashboard!$F$5="April",Analysis!D24,IF(Dashboard!$F$5="May",Analysis!E24,IF(Dashboard!$F$5="June",Analysis!F24,IF(Dashboard!$F$5="July",Analysis!G24,IF(Dashboard!$F$5="August",Analysis!H24,IF(Dashboard!$F$5="September",Analysis!I24,IF(Dashboard!$F$5="October",Analysis!J24,IF(Dashboard!$F$5="November",Analysis!K24,IF(Dashboard!$F$5="December",Analysis!L24,0))))))))))))</f>
        <v>40</v>
      </c>
    </row>
    <row r="37" spans="1:25" ht="24" customHeight="1" thickBot="1" x14ac:dyDescent="0.3">
      <c r="A37" s="569"/>
      <c r="B37" s="571"/>
      <c r="C37" s="59" t="s">
        <v>50</v>
      </c>
      <c r="D37" s="150"/>
      <c r="E37" s="151"/>
      <c r="F37" s="151"/>
      <c r="G37" s="152">
        <v>50</v>
      </c>
      <c r="H37" s="152">
        <v>58</v>
      </c>
      <c r="I37" s="152">
        <v>65</v>
      </c>
      <c r="J37" s="153">
        <v>63</v>
      </c>
      <c r="K37" s="151">
        <v>56</v>
      </c>
      <c r="L37" s="153">
        <v>60</v>
      </c>
      <c r="M37" s="151"/>
      <c r="N37" s="151"/>
      <c r="O37" s="152"/>
      <c r="Q37" s="544" t="s">
        <v>166</v>
      </c>
      <c r="R37" s="483" t="s">
        <v>70</v>
      </c>
      <c r="S37" s="458"/>
      <c r="T37" s="458"/>
      <c r="U37" s="459"/>
      <c r="V37" s="460"/>
      <c r="W37" s="460"/>
      <c r="X37" s="459">
        <f t="shared" ref="X37" si="6">X6</f>
        <v>140</v>
      </c>
    </row>
    <row r="38" spans="1:25" ht="24" customHeight="1" thickBot="1" x14ac:dyDescent="0.3">
      <c r="A38" s="572" t="s">
        <v>51</v>
      </c>
      <c r="B38" s="573" t="s">
        <v>52</v>
      </c>
      <c r="C38" s="60" t="s">
        <v>53</v>
      </c>
      <c r="D38" s="154"/>
      <c r="E38" s="155"/>
      <c r="F38" s="155"/>
      <c r="G38" s="156">
        <v>73</v>
      </c>
      <c r="H38" s="155">
        <v>80</v>
      </c>
      <c r="I38" s="155">
        <v>84</v>
      </c>
      <c r="J38" s="157">
        <v>78</v>
      </c>
      <c r="K38" s="155">
        <v>75</v>
      </c>
      <c r="L38" s="157">
        <v>80</v>
      </c>
      <c r="M38" s="155"/>
      <c r="N38" s="155"/>
      <c r="O38" s="156"/>
      <c r="Q38" s="546"/>
      <c r="R38" s="484" t="s">
        <v>73</v>
      </c>
      <c r="S38" s="453"/>
      <c r="T38" s="453"/>
      <c r="U38" s="457"/>
      <c r="V38" s="452"/>
      <c r="W38" s="452"/>
      <c r="X38" s="457">
        <f>IF(Dashboard!$F$5="January",Analysis!M20,IF(Dashboard!$F$5="February",Analysis!N20,IF(Dashboard!$F$5="March",Analysis!O20,IF(Dashboard!$F$5="April",Analysis!D20,IF(Dashboard!$F$5="May",Analysis!E20,IF(Dashboard!$F$5="June",Analysis!F20,IF(Dashboard!$F$5="July",Analysis!G20,IF(Dashboard!$F$5="August",Analysis!H20,IF(Dashboard!$F$5="September",Analysis!I20,IF(Dashboard!$F$5="October",Analysis!J20,IF(Dashboard!$F$5="November",Analysis!K20,IF(Dashboard!$F$5="December",Analysis!L20,0))))))))))))</f>
        <v>69</v>
      </c>
    </row>
    <row r="39" spans="1:25" ht="24" customHeight="1" thickBot="1" x14ac:dyDescent="0.3">
      <c r="A39" s="572"/>
      <c r="B39" s="573"/>
      <c r="C39" s="59" t="s">
        <v>50</v>
      </c>
      <c r="D39" s="158"/>
      <c r="E39" s="159"/>
      <c r="F39" s="159"/>
      <c r="G39" s="160">
        <v>50</v>
      </c>
      <c r="H39" s="160">
        <v>58</v>
      </c>
      <c r="I39" s="159">
        <v>65</v>
      </c>
      <c r="J39" s="161">
        <v>63</v>
      </c>
      <c r="K39" s="159">
        <v>56</v>
      </c>
      <c r="L39" s="161">
        <v>60</v>
      </c>
      <c r="M39" s="159"/>
      <c r="N39" s="159"/>
      <c r="O39" s="160"/>
      <c r="R39" s="480" t="s">
        <v>26</v>
      </c>
      <c r="S39" s="450">
        <f>IF(Dashboard!$F$5="January",Analysis!H21,IF(Dashboard!$F$5="February",Analysis!I21,IF(Dashboard!$F$5="March",Analysis!J21,IF(Dashboard!$F$5="April",Analysis!K21,IF(Dashboard!$F$5="May",Analysis!L21,IF(Dashboard!$F$5="June",Analysis!M21,IF(Dashboard!$F$5="July",Analysis!N21,IF(Dashboard!$F$5="August",Analysis!O21,IF(Dashboard!$F$5="September",Analysis!D21,IF(Dashboard!$F$5="October",Analysis!E21,IF(Dashboard!$F$5="November",Analysis!F21,IF(Dashboard!$F$5="December",Analysis!G21,0))))))))))))</f>
        <v>40</v>
      </c>
      <c r="T39" s="450">
        <f>IF(Dashboard!$F$5="January",Analysis!I21,IF(Dashboard!$F$5="February",Analysis!J21,IF(Dashboard!$F$5="March",Analysis!K21,IF(Dashboard!$F$5="April",Analysis!L21,IF(Dashboard!$F$5="May",Analysis!M21,IF(Dashboard!$F$5="June",Analysis!N21,IF(Dashboard!$F$5="July",Analysis!O21,IF(Dashboard!$F$5="August",Analysis!D21,IF(Dashboard!$F$5="September",Analysis!E21,IF(Dashboard!$F$5="October",Analysis!F21,IF(Dashboard!$F$5="November",Analysis!G21,IF(Dashboard!$F$5="December",Analysis!H21,0))))))))))))</f>
        <v>37</v>
      </c>
      <c r="U39" s="455">
        <f>IF(Dashboard!$F$5="January",Analysis!J21,IF(Dashboard!$F$5="February",Analysis!K21,IF(Dashboard!$F$5="March",Analysis!L21,IF(Dashboard!$F$5="April",Analysis!M21,IF(Dashboard!$F$5="May",Analysis!N21,IF(Dashboard!$F$5="June",Analysis!O21,IF(Dashboard!$F$5="July",Analysis!D21,IF(Dashboard!$F$5="August",Analysis!E21,IF(Dashboard!$F$5="September",Analysis!F21,IF(Dashboard!$F$5="October",Analysis!G21,IF(Dashboard!$F$5="November",Analysis!H21,IF(Dashboard!$F$5="December",Analysis!I21,0))))))))))))</f>
        <v>40</v>
      </c>
      <c r="V39" s="455">
        <f>IF(Dashboard!$F$5="January",Analysis!K21,IF(Dashboard!$F$5="February",Analysis!L21,IF(Dashboard!$F$5="March",Analysis!M21,IF(Dashboard!$F$5="April",Analysis!N21,IF(Dashboard!$F$5="May",Analysis!O21,IF(Dashboard!$F$5="June",Analysis!D21,IF(Dashboard!$F$5="July",Analysis!E21,IF(Dashboard!$F$5="August",Analysis!F21,IF(Dashboard!$F$5="September",Analysis!G21,IF(Dashboard!$F$5="October",Analysis!H21,IF(Dashboard!$F$5="November",Analysis!I21,IF(Dashboard!$F$5="December",Analysis!J21,0))))))))))))</f>
        <v>35</v>
      </c>
      <c r="W39" s="455">
        <f>IF(Dashboard!$F$5="January",Analysis!L21,IF(Dashboard!$F$5="February",Analysis!M21,IF(Dashboard!$F$5="March",Analysis!N21,IF(Dashboard!$F$5="April",Analysis!O21,IF(Dashboard!$F$5="May",Analysis!D21,IF(Dashboard!$F$5="June",Analysis!E21,IF(Dashboard!$F$5="July",Analysis!F21,IF(Dashboard!$F$5="August",Analysis!G21,IF(Dashboard!$F$5="September",Analysis!H21,IF(Dashboard!$F$5="October",Analysis!I21,IF(Dashboard!$F$5="November",Analysis!J21,IF(Dashboard!$F$5="December",Analysis!K21,0))))))))))))</f>
        <v>39</v>
      </c>
      <c r="X39" s="455">
        <f>IF(Dashboard!$F$5="January",Analysis!M21,IF(Dashboard!$F$5="February",Analysis!N21,IF(Dashboard!$F$5="March",Analysis!O21,IF(Dashboard!$F$5="April",Analysis!D21,IF(Dashboard!$F$5="May",Analysis!E21,IF(Dashboard!$F$5="June",Analysis!F21,IF(Dashboard!$F$5="July",Analysis!G21,IF(Dashboard!$F$5="August",Analysis!H21,IF(Dashboard!$F$5="September",Analysis!I21,IF(Dashboard!$F$5="October",Analysis!J21,IF(Dashboard!$F$5="November",Analysis!K21,IF(Dashboard!$F$5="December",Analysis!L21,0))))))))))))</f>
        <v>40</v>
      </c>
    </row>
    <row r="40" spans="1:25" ht="24" customHeight="1" thickBot="1" x14ac:dyDescent="0.4">
      <c r="A40" s="34" t="s">
        <v>54</v>
      </c>
      <c r="B40" s="55" t="s">
        <v>55</v>
      </c>
      <c r="C40" s="8"/>
      <c r="D40" s="162"/>
      <c r="E40" s="163"/>
      <c r="F40" s="164"/>
      <c r="G40" s="163">
        <v>50</v>
      </c>
      <c r="H40" s="165">
        <v>60</v>
      </c>
      <c r="I40" s="165">
        <v>70</v>
      </c>
      <c r="J40" s="164">
        <v>65</v>
      </c>
      <c r="K40" s="163">
        <v>80</v>
      </c>
      <c r="L40" s="164">
        <v>85</v>
      </c>
      <c r="M40" s="163"/>
      <c r="N40" s="163"/>
      <c r="O40" s="165"/>
      <c r="R40" s="485" t="s">
        <v>167</v>
      </c>
      <c r="S40" s="492">
        <f>IF(Dashboard!$F$5="January",Analysis!H22,IF(Dashboard!$F$5="February",Analysis!I22,IF(Dashboard!$F$5="March",Analysis!J22,IF(Dashboard!$F$5="April",Analysis!K22,IF(Dashboard!$F$5="May",Analysis!L22,IF(Dashboard!$F$5="June",Analysis!M22,IF(Dashboard!$F$5="July",Analysis!N22,IF(Dashboard!$F$5="August",Analysis!O22,IF(Dashboard!$F$5="September",Analysis!D22,IF(Dashboard!$F$5="October",Analysis!E22,IF(Dashboard!$F$5="November",Analysis!F22,IF(Dashboard!$F$5="December",Analysis!G22,0))))))))))))</f>
        <v>0.21052631578947367</v>
      </c>
      <c r="T40" s="492">
        <f>IF(Dashboard!$F$5="January",Analysis!I22,IF(Dashboard!$F$5="February",Analysis!J22,IF(Dashboard!$F$5="March",Analysis!K22,IF(Dashboard!$F$5="April",Analysis!L22,IF(Dashboard!$F$5="May",Analysis!M22,IF(Dashboard!$F$5="June",Analysis!N22,IF(Dashboard!$F$5="July",Analysis!O22,IF(Dashboard!$F$5="August",Analysis!D22,IF(Dashboard!$F$5="September",Analysis!E22,IF(Dashboard!$F$5="October",Analysis!F22,IF(Dashboard!$F$5="November",Analysis!G22,IF(Dashboard!$F$5="December",Analysis!H22,0))))))))))))</f>
        <v>0.2</v>
      </c>
      <c r="U40" s="493">
        <f>IF(Dashboard!$F$5="January",Analysis!J22,IF(Dashboard!$F$5="February",Analysis!K22,IF(Dashboard!$F$5="March",Analysis!L22,IF(Dashboard!$F$5="April",Analysis!M22,IF(Dashboard!$F$5="May",Analysis!N22,IF(Dashboard!$F$5="June",Analysis!O22,IF(Dashboard!$F$5="July",Analysis!D22,IF(Dashboard!$F$5="August",Analysis!E22,IF(Dashboard!$F$5="September",Analysis!F22,IF(Dashboard!$F$5="October",Analysis!G22,IF(Dashboard!$F$5="November",Analysis!H22,IF(Dashboard!$F$5="December",Analysis!I22,0))))))))))))</f>
        <v>0.19047619047619047</v>
      </c>
      <c r="V40" s="494">
        <f>IF(Dashboard!$F$5="January",Analysis!K22,IF(Dashboard!$F$5="February",Analysis!L22,IF(Dashboard!$F$5="March",Analysis!M22,IF(Dashboard!$F$5="April",Analysis!N22,IF(Dashboard!$F$5="May",Analysis!O22,IF(Dashboard!$F$5="June",Analysis!D22,IF(Dashboard!$F$5="July",Analysis!E22,IF(Dashboard!$F$5="August",Analysis!F22,IF(Dashboard!$F$5="September",Analysis!G22,IF(Dashboard!$F$5="October",Analysis!H22,IF(Dashboard!$F$5="November",Analysis!I22,IF(Dashboard!$F$5="December",Analysis!J22,0))))))))))))</f>
        <v>0.18421052631578946</v>
      </c>
      <c r="W40" s="494">
        <f>IF(Dashboard!$F$5="January",Analysis!L22,IF(Dashboard!$F$5="February",Analysis!M22,IF(Dashboard!$F$5="March",Analysis!N22,IF(Dashboard!$F$5="April",Analysis!O22,IF(Dashboard!$F$5="May",Analysis!D22,IF(Dashboard!$F$5="June",Analysis!E22,IF(Dashboard!$F$5="July",Analysis!F22,IF(Dashboard!$F$5="August",Analysis!G22,IF(Dashboard!$F$5="September",Analysis!H22,IF(Dashboard!$F$5="October",Analysis!I22,IF(Dashboard!$F$5="November",Analysis!J22,IF(Dashboard!$F$5="December",Analysis!K22,0))))))))))))</f>
        <v>0.2</v>
      </c>
      <c r="X40" s="494">
        <f>IF(Dashboard!$F$5="January",Analysis!M22,IF(Dashboard!$F$5="February",Analysis!N22,IF(Dashboard!$F$5="March",Analysis!O22,IF(Dashboard!$F$5="April",Analysis!D22,IF(Dashboard!$F$5="May",Analysis!E22,IF(Dashboard!$F$5="June",Analysis!F22,IF(Dashboard!$F$5="July",Analysis!G22,IF(Dashboard!$F$5="August",Analysis!H22,IF(Dashboard!$F$5="September",Analysis!I22,IF(Dashboard!$F$5="October",Analysis!J22,IF(Dashboard!$F$5="November",Analysis!K22,IF(Dashboard!$F$5="December",Analysis!L22,0))))))))))))</f>
        <v>0.2</v>
      </c>
    </row>
    <row r="41" spans="1:25" ht="24" customHeight="1" thickBot="1" x14ac:dyDescent="0.4">
      <c r="A41" s="35" t="s">
        <v>56</v>
      </c>
      <c r="B41" s="56" t="s">
        <v>57</v>
      </c>
      <c r="C41" s="8"/>
      <c r="D41" s="166"/>
      <c r="E41" s="167"/>
      <c r="F41" s="168"/>
      <c r="G41" s="167">
        <v>70</v>
      </c>
      <c r="H41" s="169">
        <v>76</v>
      </c>
      <c r="I41" s="169">
        <v>80</v>
      </c>
      <c r="J41" s="168">
        <v>70</v>
      </c>
      <c r="K41" s="167">
        <v>90</v>
      </c>
      <c r="L41" s="168">
        <v>98</v>
      </c>
      <c r="M41" s="167"/>
      <c r="N41" s="167"/>
      <c r="O41" s="169"/>
    </row>
    <row r="42" spans="1:25" ht="24" customHeight="1" thickTop="1" thickBot="1" x14ac:dyDescent="0.3">
      <c r="S42" s="511" t="str">
        <f>IF(Dashboard!$F$5="January",Analysis!H4,IF(Dashboard!$F$5="February",Analysis!I4,IF(Dashboard!$F$5="March",Analysis!J4,IF(Dashboard!$F$5="April",Analysis!K4,IF(Dashboard!$F$5="May",Analysis!L4,IF(Dashboard!$F$5="June",Analysis!M4,IF(Dashboard!$F$5="July",Analysis!N4,IF(Dashboard!$F$5="August",Analysis!O4,IF(Dashboard!$F$5="September",Analysis!D4,IF(Dashboard!$F$5="October",Analysis!E4,IF(Dashboard!$F$5="November",Analysis!F4,IF(Dashboard!$F$5="December",Analysis!G4,0))))))))))))</f>
        <v>June</v>
      </c>
      <c r="T42" s="511" t="str">
        <f>IF(Dashboard!$F$5="January",Analysis!I4,IF(Dashboard!$F$5="February",Analysis!J4,IF(Dashboard!$F$5="March",Analysis!K4,IF(Dashboard!$F$5="April",Analysis!L4,IF(Dashboard!$F$5="May",Analysis!M4,IF(Dashboard!$F$5="June",Analysis!N4,IF(Dashboard!$F$5="July",Analysis!O4,IF(Dashboard!$F$5="August",Analysis!D4,IF(Dashboard!$F$5="September",Analysis!E4,IF(Dashboard!$F$5="October",Analysis!F4,IF(Dashboard!$F$5="November",Analysis!G4,IF(Dashboard!$F$5="December",Analysis!H4,0))))))))))))</f>
        <v>July</v>
      </c>
      <c r="U42" s="511" t="str">
        <f>IF(Dashboard!$F$5="January",Analysis!J4,IF(Dashboard!$F$5="February",Analysis!K4,IF(Dashboard!$F$5="March",Analysis!L4,IF(Dashboard!$F$5="April",Analysis!M4,IF(Dashboard!$F$5="May",Analysis!N4,IF(Dashboard!$F$5="June",Analysis!O4,IF(Dashboard!$F$5="July",Analysis!D4,IF(Dashboard!$F$5="August",Analysis!E4,IF(Dashboard!$F$5="September",Analysis!F4,IF(Dashboard!$F$5="October",Analysis!G4,IF(Dashboard!$F$5="November",Analysis!H4,IF(Dashboard!$F$5="December",Analysis!I4,0))))))))))))</f>
        <v>August</v>
      </c>
      <c r="V42" s="511" t="str">
        <f>IF(Dashboard!$F$5="January",Analysis!K4,IF(Dashboard!$F$5="February",Analysis!L4,IF(Dashboard!$F$5="March",Analysis!M4,IF(Dashboard!$F$5="April",Analysis!N4,IF(Dashboard!$F$5="May",Analysis!O4,IF(Dashboard!$F$5="June",Analysis!D4,IF(Dashboard!$F$5="July",Analysis!E4,IF(Dashboard!$F$5="August",Analysis!F4,IF(Dashboard!$F$5="September",Analysis!G4,IF(Dashboard!$F$5="October",Analysis!H4,IF(Dashboard!$F$5="November",Analysis!I4,IF(Dashboard!$F$5="December",Analysis!J4,0))))))))))))</f>
        <v>September</v>
      </c>
      <c r="W42" s="511" t="str">
        <f>IF(Dashboard!$F$5="January",Analysis!L4,IF(Dashboard!$F$5="February",Analysis!M4,IF(Dashboard!$F$5="March",Analysis!N4,IF(Dashboard!$F$5="April",Analysis!O4,IF(Dashboard!$F$5="May",Analysis!D4,IF(Dashboard!$F$5="June",Analysis!E4,IF(Dashboard!$F$5="July",Analysis!F4,IF(Dashboard!$F$5="August",Analysis!G4,IF(Dashboard!$F$5="September",Analysis!H4,IF(Dashboard!$F$5="October",Analysis!I4,IF(Dashboard!$F$5="November",Analysis!J4,IF(Dashboard!$F$5="December",Analysis!K4,0))))))))))))</f>
        <v>October</v>
      </c>
      <c r="X42" s="512" t="str">
        <f>IF(Dashboard!$F$5="January",Analysis!M4,IF(Dashboard!$F$5="February",Analysis!N4,IF(Dashboard!$F$5="March",Analysis!O4,IF(Dashboard!$F$5="April",Analysis!D4,IF(Dashboard!$F$5="May",Analysis!E4,IF(Dashboard!$F$5="June",Analysis!F4,IF(Dashboard!$F$5="July",Analysis!G4,IF(Dashboard!$F$5="August",Analysis!H4,IF(Dashboard!$F$5="September",Analysis!I4,IF(Dashboard!$F$5="October",Analysis!J4,IF(Dashboard!$F$5="November",Analysis!K4,IF(Dashboard!$F$5="December",Analysis!L4,0))))))))))))</f>
        <v>November</v>
      </c>
    </row>
    <row r="43" spans="1:25" ht="24" customHeight="1" thickBot="1" x14ac:dyDescent="0.3">
      <c r="R43" s="408" t="s">
        <v>168</v>
      </c>
    </row>
    <row r="44" spans="1:25" ht="24" customHeight="1" thickBot="1" x14ac:dyDescent="0.35">
      <c r="A44" s="2"/>
      <c r="B44" s="2"/>
      <c r="C44" s="2"/>
      <c r="D44" s="354"/>
      <c r="E44" s="2"/>
      <c r="R44" s="508" t="s">
        <v>169</v>
      </c>
      <c r="S44" s="501">
        <f>IF(Dashboard!$F$5="January",Analysis!H40,IF(Dashboard!$F$5="February",Analysis!I40,IF(Dashboard!$F$5="March",Analysis!J40,IF(Dashboard!$F$5="April",Analysis!K40,IF(Dashboard!$F$5="May",Analysis!L40,IF(Dashboard!$F$5="June",Analysis!M40,IF(Dashboard!$F$5="July",Analysis!N40,IF(Dashboard!$F$5="August",Analysis!O40,IF(Dashboard!$F$5="September",Analysis!D40,IF(Dashboard!$F$5="October",Analysis!E40,IF(Dashboard!$F$5="November",Analysis!F40,IF(Dashboard!$F$5="December",Analysis!G40,0))))))))))))</f>
        <v>50</v>
      </c>
      <c r="T44" s="501">
        <f>IF(Dashboard!$F$5="January",Analysis!I40,IF(Dashboard!$F$5="February",Analysis!J40,IF(Dashboard!$F$5="March",Analysis!K40,IF(Dashboard!$F$5="April",Analysis!L40,IF(Dashboard!$F$5="May",Analysis!M40,IF(Dashboard!$F$5="June",Analysis!N40,IF(Dashboard!$F$5="July",Analysis!O40,IF(Dashboard!$F$5="August",Analysis!D40,IF(Dashboard!$F$5="September",Analysis!E40,IF(Dashboard!$F$5="October",Analysis!F40,IF(Dashboard!$F$5="November",Analysis!G40,IF(Dashboard!$F$5="December",Analysis!H40,0))))))))))))</f>
        <v>60</v>
      </c>
      <c r="U44" s="505">
        <f>IF(Dashboard!$F$5="January",Analysis!J40,IF(Dashboard!$F$5="February",Analysis!K40,IF(Dashboard!$F$5="March",Analysis!L40,IF(Dashboard!$F$5="April",Analysis!M40,IF(Dashboard!$F$5="May",Analysis!N40,IF(Dashboard!$F$5="June",Analysis!O40,IF(Dashboard!$F$5="July",Analysis!D40,IF(Dashboard!$F$5="August",Analysis!E40,IF(Dashboard!$F$5="September",Analysis!F40,IF(Dashboard!$F$5="October",Analysis!G40,IF(Dashboard!$F$5="November",Analysis!H40,IF(Dashboard!$F$5="December",Analysis!I40,0))))))))))))</f>
        <v>70</v>
      </c>
      <c r="V44" s="505">
        <f>IF(Dashboard!$F$5="January",Analysis!K40,IF(Dashboard!$F$5="February",Analysis!L40,IF(Dashboard!$F$5="March",Analysis!M40,IF(Dashboard!$F$5="April",Analysis!N40,IF(Dashboard!$F$5="May",Analysis!O40,IF(Dashboard!$F$5="June",Analysis!D40,IF(Dashboard!$F$5="July",Analysis!E40,IF(Dashboard!$F$5="August",Analysis!F40,IF(Dashboard!$F$5="September",Analysis!G40,IF(Dashboard!$F$5="October",Analysis!H40,IF(Dashboard!$F$5="November",Analysis!I40,IF(Dashboard!$F$5="December",Analysis!J40,0))))))))))))</f>
        <v>65</v>
      </c>
      <c r="W44" s="505">
        <f>IF(Dashboard!$F$5="January",Analysis!L40,IF(Dashboard!$F$5="February",Analysis!M40,IF(Dashboard!$F$5="March",Analysis!N40,IF(Dashboard!$F$5="April",Analysis!O40,IF(Dashboard!$F$5="May",Analysis!D40,IF(Dashboard!$F$5="June",Analysis!E40,IF(Dashboard!$F$5="July",Analysis!F40,IF(Dashboard!$F$5="August",Analysis!G40,IF(Dashboard!$F$5="September",Analysis!H40,IF(Dashboard!$F$5="October",Analysis!I40,IF(Dashboard!$F$5="November",Analysis!J40,IF(Dashboard!$F$5="December",Analysis!K40,0))))))))))))</f>
        <v>80</v>
      </c>
      <c r="X44" s="505">
        <f>IF(Dashboard!$F$5="January",Analysis!M40,IF(Dashboard!$F$5="February",Analysis!N40,IF(Dashboard!$F$5="March",Analysis!O40,IF(Dashboard!$F$5="April",Analysis!D40,IF(Dashboard!$F$5="May",Analysis!E40,IF(Dashboard!$F$5="June",Analysis!F40,IF(Dashboard!$F$5="July",Analysis!G40,IF(Dashboard!$F$5="August",Analysis!H40,IF(Dashboard!$F$5="September",Analysis!I40,IF(Dashboard!$F$5="October",Analysis!J40,IF(Dashboard!$F$5="November",Analysis!K40,IF(Dashboard!$F$5="December",Analysis!L40,0))))))))))))</f>
        <v>85</v>
      </c>
      <c r="Y44" s="405"/>
    </row>
    <row r="45" spans="1:25" ht="24" customHeight="1" thickTop="1" thickBot="1" x14ac:dyDescent="0.35">
      <c r="A45" s="353"/>
      <c r="B45" s="555" t="s">
        <v>74</v>
      </c>
      <c r="C45" s="556"/>
      <c r="D45" s="498" t="s">
        <v>3</v>
      </c>
      <c r="E45" s="499" t="s">
        <v>4</v>
      </c>
      <c r="F45" s="500" t="s">
        <v>5</v>
      </c>
      <c r="G45" s="498" t="s">
        <v>6</v>
      </c>
      <c r="H45" s="500" t="s">
        <v>7</v>
      </c>
      <c r="I45" s="500" t="s">
        <v>8</v>
      </c>
      <c r="J45" s="498" t="s">
        <v>9</v>
      </c>
      <c r="K45" s="499" t="s">
        <v>10</v>
      </c>
      <c r="L45" s="499" t="s">
        <v>11</v>
      </c>
      <c r="M45" s="499" t="s">
        <v>12</v>
      </c>
      <c r="N45" s="499" t="s">
        <v>1</v>
      </c>
      <c r="O45" s="499" t="s">
        <v>2</v>
      </c>
      <c r="R45" s="509" t="s">
        <v>56</v>
      </c>
      <c r="S45" s="502">
        <f>IF(Dashboard!$F$5="January",Analysis!H41,IF(Dashboard!$F$5="February",Analysis!I41,IF(Dashboard!$F$5="March",Analysis!J41,IF(Dashboard!$F$5="April",Analysis!K41,IF(Dashboard!$F$5="May",Analysis!L41,IF(Dashboard!$F$5="June",Analysis!M41,IF(Dashboard!$F$5="July",Analysis!N41,IF(Dashboard!$F$5="August",Analysis!O41,IF(Dashboard!$F$5="September",Analysis!D41,IF(Dashboard!$F$5="October",Analysis!E41,IF(Dashboard!$F$5="November",Analysis!F41,IF(Dashboard!$F$5="December",Analysis!G41,0))))))))))))</f>
        <v>70</v>
      </c>
      <c r="T45" s="502">
        <f>IF(Dashboard!$F$5="January",Analysis!I41,IF(Dashboard!$F$5="February",Analysis!J41,IF(Dashboard!$F$5="March",Analysis!K41,IF(Dashboard!$F$5="April",Analysis!L41,IF(Dashboard!$F$5="May",Analysis!M41,IF(Dashboard!$F$5="June",Analysis!N41,IF(Dashboard!$F$5="July",Analysis!O41,IF(Dashboard!$F$5="August",Analysis!D41,IF(Dashboard!$F$5="September",Analysis!E41,IF(Dashboard!$F$5="October",Analysis!F41,IF(Dashboard!$F$5="November",Analysis!G41,IF(Dashboard!$F$5="December",Analysis!H41,0))))))))))))</f>
        <v>76</v>
      </c>
      <c r="U45" s="506">
        <f>IF(Dashboard!$F$5="January",Analysis!J41,IF(Dashboard!$F$5="February",Analysis!K41,IF(Dashboard!$F$5="March",Analysis!L41,IF(Dashboard!$F$5="April",Analysis!M41,IF(Dashboard!$F$5="May",Analysis!N41,IF(Dashboard!$F$5="June",Analysis!O41,IF(Dashboard!$F$5="July",Analysis!D41,IF(Dashboard!$F$5="August",Analysis!E41,IF(Dashboard!$F$5="September",Analysis!F41,IF(Dashboard!$F$5="October",Analysis!G41,IF(Dashboard!$F$5="November",Analysis!H41,IF(Dashboard!$F$5="December",Analysis!I41,0))))))))))))</f>
        <v>80</v>
      </c>
      <c r="V45" s="503">
        <f>IF(Dashboard!$F$5="January",Analysis!K41,IF(Dashboard!$F$5="February",Analysis!L41,IF(Dashboard!$F$5="March",Analysis!M41,IF(Dashboard!$F$5="April",Analysis!N41,IF(Dashboard!$F$5="May",Analysis!O41,IF(Dashboard!$F$5="June",Analysis!D41,IF(Dashboard!$F$5="July",Analysis!E41,IF(Dashboard!$F$5="August",Analysis!F41,IF(Dashboard!$F$5="September",Analysis!G41,IF(Dashboard!$F$5="October",Analysis!H41,IF(Dashboard!$F$5="November",Analysis!I41,IF(Dashboard!$F$5="December",Analysis!J41,0))))))))))))</f>
        <v>70</v>
      </c>
      <c r="W45" s="503">
        <f>IF(Dashboard!$F$5="January",Analysis!L41,IF(Dashboard!$F$5="February",Analysis!M41,IF(Dashboard!$F$5="March",Analysis!N41,IF(Dashboard!$F$5="April",Analysis!O41,IF(Dashboard!$F$5="May",Analysis!D41,IF(Dashboard!$F$5="June",Analysis!E41,IF(Dashboard!$F$5="July",Analysis!F41,IF(Dashboard!$F$5="August",Analysis!G41,IF(Dashboard!$F$5="September",Analysis!H41,IF(Dashboard!$F$5="October",Analysis!I41,IF(Dashboard!$F$5="November",Analysis!J41,IF(Dashboard!$F$5="December",Analysis!K41,0))))))))))))</f>
        <v>90</v>
      </c>
      <c r="X45" s="503">
        <f>IF(Dashboard!$F$5="January",Analysis!M41,IF(Dashboard!$F$5="February",Analysis!N41,IF(Dashboard!$F$5="March",Analysis!O41,IF(Dashboard!$F$5="April",Analysis!D41,IF(Dashboard!$F$5="May",Analysis!E41,IF(Dashboard!$F$5="June",Analysis!F41,IF(Dashboard!$F$5="July",Analysis!G41,IF(Dashboard!$F$5="August",Analysis!H41,IF(Dashboard!$F$5="September",Analysis!I41,IF(Dashboard!$F$5="October",Analysis!J41,IF(Dashboard!$F$5="November",Analysis!K41,IF(Dashboard!$F$5="December",Analysis!L41,0))))))))))))</f>
        <v>98</v>
      </c>
    </row>
    <row r="46" spans="1:25" ht="24" customHeight="1" thickTop="1" thickBot="1" x14ac:dyDescent="0.35">
      <c r="A46" s="353"/>
      <c r="B46" s="553" t="s">
        <v>161</v>
      </c>
      <c r="C46" s="554"/>
      <c r="D46" s="384">
        <f>'Comprehensive Income'!F44</f>
        <v>0</v>
      </c>
      <c r="E46" s="357">
        <f>'Comprehensive Income'!G44</f>
        <v>0</v>
      </c>
      <c r="F46" s="358">
        <f>'Comprehensive Income'!H44</f>
        <v>0</v>
      </c>
      <c r="G46" s="359">
        <f>'Comprehensive Income'!I44</f>
        <v>0</v>
      </c>
      <c r="H46" s="360">
        <f>'Comprehensive Income'!J44</f>
        <v>0</v>
      </c>
      <c r="I46" s="361">
        <f>'Comprehensive Income'!K44</f>
        <v>0</v>
      </c>
      <c r="J46" s="362">
        <f>'Comprehensive Income'!L44</f>
        <v>0</v>
      </c>
      <c r="K46" s="359">
        <f>'Comprehensive Income'!M44</f>
        <v>0</v>
      </c>
      <c r="L46" s="363">
        <f>'Comprehensive Income'!N44</f>
        <v>0</v>
      </c>
      <c r="M46" s="364">
        <f>'Comprehensive Income'!O44</f>
        <v>0</v>
      </c>
      <c r="N46" s="362">
        <f>'Comprehensive Income'!P44</f>
        <v>0</v>
      </c>
      <c r="O46" s="361">
        <f>'Comprehensive Income'!Q44</f>
        <v>0</v>
      </c>
      <c r="R46" s="510" t="s">
        <v>37</v>
      </c>
      <c r="S46" s="504">
        <f>IF(Dashboard!$F$5="January",Analysis!H26,IF(Dashboard!$F$5="February",Analysis!I26,IF(Dashboard!$F$5="March",Analysis!J26,IF(Dashboard!$F$5="April",Analysis!K26,IF(Dashboard!$F$5="May",Analysis!L26,IF(Dashboard!$F$5="June",Analysis!M26,IF(Dashboard!$F$5="July",Analysis!N26,IF(Dashboard!$F$5="August",Analysis!O26,IF(Dashboard!$F$5="September",Analysis!D26,IF(Dashboard!$F$5="October",Analysis!E26,IF(Dashboard!$F$5="November",Analysis!F26,IF(Dashboard!$F$5="December",Analysis!G26,0))))))))))))</f>
        <v>87</v>
      </c>
      <c r="T46" s="504">
        <f>IF(Dashboard!$F$5="January",Analysis!I26,IF(Dashboard!$F$5="February",Analysis!J26,IF(Dashboard!$F$5="March",Analysis!K26,IF(Dashboard!$F$5="April",Analysis!L26,IF(Dashboard!$F$5="May",Analysis!M26,IF(Dashboard!$F$5="June",Analysis!N26,IF(Dashboard!$F$5="July",Analysis!O26,IF(Dashboard!$F$5="August",Analysis!D26,IF(Dashboard!$F$5="September",Analysis!E26,IF(Dashboard!$F$5="October",Analysis!F26,IF(Dashboard!$F$5="November",Analysis!G26,IF(Dashboard!$F$5="December",Analysis!H26,0))))))))))))</f>
        <v>85</v>
      </c>
      <c r="U46" s="507">
        <f>IF(Dashboard!$F$5="January",Analysis!J26,IF(Dashboard!$F$5="February",Analysis!K26,IF(Dashboard!$F$5="March",Analysis!L26,IF(Dashboard!$F$5="April",Analysis!M26,IF(Dashboard!$F$5="May",Analysis!N26,IF(Dashboard!$F$5="June",Analysis!O26,IF(Dashboard!$F$5="July",Analysis!D26,IF(Dashboard!$F$5="August",Analysis!E26,IF(Dashboard!$F$5="September",Analysis!F26,IF(Dashboard!$F$5="October",Analysis!G26,IF(Dashboard!$F$5="November",Analysis!H26,IF(Dashboard!$F$5="December",Analysis!I26,0))))))))))))</f>
        <v>90</v>
      </c>
      <c r="V46" s="507">
        <f>IF(Dashboard!$F$5="January",Analysis!K26,IF(Dashboard!$F$5="February",Analysis!L26,IF(Dashboard!$F$5="March",Analysis!M26,IF(Dashboard!$F$5="April",Analysis!N26,IF(Dashboard!$F$5="May",Analysis!O26,IF(Dashboard!$F$5="June",Analysis!D26,IF(Dashboard!$F$5="July",Analysis!E26,IF(Dashboard!$F$5="August",Analysis!F26,IF(Dashboard!$F$5="September",Analysis!G26,IF(Dashboard!$F$5="October",Analysis!H26,IF(Dashboard!$F$5="November",Analysis!I26,IF(Dashboard!$F$5="December",Analysis!J26,0))))))))))))</f>
        <v>91</v>
      </c>
      <c r="W46" s="507">
        <f>IF(Dashboard!$F$5="January",Analysis!L26,IF(Dashboard!$F$5="February",Analysis!M26,IF(Dashboard!$F$5="March",Analysis!N26,IF(Dashboard!$F$5="April",Analysis!O26,IF(Dashboard!$F$5="May",Analysis!D26,IF(Dashboard!$F$5="June",Analysis!E26,IF(Dashboard!$F$5="July",Analysis!F26,IF(Dashboard!$F$5="August",Analysis!G26,IF(Dashboard!$F$5="September",Analysis!H26,IF(Dashboard!$F$5="October",Analysis!I26,IF(Dashboard!$F$5="November",Analysis!J26,IF(Dashboard!$F$5="December",Analysis!K26,0))))))))))))</f>
        <v>90</v>
      </c>
      <c r="X46" s="507">
        <f>IF(Dashboard!$F$5="January",Analysis!M26,IF(Dashboard!$F$5="February",Analysis!N26,IF(Dashboard!$F$5="March",Analysis!O26,IF(Dashboard!$F$5="April",Analysis!D26,IF(Dashboard!$F$5="May",Analysis!E26,IF(Dashboard!$F$5="June",Analysis!F26,IF(Dashboard!$F$5="July",Analysis!G26,IF(Dashboard!$F$5="August",Analysis!H26,IF(Dashboard!$F$5="September",Analysis!I26,IF(Dashboard!$F$5="October",Analysis!J26,IF(Dashboard!$F$5="November",Analysis!K26,IF(Dashboard!$F$5="December",Analysis!L26,0))))))))))))</f>
        <v>84</v>
      </c>
    </row>
    <row r="47" spans="1:25" ht="24" customHeight="1" thickBot="1" x14ac:dyDescent="0.35">
      <c r="A47" s="353"/>
      <c r="B47" s="557" t="s">
        <v>70</v>
      </c>
      <c r="C47" s="558"/>
      <c r="D47" s="385">
        <f>'Comprehensive Income'!F10</f>
        <v>0</v>
      </c>
      <c r="E47" s="365">
        <f>'Comprehensive Income'!G10</f>
        <v>0</v>
      </c>
      <c r="F47" s="366">
        <f>'Comprehensive Income'!H10</f>
        <v>0</v>
      </c>
      <c r="G47" s="367">
        <f>'Comprehensive Income'!I10</f>
        <v>0</v>
      </c>
      <c r="H47" s="368">
        <f>'Comprehensive Income'!J10</f>
        <v>0</v>
      </c>
      <c r="I47" s="369">
        <f>'Comprehensive Income'!K10</f>
        <v>0</v>
      </c>
      <c r="J47" s="370">
        <f>'Comprehensive Income'!L10</f>
        <v>0</v>
      </c>
      <c r="K47" s="371">
        <f>'Comprehensive Income'!M10</f>
        <v>0</v>
      </c>
      <c r="L47" s="370">
        <f>'Comprehensive Income'!N10</f>
        <v>0</v>
      </c>
      <c r="M47" s="369">
        <f>'Comprehensive Income'!O10</f>
        <v>0</v>
      </c>
      <c r="N47" s="370">
        <f>'Comprehensive Income'!P10</f>
        <v>0</v>
      </c>
      <c r="O47" s="369">
        <f>'Comprehensive Income'!Q10</f>
        <v>0</v>
      </c>
    </row>
    <row r="48" spans="1:25" ht="24" customHeight="1" thickBot="1" x14ac:dyDescent="0.35">
      <c r="A48" s="171"/>
      <c r="B48" s="565" t="s">
        <v>76</v>
      </c>
      <c r="C48" s="566"/>
      <c r="D48" s="374">
        <f>'Comprehensive Income'!F11</f>
        <v>0</v>
      </c>
      <c r="E48" s="372">
        <f>'Comprehensive Income'!G11</f>
        <v>0</v>
      </c>
      <c r="F48" s="366">
        <f>'Comprehensive Income'!H11</f>
        <v>0</v>
      </c>
      <c r="G48" s="367">
        <f>'Comprehensive Income'!I11</f>
        <v>0</v>
      </c>
      <c r="H48" s="368">
        <f>'Comprehensive Income'!J11</f>
        <v>0</v>
      </c>
      <c r="I48" s="373">
        <f>'Comprehensive Income'!K11</f>
        <v>0</v>
      </c>
      <c r="J48" s="368">
        <f>'Comprehensive Income'!L11</f>
        <v>0</v>
      </c>
      <c r="K48" s="371">
        <f>'Comprehensive Income'!M11</f>
        <v>0</v>
      </c>
      <c r="L48" s="366">
        <f>'Comprehensive Income'!N11</f>
        <v>0</v>
      </c>
      <c r="M48" s="367">
        <f>'Comprehensive Income'!O11</f>
        <v>0</v>
      </c>
      <c r="N48" s="368">
        <f>'Comprehensive Income'!P11</f>
        <v>0</v>
      </c>
      <c r="O48" s="373">
        <f>'Comprehensive Income'!Q11</f>
        <v>0</v>
      </c>
      <c r="S48" s="525" t="str">
        <f>IF(Dashboard!$F$5="January",Analysis!H17,IF(Dashboard!$F$5="February",Analysis!I17,IF(Dashboard!$F$5="March",Analysis!J17,IF(Dashboard!$F$5="April",Analysis!K17,IF(Dashboard!$F$5="May",Analysis!L17,IF(Dashboard!$F$5="June",Analysis!M17,IF(Dashboard!$F$5="July",Analysis!N17,IF(Dashboard!$F$5="August",Analysis!O17,IF(Dashboard!$F$5="September",Analysis!D17,IF(Dashboard!$F$5="October",Analysis!E17,IF(Dashboard!$F$5="November",Analysis!F17,IF(Dashboard!$F$5="December",Analysis!G17,0))))))))))))</f>
        <v>June</v>
      </c>
      <c r="T48" s="525" t="str">
        <f>IF(Dashboard!$F$5="January",Analysis!I17,IF(Dashboard!$F$5="February",Analysis!J17,IF(Dashboard!$F$5="March",Analysis!K17,IF(Dashboard!$F$5="April",Analysis!L17,IF(Dashboard!$F$5="May",Analysis!M17,IF(Dashboard!$F$5="June",Analysis!N17,IF(Dashboard!$F$5="July",Analysis!O17,IF(Dashboard!$F$5="August",Analysis!D17,IF(Dashboard!$F$5="September",Analysis!E17,IF(Dashboard!$F$5="October",Analysis!F17,IF(Dashboard!$F$5="November",Analysis!G17,IF(Dashboard!$F$5="December",Analysis!H17,0))))))))))))</f>
        <v>July</v>
      </c>
      <c r="U48" s="525" t="str">
        <f>IF(Dashboard!$F$5="January",Analysis!J17,IF(Dashboard!$F$5="February",Analysis!K17,IF(Dashboard!$F$5="March",Analysis!L17,IF(Dashboard!$F$5="April",Analysis!M17,IF(Dashboard!$F$5="May",Analysis!N17,IF(Dashboard!$F$5="June",Analysis!O17,IF(Dashboard!$F$5="July",Analysis!D17,IF(Dashboard!$F$5="August",Analysis!E17,IF(Dashboard!$F$5="September",Analysis!F17,IF(Dashboard!$F$5="October",Analysis!G17,IF(Dashboard!$F$5="November",Analysis!H17,IF(Dashboard!$F$5="December",Analysis!I17,0))))))))))))</f>
        <v>August</v>
      </c>
      <c r="V48" s="525" t="str">
        <f>IF(Dashboard!$F$5="January",Analysis!K17,IF(Dashboard!$F$5="February",Analysis!L17,IF(Dashboard!$F$5="March",Analysis!M17,IF(Dashboard!$F$5="April",Analysis!N17,IF(Dashboard!$F$5="May",Analysis!O17,IF(Dashboard!$F$5="June",Analysis!D17,IF(Dashboard!$F$5="July",Analysis!E17,IF(Dashboard!$F$5="August",Analysis!F17,IF(Dashboard!$F$5="September",Analysis!G17,IF(Dashboard!$F$5="October",Analysis!H17,IF(Dashboard!$F$5="November",Analysis!I17,IF(Dashboard!$F$5="December",Analysis!J17,0))))))))))))</f>
        <v>September</v>
      </c>
      <c r="W48" s="525" t="str">
        <f>IF(Dashboard!$F$5="January",Analysis!L17,IF(Dashboard!$F$5="February",Analysis!M17,IF(Dashboard!$F$5="March",Analysis!N17,IF(Dashboard!$F$5="April",Analysis!O17,IF(Dashboard!$F$5="May",Analysis!D17,IF(Dashboard!$F$5="June",Analysis!E17,IF(Dashboard!$F$5="July",Analysis!F17,IF(Dashboard!$F$5="August",Analysis!G17,IF(Dashboard!$F$5="September",Analysis!H17,IF(Dashboard!$F$5="October",Analysis!I17,IF(Dashboard!$F$5="November",Analysis!J17,IF(Dashboard!$F$5="December",Analysis!K17,0))))))))))))</f>
        <v>October</v>
      </c>
      <c r="X48" s="525" t="str">
        <f>IF(Dashboard!$F$5="January",Analysis!M17,IF(Dashboard!$F$5="February",Analysis!N17,IF(Dashboard!$F$5="March",Analysis!O17,IF(Dashboard!$F$5="April",Analysis!D17,IF(Dashboard!$F$5="May",Analysis!E17,IF(Dashboard!$F$5="June",Analysis!F17,IF(Dashboard!$F$5="July",Analysis!G17,IF(Dashboard!$F$5="August",Analysis!H17,IF(Dashboard!$F$5="September",Analysis!I17,IF(Dashboard!$F$5="October",Analysis!J17,IF(Dashboard!$F$5="November",Analysis!K17,IF(Dashboard!$F$5="December",Analysis!L17,0))))))))))))</f>
        <v>November</v>
      </c>
    </row>
    <row r="49" spans="1:24" ht="24" customHeight="1" thickBot="1" x14ac:dyDescent="0.35">
      <c r="A49" s="171"/>
      <c r="B49" s="557" t="s">
        <v>49</v>
      </c>
      <c r="C49" s="558"/>
      <c r="D49" s="374">
        <f>'Financial Statement'!F22</f>
        <v>0</v>
      </c>
      <c r="E49" s="372">
        <f>'Financial Statement'!G22</f>
        <v>0</v>
      </c>
      <c r="F49" s="366">
        <f>'Financial Statement'!H22</f>
        <v>0</v>
      </c>
      <c r="G49" s="367">
        <f>'Financial Statement'!I22</f>
        <v>0</v>
      </c>
      <c r="H49" s="368">
        <f>'Financial Statement'!J22</f>
        <v>0</v>
      </c>
      <c r="I49" s="373">
        <f>'Financial Statement'!K22</f>
        <v>0</v>
      </c>
      <c r="J49" s="368">
        <f>'Financial Statement'!L22</f>
        <v>0</v>
      </c>
      <c r="K49" s="371">
        <f>'Financial Statement'!M22</f>
        <v>0</v>
      </c>
      <c r="L49" s="366">
        <f>'Financial Statement'!N22</f>
        <v>0</v>
      </c>
      <c r="M49" s="367">
        <f>'Financial Statement'!O22</f>
        <v>0</v>
      </c>
      <c r="N49" s="368">
        <f>'Financial Statement'!P22</f>
        <v>0</v>
      </c>
      <c r="O49" s="373">
        <f>'Financial Statement'!Q22</f>
        <v>0</v>
      </c>
    </row>
    <row r="50" spans="1:24" ht="24" customHeight="1" x14ac:dyDescent="0.3">
      <c r="A50" s="171"/>
      <c r="B50" s="557" t="s">
        <v>50</v>
      </c>
      <c r="C50" s="558"/>
      <c r="D50" s="374">
        <f>'Financial Statement'!F42</f>
        <v>0</v>
      </c>
      <c r="E50" s="372">
        <f>'Financial Statement'!G42</f>
        <v>0</v>
      </c>
      <c r="F50" s="366">
        <f>'Financial Statement'!H42</f>
        <v>0</v>
      </c>
      <c r="G50" s="367">
        <f>'Financial Statement'!I42</f>
        <v>0</v>
      </c>
      <c r="H50" s="368">
        <f>'Financial Statement'!J42</f>
        <v>0</v>
      </c>
      <c r="I50" s="373">
        <f>'Financial Statement'!K42</f>
        <v>0</v>
      </c>
      <c r="J50" s="368">
        <f>'Financial Statement'!L42</f>
        <v>0</v>
      </c>
      <c r="K50" s="371">
        <f>'Financial Statement'!M42</f>
        <v>0</v>
      </c>
      <c r="L50" s="366">
        <f>'Financial Statement'!N42</f>
        <v>0</v>
      </c>
      <c r="M50" s="367">
        <f>'Financial Statement'!O42</f>
        <v>0</v>
      </c>
      <c r="N50" s="368">
        <f>'Financial Statement'!P42</f>
        <v>0</v>
      </c>
      <c r="O50" s="373">
        <f>'Financial Statement'!Q42</f>
        <v>0</v>
      </c>
      <c r="Q50" s="541" t="s">
        <v>161</v>
      </c>
      <c r="R50" s="526" t="s">
        <v>74</v>
      </c>
      <c r="S50" s="513"/>
      <c r="T50" s="513"/>
      <c r="U50" s="521"/>
      <c r="V50" s="514"/>
      <c r="W50" s="514"/>
      <c r="X50" s="514">
        <f>IF(Dashboard!$F$5="January",Analysis!M46,IF(Dashboard!$F$5="February",Analysis!N46,IF(Dashboard!$F$5="March",Analysis!O46,IF(Dashboard!$F$5="April",Analysis!D46,IF(Dashboard!$F$5="May",Analysis!E46,IF(Dashboard!$F$5="June",Analysis!F46,IF(Dashboard!$F$5="July",Analysis!G46,IF(Dashboard!$F$5="August",Analysis!H46,IF(Dashboard!$F$5="September",Analysis!I46,IF(Dashboard!$F$5="October",Analysis!J46,IF(Dashboard!$F$5="November",Analysis!K46,IF(Dashboard!$F$5="December",Analysis!L46,0))))))))))))</f>
        <v>0</v>
      </c>
    </row>
    <row r="51" spans="1:24" ht="24" customHeight="1" thickBot="1" x14ac:dyDescent="0.35">
      <c r="A51" s="171"/>
      <c r="B51" s="557" t="s">
        <v>77</v>
      </c>
      <c r="C51" s="558"/>
      <c r="D51" s="375">
        <f>'Comprehensive Income'!F13</f>
        <v>0</v>
      </c>
      <c r="E51" s="376">
        <f>'Comprehensive Income'!G13</f>
        <v>0</v>
      </c>
      <c r="F51" s="366">
        <f>'Comprehensive Income'!H13</f>
        <v>0</v>
      </c>
      <c r="G51" s="367">
        <f>'Comprehensive Income'!I13</f>
        <v>0</v>
      </c>
      <c r="H51" s="368">
        <f>'Comprehensive Income'!J13</f>
        <v>0</v>
      </c>
      <c r="I51" s="373">
        <f>'Comprehensive Income'!K13</f>
        <v>0</v>
      </c>
      <c r="J51" s="368">
        <f>'Comprehensive Income'!L13</f>
        <v>0</v>
      </c>
      <c r="K51" s="371">
        <f>'Comprehensive Income'!M13</f>
        <v>0</v>
      </c>
      <c r="L51" s="366">
        <f>'Comprehensive Income'!N13</f>
        <v>0</v>
      </c>
      <c r="M51" s="367">
        <f>'Comprehensive Income'!O13</f>
        <v>0</v>
      </c>
      <c r="N51" s="368">
        <f>'Comprehensive Income'!P13</f>
        <v>0</v>
      </c>
      <c r="O51" s="373">
        <f>'Comprehensive Income'!Q13</f>
        <v>0</v>
      </c>
      <c r="Q51" s="543"/>
      <c r="R51" s="527" t="s">
        <v>75</v>
      </c>
      <c r="S51" s="515"/>
      <c r="T51" s="515"/>
      <c r="U51" s="522"/>
      <c r="V51" s="516"/>
      <c r="W51" s="516"/>
      <c r="X51" s="516">
        <f>IF(Dashboard!$F$5="January",Analysis!M55,IF(Dashboard!$F$5="February",Analysis!N55,IF(Dashboard!$F$5="March",Analysis!O55,IF(Dashboard!$F$5="April",Analysis!D55,IF(Dashboard!$F$5="May",Analysis!E55,IF(Dashboard!$F$5="June",Analysis!F55,IF(Dashboard!$F$5="July",Analysis!G55,IF(Dashboard!$F$5="August",Analysis!H55,IF(Dashboard!$F$5="September",Analysis!I55,IF(Dashboard!$F$5="October",Analysis!J55,IF(Dashboard!$F$5="November",Analysis!K55,IF(Dashboard!$F$5="December",Analysis!L55,0))))))))))))</f>
        <v>0</v>
      </c>
    </row>
    <row r="52" spans="1:24" ht="24" customHeight="1" thickBot="1" x14ac:dyDescent="0.35">
      <c r="A52" s="171"/>
      <c r="B52" s="563" t="s">
        <v>78</v>
      </c>
      <c r="C52" s="564"/>
      <c r="D52" s="377">
        <f>'Comprehensive Income'!F39</f>
        <v>0</v>
      </c>
      <c r="E52" s="378">
        <f>'Comprehensive Income'!G39</f>
        <v>0</v>
      </c>
      <c r="F52" s="379">
        <f>'Comprehensive Income'!H39</f>
        <v>0</v>
      </c>
      <c r="G52" s="380">
        <f>'Comprehensive Income'!I39</f>
        <v>0</v>
      </c>
      <c r="H52" s="381">
        <f>'Comprehensive Income'!J39</f>
        <v>0</v>
      </c>
      <c r="I52" s="382">
        <f>'Comprehensive Income'!K39</f>
        <v>0</v>
      </c>
      <c r="J52" s="381">
        <f>'Comprehensive Income'!L39</f>
        <v>0</v>
      </c>
      <c r="K52" s="383">
        <f>'Comprehensive Income'!M39</f>
        <v>0</v>
      </c>
      <c r="L52" s="379">
        <f>'Comprehensive Income'!N39</f>
        <v>0</v>
      </c>
      <c r="M52" s="380">
        <f>'Comprehensive Income'!O39</f>
        <v>0</v>
      </c>
      <c r="N52" s="381">
        <f>'Comprehensive Income'!P39</f>
        <v>0</v>
      </c>
      <c r="O52" s="382">
        <f>'Comprehensive Income'!Q39</f>
        <v>0</v>
      </c>
      <c r="Q52" s="541" t="s">
        <v>70</v>
      </c>
      <c r="R52" s="526" t="s">
        <v>74</v>
      </c>
      <c r="S52" s="513"/>
      <c r="T52" s="513"/>
      <c r="U52" s="521"/>
      <c r="V52" s="514"/>
      <c r="W52" s="514"/>
      <c r="X52" s="514">
        <f>IF(Dashboard!$F$5="January",Analysis!M47,IF(Dashboard!$F$5="February",Analysis!N47,IF(Dashboard!$F$5="March",Analysis!O47,IF(Dashboard!$F$5="April",Analysis!D47,IF(Dashboard!$F$5="May",Analysis!E47,IF(Dashboard!$F$5="June",Analysis!F47,IF(Dashboard!$F$5="July",Analysis!G47,IF(Dashboard!$F$5="August",Analysis!H47,IF(Dashboard!$F$5="September",Analysis!I47,IF(Dashboard!$F$5="October",Analysis!J47,IF(Dashboard!$F$5="November",Analysis!K47,IF(Dashboard!$F$5="December",Analysis!L47,0))))))))))))</f>
        <v>0</v>
      </c>
    </row>
    <row r="53" spans="1:24" ht="24" customHeight="1" thickTop="1" thickBot="1" x14ac:dyDescent="0.4">
      <c r="A53" s="170"/>
      <c r="B53" s="170"/>
      <c r="C53" s="356"/>
      <c r="D53" s="355"/>
      <c r="E53" s="170"/>
      <c r="F53" s="10"/>
      <c r="G53" s="10"/>
      <c r="H53" s="10"/>
      <c r="I53" s="10"/>
      <c r="J53" s="10"/>
      <c r="Q53" s="543"/>
      <c r="R53" s="527" t="s">
        <v>75</v>
      </c>
      <c r="S53" s="519"/>
      <c r="T53" s="519"/>
      <c r="U53" s="524"/>
      <c r="V53" s="520"/>
      <c r="W53" s="520"/>
      <c r="X53" s="516">
        <f>IF(Dashboard!$F$5="January",Analysis!M56,IF(Dashboard!$F$5="February",Analysis!N56,IF(Dashboard!$F$5="March",Analysis!O56,IF(Dashboard!$F$5="April",Analysis!D56,IF(Dashboard!$F$5="May",Analysis!E56,IF(Dashboard!$F$5="June",Analysis!F56,IF(Dashboard!$F$5="July",Analysis!G56,IF(Dashboard!$F$5="August",Analysis!H56,IF(Dashboard!$F$5="September",Analysis!I56,IF(Dashboard!$F$5="October",Analysis!J56,IF(Dashboard!$F$5="November",Analysis!K56,IF(Dashboard!$F$5="December",Analysis!L56,0))))))))))))</f>
        <v>0</v>
      </c>
    </row>
    <row r="54" spans="1:24" ht="24" customHeight="1" thickTop="1" thickBot="1" x14ac:dyDescent="0.35">
      <c r="A54" s="170"/>
      <c r="B54" s="559" t="s">
        <v>75</v>
      </c>
      <c r="C54" s="560"/>
      <c r="D54" s="495" t="s">
        <v>3</v>
      </c>
      <c r="E54" s="496" t="s">
        <v>4</v>
      </c>
      <c r="F54" s="497" t="s">
        <v>5</v>
      </c>
      <c r="G54" s="495" t="s">
        <v>6</v>
      </c>
      <c r="H54" s="497" t="s">
        <v>7</v>
      </c>
      <c r="I54" s="497" t="s">
        <v>8</v>
      </c>
      <c r="J54" s="495" t="s">
        <v>9</v>
      </c>
      <c r="K54" s="496" t="s">
        <v>10</v>
      </c>
      <c r="L54" s="496" t="s">
        <v>11</v>
      </c>
      <c r="M54" s="496" t="s">
        <v>12</v>
      </c>
      <c r="N54" s="496" t="s">
        <v>1</v>
      </c>
      <c r="O54" s="496" t="s">
        <v>2</v>
      </c>
      <c r="Q54" s="541" t="s">
        <v>76</v>
      </c>
      <c r="R54" s="526" t="s">
        <v>74</v>
      </c>
      <c r="S54" s="517"/>
      <c r="T54" s="517"/>
      <c r="U54" s="523"/>
      <c r="V54" s="518"/>
      <c r="W54" s="518"/>
      <c r="X54" s="514">
        <f>IF(Dashboard!$F$5="January",Analysis!M48,IF(Dashboard!$F$5="February",Analysis!N48,IF(Dashboard!$F$5="March",Analysis!O48,IF(Dashboard!$F$5="April",Analysis!D48,IF(Dashboard!$F$5="May",Analysis!E48,IF(Dashboard!$F$5="June",Analysis!F48,IF(Dashboard!$F$5="July",Analysis!G48,IF(Dashboard!$F$5="August",Analysis!H48,IF(Dashboard!$F$5="September",Analysis!I48,IF(Dashboard!$F$5="October",Analysis!J48,IF(Dashboard!$F$5="November",Analysis!K48,IF(Dashboard!$F$5="December",Analysis!L48,0))))))))))))</f>
        <v>0</v>
      </c>
    </row>
    <row r="55" spans="1:24" ht="24" customHeight="1" thickTop="1" thickBot="1" x14ac:dyDescent="0.3">
      <c r="B55" s="561" t="s">
        <v>161</v>
      </c>
      <c r="C55" s="562"/>
      <c r="D55" s="386"/>
      <c r="E55" s="387"/>
      <c r="F55" s="386"/>
      <c r="G55" s="387"/>
      <c r="H55" s="386"/>
      <c r="I55" s="388"/>
      <c r="J55" s="389"/>
      <c r="K55" s="390"/>
      <c r="L55" s="389"/>
      <c r="M55" s="390"/>
      <c r="N55" s="389"/>
      <c r="O55" s="390"/>
      <c r="Q55" s="542"/>
      <c r="R55" s="528" t="s">
        <v>75</v>
      </c>
      <c r="S55" s="515"/>
      <c r="T55" s="515"/>
      <c r="U55" s="522"/>
      <c r="V55" s="516"/>
      <c r="W55" s="516"/>
      <c r="X55" s="516">
        <f>IF(Dashboard!$F$5="January",Analysis!M57,IF(Dashboard!$F$5="February",Analysis!N57,IF(Dashboard!$F$5="March",Analysis!O57,IF(Dashboard!$F$5="April",Analysis!D57,IF(Dashboard!$F$5="May",Analysis!E57,IF(Dashboard!$F$5="June",Analysis!F57,IF(Dashboard!$F$5="July",Analysis!G57,IF(Dashboard!$F$5="August",Analysis!H57,IF(Dashboard!$F$5="September",Analysis!I57,IF(Dashboard!$F$5="October",Analysis!J57,IF(Dashboard!$F$5="November",Analysis!K57,IF(Dashboard!$F$5="December",Analysis!L57,0))))))))))))</f>
        <v>0</v>
      </c>
    </row>
    <row r="56" spans="1:24" ht="24" customHeight="1" x14ac:dyDescent="0.25">
      <c r="B56" s="549" t="s">
        <v>70</v>
      </c>
      <c r="C56" s="550"/>
      <c r="D56" s="391"/>
      <c r="E56" s="392"/>
      <c r="F56" s="391"/>
      <c r="G56" s="392"/>
      <c r="H56" s="391"/>
      <c r="I56" s="393"/>
      <c r="J56" s="394"/>
      <c r="K56" s="395"/>
      <c r="L56" s="394"/>
      <c r="M56" s="395"/>
      <c r="N56" s="394"/>
      <c r="O56" s="395"/>
      <c r="Q56" s="543" t="s">
        <v>49</v>
      </c>
      <c r="R56" s="529" t="s">
        <v>74</v>
      </c>
      <c r="S56" s="513"/>
      <c r="T56" s="513"/>
      <c r="U56" s="521"/>
      <c r="V56" s="514"/>
      <c r="W56" s="514"/>
      <c r="X56" s="521">
        <f>IF(Dashboard!$F$5="January",Analysis!M49,IF(Dashboard!$F$5="February",Analysis!N49,IF(Dashboard!$F$5="March",Analysis!O49,IF(Dashboard!$F$5="April",Analysis!D49,IF(Dashboard!$F$5="May",Analysis!E49,IF(Dashboard!$F$5="June",Analysis!F49,IF(Dashboard!$F$5="July",Analysis!G49,IF(Dashboard!$F$5="August",Analysis!H49,IF(Dashboard!$F$5="September",Analysis!I49,IF(Dashboard!$F$5="October",Analysis!J49,IF(Dashboard!$F$5="November",Analysis!K49,IF(Dashboard!$F$5="December",Analysis!L49,0))))))))))))</f>
        <v>0</v>
      </c>
    </row>
    <row r="57" spans="1:24" ht="24" customHeight="1" thickBot="1" x14ac:dyDescent="0.3">
      <c r="B57" s="551" t="s">
        <v>76</v>
      </c>
      <c r="C57" s="552"/>
      <c r="D57" s="391"/>
      <c r="E57" s="392"/>
      <c r="F57" s="391"/>
      <c r="G57" s="392"/>
      <c r="H57" s="391"/>
      <c r="I57" s="393"/>
      <c r="J57" s="394"/>
      <c r="K57" s="395"/>
      <c r="L57" s="394"/>
      <c r="M57" s="395"/>
      <c r="N57" s="394"/>
      <c r="O57" s="395"/>
      <c r="Q57" s="542"/>
      <c r="R57" s="528" t="s">
        <v>75</v>
      </c>
      <c r="S57" s="519"/>
      <c r="T57" s="519"/>
      <c r="U57" s="524"/>
      <c r="V57" s="520"/>
      <c r="W57" s="520"/>
      <c r="X57" s="516">
        <f>IF(Dashboard!$F$5="January",Analysis!M58,IF(Dashboard!$F$5="February",Analysis!N58,IF(Dashboard!$F$5="March",Analysis!O58,IF(Dashboard!$F$5="April",Analysis!D58,IF(Dashboard!$F$5="May",Analysis!E58,IF(Dashboard!$F$5="June",Analysis!F58,IF(Dashboard!$F$5="July",Analysis!G58,IF(Dashboard!$F$5="August",Analysis!H58,IF(Dashboard!$F$5="September",Analysis!I58,IF(Dashboard!$F$5="October",Analysis!J58,IF(Dashboard!$F$5="November",Analysis!K58,IF(Dashboard!$F$5="December",Analysis!L58,0))))))))))))</f>
        <v>0</v>
      </c>
    </row>
    <row r="58" spans="1:24" ht="24" customHeight="1" x14ac:dyDescent="0.25">
      <c r="B58" s="549" t="s">
        <v>49</v>
      </c>
      <c r="C58" s="550"/>
      <c r="D58" s="391"/>
      <c r="E58" s="392"/>
      <c r="F58" s="391"/>
      <c r="G58" s="392"/>
      <c r="H58" s="391"/>
      <c r="I58" s="393"/>
      <c r="J58" s="394"/>
      <c r="K58" s="395"/>
      <c r="L58" s="394"/>
      <c r="M58" s="395"/>
      <c r="N58" s="394"/>
      <c r="O58" s="395"/>
      <c r="Q58" s="543" t="s">
        <v>50</v>
      </c>
      <c r="R58" s="529" t="s">
        <v>74</v>
      </c>
      <c r="S58" s="517"/>
      <c r="T58" s="517"/>
      <c r="U58" s="523"/>
      <c r="V58" s="518"/>
      <c r="W58" s="518"/>
      <c r="X58" s="521">
        <f>IF(Dashboard!$F$5="January",Analysis!M50,IF(Dashboard!$F$5="February",Analysis!N50,IF(Dashboard!$F$5="March",Analysis!O50,IF(Dashboard!$F$5="April",Analysis!D50,IF(Dashboard!$F$5="May",Analysis!E50,IF(Dashboard!$F$5="June",Analysis!F50,IF(Dashboard!$F$5="July",Analysis!G50,IF(Dashboard!$F$5="August",Analysis!H50,IF(Dashboard!$F$5="September",Analysis!I50,IF(Dashboard!$F$5="October",Analysis!J50,IF(Dashboard!$F$5="November",Analysis!K50,IF(Dashboard!$F$5="December",Analysis!L50,0))))))))))))</f>
        <v>0</v>
      </c>
    </row>
    <row r="59" spans="1:24" ht="24" customHeight="1" thickBot="1" x14ac:dyDescent="0.3">
      <c r="B59" s="549" t="s">
        <v>50</v>
      </c>
      <c r="C59" s="550"/>
      <c r="D59" s="391"/>
      <c r="E59" s="392"/>
      <c r="F59" s="391"/>
      <c r="G59" s="392"/>
      <c r="H59" s="391"/>
      <c r="I59" s="393"/>
      <c r="J59" s="394"/>
      <c r="K59" s="395"/>
      <c r="L59" s="394"/>
      <c r="M59" s="395"/>
      <c r="N59" s="394"/>
      <c r="O59" s="395"/>
      <c r="Q59" s="543"/>
      <c r="R59" s="527" t="s">
        <v>75</v>
      </c>
      <c r="S59" s="515"/>
      <c r="T59" s="515"/>
      <c r="U59" s="522"/>
      <c r="V59" s="516"/>
      <c r="W59" s="516"/>
      <c r="X59" s="516">
        <f>IF(Dashboard!$F$5="January",Analysis!M59,IF(Dashboard!$F$5="February",Analysis!N59,IF(Dashboard!$F$5="March",Analysis!O59,IF(Dashboard!$F$5="April",Analysis!D59,IF(Dashboard!$F$5="May",Analysis!E59,IF(Dashboard!$F$5="June",Analysis!F59,IF(Dashboard!$F$5="July",Analysis!G59,IF(Dashboard!$F$5="August",Analysis!H59,IF(Dashboard!$F$5="September",Analysis!I59,IF(Dashboard!$F$5="October",Analysis!J59,IF(Dashboard!$F$5="November",Analysis!K59,IF(Dashboard!$F$5="December",Analysis!L59,0))))))))))))</f>
        <v>0</v>
      </c>
    </row>
    <row r="60" spans="1:24" ht="24" customHeight="1" x14ac:dyDescent="0.3">
      <c r="A60" s="170"/>
      <c r="B60" s="549" t="s">
        <v>77</v>
      </c>
      <c r="C60" s="550"/>
      <c r="D60" s="391"/>
      <c r="E60" s="392"/>
      <c r="F60" s="391"/>
      <c r="G60" s="392"/>
      <c r="H60" s="391"/>
      <c r="I60" s="393"/>
      <c r="J60" s="394"/>
      <c r="K60" s="395"/>
      <c r="L60" s="394"/>
      <c r="M60" s="395"/>
      <c r="N60" s="394"/>
      <c r="O60" s="395"/>
      <c r="Q60" s="541" t="s">
        <v>77</v>
      </c>
      <c r="R60" s="526" t="s">
        <v>74</v>
      </c>
      <c r="S60" s="513"/>
      <c r="T60" s="513"/>
      <c r="U60" s="521"/>
      <c r="V60" s="514"/>
      <c r="W60" s="514"/>
      <c r="X60" s="521">
        <f>IF(Dashboard!$F$5="January",Analysis!M51,IF(Dashboard!$F$5="February",Analysis!N51,IF(Dashboard!$F$5="March",Analysis!O51,IF(Dashboard!$F$5="April",Analysis!D51,IF(Dashboard!$F$5="May",Analysis!E51,IF(Dashboard!$F$5="June",Analysis!F51,IF(Dashboard!$F$5="July",Analysis!G51,IF(Dashboard!$F$5="August",Analysis!H51,IF(Dashboard!$F$5="September",Analysis!I51,IF(Dashboard!$F$5="October",Analysis!J51,IF(Dashboard!$F$5="November",Analysis!K51,IF(Dashboard!$F$5="December",Analysis!L51,0))))))))))))</f>
        <v>0</v>
      </c>
    </row>
    <row r="61" spans="1:24" ht="24" customHeight="1" thickBot="1" x14ac:dyDescent="0.35">
      <c r="A61" s="170"/>
      <c r="B61" s="547" t="s">
        <v>78</v>
      </c>
      <c r="C61" s="548"/>
      <c r="D61" s="396"/>
      <c r="E61" s="397"/>
      <c r="F61" s="396"/>
      <c r="G61" s="397"/>
      <c r="H61" s="396"/>
      <c r="I61" s="398"/>
      <c r="J61" s="399"/>
      <c r="K61" s="400"/>
      <c r="L61" s="399"/>
      <c r="M61" s="400"/>
      <c r="N61" s="399"/>
      <c r="O61" s="400"/>
      <c r="Q61" s="542"/>
      <c r="R61" s="528" t="s">
        <v>75</v>
      </c>
      <c r="S61" s="519"/>
      <c r="T61" s="519"/>
      <c r="U61" s="524"/>
      <c r="V61" s="520"/>
      <c r="W61" s="520"/>
      <c r="X61" s="516">
        <f>IF(Dashboard!$F$5="January",Analysis!M60,IF(Dashboard!$F$5="February",Analysis!N60,IF(Dashboard!$F$5="March",Analysis!O60,IF(Dashboard!$F$5="April",Analysis!D60,IF(Dashboard!$F$5="May",Analysis!E60,IF(Dashboard!$F$5="June",Analysis!F60,IF(Dashboard!$F$5="July",Analysis!G60,IF(Dashboard!$F$5="August",Analysis!H60,IF(Dashboard!$F$5="September",Analysis!I60,IF(Dashboard!$F$5="October",Analysis!J60,IF(Dashboard!$F$5="November",Analysis!K60,IF(Dashboard!$F$5="December",Analysis!L60,0))))))))))))</f>
        <v>0</v>
      </c>
    </row>
    <row r="62" spans="1:24" ht="24" customHeight="1" thickTop="1" x14ac:dyDescent="0.35">
      <c r="A62" s="170"/>
      <c r="B62" s="10"/>
      <c r="C62" s="10"/>
      <c r="D62" s="10"/>
      <c r="E62" s="10"/>
      <c r="F62" s="10"/>
      <c r="G62" s="10"/>
      <c r="H62" s="10"/>
      <c r="I62" s="10"/>
      <c r="J62" s="10"/>
      <c r="Q62" s="543" t="s">
        <v>78</v>
      </c>
      <c r="R62" s="529" t="s">
        <v>74</v>
      </c>
      <c r="S62" s="517"/>
      <c r="T62" s="517"/>
      <c r="U62" s="523"/>
      <c r="V62" s="518"/>
      <c r="W62" s="518"/>
      <c r="X62" s="521">
        <f>IF(Dashboard!$F$5="January",Analysis!M52,IF(Dashboard!$F$5="February",Analysis!N52,IF(Dashboard!$F$5="March",Analysis!O52,IF(Dashboard!$F$5="April",Analysis!D52,IF(Dashboard!$F$5="May",Analysis!E52,IF(Dashboard!$F$5="June",Analysis!F52,IF(Dashboard!$F$5="July",Analysis!G52,IF(Dashboard!$F$5="August",Analysis!H52,IF(Dashboard!$F$5="September",Analysis!I52,IF(Dashboard!$F$5="October",Analysis!J52,IF(Dashboard!$F$5="November",Analysis!K52,IF(Dashboard!$F$5="December",Analysis!L52,0))))))))))))</f>
        <v>0</v>
      </c>
    </row>
    <row r="63" spans="1:24" ht="24" customHeight="1" thickBot="1" x14ac:dyDescent="0.4">
      <c r="A63" s="170"/>
      <c r="B63" s="10"/>
      <c r="C63" s="10"/>
      <c r="D63" s="10"/>
      <c r="E63" s="10"/>
      <c r="F63" s="10"/>
      <c r="G63" s="10"/>
      <c r="H63" s="10"/>
      <c r="I63" s="10"/>
      <c r="J63" s="10"/>
      <c r="Q63" s="542"/>
      <c r="R63" s="528" t="s">
        <v>75</v>
      </c>
      <c r="S63" s="519"/>
      <c r="T63" s="519"/>
      <c r="U63" s="524"/>
      <c r="V63" s="520"/>
      <c r="W63" s="520"/>
      <c r="X63" s="516">
        <f>IF(Dashboard!$F$5="January",Analysis!M61,IF(Dashboard!$F$5="February",Analysis!N61,IF(Dashboard!$F$5="March",Analysis!O61,IF(Dashboard!$F$5="April",Analysis!D61,IF(Dashboard!$F$5="May",Analysis!E61,IF(Dashboard!$F$5="June",Analysis!F61,IF(Dashboard!$F$5="July",Analysis!G61,IF(Dashboard!$F$5="August",Analysis!H61,IF(Dashboard!$F$5="September",Analysis!I61,IF(Dashboard!$F$5="October",Analysis!J61,IF(Dashboard!$F$5="November",Analysis!K61,IF(Dashboard!$F$5="December",Analysis!L61,0))))))))))))</f>
        <v>0</v>
      </c>
    </row>
    <row r="64" spans="1:24" ht="31" x14ac:dyDescent="0.35">
      <c r="A64" s="170"/>
      <c r="B64" s="10"/>
      <c r="C64" s="10"/>
      <c r="D64" s="10"/>
      <c r="E64" s="10"/>
      <c r="F64" s="10"/>
      <c r="G64" s="10"/>
      <c r="H64" s="10"/>
      <c r="I64" s="10"/>
      <c r="J64" s="10"/>
      <c r="X64" s="404"/>
    </row>
    <row r="65" spans="1:10" ht="31" x14ac:dyDescent="0.35">
      <c r="A65" s="170"/>
      <c r="B65" s="10"/>
      <c r="C65" s="10"/>
      <c r="D65" s="10"/>
      <c r="E65" s="10"/>
      <c r="F65" s="10"/>
      <c r="G65" s="10"/>
      <c r="H65" s="10"/>
      <c r="I65" s="10"/>
      <c r="J65" s="10"/>
    </row>
    <row r="66" spans="1:10" ht="31" x14ac:dyDescent="0.35">
      <c r="B66" s="10"/>
      <c r="C66" s="10"/>
      <c r="D66" s="10"/>
      <c r="E66" s="10"/>
      <c r="F66" s="10"/>
      <c r="G66" s="10"/>
      <c r="H66" s="10"/>
      <c r="I66" s="10"/>
      <c r="J66" s="10"/>
    </row>
    <row r="67" spans="1:10" ht="31" x14ac:dyDescent="0.35">
      <c r="B67" s="10"/>
      <c r="C67" s="10"/>
      <c r="D67" s="10"/>
      <c r="E67" s="10"/>
      <c r="F67" s="10"/>
      <c r="G67" s="10"/>
      <c r="H67" s="10"/>
      <c r="I67" s="10"/>
      <c r="J67" s="10"/>
    </row>
    <row r="68" spans="1:10" ht="31" x14ac:dyDescent="0.35">
      <c r="B68" s="10"/>
      <c r="C68" s="10"/>
      <c r="D68" s="10"/>
      <c r="E68" s="10"/>
      <c r="F68" s="10"/>
      <c r="G68" s="10"/>
      <c r="H68" s="10"/>
      <c r="I68" s="10"/>
      <c r="J68" s="10"/>
    </row>
    <row r="69" spans="1:10" ht="31" x14ac:dyDescent="0.35">
      <c r="B69" s="10"/>
      <c r="C69" s="10"/>
      <c r="D69" s="10"/>
      <c r="E69" s="10"/>
      <c r="F69" s="10"/>
      <c r="G69" s="10"/>
      <c r="H69" s="10"/>
      <c r="I69" s="10"/>
      <c r="J69" s="10"/>
    </row>
    <row r="70" spans="1:10" ht="31" x14ac:dyDescent="0.35">
      <c r="B70" s="10"/>
      <c r="C70" s="10"/>
      <c r="D70" s="10"/>
      <c r="E70" s="10"/>
      <c r="F70" s="10"/>
      <c r="G70" s="10"/>
      <c r="H70" s="10"/>
      <c r="I70" s="10"/>
      <c r="J70" s="10"/>
    </row>
    <row r="71" spans="1:10" ht="31" x14ac:dyDescent="0.35">
      <c r="B71" s="10"/>
      <c r="C71" s="10"/>
      <c r="D71" s="10"/>
      <c r="E71" s="10"/>
      <c r="F71" s="10"/>
      <c r="G71" s="10"/>
      <c r="H71" s="10"/>
      <c r="I71" s="10"/>
      <c r="J71" s="10"/>
    </row>
    <row r="72" spans="1:10" ht="31" x14ac:dyDescent="0.35">
      <c r="B72" s="10"/>
      <c r="C72" s="10"/>
      <c r="D72" s="10"/>
      <c r="E72" s="10"/>
      <c r="F72" s="10"/>
      <c r="G72" s="10"/>
      <c r="H72" s="10"/>
      <c r="I72" s="10"/>
      <c r="J72" s="10"/>
    </row>
    <row r="73" spans="1:10" ht="31" x14ac:dyDescent="0.35">
      <c r="B73" s="10"/>
      <c r="C73" s="10"/>
      <c r="D73" s="10"/>
      <c r="E73" s="10"/>
      <c r="F73" s="10"/>
      <c r="G73" s="10"/>
      <c r="H73" s="10"/>
      <c r="I73" s="10"/>
      <c r="J73" s="10"/>
    </row>
    <row r="74" spans="1:10" ht="31" x14ac:dyDescent="0.35">
      <c r="B74" s="10"/>
      <c r="C74" s="10"/>
      <c r="D74" s="10"/>
      <c r="E74" s="10"/>
      <c r="F74" s="10"/>
      <c r="G74" s="10"/>
      <c r="H74" s="10"/>
      <c r="I74" s="10"/>
      <c r="J74" s="10"/>
    </row>
    <row r="75" spans="1:10" ht="31" x14ac:dyDescent="0.35">
      <c r="B75" s="10"/>
      <c r="C75" s="10"/>
      <c r="D75" s="10"/>
      <c r="E75" s="10"/>
      <c r="F75" s="10"/>
      <c r="G75" s="10"/>
      <c r="H75" s="10"/>
      <c r="I75" s="10"/>
      <c r="J75" s="10"/>
    </row>
    <row r="76" spans="1:10" ht="31" x14ac:dyDescent="0.35">
      <c r="B76" s="10"/>
      <c r="C76" s="10"/>
      <c r="D76" s="10"/>
      <c r="E76" s="10"/>
      <c r="F76" s="10"/>
      <c r="G76" s="10"/>
      <c r="H76" s="10"/>
      <c r="I76" s="10"/>
      <c r="J76" s="10"/>
    </row>
  </sheetData>
  <mergeCells count="31">
    <mergeCell ref="A1:B2"/>
    <mergeCell ref="A36:A37"/>
    <mergeCell ref="B36:B37"/>
    <mergeCell ref="A38:A39"/>
    <mergeCell ref="B38:B39"/>
    <mergeCell ref="B46:C46"/>
    <mergeCell ref="B45:C45"/>
    <mergeCell ref="B49:C49"/>
    <mergeCell ref="B54:C54"/>
    <mergeCell ref="B55:C55"/>
    <mergeCell ref="B52:C52"/>
    <mergeCell ref="B51:C51"/>
    <mergeCell ref="B50:C50"/>
    <mergeCell ref="B48:C48"/>
    <mergeCell ref="B47:C47"/>
    <mergeCell ref="B61:C61"/>
    <mergeCell ref="B56:C56"/>
    <mergeCell ref="B57:C57"/>
    <mergeCell ref="B58:C58"/>
    <mergeCell ref="B59:C59"/>
    <mergeCell ref="B60:C60"/>
    <mergeCell ref="Q60:Q61"/>
    <mergeCell ref="Q62:Q63"/>
    <mergeCell ref="Q32:Q33"/>
    <mergeCell ref="Q34:Q35"/>
    <mergeCell ref="Q37:Q38"/>
    <mergeCell ref="Q50:Q51"/>
    <mergeCell ref="Q52:Q53"/>
    <mergeCell ref="Q54:Q55"/>
    <mergeCell ref="Q56:Q57"/>
    <mergeCell ref="Q58:Q59"/>
  </mergeCells>
  <conditionalFormatting sqref="A5:A6">
    <cfRule type="colorScale" priority="2">
      <colorScale>
        <cfvo type="min"/>
        <cfvo type="percentile" val="50"/>
        <cfvo type="max"/>
        <color rgb="FFF8696B"/>
        <color rgb="FFFFEB84"/>
        <color rgb="FF63BE7B"/>
      </colorScale>
    </cfRule>
  </conditionalFormatting>
  <conditionalFormatting sqref="R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2240B-162C-EE40-9844-2A56498DE6C9}">
  <sheetPr>
    <tabColor rgb="FFD4AF37"/>
  </sheetPr>
  <dimension ref="E3:AB14"/>
  <sheetViews>
    <sheetView showGridLines="0" showRowColHeaders="0" zoomScaleNormal="100" workbookViewId="0">
      <selection activeCell="F5" sqref="F5"/>
    </sheetView>
  </sheetViews>
  <sheetFormatPr baseColWidth="10" defaultRowHeight="16" x14ac:dyDescent="0.2"/>
  <cols>
    <col min="1" max="16384" width="10.83203125" style="1"/>
  </cols>
  <sheetData>
    <row r="3" spans="5:28" x14ac:dyDescent="0.2">
      <c r="AB3" s="1" t="s">
        <v>1</v>
      </c>
    </row>
    <row r="4" spans="5:28" x14ac:dyDescent="0.2">
      <c r="AB4" s="1" t="s">
        <v>2</v>
      </c>
    </row>
    <row r="5" spans="5:28" ht="19" x14ac:dyDescent="0.25">
      <c r="E5" s="183" t="s">
        <v>162</v>
      </c>
      <c r="F5" s="1" t="s">
        <v>12</v>
      </c>
      <c r="AB5" s="1" t="s">
        <v>3</v>
      </c>
    </row>
    <row r="6" spans="5:28" x14ac:dyDescent="0.2">
      <c r="AB6" s="1" t="s">
        <v>4</v>
      </c>
    </row>
    <row r="7" spans="5:28" x14ac:dyDescent="0.2">
      <c r="AB7" s="1" t="s">
        <v>5</v>
      </c>
    </row>
    <row r="8" spans="5:28" x14ac:dyDescent="0.2">
      <c r="AB8" s="1" t="s">
        <v>6</v>
      </c>
    </row>
    <row r="9" spans="5:28" x14ac:dyDescent="0.2">
      <c r="G9" s="401"/>
      <c r="AB9" s="1" t="s">
        <v>7</v>
      </c>
    </row>
    <row r="10" spans="5:28" x14ac:dyDescent="0.2">
      <c r="AB10" s="1" t="s">
        <v>8</v>
      </c>
    </row>
    <row r="11" spans="5:28" x14ac:dyDescent="0.2">
      <c r="AB11" s="1" t="s">
        <v>9</v>
      </c>
    </row>
    <row r="12" spans="5:28" x14ac:dyDescent="0.2">
      <c r="AB12" s="1" t="s">
        <v>10</v>
      </c>
    </row>
    <row r="13" spans="5:28" x14ac:dyDescent="0.2">
      <c r="AB13" s="1" t="s">
        <v>11</v>
      </c>
    </row>
    <row r="14" spans="5:28" x14ac:dyDescent="0.2">
      <c r="AB14" s="1" t="s">
        <v>12</v>
      </c>
    </row>
  </sheetData>
  <dataValidations count="1">
    <dataValidation type="list" allowBlank="1" showInputMessage="1" showErrorMessage="1" sqref="F5" xr:uid="{1DBFED64-CE8B-A543-B310-CB0EA5E0451D}">
      <formula1>$AB$3:$AB$14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FB0A-7D00-AF47-9847-C845C20005A5}">
  <dimension ref="A1"/>
  <sheetViews>
    <sheetView showGridLines="0" showRowColHeaders="0" zoomScaleNormal="100" workbookViewId="0"/>
  </sheetViews>
  <sheetFormatPr baseColWidth="10" defaultRowHeight="16" x14ac:dyDescent="0.2"/>
  <cols>
    <col min="1" max="16384" width="10.8320312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EDC1-4D56-344F-A3A9-5917AE745745}">
  <dimension ref="A1"/>
  <sheetViews>
    <sheetView showGridLines="0" showRowColHeaders="0" zoomScaleNormal="100" workbookViewId="0"/>
  </sheetViews>
  <sheetFormatPr baseColWidth="10" defaultRowHeight="16" x14ac:dyDescent="0.2"/>
  <cols>
    <col min="1" max="16384" width="10.8320312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51E01-35E6-E242-B89E-B33CFD5EE5E2}">
  <dimension ref="A1"/>
  <sheetViews>
    <sheetView showGridLines="0" showRowColHeaders="0" topLeftCell="A4" zoomScaleNormal="100" workbookViewId="0"/>
  </sheetViews>
  <sheetFormatPr baseColWidth="10" defaultRowHeight="16" x14ac:dyDescent="0.2"/>
  <cols>
    <col min="1" max="16384" width="10.83203125" style="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8183C-5252-3248-9455-3F6F2FEDCAE4}">
  <dimension ref="A1"/>
  <sheetViews>
    <sheetView showGridLines="0" showRowColHeaders="0" topLeftCell="A7" zoomScaleNormal="100" workbookViewId="0"/>
  </sheetViews>
  <sheetFormatPr baseColWidth="10" defaultRowHeight="16" x14ac:dyDescent="0.2"/>
  <cols>
    <col min="1" max="16384" width="10.83203125" style="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C82C-76DB-BA44-8F87-CEE9A901D755}">
  <dimension ref="A1"/>
  <sheetViews>
    <sheetView showGridLines="0" showRowColHeaders="0" topLeftCell="A4" zoomScaleNormal="100" workbookViewId="0"/>
  </sheetViews>
  <sheetFormatPr baseColWidth="10" defaultRowHeight="16" x14ac:dyDescent="0.2"/>
  <cols>
    <col min="1" max="16384" width="10.83203125" style="1"/>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29A4E-6DF8-B94B-B500-876E866C3641}">
  <dimension ref="A1"/>
  <sheetViews>
    <sheetView showGridLines="0" showRowColHeaders="0" topLeftCell="A6" zoomScaleNormal="100" workbookViewId="0"/>
  </sheetViews>
  <sheetFormatPr baseColWidth="10" defaultRowHeight="16" x14ac:dyDescent="0.2"/>
  <cols>
    <col min="1" max="16384" width="10.83203125" style="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Data</vt:lpstr>
      <vt:lpstr>Analysis</vt:lpstr>
      <vt:lpstr>Dashboard</vt:lpstr>
      <vt:lpstr>Analytical Report</vt:lpstr>
      <vt:lpstr>Sales</vt:lpstr>
      <vt:lpstr>Debt and Credit</vt:lpstr>
      <vt:lpstr>Cashflow</vt:lpstr>
      <vt:lpstr>Assets and Liabilities</vt:lpstr>
      <vt:lpstr>Capital</vt:lpstr>
      <vt:lpstr>Budget Comparison</vt:lpstr>
      <vt:lpstr>Budget Home</vt:lpstr>
      <vt:lpstr>Financial Statement</vt:lpstr>
      <vt:lpstr>Comprehensive Income</vt:lpstr>
      <vt:lpstr>Cash Flow</vt:lpstr>
      <vt:lpstr>Home</vt:lpstr>
      <vt:lpstr>Login</vt:lpstr>
      <vt:lpstr>Login cookies</vt:lpstr>
      <vt:lpstr>Legal</vt:lpstr>
      <vt:lpstr>Privacy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2023-10-17T13:17:29Z</dcterms:created>
  <dcterms:modified xsi:type="dcterms:W3CDTF">2023-12-27T13:44:48Z</dcterms:modified>
</cp:coreProperties>
</file>