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aelbrecht/Documents/AZL/Clubkledij/Geschiedenis bestellingen/2022/"/>
    </mc:Choice>
  </mc:AlternateContent>
  <xr:revisionPtr revIDLastSave="0" documentId="13_ncr:1_{39C1CEDB-AA7F-4E4F-9727-DF808172CF32}" xr6:coauthVersionLast="47" xr6:coauthVersionMax="47" xr10:uidLastSave="{00000000-0000-0000-0000-000000000000}"/>
  <bookViews>
    <workbookView xWindow="0" yWindow="500" windowWidth="33600" windowHeight="18980" xr2:uid="{9DDCB421-B2AC-4746-B1B0-DCC82961D55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2" i="1"/>
  <c r="D18" i="1"/>
  <c r="C15" i="1"/>
  <c r="C18" i="1" s="1"/>
  <c r="G2" i="1"/>
  <c r="E24" i="1"/>
  <c r="C92" i="1"/>
  <c r="C87" i="1"/>
  <c r="D87" i="1" s="1"/>
  <c r="C82" i="1"/>
  <c r="D82" i="1" s="1"/>
  <c r="C74" i="1"/>
  <c r="D74" i="1" s="1"/>
  <c r="C63" i="1"/>
  <c r="D63" i="1" s="1"/>
  <c r="C49" i="1"/>
  <c r="C34" i="1"/>
  <c r="D34" i="1" s="1"/>
  <c r="C27" i="1"/>
  <c r="C8" i="1"/>
  <c r="D27" i="1" l="1"/>
  <c r="D49" i="1"/>
  <c r="G3" i="1" l="1"/>
  <c r="G4" i="1" s="1"/>
</calcChain>
</file>

<file path=xl/sharedStrings.xml><?xml version="1.0" encoding="utf-8"?>
<sst xmlns="http://schemas.openxmlformats.org/spreadsheetml/2006/main" count="78" uniqueCount="67">
  <si>
    <t>Sporttas (medium)</t>
  </si>
  <si>
    <t>Felix Boone</t>
  </si>
  <si>
    <t>jiska_agten@hotmail.com</t>
  </si>
  <si>
    <t>T-shirt (kind 164)</t>
  </si>
  <si>
    <t>Bedrukking T-shirt (FELIX)</t>
  </si>
  <si>
    <t>Short (kind 164)</t>
  </si>
  <si>
    <t>Sweatshirt zonder rits (kind 164)</t>
  </si>
  <si>
    <t>Bedrukking sweatshirt (FELIX)</t>
  </si>
  <si>
    <t>Sam &amp; Hanne Van Biesen</t>
  </si>
  <si>
    <t>piet.van.biesen@telenet.be</t>
  </si>
  <si>
    <t>T-shirt (kind 152)</t>
  </si>
  <si>
    <t>Bedrukking T-shirt (SAM)</t>
  </si>
  <si>
    <t>Bedrukking T-shirt (HANNE)</t>
  </si>
  <si>
    <t>Sporttas (Medium) x 2</t>
  </si>
  <si>
    <t>Bedrukking sporttas (SAM)</t>
  </si>
  <si>
    <t>Bedrukking sporttas (HANNE)</t>
  </si>
  <si>
    <t>Thomas Aelbrecht</t>
  </si>
  <si>
    <t>thomasaelbrecht@live.com</t>
  </si>
  <si>
    <t>T-shirt (heer L)</t>
  </si>
  <si>
    <t>Bedrukking T-shirt (THOMAS)</t>
  </si>
  <si>
    <t>Lange broek (heer L)</t>
  </si>
  <si>
    <t>Presentatievest (heer L)</t>
  </si>
  <si>
    <t>Bedrukking vest (THOMAS)</t>
  </si>
  <si>
    <t>Warre Poppe</t>
  </si>
  <si>
    <t>Lange broek (kind 164)</t>
  </si>
  <si>
    <t>Bedrukking sweatshirt (WARRE)</t>
  </si>
  <si>
    <t>Sweatshirt met rits (kind 164)</t>
  </si>
  <si>
    <t>ellencami@hotmail.com</t>
  </si>
  <si>
    <t>Lani, Lisa en Lore</t>
  </si>
  <si>
    <t>elke_smet@hotmail.com</t>
  </si>
  <si>
    <t>T-shirt (dame 36)</t>
  </si>
  <si>
    <t>Bedrukking T-shirt (LISA)</t>
  </si>
  <si>
    <t>Bedrukking T-shirt (LANI)</t>
  </si>
  <si>
    <t>Bedrukking T-shirt (LORE)</t>
  </si>
  <si>
    <t>Lange broek (dame 36)</t>
  </si>
  <si>
    <t>Lange broek (kind 152)</t>
  </si>
  <si>
    <t>Bedrukking sporttas (LANI)</t>
  </si>
  <si>
    <t>Simon, Lisa, Olivia en Elias</t>
  </si>
  <si>
    <t>marleen.vandeneede@hotmail.com</t>
  </si>
  <si>
    <t>Bedrukking T-shirt (SIMON)</t>
  </si>
  <si>
    <t>Bedrukking T-shirt (OLIVIA)</t>
  </si>
  <si>
    <t>Bedrukking T-shirt (ELIAS)</t>
  </si>
  <si>
    <t>Short (heer L)</t>
  </si>
  <si>
    <t>Short (dame 40)</t>
  </si>
  <si>
    <t>Short (kind 152)</t>
  </si>
  <si>
    <t>Meindert en Lennert</t>
  </si>
  <si>
    <t>verhulst-vandenbroeck@telenet.be</t>
  </si>
  <si>
    <t>Bedrukking T-shirt (MEINDERT)</t>
  </si>
  <si>
    <t>Presentatievest (kind 152)</t>
  </si>
  <si>
    <t>Short (heer M)</t>
  </si>
  <si>
    <t>Lange broek (heer M)</t>
  </si>
  <si>
    <t>Presentatievest (heer M)</t>
  </si>
  <si>
    <t>Elias Boel</t>
  </si>
  <si>
    <t>fam.boel@telenet.be</t>
  </si>
  <si>
    <t>Sporttas (Small)</t>
  </si>
  <si>
    <t>Bedrukking sporttas (ELIAS)</t>
  </si>
  <si>
    <t>Bedrukking sweatshirt (ELIAS)</t>
  </si>
  <si>
    <t>Sweatshirt met rits (kind 152)</t>
  </si>
  <si>
    <t>Annie Bijloos</t>
  </si>
  <si>
    <t>annie.bijloos@skynet.be</t>
  </si>
  <si>
    <t>Sweatshirt met rits (heer XXL)</t>
  </si>
  <si>
    <t>Pieter-Jan Claeys</t>
  </si>
  <si>
    <t>isabelle1075@gmail.com</t>
  </si>
  <si>
    <t>Lange broek (dame 40)</t>
  </si>
  <si>
    <t>(neem die van de zolder)</t>
  </si>
  <si>
    <t>Drukkosten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</si>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</sst>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Fill="1"/>
    <xf numFmtId="44" fontId="1" fillId="0" borderId="0" xfId="0" applyNumberFormat="1" applyFont="1" applyFill="1"/>
    <xf numFmtId="44" fontId="1" fillId="0" borderId="1" xfId="0" applyNumberFormat="1" applyFont="1" applyFill="1" applyBorder="1"/>
    <xf numFmtId="0" fontId="1" fillId="0" borderId="1" xfId="0" applyFont="1" applyFill="1" applyBorder="1"/>
    <xf numFmtId="0" fontId="1" fillId="0" borderId="0" xfId="0" applyFont="1" applyFill="1" applyBorder="1"/>
    <xf numFmtId="44" fontId="1" fillId="0" borderId="0" xfId="0" applyNumberFormat="1" applyFont="1" applyFill="1" applyBorder="1"/>
    <xf numFmtId="0" fontId="1" fillId="2" borderId="0" xfId="0" applyFont="1" applyFill="1"/>
    <xf numFmtId="0" fontId="2" fillId="2" borderId="0" xfId="1" applyFill="1"/>
    <xf numFmtId="44" fontId="1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nie.bijloos@skynet.be" TargetMode="External"/><Relationship Id="rId3" Type="http://schemas.openxmlformats.org/officeDocument/2006/relationships/hyperlink" Target="mailto:ellencami@hotmail.com" TargetMode="External"/><Relationship Id="rId7" Type="http://schemas.openxmlformats.org/officeDocument/2006/relationships/hyperlink" Target="mailto:fam.boel@telenet.be" TargetMode="External"/><Relationship Id="rId2" Type="http://schemas.openxmlformats.org/officeDocument/2006/relationships/hyperlink" Target="mailto:thomasaelbrecht@live.com" TargetMode="External"/><Relationship Id="rId1" Type="http://schemas.openxmlformats.org/officeDocument/2006/relationships/hyperlink" Target="mailto:piet.van.biesen@telenet.be" TargetMode="External"/><Relationship Id="rId6" Type="http://schemas.openxmlformats.org/officeDocument/2006/relationships/hyperlink" Target="mailto:verhulst-vandenbroeck@telenet.be" TargetMode="External"/><Relationship Id="rId5" Type="http://schemas.openxmlformats.org/officeDocument/2006/relationships/hyperlink" Target="mailto:marleen.vandeneede@hotmail.com" TargetMode="External"/><Relationship Id="rId10" Type="http://schemas.openxmlformats.org/officeDocument/2006/relationships/hyperlink" Target="mailto:jiska_agten@hotmail.com" TargetMode="External"/><Relationship Id="rId4" Type="http://schemas.openxmlformats.org/officeDocument/2006/relationships/hyperlink" Target="mailto:elke_smet@hotmail.com" TargetMode="External"/><Relationship Id="rId9" Type="http://schemas.openxmlformats.org/officeDocument/2006/relationships/hyperlink" Target="mailto:isabelle107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7DFD-D8F8-EB4C-97A5-0547CA1E0FE2}">
  <dimension ref="A1:H92"/>
  <sheetViews>
    <sheetView tabSelected="1" topLeftCell="A77" zoomScale="188" workbookViewId="0">
      <selection activeCell="B86" sqref="B86"/>
    </sheetView>
  </sheetViews>
  <sheetFormatPr baseColWidth="10" defaultColWidth="10.83203125" defaultRowHeight="16" x14ac:dyDescent="0.2"/>
  <cols>
    <col min="1" max="1" width="24" style="1" bestFit="1" customWidth="1"/>
    <col min="2" max="2" width="32.6640625" style="1" bestFit="1" customWidth="1"/>
    <col min="3" max="3" width="10.83203125" style="2"/>
    <col min="4" max="16384" width="10.83203125" style="1"/>
  </cols>
  <sheetData>
    <row r="1" spans="1:8" x14ac:dyDescent="0.2">
      <c r="A1" s="7" t="s">
        <v>1</v>
      </c>
    </row>
    <row r="2" spans="1:8" x14ac:dyDescent="0.2">
      <c r="A2" s="8" t="s">
        <v>2</v>
      </c>
      <c r="F2" s="1" t="s">
        <v>65</v>
      </c>
      <c r="G2" s="2">
        <f>85/10</f>
        <v>8.5</v>
      </c>
    </row>
    <row r="3" spans="1:8" x14ac:dyDescent="0.2">
      <c r="B3" s="1" t="s">
        <v>3</v>
      </c>
      <c r="C3" s="2">
        <v>21</v>
      </c>
      <c r="D3" s="7" t="s">
        <v>64</v>
      </c>
      <c r="E3" s="7"/>
      <c r="F3" s="1" t="s">
        <v>66</v>
      </c>
      <c r="G3" s="2">
        <f>D8+D18+E24+D27+D34+D49+D63+D74+D82+D87+D92</f>
        <v>1273</v>
      </c>
      <c r="H3" s="2"/>
    </row>
    <row r="4" spans="1:8" x14ac:dyDescent="0.2">
      <c r="B4" s="5" t="s">
        <v>4</v>
      </c>
      <c r="C4" s="6">
        <v>5.5</v>
      </c>
      <c r="G4" s="2">
        <f>G3-1213.63</f>
        <v>59.369999999999891</v>
      </c>
    </row>
    <row r="5" spans="1:8" x14ac:dyDescent="0.2">
      <c r="B5" s="1" t="s">
        <v>5</v>
      </c>
      <c r="C5" s="2">
        <v>16</v>
      </c>
      <c r="H5" s="2"/>
    </row>
    <row r="6" spans="1:8" x14ac:dyDescent="0.2">
      <c r="B6" s="1" t="s">
        <v>6</v>
      </c>
      <c r="C6" s="2">
        <v>32</v>
      </c>
      <c r="H6" s="2"/>
    </row>
    <row r="7" spans="1:8" ht="17" thickBot="1" x14ac:dyDescent="0.25">
      <c r="B7" s="4" t="s">
        <v>7</v>
      </c>
      <c r="C7" s="3">
        <v>5.5</v>
      </c>
    </row>
    <row r="8" spans="1:8" x14ac:dyDescent="0.2">
      <c r="C8" s="2">
        <f>SUM(C3:C7)</f>
        <v>80</v>
      </c>
      <c r="D8" s="9">
        <f>ROUNDUP((C8+G2)*1.21,0)</f>
        <v>108</v>
      </c>
    </row>
    <row r="10" spans="1:8" x14ac:dyDescent="0.2">
      <c r="A10" s="7" t="s">
        <v>8</v>
      </c>
    </row>
    <row r="11" spans="1:8" x14ac:dyDescent="0.2">
      <c r="A11" s="8" t="s">
        <v>9</v>
      </c>
      <c r="B11" s="1" t="s">
        <v>10</v>
      </c>
      <c r="C11" s="2">
        <v>21</v>
      </c>
    </row>
    <row r="12" spans="1:8" x14ac:dyDescent="0.2">
      <c r="B12" s="1" t="s">
        <v>11</v>
      </c>
      <c r="C12" s="2">
        <v>5.5</v>
      </c>
    </row>
    <row r="13" spans="1:8" x14ac:dyDescent="0.2">
      <c r="B13" s="1" t="s">
        <v>3</v>
      </c>
      <c r="C13" s="2">
        <v>21</v>
      </c>
    </row>
    <row r="14" spans="1:8" x14ac:dyDescent="0.2">
      <c r="B14" s="1" t="s">
        <v>12</v>
      </c>
      <c r="C14" s="2">
        <v>5.5</v>
      </c>
    </row>
    <row r="15" spans="1:8" x14ac:dyDescent="0.2">
      <c r="B15" s="1" t="s">
        <v>13</v>
      </c>
      <c r="C15" s="2">
        <f>18.5*2</f>
        <v>37</v>
      </c>
    </row>
    <row r="16" spans="1:8" x14ac:dyDescent="0.2">
      <c r="B16" s="1" t="s">
        <v>14</v>
      </c>
      <c r="C16" s="2">
        <v>5.5</v>
      </c>
    </row>
    <row r="17" spans="1:5" ht="17" thickBot="1" x14ac:dyDescent="0.25">
      <c r="B17" s="4" t="s">
        <v>15</v>
      </c>
      <c r="C17" s="3">
        <v>5.5</v>
      </c>
    </row>
    <row r="18" spans="1:5" x14ac:dyDescent="0.2">
      <c r="C18" s="2">
        <f>SUM(C11:C17)</f>
        <v>101</v>
      </c>
      <c r="D18" s="9">
        <f>ROUNDUP((C18+G2)*1.21,0)</f>
        <v>133</v>
      </c>
      <c r="E18" s="2"/>
    </row>
    <row r="20" spans="1:5" x14ac:dyDescent="0.2">
      <c r="A20" s="7" t="s">
        <v>16</v>
      </c>
    </row>
    <row r="21" spans="1:5" x14ac:dyDescent="0.2">
      <c r="A21" s="8" t="s">
        <v>17</v>
      </c>
    </row>
    <row r="22" spans="1:5" x14ac:dyDescent="0.2">
      <c r="B22" s="1" t="s">
        <v>18</v>
      </c>
      <c r="D22" s="2">
        <v>24.5</v>
      </c>
    </row>
    <row r="23" spans="1:5" x14ac:dyDescent="0.2">
      <c r="B23" s="1" t="s">
        <v>19</v>
      </c>
      <c r="D23" s="2">
        <v>5.5</v>
      </c>
    </row>
    <row r="24" spans="1:5" x14ac:dyDescent="0.2">
      <c r="B24" s="1" t="s">
        <v>20</v>
      </c>
      <c r="C24" s="2">
        <v>24.5</v>
      </c>
      <c r="E24" s="2">
        <f>ROUNDUP((D22+D23)*1.21,0)</f>
        <v>37</v>
      </c>
    </row>
    <row r="25" spans="1:5" x14ac:dyDescent="0.2">
      <c r="B25" s="1" t="s">
        <v>21</v>
      </c>
      <c r="C25" s="2">
        <v>36</v>
      </c>
    </row>
    <row r="26" spans="1:5" ht="17" thickBot="1" x14ac:dyDescent="0.25">
      <c r="B26" s="4" t="s">
        <v>22</v>
      </c>
      <c r="C26" s="3">
        <v>5.5</v>
      </c>
    </row>
    <row r="27" spans="1:5" x14ac:dyDescent="0.2">
      <c r="C27" s="2">
        <f>SUM(C22:C26)</f>
        <v>66</v>
      </c>
      <c r="D27" s="9">
        <f>ROUNDUP((C27+G2)*1.21,0)</f>
        <v>91</v>
      </c>
    </row>
    <row r="29" spans="1:5" x14ac:dyDescent="0.2">
      <c r="A29" s="7" t="s">
        <v>23</v>
      </c>
    </row>
    <row r="30" spans="1:5" x14ac:dyDescent="0.2">
      <c r="A30" s="8" t="s">
        <v>27</v>
      </c>
    </row>
    <row r="31" spans="1:5" x14ac:dyDescent="0.2">
      <c r="B31" s="1" t="s">
        <v>24</v>
      </c>
      <c r="C31" s="2">
        <v>23</v>
      </c>
      <c r="D31" s="7" t="s">
        <v>64</v>
      </c>
      <c r="E31" s="7"/>
    </row>
    <row r="32" spans="1:5" x14ac:dyDescent="0.2">
      <c r="B32" s="1" t="s">
        <v>26</v>
      </c>
      <c r="C32" s="2">
        <v>31</v>
      </c>
    </row>
    <row r="33" spans="1:4" ht="17" thickBot="1" x14ac:dyDescent="0.25">
      <c r="B33" s="4" t="s">
        <v>25</v>
      </c>
      <c r="C33" s="3">
        <v>5.5</v>
      </c>
    </row>
    <row r="34" spans="1:4" x14ac:dyDescent="0.2">
      <c r="C34" s="2">
        <f>SUM(C31:C33)</f>
        <v>59.5</v>
      </c>
      <c r="D34" s="9">
        <f>ROUNDUP((C34+G2)*1.21,0)</f>
        <v>83</v>
      </c>
    </row>
    <row r="36" spans="1:4" x14ac:dyDescent="0.2">
      <c r="A36" s="7" t="s">
        <v>28</v>
      </c>
    </row>
    <row r="37" spans="1:4" x14ac:dyDescent="0.2">
      <c r="A37" s="8" t="s">
        <v>29</v>
      </c>
    </row>
    <row r="38" spans="1:4" x14ac:dyDescent="0.2">
      <c r="B38" s="1" t="s">
        <v>30</v>
      </c>
      <c r="C38" s="2">
        <v>24.5</v>
      </c>
    </row>
    <row r="39" spans="1:4" x14ac:dyDescent="0.2">
      <c r="B39" s="1" t="s">
        <v>31</v>
      </c>
      <c r="C39" s="2">
        <v>4.5</v>
      </c>
    </row>
    <row r="40" spans="1:4" x14ac:dyDescent="0.2">
      <c r="B40" s="1" t="s">
        <v>3</v>
      </c>
      <c r="C40" s="2">
        <v>21</v>
      </c>
    </row>
    <row r="41" spans="1:4" x14ac:dyDescent="0.2">
      <c r="B41" s="1" t="s">
        <v>32</v>
      </c>
      <c r="C41" s="2">
        <v>5.5</v>
      </c>
    </row>
    <row r="42" spans="1:4" x14ac:dyDescent="0.2">
      <c r="B42" s="1" t="s">
        <v>10</v>
      </c>
      <c r="C42" s="2">
        <v>21</v>
      </c>
    </row>
    <row r="43" spans="1:4" x14ac:dyDescent="0.2">
      <c r="B43" s="1" t="s">
        <v>33</v>
      </c>
      <c r="C43" s="2">
        <v>5.5</v>
      </c>
    </row>
    <row r="44" spans="1:4" x14ac:dyDescent="0.2">
      <c r="B44" s="1" t="s">
        <v>34</v>
      </c>
      <c r="C44" s="2">
        <v>24.5</v>
      </c>
    </row>
    <row r="45" spans="1:4" x14ac:dyDescent="0.2">
      <c r="B45" s="1" t="s">
        <v>24</v>
      </c>
      <c r="C45" s="2">
        <v>23</v>
      </c>
    </row>
    <row r="46" spans="1:4" x14ac:dyDescent="0.2">
      <c r="B46" s="1" t="s">
        <v>35</v>
      </c>
      <c r="C46" s="2">
        <v>23</v>
      </c>
    </row>
    <row r="47" spans="1:4" x14ac:dyDescent="0.2">
      <c r="B47" s="1" t="s">
        <v>0</v>
      </c>
      <c r="C47" s="2">
        <v>21</v>
      </c>
    </row>
    <row r="48" spans="1:4" ht="17" thickBot="1" x14ac:dyDescent="0.25">
      <c r="B48" s="4" t="s">
        <v>36</v>
      </c>
      <c r="C48" s="3">
        <v>5.5</v>
      </c>
    </row>
    <row r="49" spans="1:4" x14ac:dyDescent="0.2">
      <c r="C49" s="2">
        <f>SUM(C38:C48)</f>
        <v>179</v>
      </c>
      <c r="D49" s="9">
        <f>ROUNDUP((C49+G2)*1.21,0)</f>
        <v>227</v>
      </c>
    </row>
    <row r="51" spans="1:4" x14ac:dyDescent="0.2">
      <c r="A51" s="7" t="s">
        <v>37</v>
      </c>
    </row>
    <row r="52" spans="1:4" x14ac:dyDescent="0.2">
      <c r="A52" s="8" t="s">
        <v>38</v>
      </c>
    </row>
    <row r="53" spans="1:4" x14ac:dyDescent="0.2">
      <c r="B53" s="1" t="s">
        <v>18</v>
      </c>
      <c r="C53" s="2">
        <v>24.5</v>
      </c>
    </row>
    <row r="54" spans="1:4" x14ac:dyDescent="0.2">
      <c r="B54" s="1" t="s">
        <v>39</v>
      </c>
      <c r="C54" s="2">
        <v>5.5</v>
      </c>
    </row>
    <row r="55" spans="1:4" x14ac:dyDescent="0.2">
      <c r="B55" s="1" t="s">
        <v>30</v>
      </c>
      <c r="C55" s="2">
        <v>24.5</v>
      </c>
    </row>
    <row r="56" spans="1:4" x14ac:dyDescent="0.2">
      <c r="B56" s="1" t="s">
        <v>40</v>
      </c>
      <c r="C56" s="2">
        <v>5.5</v>
      </c>
    </row>
    <row r="57" spans="1:4" x14ac:dyDescent="0.2">
      <c r="B57" s="1" t="s">
        <v>10</v>
      </c>
      <c r="C57" s="2">
        <v>21</v>
      </c>
    </row>
    <row r="58" spans="1:4" x14ac:dyDescent="0.2">
      <c r="B58" s="1" t="s">
        <v>41</v>
      </c>
      <c r="C58" s="2">
        <v>5.5</v>
      </c>
    </row>
    <row r="59" spans="1:4" x14ac:dyDescent="0.2">
      <c r="B59" s="1" t="s">
        <v>63</v>
      </c>
      <c r="C59" s="2">
        <v>24.5</v>
      </c>
    </row>
    <row r="60" spans="1:4" x14ac:dyDescent="0.2">
      <c r="B60" s="1" t="s">
        <v>42</v>
      </c>
      <c r="C60" s="2">
        <v>19</v>
      </c>
    </row>
    <row r="61" spans="1:4" x14ac:dyDescent="0.2">
      <c r="B61" s="1" t="s">
        <v>43</v>
      </c>
      <c r="C61" s="2">
        <v>19</v>
      </c>
    </row>
    <row r="62" spans="1:4" ht="17" thickBot="1" x14ac:dyDescent="0.25">
      <c r="B62" s="4" t="s">
        <v>44</v>
      </c>
      <c r="C62" s="3">
        <v>16</v>
      </c>
    </row>
    <row r="63" spans="1:4" x14ac:dyDescent="0.2">
      <c r="C63" s="2">
        <f>SUM(C53:C62)</f>
        <v>165</v>
      </c>
      <c r="D63" s="9">
        <f>ROUNDUP((C63+G2)*1.21,0)</f>
        <v>210</v>
      </c>
    </row>
    <row r="65" spans="1:4" x14ac:dyDescent="0.2">
      <c r="A65" s="7" t="s">
        <v>45</v>
      </c>
    </row>
    <row r="66" spans="1:4" x14ac:dyDescent="0.2">
      <c r="A66" s="8" t="s">
        <v>46</v>
      </c>
    </row>
    <row r="67" spans="1:4" x14ac:dyDescent="0.2">
      <c r="B67" s="1" t="s">
        <v>3</v>
      </c>
      <c r="C67" s="2">
        <v>21</v>
      </c>
    </row>
    <row r="68" spans="1:4" x14ac:dyDescent="0.2">
      <c r="B68" s="1" t="s">
        <v>47</v>
      </c>
      <c r="C68" s="2">
        <v>5.5</v>
      </c>
    </row>
    <row r="69" spans="1:4" x14ac:dyDescent="0.2">
      <c r="B69" s="1" t="s">
        <v>35</v>
      </c>
      <c r="C69" s="2">
        <v>23</v>
      </c>
    </row>
    <row r="70" spans="1:4" x14ac:dyDescent="0.2">
      <c r="B70" s="1" t="s">
        <v>48</v>
      </c>
      <c r="C70" s="2">
        <v>36</v>
      </c>
    </row>
    <row r="71" spans="1:4" x14ac:dyDescent="0.2">
      <c r="B71" s="1" t="s">
        <v>49</v>
      </c>
      <c r="C71" s="2">
        <v>19</v>
      </c>
    </row>
    <row r="72" spans="1:4" x14ac:dyDescent="0.2">
      <c r="B72" s="1" t="s">
        <v>50</v>
      </c>
      <c r="C72" s="2">
        <v>24.5</v>
      </c>
    </row>
    <row r="73" spans="1:4" ht="17" thickBot="1" x14ac:dyDescent="0.25">
      <c r="B73" s="4" t="s">
        <v>51</v>
      </c>
      <c r="C73" s="3">
        <v>36</v>
      </c>
    </row>
    <row r="74" spans="1:4" x14ac:dyDescent="0.2">
      <c r="C74" s="2">
        <f>SUM(C67:C73)</f>
        <v>165</v>
      </c>
      <c r="D74" s="9">
        <f>ROUNDUP((C74+G2)*1.21,0)</f>
        <v>210</v>
      </c>
    </row>
    <row r="76" spans="1:4" x14ac:dyDescent="0.2">
      <c r="A76" s="7" t="s">
        <v>52</v>
      </c>
    </row>
    <row r="77" spans="1:4" x14ac:dyDescent="0.2">
      <c r="A77" s="8" t="s">
        <v>53</v>
      </c>
    </row>
    <row r="78" spans="1:4" x14ac:dyDescent="0.2">
      <c r="B78" s="1" t="s">
        <v>54</v>
      </c>
      <c r="C78" s="2">
        <v>16</v>
      </c>
    </row>
    <row r="79" spans="1:4" x14ac:dyDescent="0.2">
      <c r="B79" s="1" t="s">
        <v>55</v>
      </c>
      <c r="C79" s="2">
        <v>5.5</v>
      </c>
    </row>
    <row r="80" spans="1:4" x14ac:dyDescent="0.2">
      <c r="B80" s="1" t="s">
        <v>57</v>
      </c>
      <c r="C80" s="2">
        <v>31</v>
      </c>
    </row>
    <row r="81" spans="1:4" ht="17" thickBot="1" x14ac:dyDescent="0.25">
      <c r="B81" s="4" t="s">
        <v>56</v>
      </c>
      <c r="C81" s="3">
        <v>5.5</v>
      </c>
    </row>
    <row r="82" spans="1:4" x14ac:dyDescent="0.2">
      <c r="C82" s="2">
        <f>SUM(C78:C81)</f>
        <v>58</v>
      </c>
      <c r="D82" s="9">
        <f>ROUNDUP((C82+G2)*1.21,0)</f>
        <v>81</v>
      </c>
    </row>
    <row r="84" spans="1:4" x14ac:dyDescent="0.2">
      <c r="A84" s="7" t="s">
        <v>58</v>
      </c>
    </row>
    <row r="85" spans="1:4" x14ac:dyDescent="0.2">
      <c r="A85" s="8" t="s">
        <v>59</v>
      </c>
    </row>
    <row r="86" spans="1:4" ht="17" thickBot="1" x14ac:dyDescent="0.25">
      <c r="B86" s="4" t="s">
        <v>60</v>
      </c>
      <c r="C86" s="3">
        <v>34.5</v>
      </c>
    </row>
    <row r="87" spans="1:4" x14ac:dyDescent="0.2">
      <c r="C87" s="2">
        <f>SUM(C86)</f>
        <v>34.5</v>
      </c>
      <c r="D87" s="9">
        <f>ROUNDUP((C87+G2)*1.21,0)</f>
        <v>53</v>
      </c>
    </row>
    <row r="89" spans="1:4" x14ac:dyDescent="0.2">
      <c r="A89" s="7" t="s">
        <v>61</v>
      </c>
    </row>
    <row r="90" spans="1:4" x14ac:dyDescent="0.2">
      <c r="A90" s="8" t="s">
        <v>62</v>
      </c>
    </row>
    <row r="91" spans="1:4" ht="17" thickBot="1" x14ac:dyDescent="0.25">
      <c r="B91" s="4" t="s">
        <v>50</v>
      </c>
      <c r="C91" s="3">
        <v>24.5</v>
      </c>
    </row>
    <row r="92" spans="1:4" x14ac:dyDescent="0.2">
      <c r="C92" s="2">
        <f>SUM(C91)</f>
        <v>24.5</v>
      </c>
      <c r="D92" s="9">
        <f>ROUNDUP((C92+G2)*1.21,0)</f>
        <v>40</v>
      </c>
    </row>
  </sheetData>
  <hyperlinks>
    <hyperlink ref="A11" r:id="rId1" xr:uid="{AD450267-7388-2F47-8582-5F1CA8AB951C}"/>
    <hyperlink ref="A21" r:id="rId2" xr:uid="{08575163-D591-B340-923E-0294E3D2771F}"/>
    <hyperlink ref="A30" r:id="rId3" xr:uid="{00095B92-80F9-3A45-8AF2-394664F26409}"/>
    <hyperlink ref="A37" r:id="rId4" xr:uid="{0251F2CF-AE6F-B443-A32A-B359EEBF03A4}"/>
    <hyperlink ref="A52" r:id="rId5" xr:uid="{34DFB183-00F1-D641-84B1-C7ECC68BB595}"/>
    <hyperlink ref="A66" r:id="rId6" xr:uid="{7D183A42-00F4-ED40-A397-E877EDE16CCB}"/>
    <hyperlink ref="A77" r:id="rId7" xr:uid="{78D319E3-B326-7D4F-8430-031A00324B84}"/>
    <hyperlink ref="A85" r:id="rId8" xr:uid="{D2E57E64-0E89-6D40-8148-AC7B7D43008C}"/>
    <hyperlink ref="A90" r:id="rId9" xr:uid="{6722EE46-418F-5740-89C3-B4AF24F020A9}"/>
    <hyperlink ref="A2" r:id="rId10" xr:uid="{58E1EA87-2040-B04B-97D5-904897602B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Aelbrecht</cp:lastModifiedBy>
  <dcterms:created xsi:type="dcterms:W3CDTF">2021-04-16T15:15:40Z</dcterms:created>
  <dcterms:modified xsi:type="dcterms:W3CDTF">2022-10-02T10:23:48Z</dcterms:modified>
</cp:coreProperties>
</file>