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renzopellis/Desktop/GrowthDelay_all_versions/Growth rate paper PhilTransB/GrowthDelayCodes_v4/"/>
    </mc:Choice>
  </mc:AlternateContent>
  <xr:revisionPtr revIDLastSave="0" documentId="13_ncr:1_{AB6033BB-9FE3-BC4E-8146-45D65C512A09}" xr6:coauthVersionLast="36" xr6:coauthVersionMax="46" xr10:uidLastSave="{00000000-0000-0000-0000-000000000000}"/>
  <bookViews>
    <workbookView xWindow="0" yWindow="460" windowWidth="33600" windowHeight="19620" tabRatio="500" xr2:uid="{00000000-000D-0000-FFFF-FFFF00000000}"/>
  </bookViews>
  <sheets>
    <sheet name="Multiple data for exp growth" sheetId="5" r:id="rId1"/>
  </sheets>
  <definedNames>
    <definedName name="_xlchart.v1.0" hidden="1">'Multiple data for exp growth'!$B$11:$B$34</definedName>
    <definedName name="_xlchart.v1.1" hidden="1">'Multiple data for exp growth'!$D$11:$D$45</definedName>
    <definedName name="_xlchart.v1.10" hidden="1">'Multiple data for exp growth'!$H$8</definedName>
    <definedName name="_xlchart.v1.11" hidden="1">'Multiple data for exp growth'!$I$11:$I$45</definedName>
    <definedName name="_xlchart.v1.12" hidden="1">'Multiple data for exp growth'!$I$8</definedName>
    <definedName name="_xlchart.v1.13" hidden="1">'Multiple data for exp growth'!$J$11:$J$45</definedName>
    <definedName name="_xlchart.v1.14" hidden="1">'Multiple data for exp growth'!$J$8</definedName>
    <definedName name="_xlchart.v1.15" hidden="1">'Multiple data for exp growth'!$K$11:$K$45</definedName>
    <definedName name="_xlchart.v1.16" hidden="1">'Multiple data for exp growth'!$K$8</definedName>
    <definedName name="_xlchart.v1.17" hidden="1">'Multiple data for exp growth'!$M$11:$M$45</definedName>
    <definedName name="_xlchart.v1.18" hidden="1">'Multiple data for exp growth'!$M$8</definedName>
    <definedName name="_xlchart.v1.19" hidden="1">'Multiple data for exp growth'!$N$11:$N$45</definedName>
    <definedName name="_xlchart.v1.2" hidden="1">'Multiple data for exp growth'!$D$8</definedName>
    <definedName name="_xlchart.v1.20" hidden="1">'Multiple data for exp growth'!$N$8</definedName>
    <definedName name="_xlchart.v1.21" hidden="1">'Multiple data for exp growth'!$O$11:$O$45</definedName>
    <definedName name="_xlchart.v1.22" hidden="1">'Multiple data for exp growth'!$O$8</definedName>
    <definedName name="_xlchart.v1.23" hidden="1">'Multiple data for exp growth'!$P$11:$P$45</definedName>
    <definedName name="_xlchart.v1.24" hidden="1">'Multiple data for exp growth'!$P$8</definedName>
    <definedName name="_xlchart.v1.25" hidden="1">'Multiple data for exp growth'!$Q$11:$Q$45</definedName>
    <definedName name="_xlchart.v1.26" hidden="1">'Multiple data for exp growth'!$Q$8</definedName>
    <definedName name="_xlchart.v1.27" hidden="1">'Multiple data for exp growth'!$R$11:$R$45</definedName>
    <definedName name="_xlchart.v1.28" hidden="1">'Multiple data for exp growth'!$R$8</definedName>
    <definedName name="_xlchart.v1.29" hidden="1">'Multiple data for exp growth'!$S$11:$S$45</definedName>
    <definedName name="_xlchart.v1.3" hidden="1">'Multiple data for exp growth'!$E$11:$E$45</definedName>
    <definedName name="_xlchart.v1.30" hidden="1">'Multiple data for exp growth'!$S$8</definedName>
    <definedName name="_xlchart.v1.31" hidden="1">'Multiple data for exp growth'!$U$11:$U$45</definedName>
    <definedName name="_xlchart.v1.32" hidden="1">'Multiple data for exp growth'!$U$8</definedName>
    <definedName name="_xlchart.v1.33" hidden="1">'Multiple data for exp growth'!$V$11:$V$45</definedName>
    <definedName name="_xlchart.v1.34" hidden="1">'Multiple data for exp growth'!$V$8</definedName>
    <definedName name="_xlchart.v1.35" hidden="1">'Multiple data for exp growth'!$W$11:$W$45</definedName>
    <definedName name="_xlchart.v1.36" hidden="1">'Multiple data for exp growth'!$W$8</definedName>
    <definedName name="_xlchart.v1.4" hidden="1">'Multiple data for exp growth'!$E$8</definedName>
    <definedName name="_xlchart.v1.5" hidden="1">'Multiple data for exp growth'!$F$11:$F$45</definedName>
    <definedName name="_xlchart.v1.6" hidden="1">'Multiple data for exp growth'!$F$8</definedName>
    <definedName name="_xlchart.v1.7" hidden="1">'Multiple data for exp growth'!$G$11:$G$45</definedName>
    <definedName name="_xlchart.v1.8" hidden="1">'Multiple data for exp growth'!$G$8</definedName>
    <definedName name="_xlchart.v1.9" hidden="1">'Multiple data for exp growth'!$H$11:$H$45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0" i="5" l="1"/>
  <c r="V40" i="5"/>
  <c r="W40" i="5"/>
  <c r="U41" i="5"/>
  <c r="V41" i="5"/>
  <c r="W41" i="5"/>
  <c r="M40" i="5"/>
  <c r="M41" i="5"/>
  <c r="J40" i="5"/>
  <c r="J41" i="5"/>
  <c r="H39" i="5"/>
  <c r="H40" i="5"/>
  <c r="H41" i="5"/>
  <c r="F40" i="5"/>
  <c r="F41" i="5"/>
  <c r="D40" i="5"/>
  <c r="D41" i="5"/>
  <c r="O41" i="5"/>
  <c r="O40" i="5"/>
  <c r="O39" i="5"/>
  <c r="D39" i="5"/>
  <c r="F39" i="5"/>
  <c r="J39" i="5"/>
  <c r="M39" i="5"/>
  <c r="U39" i="5"/>
  <c r="V39" i="5"/>
  <c r="W39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12" i="5"/>
  <c r="W13" i="5"/>
  <c r="W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12" i="5"/>
  <c r="U13" i="5"/>
  <c r="U11" i="5"/>
  <c r="V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11" i="5"/>
  <c r="D12" i="5"/>
  <c r="D35" i="5"/>
  <c r="D36" i="5"/>
  <c r="D37" i="5"/>
  <c r="D38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B4" i="5"/>
  <c r="B5" i="5"/>
  <c r="B3" i="5"/>
  <c r="O38" i="5"/>
  <c r="O37" i="5"/>
  <c r="O36" i="5"/>
  <c r="O35" i="5"/>
  <c r="O34" i="5"/>
  <c r="O33" i="5"/>
</calcChain>
</file>

<file path=xl/sharedStrings.xml><?xml version="1.0" encoding="utf-8"?>
<sst xmlns="http://schemas.openxmlformats.org/spreadsheetml/2006/main" count="24" uniqueCount="23">
  <si>
    <t>r</t>
  </si>
  <si>
    <t>Iinit</t>
  </si>
  <si>
    <t>Days</t>
  </si>
  <si>
    <t>Germany - EXP</t>
  </si>
  <si>
    <t>Spain - EXP</t>
  </si>
  <si>
    <t>Sweden - EXP</t>
  </si>
  <si>
    <t>UK - EXP</t>
  </si>
  <si>
    <t>Italy - EXP</t>
  </si>
  <si>
    <t>EXP with r=0.18 (DT=3.85d)</t>
  </si>
  <si>
    <t>EXP with r=0.13 (DT=5.3d)</t>
  </si>
  <si>
    <t>doubling time</t>
  </si>
  <si>
    <t>R0</t>
  </si>
  <si>
    <t>Germany - cumulative cases</t>
  </si>
  <si>
    <t>Spain - daily cases</t>
  </si>
  <si>
    <t>Sweden - daily cases</t>
  </si>
  <si>
    <t>UK - cumulative cases</t>
  </si>
  <si>
    <t>UK - cumulative deaths</t>
  </si>
  <si>
    <t>Italy - daily cases</t>
  </si>
  <si>
    <t>Italy - cumulative cases</t>
  </si>
  <si>
    <t>Italy - cumulative deaths</t>
  </si>
  <si>
    <t>France - cumulative cases</t>
  </si>
  <si>
    <t>Netherlands - cumulative cases</t>
  </si>
  <si>
    <t>Italy - hospitalisations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</si>
</sst>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" fontId="0" fillId="0" borderId="0" xfId="0" applyNumberFormat="1"/>
    <xf numFmtId="0" fontId="4" fillId="0" borderId="0" xfId="0" applyFont="1" applyAlignment="1">
      <alignment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</cellXfs>
  <cellStyles count="3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data for exp growth'!$D$8</c:f>
              <c:strCache>
                <c:ptCount val="1"/>
                <c:pt idx="0">
                  <c:v>Germany - EXP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growth'!$D$11:$D$45</c:f>
              <c:numCache>
                <c:formatCode>General</c:formatCode>
                <c:ptCount val="35"/>
                <c:pt idx="1">
                  <c:v>23</c:v>
                </c:pt>
                <c:pt idx="2">
                  <c:v>29.532584583818053</c:v>
                </c:pt>
                <c:pt idx="3">
                  <c:v>37.920589226102948</c:v>
                </c:pt>
                <c:pt idx="4">
                  <c:v>48.691000382091516</c:v>
                </c:pt>
                <c:pt idx="5">
                  <c:v>62.520482054558038</c:v>
                </c:pt>
                <c:pt idx="6">
                  <c:v>80.277888021622346</c:v>
                </c:pt>
                <c:pt idx="7">
                  <c:v>103.07884861777548</c:v>
                </c:pt>
                <c:pt idx="8">
                  <c:v>132.3558615481318</c:v>
                </c:pt>
                <c:pt idx="9">
                  <c:v>169.94829027540496</c:v>
                </c:pt>
                <c:pt idx="10">
                  <c:v>218.21792423624609</c:v>
                </c:pt>
                <c:pt idx="11">
                  <c:v>280.19736109617986</c:v>
                </c:pt>
                <c:pt idx="12">
                  <c:v>359.78053333632795</c:v>
                </c:pt>
                <c:pt idx="13">
                  <c:v>461.96734923331638</c:v>
                </c:pt>
                <c:pt idx="14">
                  <c:v>593.17781809544044</c:v>
                </c:pt>
                <c:pt idx="15">
                  <c:v>761.65539504992319</c:v>
                </c:pt>
                <c:pt idx="16">
                  <c:v>977.98488600144401</c:v>
                </c:pt>
                <c:pt idx="17">
                  <c:v>1255.7574507623174</c:v>
                </c:pt>
                <c:pt idx="18">
                  <c:v>1612.4244839738208</c:v>
                </c:pt>
                <c:pt idx="19">
                  <c:v>2070.3940199120016</c:v>
                </c:pt>
                <c:pt idx="20">
                  <c:v>2658.4385441253162</c:v>
                </c:pt>
                <c:pt idx="21">
                  <c:v>3413.502659359262</c:v>
                </c:pt>
                <c:pt idx="22">
                  <c:v>4383.02417454849</c:v>
                </c:pt>
                <c:pt idx="23">
                  <c:v>5627.914442077069</c:v>
                </c:pt>
                <c:pt idx="24">
                  <c:v>7226.3851865709667</c:v>
                </c:pt>
                <c:pt idx="25">
                  <c:v>9278.8622503329079</c:v>
                </c:pt>
                <c:pt idx="26">
                  <c:v>11914.294967371865</c:v>
                </c:pt>
                <c:pt idx="27">
                  <c:v>15298.257560020322</c:v>
                </c:pt>
                <c:pt idx="28">
                  <c:v>19643.351538101484</c:v>
                </c:pt>
                <c:pt idx="29">
                  <c:v>25222.562643854544</c:v>
                </c:pt>
                <c:pt idx="30">
                  <c:v>32386.411508707999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6-49B5-AC0E-2275666A73CC}"/>
            </c:ext>
          </c:extLst>
        </c:ser>
        <c:ser>
          <c:idx val="1"/>
          <c:order val="1"/>
          <c:tx>
            <c:strRef>
              <c:f>'Multiple data for exp growth'!$E$8</c:f>
              <c:strCache>
                <c:ptCount val="1"/>
                <c:pt idx="0">
                  <c:v>Germany - cumulative cases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growth'!$E$11:$E$45</c:f>
              <c:numCache>
                <c:formatCode>General</c:formatCode>
                <c:ptCount val="35"/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53</c:v>
                </c:pt>
                <c:pt idx="6">
                  <c:v>66</c:v>
                </c:pt>
                <c:pt idx="7">
                  <c:v>117</c:v>
                </c:pt>
                <c:pt idx="8">
                  <c:v>150</c:v>
                </c:pt>
                <c:pt idx="9">
                  <c:v>188</c:v>
                </c:pt>
                <c:pt idx="10">
                  <c:v>240</c:v>
                </c:pt>
                <c:pt idx="11">
                  <c:v>349</c:v>
                </c:pt>
                <c:pt idx="12">
                  <c:v>534</c:v>
                </c:pt>
                <c:pt idx="13">
                  <c:v>684</c:v>
                </c:pt>
                <c:pt idx="14">
                  <c:v>847</c:v>
                </c:pt>
                <c:pt idx="15">
                  <c:v>1112</c:v>
                </c:pt>
                <c:pt idx="16">
                  <c:v>1460</c:v>
                </c:pt>
                <c:pt idx="17">
                  <c:v>1884</c:v>
                </c:pt>
                <c:pt idx="18">
                  <c:v>2369</c:v>
                </c:pt>
                <c:pt idx="19">
                  <c:v>3062</c:v>
                </c:pt>
                <c:pt idx="20">
                  <c:v>3795</c:v>
                </c:pt>
                <c:pt idx="21">
                  <c:v>4838</c:v>
                </c:pt>
                <c:pt idx="22">
                  <c:v>6012</c:v>
                </c:pt>
                <c:pt idx="23">
                  <c:v>7156</c:v>
                </c:pt>
                <c:pt idx="24">
                  <c:v>8198</c:v>
                </c:pt>
                <c:pt idx="25">
                  <c:v>10999</c:v>
                </c:pt>
                <c:pt idx="26">
                  <c:v>13957</c:v>
                </c:pt>
                <c:pt idx="27">
                  <c:v>16662</c:v>
                </c:pt>
                <c:pt idx="28">
                  <c:v>18610</c:v>
                </c:pt>
                <c:pt idx="29">
                  <c:v>22672</c:v>
                </c:pt>
                <c:pt idx="30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6-49B5-AC0E-2275666A73CC}"/>
            </c:ext>
          </c:extLst>
        </c:ser>
        <c:ser>
          <c:idx val="2"/>
          <c:order val="2"/>
          <c:tx>
            <c:strRef>
              <c:f>'Multiple data for exp growth'!$F$8</c:f>
              <c:strCache>
                <c:ptCount val="1"/>
                <c:pt idx="0">
                  <c:v>Spain - EXP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growth'!$F$11:$F$45</c:f>
              <c:numCache>
                <c:formatCode>General</c:formatCode>
                <c:ptCount val="35"/>
                <c:pt idx="0">
                  <c:v>3.8940039153570245</c:v>
                </c:pt>
                <c:pt idx="1">
                  <c:v>5</c:v>
                </c:pt>
                <c:pt idx="2">
                  <c:v>6.4201270834387074</c:v>
                </c:pt>
                <c:pt idx="3">
                  <c:v>8.2436063535006419</c:v>
                </c:pt>
                <c:pt idx="4">
                  <c:v>10.585000083063374</c:v>
                </c:pt>
                <c:pt idx="5">
                  <c:v>13.591409142295225</c:v>
                </c:pt>
                <c:pt idx="6">
                  <c:v>17.451714787309207</c:v>
                </c:pt>
                <c:pt idx="7">
                  <c:v>22.408445351690322</c:v>
                </c:pt>
                <c:pt idx="8">
                  <c:v>28.773013380028654</c:v>
                </c:pt>
                <c:pt idx="9">
                  <c:v>36.945280494653254</c:v>
                </c:pt>
                <c:pt idx="10">
                  <c:v>47.438679181792629</c:v>
                </c:pt>
                <c:pt idx="11">
                  <c:v>60.912469803517368</c:v>
                </c:pt>
                <c:pt idx="12">
                  <c:v>78.213159420940855</c:v>
                </c:pt>
                <c:pt idx="13">
                  <c:v>100.42768461593835</c:v>
                </c:pt>
                <c:pt idx="14">
                  <c:v>128.95169958596532</c:v>
                </c:pt>
                <c:pt idx="15">
                  <c:v>165.57725979346156</c:v>
                </c:pt>
                <c:pt idx="16">
                  <c:v>212.60541000031392</c:v>
                </c:pt>
                <c:pt idx="17">
                  <c:v>272.99075016572118</c:v>
                </c:pt>
                <c:pt idx="18">
                  <c:v>350.52706173343927</c:v>
                </c:pt>
                <c:pt idx="19">
                  <c:v>450.08565650260903</c:v>
                </c:pt>
                <c:pt idx="20">
                  <c:v>577.92142263593837</c:v>
                </c:pt>
                <c:pt idx="21">
                  <c:v>742.06579551288303</c:v>
                </c:pt>
                <c:pt idx="22">
                  <c:v>952.83134229314999</c:v>
                </c:pt>
                <c:pt idx="23">
                  <c:v>1223.459661321102</c:v>
                </c:pt>
                <c:pt idx="24">
                  <c:v>1570.9533014284711</c:v>
                </c:pt>
                <c:pt idx="25">
                  <c:v>2017.1439674636756</c:v>
                </c:pt>
                <c:pt idx="26">
                  <c:v>2590.06412334171</c:v>
                </c:pt>
                <c:pt idx="27">
                  <c:v>3325.7081652218089</c:v>
                </c:pt>
                <c:pt idx="28">
                  <c:v>4270.2938126307581</c:v>
                </c:pt>
                <c:pt idx="29">
                  <c:v>5483.165792142292</c:v>
                </c:pt>
                <c:pt idx="30">
                  <c:v>7040.5242410234778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6-49B5-AC0E-2275666A73CC}"/>
            </c:ext>
          </c:extLst>
        </c:ser>
        <c:ser>
          <c:idx val="3"/>
          <c:order val="3"/>
          <c:tx>
            <c:strRef>
              <c:f>'Multiple data for exp growth'!$G$8</c:f>
              <c:strCache>
                <c:ptCount val="1"/>
                <c:pt idx="0">
                  <c:v>Spain - daily cases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growth'!$G$11:$G$45</c:f>
              <c:numCache>
                <c:formatCode>General</c:formatCode>
                <c:ptCount val="35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25</c:v>
                </c:pt>
                <c:pt idx="7">
                  <c:v>26</c:v>
                </c:pt>
                <c:pt idx="8">
                  <c:v>36</c:v>
                </c:pt>
                <c:pt idx="9">
                  <c:v>45</c:v>
                </c:pt>
                <c:pt idx="10">
                  <c:v>62</c:v>
                </c:pt>
                <c:pt idx="11">
                  <c:v>54</c:v>
                </c:pt>
                <c:pt idx="12">
                  <c:v>119</c:v>
                </c:pt>
                <c:pt idx="13">
                  <c:v>124</c:v>
                </c:pt>
                <c:pt idx="14">
                  <c:v>149</c:v>
                </c:pt>
                <c:pt idx="15">
                  <c:v>557</c:v>
                </c:pt>
                <c:pt idx="16">
                  <c:v>464</c:v>
                </c:pt>
                <c:pt idx="17">
                  <c:v>582</c:v>
                </c:pt>
                <c:pt idx="18">
                  <c:v>869</c:v>
                </c:pt>
                <c:pt idx="19">
                  <c:v>2086</c:v>
                </c:pt>
                <c:pt idx="20">
                  <c:v>1159</c:v>
                </c:pt>
                <c:pt idx="21">
                  <c:v>1597</c:v>
                </c:pt>
                <c:pt idx="22">
                  <c:v>1954</c:v>
                </c:pt>
                <c:pt idx="23">
                  <c:v>1884</c:v>
                </c:pt>
                <c:pt idx="24">
                  <c:v>2943</c:v>
                </c:pt>
                <c:pt idx="25">
                  <c:v>3308</c:v>
                </c:pt>
                <c:pt idx="26">
                  <c:v>3494</c:v>
                </c:pt>
                <c:pt idx="27">
                  <c:v>3803</c:v>
                </c:pt>
                <c:pt idx="28">
                  <c:v>3390</c:v>
                </c:pt>
                <c:pt idx="29">
                  <c:v>6716</c:v>
                </c:pt>
                <c:pt idx="30">
                  <c:v>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6-49B5-AC0E-2275666A73CC}"/>
            </c:ext>
          </c:extLst>
        </c:ser>
        <c:ser>
          <c:idx val="4"/>
          <c:order val="4"/>
          <c:tx>
            <c:strRef>
              <c:f>'Multiple data for exp growth'!$H$8</c:f>
              <c:strCache>
                <c:ptCount val="1"/>
                <c:pt idx="0">
                  <c:v>Sweden - EXP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growth'!$H$11:$H$45</c:f>
              <c:numCache>
                <c:formatCode>General</c:formatCode>
                <c:ptCount val="35"/>
                <c:pt idx="0">
                  <c:v>2.3364023492142145</c:v>
                </c:pt>
                <c:pt idx="1">
                  <c:v>3</c:v>
                </c:pt>
                <c:pt idx="2">
                  <c:v>3.8520762500632242</c:v>
                </c:pt>
                <c:pt idx="3">
                  <c:v>4.9461638121003846</c:v>
                </c:pt>
                <c:pt idx="4">
                  <c:v>6.3510000498380244</c:v>
                </c:pt>
                <c:pt idx="5">
                  <c:v>8.1548454853771357</c:v>
                </c:pt>
                <c:pt idx="6">
                  <c:v>10.471028872385524</c:v>
                </c:pt>
                <c:pt idx="7">
                  <c:v>13.445067211014194</c:v>
                </c:pt>
                <c:pt idx="8">
                  <c:v>17.263808028017191</c:v>
                </c:pt>
                <c:pt idx="9">
                  <c:v>22.167168296791949</c:v>
                </c:pt>
                <c:pt idx="10">
                  <c:v>28.463207509075581</c:v>
                </c:pt>
                <c:pt idx="11">
                  <c:v>36.547481882110418</c:v>
                </c:pt>
                <c:pt idx="12">
                  <c:v>46.927895652564516</c:v>
                </c:pt>
                <c:pt idx="13">
                  <c:v>60.256610769563004</c:v>
                </c:pt>
                <c:pt idx="14">
                  <c:v>77.371019751579183</c:v>
                </c:pt>
                <c:pt idx="15">
                  <c:v>99.346355876076927</c:v>
                </c:pt>
                <c:pt idx="16">
                  <c:v>127.56324600018834</c:v>
                </c:pt>
                <c:pt idx="17">
                  <c:v>163.79445009943271</c:v>
                </c:pt>
                <c:pt idx="18">
                  <c:v>210.31623704006358</c:v>
                </c:pt>
                <c:pt idx="19">
                  <c:v>270.05139390156546</c:v>
                </c:pt>
                <c:pt idx="20">
                  <c:v>346.75285358156299</c:v>
                </c:pt>
                <c:pt idx="21">
                  <c:v>445.23947730772977</c:v>
                </c:pt>
                <c:pt idx="22">
                  <c:v>571.69880537588995</c:v>
                </c:pt>
                <c:pt idx="23">
                  <c:v>734.07579679266109</c:v>
                </c:pt>
                <c:pt idx="24">
                  <c:v>942.57198085708262</c:v>
                </c:pt>
                <c:pt idx="25">
                  <c:v>1210.2863804782053</c:v>
                </c:pt>
                <c:pt idx="26">
                  <c:v>1554.0384740050258</c:v>
                </c:pt>
                <c:pt idx="27">
                  <c:v>1995.4248991330855</c:v>
                </c:pt>
                <c:pt idx="28">
                  <c:v>2562.1762875784548</c:v>
                </c:pt>
                <c:pt idx="29">
                  <c:v>3289.8994752853755</c:v>
                </c:pt>
                <c:pt idx="30">
                  <c:v>4224.314544614087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6-49B5-AC0E-2275666A73CC}"/>
            </c:ext>
          </c:extLst>
        </c:ser>
        <c:ser>
          <c:idx val="5"/>
          <c:order val="5"/>
          <c:tx>
            <c:strRef>
              <c:f>'Multiple data for exp growth'!$I$8</c:f>
              <c:strCache>
                <c:ptCount val="1"/>
                <c:pt idx="0">
                  <c:v>Sweden - daily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growth'!$I$11:$I$45</c:f>
              <c:numCache>
                <c:formatCode>General</c:formatCode>
                <c:ptCount val="3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15</c:v>
                </c:pt>
                <c:pt idx="10">
                  <c:v>22</c:v>
                </c:pt>
                <c:pt idx="11">
                  <c:v>42</c:v>
                </c:pt>
                <c:pt idx="12">
                  <c:v>43</c:v>
                </c:pt>
                <c:pt idx="13">
                  <c:v>24</c:v>
                </c:pt>
                <c:pt idx="14">
                  <c:v>42</c:v>
                </c:pt>
                <c:pt idx="15">
                  <c:v>57</c:v>
                </c:pt>
                <c:pt idx="16">
                  <c:v>96</c:v>
                </c:pt>
                <c:pt idx="17">
                  <c:v>144</c:v>
                </c:pt>
                <c:pt idx="18">
                  <c:v>187</c:v>
                </c:pt>
                <c:pt idx="19">
                  <c:v>127</c:v>
                </c:pt>
                <c:pt idx="20">
                  <c:v>127</c:v>
                </c:pt>
                <c:pt idx="21">
                  <c:v>91</c:v>
                </c:pt>
                <c:pt idx="22">
                  <c:v>89</c:v>
                </c:pt>
                <c:pt idx="23">
                  <c:v>75</c:v>
                </c:pt>
                <c:pt idx="24">
                  <c:v>96</c:v>
                </c:pt>
                <c:pt idx="25">
                  <c:v>147</c:v>
                </c:pt>
                <c:pt idx="26">
                  <c:v>200</c:v>
                </c:pt>
                <c:pt idx="27">
                  <c:v>131</c:v>
                </c:pt>
                <c:pt idx="28">
                  <c:v>161</c:v>
                </c:pt>
                <c:pt idx="29">
                  <c:v>112</c:v>
                </c:pt>
                <c:pt idx="3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6-49B5-AC0E-2275666A73CC}"/>
            </c:ext>
          </c:extLst>
        </c:ser>
        <c:ser>
          <c:idx val="6"/>
          <c:order val="6"/>
          <c:tx>
            <c:strRef>
              <c:f>'Multiple data for exp growth'!$J$8</c:f>
              <c:strCache>
                <c:ptCount val="1"/>
                <c:pt idx="0">
                  <c:v>UK - EXP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growth'!$J$11:$J$45</c:f>
              <c:numCache>
                <c:formatCode>General</c:formatCode>
                <c:ptCount val="35"/>
                <c:pt idx="0">
                  <c:v>5.4516054814998345</c:v>
                </c:pt>
                <c:pt idx="1">
                  <c:v>7</c:v>
                </c:pt>
                <c:pt idx="2">
                  <c:v>8.9881779168141893</c:v>
                </c:pt>
                <c:pt idx="3">
                  <c:v>11.541048894900896</c:v>
                </c:pt>
                <c:pt idx="4">
                  <c:v>14.819000116288723</c:v>
                </c:pt>
                <c:pt idx="5">
                  <c:v>19.027972799213316</c:v>
                </c:pt>
                <c:pt idx="6">
                  <c:v>24.43240070223289</c:v>
                </c:pt>
                <c:pt idx="7">
                  <c:v>31.371823492366453</c:v>
                </c:pt>
                <c:pt idx="8">
                  <c:v>40.282218732040114</c:v>
                </c:pt>
                <c:pt idx="9">
                  <c:v>51.723392692514551</c:v>
                </c:pt>
                <c:pt idx="10">
                  <c:v>66.414150854509685</c:v>
                </c:pt>
                <c:pt idx="11">
                  <c:v>85.277457724924318</c:v>
                </c:pt>
                <c:pt idx="12">
                  <c:v>109.49842318931719</c:v>
                </c:pt>
                <c:pt idx="13">
                  <c:v>140.59875846231367</c:v>
                </c:pt>
                <c:pt idx="14">
                  <c:v>180.53237942035145</c:v>
                </c:pt>
                <c:pt idx="15">
                  <c:v>231.80816371084617</c:v>
                </c:pt>
                <c:pt idx="16">
                  <c:v>297.64757400043948</c:v>
                </c:pt>
                <c:pt idx="17">
                  <c:v>382.18705023200965</c:v>
                </c:pt>
                <c:pt idx="18">
                  <c:v>490.73788642681501</c:v>
                </c:pt>
                <c:pt idx="19">
                  <c:v>630.11991910365271</c:v>
                </c:pt>
                <c:pt idx="20">
                  <c:v>809.08999169031358</c:v>
                </c:pt>
                <c:pt idx="21">
                  <c:v>1038.8921137180362</c:v>
                </c:pt>
                <c:pt idx="22">
                  <c:v>1333.9638792104099</c:v>
                </c:pt>
                <c:pt idx="23">
                  <c:v>1712.8435258495426</c:v>
                </c:pt>
                <c:pt idx="24">
                  <c:v>2199.3346219998593</c:v>
                </c:pt>
                <c:pt idx="25">
                  <c:v>2824.0015544491457</c:v>
                </c:pt>
                <c:pt idx="26">
                  <c:v>3626.0897726783937</c:v>
                </c:pt>
                <c:pt idx="27">
                  <c:v>4655.9914313105328</c:v>
                </c:pt>
                <c:pt idx="28">
                  <c:v>5978.411337683061</c:v>
                </c:pt>
                <c:pt idx="29">
                  <c:v>7676.43210899921</c:v>
                </c:pt>
                <c:pt idx="30">
                  <c:v>9856.7339374328694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6-49B5-AC0E-2275666A73CC}"/>
            </c:ext>
          </c:extLst>
        </c:ser>
        <c:ser>
          <c:idx val="7"/>
          <c:order val="7"/>
          <c:tx>
            <c:strRef>
              <c:f>'Multiple data for exp growth'!$K$8</c:f>
              <c:strCache>
                <c:ptCount val="1"/>
                <c:pt idx="0">
                  <c:v>UK - cumulative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growth'!$K$11:$K$45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23</c:v>
                </c:pt>
                <c:pt idx="7">
                  <c:v>35</c:v>
                </c:pt>
                <c:pt idx="8">
                  <c:v>40</c:v>
                </c:pt>
                <c:pt idx="9">
                  <c:v>51</c:v>
                </c:pt>
                <c:pt idx="10">
                  <c:v>85</c:v>
                </c:pt>
                <c:pt idx="11">
                  <c:v>114</c:v>
                </c:pt>
                <c:pt idx="12">
                  <c:v>160</c:v>
                </c:pt>
                <c:pt idx="13">
                  <c:v>206</c:v>
                </c:pt>
                <c:pt idx="14">
                  <c:v>271</c:v>
                </c:pt>
                <c:pt idx="15">
                  <c:v>321</c:v>
                </c:pt>
                <c:pt idx="16">
                  <c:v>373</c:v>
                </c:pt>
                <c:pt idx="17">
                  <c:v>456</c:v>
                </c:pt>
                <c:pt idx="18">
                  <c:v>590</c:v>
                </c:pt>
                <c:pt idx="19">
                  <c:v>797</c:v>
                </c:pt>
                <c:pt idx="20">
                  <c:v>1140</c:v>
                </c:pt>
                <c:pt idx="21">
                  <c:v>1391</c:v>
                </c:pt>
                <c:pt idx="22">
                  <c:v>1543</c:v>
                </c:pt>
                <c:pt idx="23">
                  <c:v>1950</c:v>
                </c:pt>
                <c:pt idx="24">
                  <c:v>2626</c:v>
                </c:pt>
                <c:pt idx="25">
                  <c:v>3269</c:v>
                </c:pt>
                <c:pt idx="26">
                  <c:v>3983</c:v>
                </c:pt>
                <c:pt idx="27">
                  <c:v>5018</c:v>
                </c:pt>
                <c:pt idx="28">
                  <c:v>5683</c:v>
                </c:pt>
                <c:pt idx="29">
                  <c:v>6650</c:v>
                </c:pt>
                <c:pt idx="30">
                  <c:v>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6-49B5-AC0E-2275666A73CC}"/>
            </c:ext>
          </c:extLst>
        </c:ser>
        <c:ser>
          <c:idx val="8"/>
          <c:order val="8"/>
          <c:tx>
            <c:strRef>
              <c:f>'Multiple data for exp growth'!$M$8</c:f>
              <c:strCache>
                <c:ptCount val="1"/>
                <c:pt idx="0">
                  <c:v>Italy - EXP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growth'!$M$11:$M$45</c:f>
              <c:numCache>
                <c:formatCode>General</c:formatCode>
                <c:ptCount val="35"/>
                <c:pt idx="0">
                  <c:v>101.24410179928263</c:v>
                </c:pt>
                <c:pt idx="1">
                  <c:v>130</c:v>
                </c:pt>
                <c:pt idx="2">
                  <c:v>166.92330416940638</c:v>
                </c:pt>
                <c:pt idx="3">
                  <c:v>214.33376519101665</c:v>
                </c:pt>
                <c:pt idx="4">
                  <c:v>275.21000215964773</c:v>
                </c:pt>
                <c:pt idx="5">
                  <c:v>353.37663769967588</c:v>
                </c:pt>
                <c:pt idx="6">
                  <c:v>453.7445844700394</c:v>
                </c:pt>
                <c:pt idx="7">
                  <c:v>582.61957914394839</c:v>
                </c:pt>
                <c:pt idx="8">
                  <c:v>748.098347880745</c:v>
                </c:pt>
                <c:pt idx="9">
                  <c:v>960.57729286098458</c:v>
                </c:pt>
                <c:pt idx="10">
                  <c:v>1233.4056587266084</c:v>
                </c:pt>
                <c:pt idx="11">
                  <c:v>1583.7242148914515</c:v>
                </c:pt>
                <c:pt idx="12">
                  <c:v>2033.5421449444623</c:v>
                </c:pt>
                <c:pt idx="13">
                  <c:v>2611.1198000143968</c:v>
                </c:pt>
                <c:pt idx="14">
                  <c:v>3352.744189235098</c:v>
                </c:pt>
                <c:pt idx="15">
                  <c:v>4305.0087546300001</c:v>
                </c:pt>
                <c:pt idx="16">
                  <c:v>5527.7406600081622</c:v>
                </c:pt>
                <c:pt idx="17">
                  <c:v>7097.7595043087504</c:v>
                </c:pt>
                <c:pt idx="18">
                  <c:v>9113.7036050694205</c:v>
                </c:pt>
                <c:pt idx="19">
                  <c:v>11702.227069067836</c:v>
                </c:pt>
                <c:pt idx="20">
                  <c:v>15025.956988534395</c:v>
                </c:pt>
                <c:pt idx="21">
                  <c:v>19293.710683334957</c:v>
                </c:pt>
                <c:pt idx="22">
                  <c:v>24773.614899621898</c:v>
                </c:pt>
                <c:pt idx="23">
                  <c:v>31809.95119434865</c:v>
                </c:pt>
                <c:pt idx="24">
                  <c:v>40844.785837140247</c:v>
                </c:pt>
                <c:pt idx="25">
                  <c:v>52445.743154055563</c:v>
                </c:pt>
                <c:pt idx="26">
                  <c:v>67341.667206884464</c:v>
                </c:pt>
                <c:pt idx="27">
                  <c:v>86468.412295767033</c:v>
                </c:pt>
                <c:pt idx="28">
                  <c:v>111027.63912839971</c:v>
                </c:pt>
                <c:pt idx="29">
                  <c:v>142562.31059569962</c:v>
                </c:pt>
                <c:pt idx="30">
                  <c:v>183053.63026661042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6-49B5-AC0E-2275666A73CC}"/>
            </c:ext>
          </c:extLst>
        </c:ser>
        <c:ser>
          <c:idx val="9"/>
          <c:order val="9"/>
          <c:tx>
            <c:strRef>
              <c:f>'Multiple data for exp growth'!$N$8</c:f>
              <c:strCache>
                <c:ptCount val="1"/>
                <c:pt idx="0">
                  <c:v>Italy - hospitalisations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growth'!$N$11:$N$45</c:f>
              <c:numCache>
                <c:formatCode>General</c:formatCode>
                <c:ptCount val="35"/>
                <c:pt idx="0">
                  <c:v>54</c:v>
                </c:pt>
                <c:pt idx="1">
                  <c:v>101</c:v>
                </c:pt>
                <c:pt idx="2">
                  <c:v>114</c:v>
                </c:pt>
                <c:pt idx="3">
                  <c:v>128</c:v>
                </c:pt>
                <c:pt idx="4">
                  <c:v>248</c:v>
                </c:pt>
                <c:pt idx="5">
                  <c:v>345</c:v>
                </c:pt>
                <c:pt idx="6">
                  <c:v>401</c:v>
                </c:pt>
                <c:pt idx="7">
                  <c:v>639</c:v>
                </c:pt>
                <c:pt idx="8">
                  <c:v>742</c:v>
                </c:pt>
                <c:pt idx="9">
                  <c:v>1034</c:v>
                </c:pt>
                <c:pt idx="10">
                  <c:v>1346</c:v>
                </c:pt>
                <c:pt idx="11">
                  <c:v>1790</c:v>
                </c:pt>
                <c:pt idx="12">
                  <c:v>2394</c:v>
                </c:pt>
                <c:pt idx="13">
                  <c:v>2651</c:v>
                </c:pt>
                <c:pt idx="14">
                  <c:v>3557</c:v>
                </c:pt>
                <c:pt idx="15">
                  <c:v>4316</c:v>
                </c:pt>
                <c:pt idx="16">
                  <c:v>5038</c:v>
                </c:pt>
                <c:pt idx="17">
                  <c:v>5838</c:v>
                </c:pt>
                <c:pt idx="18">
                  <c:v>6650</c:v>
                </c:pt>
                <c:pt idx="19">
                  <c:v>7426</c:v>
                </c:pt>
                <c:pt idx="20">
                  <c:v>8372</c:v>
                </c:pt>
                <c:pt idx="21">
                  <c:v>9663</c:v>
                </c:pt>
                <c:pt idx="22">
                  <c:v>11025</c:v>
                </c:pt>
                <c:pt idx="23">
                  <c:v>12894</c:v>
                </c:pt>
                <c:pt idx="24">
                  <c:v>14363</c:v>
                </c:pt>
                <c:pt idx="25">
                  <c:v>15757</c:v>
                </c:pt>
                <c:pt idx="26">
                  <c:v>16020</c:v>
                </c:pt>
                <c:pt idx="27">
                  <c:v>17708</c:v>
                </c:pt>
                <c:pt idx="28">
                  <c:v>19846</c:v>
                </c:pt>
                <c:pt idx="29">
                  <c:v>20692</c:v>
                </c:pt>
                <c:pt idx="30">
                  <c:v>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A6-49B5-AC0E-2275666A73CC}"/>
            </c:ext>
          </c:extLst>
        </c:ser>
        <c:ser>
          <c:idx val="10"/>
          <c:order val="10"/>
          <c:tx>
            <c:strRef>
              <c:f>'Multiple data for exp growth'!$O$8</c:f>
              <c:strCache>
                <c:ptCount val="1"/>
                <c:pt idx="0">
                  <c:v>Italy - daily cases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growth'!$O$11:$O$45</c:f>
              <c:numCache>
                <c:formatCode>General</c:formatCode>
                <c:ptCount val="35"/>
                <c:pt idx="0">
                  <c:v>53</c:v>
                </c:pt>
                <c:pt idx="1">
                  <c:v>97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A6-49B5-AC0E-2275666A73CC}"/>
            </c:ext>
          </c:extLst>
        </c:ser>
        <c:ser>
          <c:idx val="11"/>
          <c:order val="11"/>
          <c:tx>
            <c:strRef>
              <c:f>'Multiple data for exp growth'!$P$8</c:f>
              <c:strCache>
                <c:ptCount val="1"/>
                <c:pt idx="0">
                  <c:v>Italy - cumulative cases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growth'!$P$11:$P$45</c:f>
              <c:numCache>
                <c:formatCode>General</c:formatCode>
                <c:ptCount val="35"/>
                <c:pt idx="0">
                  <c:v>132</c:v>
                </c:pt>
                <c:pt idx="1">
                  <c:v>229</c:v>
                </c:pt>
                <c:pt idx="2">
                  <c:v>322</c:v>
                </c:pt>
                <c:pt idx="3">
                  <c:v>400</c:v>
                </c:pt>
                <c:pt idx="4">
                  <c:v>650</c:v>
                </c:pt>
                <c:pt idx="5">
                  <c:v>888</c:v>
                </c:pt>
                <c:pt idx="6">
                  <c:v>1128</c:v>
                </c:pt>
                <c:pt idx="7">
                  <c:v>1694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A6-49B5-AC0E-2275666A73CC}"/>
            </c:ext>
          </c:extLst>
        </c:ser>
        <c:ser>
          <c:idx val="12"/>
          <c:order val="12"/>
          <c:tx>
            <c:strRef>
              <c:f>'Multiple data for exp growth'!$Q$8</c:f>
              <c:strCache>
                <c:ptCount val="1"/>
                <c:pt idx="0">
                  <c:v>Italy - cumulative deaths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growth'!$Q$11:$Q$45</c:f>
              <c:numCache>
                <c:formatCode>General</c:formatCode>
                <c:ptCount val="3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34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A6-49B5-AC0E-2275666A73CC}"/>
            </c:ext>
          </c:extLst>
        </c:ser>
        <c:ser>
          <c:idx val="13"/>
          <c:order val="13"/>
          <c:tx>
            <c:strRef>
              <c:f>'Multiple data for exp growth'!$R$8</c:f>
              <c:strCache>
                <c:ptCount val="1"/>
                <c:pt idx="0">
                  <c:v>France - cumulative cases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growth'!$R$11:$R$45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37</c:v>
                </c:pt>
                <c:pt idx="5">
                  <c:v>74</c:v>
                </c:pt>
                <c:pt idx="6">
                  <c:v>105</c:v>
                </c:pt>
                <c:pt idx="7">
                  <c:v>147</c:v>
                </c:pt>
                <c:pt idx="8">
                  <c:v>191</c:v>
                </c:pt>
                <c:pt idx="9">
                  <c:v>251</c:v>
                </c:pt>
                <c:pt idx="10">
                  <c:v>344</c:v>
                </c:pt>
                <c:pt idx="11">
                  <c:v>553</c:v>
                </c:pt>
                <c:pt idx="12">
                  <c:v>751</c:v>
                </c:pt>
                <c:pt idx="13">
                  <c:v>980</c:v>
                </c:pt>
                <c:pt idx="14">
                  <c:v>1204</c:v>
                </c:pt>
                <c:pt idx="15">
                  <c:v>1606</c:v>
                </c:pt>
                <c:pt idx="16">
                  <c:v>2026</c:v>
                </c:pt>
                <c:pt idx="17">
                  <c:v>2281</c:v>
                </c:pt>
                <c:pt idx="18">
                  <c:v>2876</c:v>
                </c:pt>
                <c:pt idx="19">
                  <c:v>3661</c:v>
                </c:pt>
                <c:pt idx="20">
                  <c:v>4499</c:v>
                </c:pt>
                <c:pt idx="21">
                  <c:v>5423</c:v>
                </c:pt>
                <c:pt idx="22">
                  <c:v>6633</c:v>
                </c:pt>
                <c:pt idx="23">
                  <c:v>7730</c:v>
                </c:pt>
                <c:pt idx="24">
                  <c:v>9134</c:v>
                </c:pt>
                <c:pt idx="25">
                  <c:v>10995</c:v>
                </c:pt>
                <c:pt idx="26">
                  <c:v>12612</c:v>
                </c:pt>
                <c:pt idx="27">
                  <c:v>14459</c:v>
                </c:pt>
                <c:pt idx="28">
                  <c:v>16018</c:v>
                </c:pt>
                <c:pt idx="29">
                  <c:v>19856</c:v>
                </c:pt>
                <c:pt idx="30">
                  <c:v>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A6-49B5-AC0E-2275666A73CC}"/>
            </c:ext>
          </c:extLst>
        </c:ser>
        <c:ser>
          <c:idx val="14"/>
          <c:order val="14"/>
          <c:tx>
            <c:strRef>
              <c:f>'Multiple data for exp growth'!$S$8</c:f>
              <c:strCache>
                <c:ptCount val="1"/>
                <c:pt idx="0">
                  <c:v>Netherlands - cumulative cases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growth'!$S$11:$S$45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19</c:v>
                </c:pt>
                <c:pt idx="9">
                  <c:v>24</c:v>
                </c:pt>
                <c:pt idx="10">
                  <c:v>38</c:v>
                </c:pt>
                <c:pt idx="11">
                  <c:v>82</c:v>
                </c:pt>
                <c:pt idx="12">
                  <c:v>128</c:v>
                </c:pt>
                <c:pt idx="13">
                  <c:v>188</c:v>
                </c:pt>
                <c:pt idx="14">
                  <c:v>265</c:v>
                </c:pt>
                <c:pt idx="15">
                  <c:v>321</c:v>
                </c:pt>
                <c:pt idx="16">
                  <c:v>382</c:v>
                </c:pt>
                <c:pt idx="17">
                  <c:v>503</c:v>
                </c:pt>
                <c:pt idx="18">
                  <c:v>614</c:v>
                </c:pt>
                <c:pt idx="19">
                  <c:v>804</c:v>
                </c:pt>
                <c:pt idx="20">
                  <c:v>959</c:v>
                </c:pt>
                <c:pt idx="21">
                  <c:v>1135</c:v>
                </c:pt>
                <c:pt idx="22">
                  <c:v>1413</c:v>
                </c:pt>
                <c:pt idx="23">
                  <c:v>1705</c:v>
                </c:pt>
                <c:pt idx="24">
                  <c:v>2051</c:v>
                </c:pt>
                <c:pt idx="25">
                  <c:v>2460</c:v>
                </c:pt>
                <c:pt idx="26">
                  <c:v>2994</c:v>
                </c:pt>
                <c:pt idx="27">
                  <c:v>3631</c:v>
                </c:pt>
                <c:pt idx="28">
                  <c:v>4204</c:v>
                </c:pt>
                <c:pt idx="29">
                  <c:v>4749</c:v>
                </c:pt>
                <c:pt idx="30">
                  <c:v>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A6-49B5-AC0E-2275666A73CC}"/>
            </c:ext>
          </c:extLst>
        </c:ser>
        <c:ser>
          <c:idx val="15"/>
          <c:order val="15"/>
          <c:tx>
            <c:strRef>
              <c:f>'Multiple data for exp growth'!$U$8</c:f>
              <c:strCache>
                <c:ptCount val="1"/>
                <c:pt idx="0">
                  <c:v>EXP with r=0.18 (DT=3.85d)</c:v>
                </c:pt>
              </c:strCache>
            </c:strRef>
          </c:tx>
          <c:spPr>
            <a:ln w="635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'Multiple data for exp growth'!$B$11:$B$34</c:f>
              <c:numCache>
                <c:formatCode>d\-mmm</c:formatCode>
                <c:ptCount val="2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</c:numCache>
            </c:numRef>
          </c:cat>
          <c:val>
            <c:numRef>
              <c:f>'Multiple data for exp growth'!$U$11:$U$45</c:f>
              <c:numCache>
                <c:formatCode>General</c:formatCode>
                <c:ptCount val="35"/>
                <c:pt idx="0">
                  <c:v>41.763510570563597</c:v>
                </c:pt>
                <c:pt idx="1">
                  <c:v>50</c:v>
                </c:pt>
                <c:pt idx="2">
                  <c:v>59.860868156090504</c:v>
                </c:pt>
                <c:pt idx="3">
                  <c:v>71.666470728017003</c:v>
                </c:pt>
                <c:pt idx="4">
                  <c:v>85.800343109242931</c:v>
                </c:pt>
                <c:pt idx="5">
                  <c:v>102.72166053219438</c:v>
                </c:pt>
                <c:pt idx="6">
                  <c:v>122.98015555784747</c:v>
                </c:pt>
                <c:pt idx="7">
                  <c:v>147.23397755327622</c:v>
                </c:pt>
                <c:pt idx="8">
                  <c:v>176.27107436826913</c:v>
                </c:pt>
                <c:pt idx="9">
                  <c:v>211.0347908498276</c:v>
                </c:pt>
                <c:pt idx="10">
                  <c:v>252.65451582819333</c:v>
                </c:pt>
                <c:pt idx="11">
                  <c:v>302.48237322064722</c:v>
                </c:pt>
                <c:pt idx="12">
                  <c:v>362.13714925805061</c:v>
                </c:pt>
                <c:pt idx="13">
                  <c:v>433.55688292317279</c:v>
                </c:pt>
                <c:pt idx="14">
                  <c:v>519.06182813659211</c:v>
                </c:pt>
                <c:pt idx="15">
                  <c:v>621.42983317887717</c:v>
                </c:pt>
                <c:pt idx="16">
                  <c:v>743.98658624364145</c:v>
                </c:pt>
                <c:pt idx="17">
                  <c:v>890.71365898060981</c:v>
                </c:pt>
                <c:pt idx="18">
                  <c:v>1066.3778581013451</c:v>
                </c:pt>
                <c:pt idx="19">
                  <c:v>1276.686087367576</c:v>
                </c:pt>
                <c:pt idx="20">
                  <c:v>1528.4707510525104</c:v>
                </c:pt>
                <c:pt idx="21">
                  <c:v>1829.9117221838987</c:v>
                </c:pt>
                <c:pt idx="22">
                  <c:v>2190.8020867786981</c:v>
                </c:pt>
                <c:pt idx="23">
                  <c:v>2622.8662974549525</c:v>
                </c:pt>
                <c:pt idx="24">
                  <c:v>3140.1410724600828</c:v>
                </c:pt>
                <c:pt idx="25">
                  <c:v>3759.4314146011557</c:v>
                </c:pt>
                <c:pt idx="26">
                  <c:v>4500.8565650260907</c:v>
                </c:pt>
                <c:pt idx="27">
                  <c:v>5388.5036285700235</c:v>
                </c:pt>
                <c:pt idx="28">
                  <c:v>6451.2101053689066</c:v>
                </c:pt>
                <c:pt idx="29">
                  <c:v>7723.5007512945431</c:v>
                </c:pt>
                <c:pt idx="30">
                  <c:v>9246.7092035341702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A6-49B5-AC0E-2275666A73CC}"/>
            </c:ext>
          </c:extLst>
        </c:ser>
        <c:ser>
          <c:idx val="16"/>
          <c:order val="16"/>
          <c:tx>
            <c:strRef>
              <c:f>'Multiple data for exp growth'!$V$8</c:f>
              <c:strCache>
                <c:ptCount val="1"/>
                <c:pt idx="0">
                  <c:v>EXP with r=0.18 (DT=3.85d)</c:v>
                </c:pt>
              </c:strCache>
            </c:strRef>
          </c:tx>
          <c:spPr>
            <a:ln w="6350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'Multiple data for exp growth'!$V$11:$V$45</c:f>
              <c:numCache>
                <c:formatCode>General</c:formatCode>
                <c:ptCount val="35"/>
                <c:pt idx="0">
                  <c:v>1.670540422822544</c:v>
                </c:pt>
                <c:pt idx="1">
                  <c:v>2</c:v>
                </c:pt>
                <c:pt idx="2">
                  <c:v>2.3944347262436203</c:v>
                </c:pt>
                <c:pt idx="3">
                  <c:v>2.8666588291206803</c:v>
                </c:pt>
                <c:pt idx="4">
                  <c:v>3.4320137243697171</c:v>
                </c:pt>
                <c:pt idx="5">
                  <c:v>4.1088664212877752</c:v>
                </c:pt>
                <c:pt idx="6">
                  <c:v>4.9192062223138988</c:v>
                </c:pt>
                <c:pt idx="7">
                  <c:v>5.8893591021310483</c:v>
                </c:pt>
                <c:pt idx="8">
                  <c:v>7.0508429747307648</c:v>
                </c:pt>
                <c:pt idx="9">
                  <c:v>8.4413916339931045</c:v>
                </c:pt>
                <c:pt idx="10">
                  <c:v>10.106180633127734</c:v>
                </c:pt>
                <c:pt idx="11">
                  <c:v>12.09929492882589</c:v>
                </c:pt>
                <c:pt idx="12">
                  <c:v>14.485485970322024</c:v>
                </c:pt>
                <c:pt idx="13">
                  <c:v>17.342275316926912</c:v>
                </c:pt>
                <c:pt idx="14">
                  <c:v>20.762473125463686</c:v>
                </c:pt>
                <c:pt idx="15">
                  <c:v>24.857193327155088</c:v>
                </c:pt>
                <c:pt idx="16">
                  <c:v>29.75946344974566</c:v>
                </c:pt>
                <c:pt idx="17">
                  <c:v>35.628546359224394</c:v>
                </c:pt>
                <c:pt idx="18">
                  <c:v>42.655114324053805</c:v>
                </c:pt>
                <c:pt idx="19">
                  <c:v>51.067443494703035</c:v>
                </c:pt>
                <c:pt idx="20">
                  <c:v>61.138830042100416</c:v>
                </c:pt>
                <c:pt idx="21">
                  <c:v>73.196468887355948</c:v>
                </c:pt>
                <c:pt idx="22">
                  <c:v>87.632083471147922</c:v>
                </c:pt>
                <c:pt idx="23">
                  <c:v>104.9146518981981</c:v>
                </c:pt>
                <c:pt idx="24">
                  <c:v>125.6056428984033</c:v>
                </c:pt>
                <c:pt idx="25">
                  <c:v>150.37725658404622</c:v>
                </c:pt>
                <c:pt idx="26">
                  <c:v>180.03426260104362</c:v>
                </c:pt>
                <c:pt idx="27">
                  <c:v>215.54014514280092</c:v>
                </c:pt>
                <c:pt idx="28">
                  <c:v>258.04840421475626</c:v>
                </c:pt>
                <c:pt idx="29">
                  <c:v>308.94003005178172</c:v>
                </c:pt>
                <c:pt idx="30">
                  <c:v>369.86836814136677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A6-49B5-AC0E-2275666A73CC}"/>
            </c:ext>
          </c:extLst>
        </c:ser>
        <c:ser>
          <c:idx val="17"/>
          <c:order val="17"/>
          <c:tx>
            <c:strRef>
              <c:f>'Multiple data for exp growth'!$W$8</c:f>
              <c:strCache>
                <c:ptCount val="1"/>
                <c:pt idx="0">
                  <c:v>EXP with r=0.13 (DT=5.3d)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'Multiple data for exp growth'!$W$11:$W$45</c:f>
              <c:numCache>
                <c:formatCode>General</c:formatCode>
                <c:ptCount val="35"/>
                <c:pt idx="0">
                  <c:v>1580.5717756570104</c:v>
                </c:pt>
                <c:pt idx="1">
                  <c:v>1800</c:v>
                </c:pt>
                <c:pt idx="2">
                  <c:v>2049.891089984319</c:v>
                </c:pt>
                <c:pt idx="3">
                  <c:v>2334.4741559983891</c:v>
                </c:pt>
                <c:pt idx="4">
                  <c:v>2658.565428988757</c:v>
                </c:pt>
                <c:pt idx="5">
                  <c:v>3027.6497694579957</c:v>
                </c:pt>
                <c:pt idx="6">
                  <c:v>3447.9734922250132</c:v>
                </c:pt>
                <c:pt idx="7">
                  <c:v>3926.650077896762</c:v>
                </c:pt>
                <c:pt idx="8">
                  <c:v>4471.7805600926695</c:v>
                </c:pt>
                <c:pt idx="9">
                  <c:v>5092.5906258328077</c:v>
                </c:pt>
                <c:pt idx="10">
                  <c:v>5799.5867493512997</c:v>
                </c:pt>
                <c:pt idx="11">
                  <c:v>6604.7340017146398</c:v>
                </c:pt>
                <c:pt idx="12">
                  <c:v>7521.6585454618444</c:v>
                </c:pt>
                <c:pt idx="13">
                  <c:v>8565.8782412481378</c:v>
                </c:pt>
                <c:pt idx="14">
                  <c:v>9755.0652692361709</c:v>
                </c:pt>
                <c:pt idx="15">
                  <c:v>11109.345209790397</c:v>
                </c:pt>
                <c:pt idx="16">
                  <c:v>12651.637645060729</c:v>
                </c:pt>
                <c:pt idx="17">
                  <c:v>14408.044045733437</c:v>
                </c:pt>
                <c:pt idx="18">
                  <c:v>16408.289507472549</c:v>
                </c:pt>
                <c:pt idx="19">
                  <c:v>18686.225812917317</c:v>
                </c:pt>
                <c:pt idx="20">
                  <c:v>21280.404332963455</c:v>
                </c:pt>
                <c:pt idx="21">
                  <c:v>24234.728463003044</c:v>
                </c:pt>
                <c:pt idx="22">
                  <c:v>27599.196635832952</c:v>
                </c:pt>
                <c:pt idx="23">
                  <c:v>31430.748485843993</c:v>
                </c:pt>
                <c:pt idx="24">
                  <c:v>35794.228484816515</c:v>
                </c:pt>
                <c:pt idx="25">
                  <c:v>40763.483357715711</c:v>
                </c:pt>
                <c:pt idx="26">
                  <c:v>46422.611850947513</c:v>
                </c:pt>
                <c:pt idx="27">
                  <c:v>52867.388003920976</c:v>
                </c:pt>
                <c:pt idx="28">
                  <c:v>60206.882011100861</c:v>
                </c:pt>
                <c:pt idx="29">
                  <c:v>68565.306105718235</c:v>
                </c:pt>
                <c:pt idx="30">
                  <c:v>78084.11670453292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A6-49B5-AC0E-2275666A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579928"/>
        <c:axId val="-2039593560"/>
      </c:lineChart>
      <c:dateAx>
        <c:axId val="-2039579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039593560"/>
        <c:crosses val="autoZero"/>
        <c:auto val="1"/>
        <c:lblOffset val="100"/>
        <c:baseTimeUnit val="days"/>
      </c:dateAx>
      <c:valAx>
        <c:axId val="-20395935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57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180974</xdr:colOff>
      <xdr:row>3</xdr:row>
      <xdr:rowOff>11112</xdr:rowOff>
    </xdr:from>
    <xdr:to>
      <xdr:col>38</xdr:col>
      <xdr:colOff>219074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17711-688E-4117-9114-C2FA6DDCC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0_coronavirus_pandemic_in_Germany" TargetMode="External"/><Relationship Id="rId2" Type="http://schemas.openxmlformats.org/officeDocument/2006/relationships/hyperlink" Target="https://en.wikipedia.org/wiki/2020_coronavirus_pandemic_in_Germany" TargetMode="External"/><Relationship Id="rId1" Type="http://schemas.openxmlformats.org/officeDocument/2006/relationships/hyperlink" Target="https://en.wikipedia.org/wiki/2020_coronavirus_pandemic_in_German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2E0-F745-402F-95D1-35B23546A95D}">
  <dimension ref="A1:Z44"/>
  <sheetViews>
    <sheetView tabSelected="1" zoomScale="80" zoomScaleNormal="80" workbookViewId="0">
      <selection activeCell="X1" sqref="X1:X1048576"/>
    </sheetView>
  </sheetViews>
  <sheetFormatPr baseColWidth="10" defaultColWidth="10.6640625" defaultRowHeight="16" x14ac:dyDescent="0.2"/>
  <sheetData>
    <row r="1" spans="1:26" ht="17" thickBot="1" x14ac:dyDescent="0.25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1"/>
      <c r="Z1" s="2"/>
    </row>
    <row r="2" spans="1:26" ht="34" x14ac:dyDescent="0.2">
      <c r="A2" s="11" t="s">
        <v>0</v>
      </c>
      <c r="B2" s="12" t="s">
        <v>10</v>
      </c>
      <c r="C2" s="13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X2" s="2"/>
      <c r="Y2" s="1"/>
      <c r="Z2" s="2"/>
    </row>
    <row r="3" spans="1:26" x14ac:dyDescent="0.2">
      <c r="A3" s="5">
        <v>0.13</v>
      </c>
      <c r="B3" s="9">
        <f>LN(2)/A3</f>
        <v>5.3319013889226561</v>
      </c>
      <c r="C3" s="6">
        <v>2.3026974998218601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X3" s="2"/>
      <c r="Y3" s="1"/>
      <c r="Z3" s="2"/>
    </row>
    <row r="4" spans="1:26" x14ac:dyDescent="0.2">
      <c r="A4" s="5">
        <v>0.18</v>
      </c>
      <c r="B4" s="9">
        <f t="shared" ref="B4:B5" si="0">LN(2)/A4</f>
        <v>3.8508176697774741</v>
      </c>
      <c r="C4" s="6">
        <v>3.0691145792627701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X4" s="2"/>
      <c r="Y4" s="1"/>
      <c r="Z4" s="2"/>
    </row>
    <row r="5" spans="1:26" ht="17" thickBot="1" x14ac:dyDescent="0.25">
      <c r="A5" s="7">
        <v>0.25</v>
      </c>
      <c r="B5" s="10">
        <f t="shared" si="0"/>
        <v>2.7725887222397811</v>
      </c>
      <c r="C5" s="8">
        <v>4.47096383764758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X5" s="2"/>
      <c r="Y5" s="1"/>
      <c r="Z5" s="2"/>
    </row>
    <row r="6" spans="1:26" x14ac:dyDescent="0.2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1"/>
      <c r="Z6" s="2"/>
    </row>
    <row r="8" spans="1:26" s="14" customFormat="1" x14ac:dyDescent="0.2">
      <c r="B8" s="14" t="s">
        <v>2</v>
      </c>
      <c r="D8" s="14" t="s">
        <v>3</v>
      </c>
      <c r="E8" s="14" t="s">
        <v>12</v>
      </c>
      <c r="F8" s="14" t="s">
        <v>4</v>
      </c>
      <c r="G8" s="14" t="s">
        <v>13</v>
      </c>
      <c r="H8" s="14" t="s">
        <v>5</v>
      </c>
      <c r="I8" s="14" t="s">
        <v>14</v>
      </c>
      <c r="J8" s="14" t="s">
        <v>6</v>
      </c>
      <c r="K8" s="14" t="s">
        <v>15</v>
      </c>
      <c r="L8" s="14" t="s">
        <v>16</v>
      </c>
      <c r="M8" s="14" t="s">
        <v>7</v>
      </c>
      <c r="N8" s="14" t="s">
        <v>22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  <c r="U8" s="14" t="s">
        <v>8</v>
      </c>
      <c r="V8" s="14" t="s">
        <v>8</v>
      </c>
      <c r="W8" s="14" t="s">
        <v>9</v>
      </c>
    </row>
    <row r="9" spans="1:26" s="14" customFormat="1" x14ac:dyDescent="0.2">
      <c r="C9" s="15" t="s">
        <v>1</v>
      </c>
      <c r="D9" s="14">
        <v>23</v>
      </c>
      <c r="F9" s="14">
        <v>5</v>
      </c>
      <c r="H9" s="14">
        <v>3</v>
      </c>
      <c r="J9" s="14">
        <v>7</v>
      </c>
      <c r="M9" s="14">
        <v>130</v>
      </c>
      <c r="U9" s="14">
        <v>50</v>
      </c>
      <c r="V9" s="14">
        <v>2</v>
      </c>
      <c r="W9" s="14">
        <v>1800</v>
      </c>
    </row>
    <row r="11" spans="1:26" x14ac:dyDescent="0.2">
      <c r="A11">
        <v>-1</v>
      </c>
      <c r="B11" s="3">
        <v>43884</v>
      </c>
      <c r="C11" s="3"/>
      <c r="F11">
        <f t="shared" ref="F11:F41" si="1">F$9*EXP($A$5*$A11)</f>
        <v>3.8940039153570245</v>
      </c>
      <c r="G11">
        <v>3</v>
      </c>
      <c r="H11">
        <f t="shared" ref="H11:H41" si="2">H$9*EXP($A$5*$A11)</f>
        <v>2.3364023492142145</v>
      </c>
      <c r="J11">
        <f t="shared" ref="J11:J41" si="3">J$9*EXP($A$5*$A11)</f>
        <v>5.4516054814998345</v>
      </c>
      <c r="K11">
        <v>0</v>
      </c>
      <c r="M11">
        <f t="shared" ref="M11:M41" si="4">M$9*EXP($A$5*$A11)</f>
        <v>101.24410179928263</v>
      </c>
      <c r="N11">
        <v>54</v>
      </c>
      <c r="O11">
        <v>53</v>
      </c>
      <c r="P11">
        <v>132</v>
      </c>
      <c r="Q11">
        <v>2</v>
      </c>
      <c r="R11">
        <v>3</v>
      </c>
      <c r="S11">
        <v>0</v>
      </c>
      <c r="U11">
        <f t="shared" ref="U11:U41" si="5">U$9*EXP($A$4*A11)</f>
        <v>41.763510570563597</v>
      </c>
      <c r="V11">
        <f t="shared" ref="V11:V41" si="6">V$9*EXP($A$4*$A11)</f>
        <v>1.670540422822544</v>
      </c>
      <c r="W11">
        <f t="shared" ref="W11:W40" si="7">W$9*EXP($A$3*$A11)</f>
        <v>1580.5717756570104</v>
      </c>
    </row>
    <row r="12" spans="1:26" x14ac:dyDescent="0.2">
      <c r="A12">
        <v>0</v>
      </c>
      <c r="B12" s="3">
        <v>43885</v>
      </c>
      <c r="C12" s="3"/>
      <c r="D12">
        <f>D$9*EXP($A$5*$A12)</f>
        <v>23</v>
      </c>
      <c r="E12">
        <v>16</v>
      </c>
      <c r="F12">
        <f t="shared" si="1"/>
        <v>5</v>
      </c>
      <c r="G12">
        <v>1</v>
      </c>
      <c r="H12">
        <f t="shared" si="2"/>
        <v>3</v>
      </c>
      <c r="I12">
        <v>1</v>
      </c>
      <c r="J12">
        <f t="shared" si="3"/>
        <v>7</v>
      </c>
      <c r="K12">
        <v>0</v>
      </c>
      <c r="M12">
        <f t="shared" si="4"/>
        <v>130</v>
      </c>
      <c r="N12">
        <v>101</v>
      </c>
      <c r="O12">
        <v>97</v>
      </c>
      <c r="P12">
        <v>229</v>
      </c>
      <c r="Q12">
        <v>6</v>
      </c>
      <c r="R12">
        <v>3</v>
      </c>
      <c r="S12">
        <v>0</v>
      </c>
      <c r="U12">
        <f t="shared" si="5"/>
        <v>50</v>
      </c>
      <c r="V12">
        <f t="shared" si="6"/>
        <v>2</v>
      </c>
      <c r="W12">
        <f t="shared" si="7"/>
        <v>1800</v>
      </c>
    </row>
    <row r="13" spans="1:26" x14ac:dyDescent="0.2">
      <c r="A13">
        <v>1</v>
      </c>
      <c r="B13" s="3">
        <v>43886</v>
      </c>
      <c r="C13" s="3"/>
      <c r="D13">
        <f>D$9*EXP($A$5*$A13)</f>
        <v>29.532584583818053</v>
      </c>
      <c r="E13">
        <v>18</v>
      </c>
      <c r="F13">
        <f t="shared" si="1"/>
        <v>6.4201270834387074</v>
      </c>
      <c r="G13">
        <v>6</v>
      </c>
      <c r="H13">
        <f t="shared" si="2"/>
        <v>3.8520762500632242</v>
      </c>
      <c r="I13">
        <v>0</v>
      </c>
      <c r="J13">
        <f t="shared" si="3"/>
        <v>8.9881779168141893</v>
      </c>
      <c r="K13">
        <v>0</v>
      </c>
      <c r="M13">
        <f t="shared" si="4"/>
        <v>166.92330416940638</v>
      </c>
      <c r="N13">
        <v>114</v>
      </c>
      <c r="O13">
        <v>93</v>
      </c>
      <c r="P13">
        <v>322</v>
      </c>
      <c r="Q13">
        <v>10</v>
      </c>
      <c r="R13">
        <v>5</v>
      </c>
      <c r="S13">
        <v>0</v>
      </c>
      <c r="U13">
        <f t="shared" si="5"/>
        <v>59.860868156090504</v>
      </c>
      <c r="V13">
        <f t="shared" si="6"/>
        <v>2.3944347262436203</v>
      </c>
      <c r="W13">
        <f t="shared" si="7"/>
        <v>2049.891089984319</v>
      </c>
    </row>
    <row r="14" spans="1:26" x14ac:dyDescent="0.2">
      <c r="A14">
        <v>2</v>
      </c>
      <c r="B14" s="3">
        <v>43887</v>
      </c>
      <c r="C14" s="3"/>
      <c r="D14">
        <f t="shared" ref="D14:D41" si="8">D$9*EXP($A$5*A14)</f>
        <v>37.920589226102948</v>
      </c>
      <c r="E14">
        <v>21</v>
      </c>
      <c r="F14">
        <f t="shared" si="1"/>
        <v>8.2436063535006419</v>
      </c>
      <c r="G14">
        <v>4</v>
      </c>
      <c r="H14">
        <f t="shared" si="2"/>
        <v>4.9461638121003846</v>
      </c>
      <c r="I14">
        <v>1</v>
      </c>
      <c r="J14">
        <f t="shared" si="3"/>
        <v>11.541048894900896</v>
      </c>
      <c r="K14">
        <v>13</v>
      </c>
      <c r="L14">
        <v>0</v>
      </c>
      <c r="M14">
        <f t="shared" si="4"/>
        <v>214.33376519101665</v>
      </c>
      <c r="N14">
        <v>128</v>
      </c>
      <c r="O14">
        <v>78</v>
      </c>
      <c r="P14">
        <v>400</v>
      </c>
      <c r="Q14">
        <v>12</v>
      </c>
      <c r="R14">
        <v>10</v>
      </c>
      <c r="S14">
        <v>0</v>
      </c>
      <c r="U14">
        <f t="shared" si="5"/>
        <v>71.666470728017003</v>
      </c>
      <c r="V14">
        <f t="shared" si="6"/>
        <v>2.8666588291206803</v>
      </c>
      <c r="W14">
        <f t="shared" si="7"/>
        <v>2334.4741559983891</v>
      </c>
    </row>
    <row r="15" spans="1:26" x14ac:dyDescent="0.2">
      <c r="A15">
        <v>3</v>
      </c>
      <c r="B15" s="3">
        <v>43888</v>
      </c>
      <c r="C15" s="3"/>
      <c r="D15">
        <f t="shared" si="8"/>
        <v>48.691000382091516</v>
      </c>
      <c r="E15">
        <v>26</v>
      </c>
      <c r="F15">
        <f t="shared" si="1"/>
        <v>10.585000083063374</v>
      </c>
      <c r="G15">
        <v>12</v>
      </c>
      <c r="H15">
        <f t="shared" si="2"/>
        <v>6.3510000498380244</v>
      </c>
      <c r="I15">
        <v>5</v>
      </c>
      <c r="J15">
        <f t="shared" si="3"/>
        <v>14.819000116288723</v>
      </c>
      <c r="K15">
        <v>13</v>
      </c>
      <c r="L15">
        <v>0</v>
      </c>
      <c r="M15">
        <f t="shared" si="4"/>
        <v>275.21000215964773</v>
      </c>
      <c r="N15">
        <v>248</v>
      </c>
      <c r="O15">
        <v>250</v>
      </c>
      <c r="P15">
        <v>650</v>
      </c>
      <c r="Q15">
        <v>17</v>
      </c>
      <c r="R15">
        <v>37</v>
      </c>
      <c r="S15">
        <v>1</v>
      </c>
      <c r="U15">
        <f t="shared" si="5"/>
        <v>85.800343109242931</v>
      </c>
      <c r="V15">
        <f t="shared" si="6"/>
        <v>3.4320137243697171</v>
      </c>
      <c r="W15">
        <f t="shared" si="7"/>
        <v>2658.565428988757</v>
      </c>
    </row>
    <row r="16" spans="1:26" x14ac:dyDescent="0.2">
      <c r="A16">
        <v>4</v>
      </c>
      <c r="B16" s="3">
        <v>43889</v>
      </c>
      <c r="C16" s="3"/>
      <c r="D16">
        <f t="shared" si="8"/>
        <v>62.520482054558038</v>
      </c>
      <c r="E16">
        <v>53</v>
      </c>
      <c r="F16">
        <f t="shared" si="1"/>
        <v>13.591409142295225</v>
      </c>
      <c r="G16">
        <v>8</v>
      </c>
      <c r="H16">
        <f t="shared" si="2"/>
        <v>8.1548454853771357</v>
      </c>
      <c r="I16">
        <v>4</v>
      </c>
      <c r="J16">
        <f t="shared" si="3"/>
        <v>19.027972799213316</v>
      </c>
      <c r="K16">
        <v>19</v>
      </c>
      <c r="L16">
        <v>0</v>
      </c>
      <c r="M16">
        <f t="shared" si="4"/>
        <v>353.37663769967588</v>
      </c>
      <c r="N16">
        <v>345</v>
      </c>
      <c r="O16">
        <v>238</v>
      </c>
      <c r="P16">
        <v>888</v>
      </c>
      <c r="Q16">
        <v>21</v>
      </c>
      <c r="R16">
        <v>74</v>
      </c>
      <c r="S16">
        <v>2</v>
      </c>
      <c r="U16">
        <f t="shared" si="5"/>
        <v>102.72166053219438</v>
      </c>
      <c r="V16">
        <f t="shared" si="6"/>
        <v>4.1088664212877752</v>
      </c>
      <c r="W16">
        <f t="shared" si="7"/>
        <v>3027.6497694579957</v>
      </c>
    </row>
    <row r="17" spans="1:23" x14ac:dyDescent="0.2">
      <c r="A17">
        <v>5</v>
      </c>
      <c r="B17" s="3">
        <v>43890</v>
      </c>
      <c r="C17" s="3"/>
      <c r="D17">
        <f t="shared" si="8"/>
        <v>80.277888021622346</v>
      </c>
      <c r="E17">
        <v>66</v>
      </c>
      <c r="F17">
        <f t="shared" si="1"/>
        <v>17.451714787309207</v>
      </c>
      <c r="G17">
        <v>25</v>
      </c>
      <c r="H17">
        <f t="shared" si="2"/>
        <v>10.471028872385524</v>
      </c>
      <c r="I17">
        <v>2</v>
      </c>
      <c r="J17">
        <f t="shared" si="3"/>
        <v>24.43240070223289</v>
      </c>
      <c r="K17">
        <v>23</v>
      </c>
      <c r="L17">
        <v>0</v>
      </c>
      <c r="M17">
        <f t="shared" si="4"/>
        <v>453.7445844700394</v>
      </c>
      <c r="N17">
        <v>401</v>
      </c>
      <c r="O17">
        <v>240</v>
      </c>
      <c r="P17">
        <v>1128</v>
      </c>
      <c r="Q17">
        <v>29</v>
      </c>
      <c r="R17">
        <v>105</v>
      </c>
      <c r="S17">
        <v>6</v>
      </c>
      <c r="U17">
        <f t="shared" si="5"/>
        <v>122.98015555784747</v>
      </c>
      <c r="V17">
        <f t="shared" si="6"/>
        <v>4.9192062223138988</v>
      </c>
      <c r="W17">
        <f t="shared" si="7"/>
        <v>3447.9734922250132</v>
      </c>
    </row>
    <row r="18" spans="1:23" x14ac:dyDescent="0.2">
      <c r="A18">
        <v>6</v>
      </c>
      <c r="B18" s="3">
        <v>43891</v>
      </c>
      <c r="C18" s="3"/>
      <c r="D18">
        <f t="shared" si="8"/>
        <v>103.07884861777548</v>
      </c>
      <c r="E18">
        <v>117</v>
      </c>
      <c r="F18">
        <f t="shared" si="1"/>
        <v>22.408445351690322</v>
      </c>
      <c r="G18">
        <v>26</v>
      </c>
      <c r="H18">
        <f t="shared" si="2"/>
        <v>13.445067211014194</v>
      </c>
      <c r="I18">
        <v>1</v>
      </c>
      <c r="J18">
        <f t="shared" si="3"/>
        <v>31.371823492366453</v>
      </c>
      <c r="K18">
        <v>35</v>
      </c>
      <c r="L18">
        <v>0</v>
      </c>
      <c r="M18">
        <f t="shared" si="4"/>
        <v>582.61957914394839</v>
      </c>
      <c r="N18">
        <v>639</v>
      </c>
      <c r="O18">
        <v>566</v>
      </c>
      <c r="P18">
        <v>1694</v>
      </c>
      <c r="Q18">
        <v>34</v>
      </c>
      <c r="R18">
        <v>147</v>
      </c>
      <c r="S18">
        <v>9</v>
      </c>
      <c r="U18">
        <f t="shared" si="5"/>
        <v>147.23397755327622</v>
      </c>
      <c r="V18">
        <f t="shared" si="6"/>
        <v>5.8893591021310483</v>
      </c>
      <c r="W18">
        <f t="shared" si="7"/>
        <v>3926.650077896762</v>
      </c>
    </row>
    <row r="19" spans="1:23" x14ac:dyDescent="0.2">
      <c r="A19">
        <v>7</v>
      </c>
      <c r="B19" s="3">
        <v>43892</v>
      </c>
      <c r="C19" s="3"/>
      <c r="D19">
        <f t="shared" si="8"/>
        <v>132.3558615481318</v>
      </c>
      <c r="E19">
        <v>150</v>
      </c>
      <c r="F19">
        <f t="shared" si="1"/>
        <v>28.773013380028654</v>
      </c>
      <c r="G19">
        <v>36</v>
      </c>
      <c r="H19">
        <f t="shared" si="2"/>
        <v>17.263808028017191</v>
      </c>
      <c r="I19">
        <v>1</v>
      </c>
      <c r="J19">
        <f t="shared" si="3"/>
        <v>40.282218732040114</v>
      </c>
      <c r="K19">
        <v>40</v>
      </c>
      <c r="L19">
        <v>0</v>
      </c>
      <c r="M19">
        <f t="shared" si="4"/>
        <v>748.098347880745</v>
      </c>
      <c r="N19">
        <v>742</v>
      </c>
      <c r="O19">
        <v>342</v>
      </c>
      <c r="P19">
        <v>2036</v>
      </c>
      <c r="Q19">
        <v>52</v>
      </c>
      <c r="R19">
        <v>191</v>
      </c>
      <c r="S19">
        <v>19</v>
      </c>
      <c r="U19">
        <f t="shared" si="5"/>
        <v>176.27107436826913</v>
      </c>
      <c r="V19">
        <f t="shared" si="6"/>
        <v>7.0508429747307648</v>
      </c>
      <c r="W19">
        <f t="shared" si="7"/>
        <v>4471.7805600926695</v>
      </c>
    </row>
    <row r="20" spans="1:23" x14ac:dyDescent="0.2">
      <c r="A20">
        <v>8</v>
      </c>
      <c r="B20" s="3">
        <v>43893</v>
      </c>
      <c r="C20" s="3"/>
      <c r="D20">
        <f t="shared" si="8"/>
        <v>169.94829027540496</v>
      </c>
      <c r="E20">
        <v>188</v>
      </c>
      <c r="F20">
        <f t="shared" si="1"/>
        <v>36.945280494653254</v>
      </c>
      <c r="G20">
        <v>45</v>
      </c>
      <c r="H20">
        <f t="shared" si="2"/>
        <v>22.167168296791949</v>
      </c>
      <c r="I20">
        <v>15</v>
      </c>
      <c r="J20">
        <f t="shared" si="3"/>
        <v>51.723392692514551</v>
      </c>
      <c r="K20">
        <v>51</v>
      </c>
      <c r="L20">
        <v>0</v>
      </c>
      <c r="M20">
        <f t="shared" si="4"/>
        <v>960.57729286098458</v>
      </c>
      <c r="N20">
        <v>1034</v>
      </c>
      <c r="O20">
        <v>466</v>
      </c>
      <c r="P20">
        <v>2502</v>
      </c>
      <c r="Q20">
        <v>79</v>
      </c>
      <c r="R20">
        <v>251</v>
      </c>
      <c r="S20">
        <v>24</v>
      </c>
      <c r="U20">
        <f t="shared" si="5"/>
        <v>211.0347908498276</v>
      </c>
      <c r="V20">
        <f t="shared" si="6"/>
        <v>8.4413916339931045</v>
      </c>
      <c r="W20">
        <f t="shared" si="7"/>
        <v>5092.5906258328077</v>
      </c>
    </row>
    <row r="21" spans="1:23" x14ac:dyDescent="0.2">
      <c r="A21">
        <v>9</v>
      </c>
      <c r="B21" s="3">
        <v>43894</v>
      </c>
      <c r="C21" s="3"/>
      <c r="D21">
        <f t="shared" si="8"/>
        <v>218.21792423624609</v>
      </c>
      <c r="E21">
        <v>240</v>
      </c>
      <c r="F21">
        <f t="shared" si="1"/>
        <v>47.438679181792629</v>
      </c>
      <c r="G21">
        <v>62</v>
      </c>
      <c r="H21">
        <f t="shared" si="2"/>
        <v>28.463207509075581</v>
      </c>
      <c r="I21">
        <v>22</v>
      </c>
      <c r="J21">
        <f t="shared" si="3"/>
        <v>66.414150854509685</v>
      </c>
      <c r="K21">
        <v>85</v>
      </c>
      <c r="L21">
        <v>0</v>
      </c>
      <c r="M21">
        <f t="shared" si="4"/>
        <v>1233.4056587266084</v>
      </c>
      <c r="N21">
        <v>1346</v>
      </c>
      <c r="O21">
        <v>587</v>
      </c>
      <c r="P21">
        <v>3089</v>
      </c>
      <c r="Q21">
        <v>107</v>
      </c>
      <c r="R21">
        <v>344</v>
      </c>
      <c r="S21">
        <v>38</v>
      </c>
      <c r="U21">
        <f t="shared" si="5"/>
        <v>252.65451582819333</v>
      </c>
      <c r="V21">
        <f t="shared" si="6"/>
        <v>10.106180633127734</v>
      </c>
      <c r="W21">
        <f t="shared" si="7"/>
        <v>5799.5867493512997</v>
      </c>
    </row>
    <row r="22" spans="1:23" x14ac:dyDescent="0.2">
      <c r="A22">
        <v>10</v>
      </c>
      <c r="B22" s="3">
        <v>43895</v>
      </c>
      <c r="C22" s="3"/>
      <c r="D22">
        <f t="shared" si="8"/>
        <v>280.19736109617986</v>
      </c>
      <c r="E22">
        <v>349</v>
      </c>
      <c r="F22">
        <f t="shared" si="1"/>
        <v>60.912469803517368</v>
      </c>
      <c r="G22">
        <v>54</v>
      </c>
      <c r="H22">
        <f t="shared" si="2"/>
        <v>36.547481882110418</v>
      </c>
      <c r="I22">
        <v>42</v>
      </c>
      <c r="J22">
        <f t="shared" si="3"/>
        <v>85.277457724924318</v>
      </c>
      <c r="K22">
        <v>114</v>
      </c>
      <c r="L22">
        <v>0</v>
      </c>
      <c r="M22">
        <f t="shared" si="4"/>
        <v>1583.7242148914515</v>
      </c>
      <c r="N22">
        <v>1790</v>
      </c>
      <c r="O22">
        <v>769</v>
      </c>
      <c r="P22">
        <v>3858</v>
      </c>
      <c r="Q22">
        <v>148</v>
      </c>
      <c r="R22">
        <v>553</v>
      </c>
      <c r="S22">
        <v>82</v>
      </c>
      <c r="U22">
        <f t="shared" si="5"/>
        <v>302.48237322064722</v>
      </c>
      <c r="V22">
        <f t="shared" si="6"/>
        <v>12.09929492882589</v>
      </c>
      <c r="W22">
        <f t="shared" si="7"/>
        <v>6604.7340017146398</v>
      </c>
    </row>
    <row r="23" spans="1:23" x14ac:dyDescent="0.2">
      <c r="A23">
        <v>11</v>
      </c>
      <c r="B23" s="3">
        <v>43896</v>
      </c>
      <c r="C23" s="3"/>
      <c r="D23">
        <f t="shared" si="8"/>
        <v>359.78053333632795</v>
      </c>
      <c r="E23">
        <v>534</v>
      </c>
      <c r="F23">
        <f t="shared" si="1"/>
        <v>78.213159420940855</v>
      </c>
      <c r="G23">
        <v>119</v>
      </c>
      <c r="H23">
        <f t="shared" si="2"/>
        <v>46.927895652564516</v>
      </c>
      <c r="I23">
        <v>43</v>
      </c>
      <c r="J23">
        <f t="shared" si="3"/>
        <v>109.49842318931719</v>
      </c>
      <c r="K23">
        <v>160</v>
      </c>
      <c r="L23">
        <v>1</v>
      </c>
      <c r="M23">
        <f t="shared" si="4"/>
        <v>2033.5421449444623</v>
      </c>
      <c r="N23">
        <v>2394</v>
      </c>
      <c r="O23">
        <v>778</v>
      </c>
      <c r="P23">
        <v>4636</v>
      </c>
      <c r="Q23">
        <v>197</v>
      </c>
      <c r="R23">
        <v>751</v>
      </c>
      <c r="S23">
        <v>128</v>
      </c>
      <c r="U23">
        <f t="shared" si="5"/>
        <v>362.13714925805061</v>
      </c>
      <c r="V23">
        <f t="shared" si="6"/>
        <v>14.485485970322024</v>
      </c>
      <c r="W23">
        <f t="shared" si="7"/>
        <v>7521.6585454618444</v>
      </c>
    </row>
    <row r="24" spans="1:23" x14ac:dyDescent="0.2">
      <c r="A24">
        <v>12</v>
      </c>
      <c r="B24" s="3">
        <v>43897</v>
      </c>
      <c r="C24" s="3"/>
      <c r="D24">
        <f t="shared" si="8"/>
        <v>461.96734923331638</v>
      </c>
      <c r="E24">
        <v>684</v>
      </c>
      <c r="F24">
        <f t="shared" si="1"/>
        <v>100.42768461593835</v>
      </c>
      <c r="G24">
        <v>124</v>
      </c>
      <c r="H24">
        <f t="shared" si="2"/>
        <v>60.256610769563004</v>
      </c>
      <c r="I24">
        <v>24</v>
      </c>
      <c r="J24">
        <f t="shared" si="3"/>
        <v>140.59875846231367</v>
      </c>
      <c r="K24">
        <v>206</v>
      </c>
      <c r="L24">
        <v>2</v>
      </c>
      <c r="M24">
        <f t="shared" si="4"/>
        <v>2611.1198000143968</v>
      </c>
      <c r="N24">
        <v>2651</v>
      </c>
      <c r="O24">
        <v>1247</v>
      </c>
      <c r="P24">
        <v>5883</v>
      </c>
      <c r="Q24">
        <v>233</v>
      </c>
      <c r="R24">
        <v>980</v>
      </c>
      <c r="S24">
        <v>188</v>
      </c>
      <c r="U24">
        <f t="shared" si="5"/>
        <v>433.55688292317279</v>
      </c>
      <c r="V24">
        <f t="shared" si="6"/>
        <v>17.342275316926912</v>
      </c>
      <c r="W24">
        <f t="shared" si="7"/>
        <v>8565.8782412481378</v>
      </c>
    </row>
    <row r="25" spans="1:23" x14ac:dyDescent="0.2">
      <c r="A25">
        <v>13</v>
      </c>
      <c r="B25" s="3">
        <v>43898</v>
      </c>
      <c r="C25" s="3"/>
      <c r="D25">
        <f t="shared" si="8"/>
        <v>593.17781809544044</v>
      </c>
      <c r="E25">
        <v>847</v>
      </c>
      <c r="F25">
        <f t="shared" si="1"/>
        <v>128.95169958596532</v>
      </c>
      <c r="G25">
        <v>149</v>
      </c>
      <c r="H25">
        <f t="shared" si="2"/>
        <v>77.371019751579183</v>
      </c>
      <c r="I25">
        <v>42</v>
      </c>
      <c r="J25">
        <f t="shared" si="3"/>
        <v>180.53237942035145</v>
      </c>
      <c r="K25">
        <v>271</v>
      </c>
      <c r="L25">
        <v>2</v>
      </c>
      <c r="M25">
        <f t="shared" si="4"/>
        <v>3352.744189235098</v>
      </c>
      <c r="N25">
        <v>3557</v>
      </c>
      <c r="O25">
        <v>1492</v>
      </c>
      <c r="P25">
        <v>7375</v>
      </c>
      <c r="Q25">
        <v>366</v>
      </c>
      <c r="R25">
        <v>1204</v>
      </c>
      <c r="S25">
        <v>265</v>
      </c>
      <c r="U25">
        <f t="shared" si="5"/>
        <v>519.06182813659211</v>
      </c>
      <c r="V25">
        <f t="shared" si="6"/>
        <v>20.762473125463686</v>
      </c>
      <c r="W25">
        <f t="shared" si="7"/>
        <v>9755.0652692361709</v>
      </c>
    </row>
    <row r="26" spans="1:23" x14ac:dyDescent="0.2">
      <c r="A26">
        <v>14</v>
      </c>
      <c r="B26" s="3">
        <v>43899</v>
      </c>
      <c r="C26" s="3"/>
      <c r="D26">
        <f t="shared" si="8"/>
        <v>761.65539504992319</v>
      </c>
      <c r="E26">
        <v>1112</v>
      </c>
      <c r="F26">
        <f t="shared" si="1"/>
        <v>165.57725979346156</v>
      </c>
      <c r="G26">
        <v>557</v>
      </c>
      <c r="H26">
        <f t="shared" si="2"/>
        <v>99.346355876076927</v>
      </c>
      <c r="I26">
        <v>57</v>
      </c>
      <c r="J26">
        <f t="shared" si="3"/>
        <v>231.80816371084617</v>
      </c>
      <c r="K26">
        <v>321</v>
      </c>
      <c r="L26">
        <v>3</v>
      </c>
      <c r="M26">
        <f t="shared" si="4"/>
        <v>4305.0087546300001</v>
      </c>
      <c r="N26">
        <v>4316</v>
      </c>
      <c r="O26">
        <v>1797</v>
      </c>
      <c r="P26">
        <v>9172</v>
      </c>
      <c r="Q26">
        <v>463</v>
      </c>
      <c r="R26">
        <v>1606</v>
      </c>
      <c r="S26">
        <v>321</v>
      </c>
      <c r="U26">
        <f t="shared" si="5"/>
        <v>621.42983317887717</v>
      </c>
      <c r="V26">
        <f t="shared" si="6"/>
        <v>24.857193327155088</v>
      </c>
      <c r="W26">
        <f t="shared" si="7"/>
        <v>11109.345209790397</v>
      </c>
    </row>
    <row r="27" spans="1:23" x14ac:dyDescent="0.2">
      <c r="A27">
        <v>15</v>
      </c>
      <c r="B27" s="3">
        <v>43900</v>
      </c>
      <c r="C27" s="3"/>
      <c r="D27">
        <f t="shared" si="8"/>
        <v>977.98488600144401</v>
      </c>
      <c r="E27">
        <v>1460</v>
      </c>
      <c r="F27">
        <f t="shared" si="1"/>
        <v>212.60541000031392</v>
      </c>
      <c r="G27">
        <v>464</v>
      </c>
      <c r="H27">
        <f t="shared" si="2"/>
        <v>127.56324600018834</v>
      </c>
      <c r="I27">
        <v>96</v>
      </c>
      <c r="J27">
        <f t="shared" si="3"/>
        <v>297.64757400043948</v>
      </c>
      <c r="K27">
        <v>373</v>
      </c>
      <c r="L27">
        <v>6</v>
      </c>
      <c r="M27">
        <f t="shared" si="4"/>
        <v>5527.7406600081622</v>
      </c>
      <c r="N27">
        <v>5038</v>
      </c>
      <c r="O27">
        <v>977</v>
      </c>
      <c r="P27">
        <v>10149</v>
      </c>
      <c r="Q27">
        <v>631</v>
      </c>
      <c r="R27">
        <v>2026</v>
      </c>
      <c r="S27">
        <v>382</v>
      </c>
      <c r="U27">
        <f t="shared" si="5"/>
        <v>743.98658624364145</v>
      </c>
      <c r="V27">
        <f t="shared" si="6"/>
        <v>29.75946344974566</v>
      </c>
      <c r="W27">
        <f t="shared" si="7"/>
        <v>12651.637645060729</v>
      </c>
    </row>
    <row r="28" spans="1:23" x14ac:dyDescent="0.2">
      <c r="A28">
        <v>16</v>
      </c>
      <c r="B28" s="3">
        <v>43901</v>
      </c>
      <c r="C28" s="3"/>
      <c r="D28">
        <f t="shared" si="8"/>
        <v>1255.7574507623174</v>
      </c>
      <c r="E28">
        <v>1884</v>
      </c>
      <c r="F28">
        <f t="shared" si="1"/>
        <v>272.99075016572118</v>
      </c>
      <c r="G28">
        <v>582</v>
      </c>
      <c r="H28">
        <f t="shared" si="2"/>
        <v>163.79445009943271</v>
      </c>
      <c r="I28">
        <v>144</v>
      </c>
      <c r="J28">
        <f t="shared" si="3"/>
        <v>382.18705023200965</v>
      </c>
      <c r="K28">
        <v>456</v>
      </c>
      <c r="L28">
        <v>6</v>
      </c>
      <c r="M28">
        <f t="shared" si="4"/>
        <v>7097.7595043087504</v>
      </c>
      <c r="N28">
        <v>5838</v>
      </c>
      <c r="O28">
        <v>2313</v>
      </c>
      <c r="P28">
        <v>12462</v>
      </c>
      <c r="Q28">
        <v>827</v>
      </c>
      <c r="R28">
        <v>2281</v>
      </c>
      <c r="S28">
        <v>503</v>
      </c>
      <c r="U28">
        <f t="shared" si="5"/>
        <v>890.71365898060981</v>
      </c>
      <c r="V28">
        <f t="shared" si="6"/>
        <v>35.628546359224394</v>
      </c>
      <c r="W28">
        <f t="shared" si="7"/>
        <v>14408.044045733437</v>
      </c>
    </row>
    <row r="29" spans="1:23" x14ac:dyDescent="0.2">
      <c r="A29">
        <v>17</v>
      </c>
      <c r="B29" s="3">
        <v>43902</v>
      </c>
      <c r="C29" s="3"/>
      <c r="D29">
        <f t="shared" si="8"/>
        <v>1612.4244839738208</v>
      </c>
      <c r="E29">
        <v>2369</v>
      </c>
      <c r="F29">
        <f t="shared" si="1"/>
        <v>350.52706173343927</v>
      </c>
      <c r="G29">
        <v>869</v>
      </c>
      <c r="H29">
        <f t="shared" si="2"/>
        <v>210.31623704006358</v>
      </c>
      <c r="I29">
        <v>187</v>
      </c>
      <c r="J29">
        <f t="shared" si="3"/>
        <v>490.73788642681501</v>
      </c>
      <c r="K29">
        <v>590</v>
      </c>
      <c r="L29">
        <v>8</v>
      </c>
      <c r="M29">
        <f t="shared" si="4"/>
        <v>9113.7036050694205</v>
      </c>
      <c r="N29">
        <v>6650</v>
      </c>
      <c r="O29">
        <v>2651</v>
      </c>
      <c r="P29">
        <v>15113</v>
      </c>
      <c r="Q29">
        <v>1016</v>
      </c>
      <c r="R29">
        <v>2876</v>
      </c>
      <c r="S29">
        <v>614</v>
      </c>
      <c r="U29">
        <f t="shared" si="5"/>
        <v>1066.3778581013451</v>
      </c>
      <c r="V29">
        <f t="shared" si="6"/>
        <v>42.655114324053805</v>
      </c>
      <c r="W29">
        <f t="shared" si="7"/>
        <v>16408.289507472549</v>
      </c>
    </row>
    <row r="30" spans="1:23" x14ac:dyDescent="0.2">
      <c r="A30">
        <v>18</v>
      </c>
      <c r="B30" s="3">
        <v>43903</v>
      </c>
      <c r="C30" s="3"/>
      <c r="D30">
        <f t="shared" si="8"/>
        <v>2070.3940199120016</v>
      </c>
      <c r="E30">
        <v>3062</v>
      </c>
      <c r="F30">
        <f t="shared" si="1"/>
        <v>450.08565650260903</v>
      </c>
      <c r="G30">
        <v>2086</v>
      </c>
      <c r="H30">
        <f t="shared" si="2"/>
        <v>270.05139390156546</v>
      </c>
      <c r="I30">
        <v>127</v>
      </c>
      <c r="J30">
        <f t="shared" si="3"/>
        <v>630.11991910365271</v>
      </c>
      <c r="K30">
        <v>797</v>
      </c>
      <c r="L30">
        <v>10</v>
      </c>
      <c r="M30">
        <f t="shared" si="4"/>
        <v>11702.227069067836</v>
      </c>
      <c r="N30">
        <v>7426</v>
      </c>
      <c r="O30">
        <v>2547</v>
      </c>
      <c r="P30">
        <v>17660</v>
      </c>
      <c r="Q30">
        <v>1266</v>
      </c>
      <c r="R30">
        <v>3661</v>
      </c>
      <c r="S30">
        <v>804</v>
      </c>
      <c r="U30">
        <f t="shared" si="5"/>
        <v>1276.686087367576</v>
      </c>
      <c r="V30">
        <f t="shared" si="6"/>
        <v>51.067443494703035</v>
      </c>
      <c r="W30">
        <f t="shared" si="7"/>
        <v>18686.225812917317</v>
      </c>
    </row>
    <row r="31" spans="1:23" x14ac:dyDescent="0.2">
      <c r="A31">
        <v>19</v>
      </c>
      <c r="B31" s="3">
        <v>43904</v>
      </c>
      <c r="C31" s="3"/>
      <c r="D31">
        <f t="shared" si="8"/>
        <v>2658.4385441253162</v>
      </c>
      <c r="E31">
        <v>3795</v>
      </c>
      <c r="F31">
        <f t="shared" si="1"/>
        <v>577.92142263593837</v>
      </c>
      <c r="G31">
        <v>1159</v>
      </c>
      <c r="H31">
        <f t="shared" si="2"/>
        <v>346.75285358156299</v>
      </c>
      <c r="I31">
        <v>127</v>
      </c>
      <c r="J31">
        <f t="shared" si="3"/>
        <v>809.08999169031358</v>
      </c>
      <c r="K31">
        <v>1140</v>
      </c>
      <c r="L31">
        <v>21</v>
      </c>
      <c r="M31">
        <f t="shared" si="4"/>
        <v>15025.956988534395</v>
      </c>
      <c r="N31">
        <v>8372</v>
      </c>
      <c r="O31">
        <v>3497</v>
      </c>
      <c r="P31">
        <v>21157</v>
      </c>
      <c r="Q31">
        <v>1441</v>
      </c>
      <c r="R31">
        <v>4499</v>
      </c>
      <c r="S31">
        <v>959</v>
      </c>
      <c r="U31">
        <f t="shared" si="5"/>
        <v>1528.4707510525104</v>
      </c>
      <c r="V31">
        <f t="shared" si="6"/>
        <v>61.138830042100416</v>
      </c>
      <c r="W31">
        <f t="shared" si="7"/>
        <v>21280.404332963455</v>
      </c>
    </row>
    <row r="32" spans="1:23" x14ac:dyDescent="0.2">
      <c r="A32">
        <v>20</v>
      </c>
      <c r="B32" s="3">
        <v>43905</v>
      </c>
      <c r="C32" s="3"/>
      <c r="D32">
        <f t="shared" si="8"/>
        <v>3413.502659359262</v>
      </c>
      <c r="E32">
        <v>4838</v>
      </c>
      <c r="F32">
        <f t="shared" si="1"/>
        <v>742.06579551288303</v>
      </c>
      <c r="G32">
        <v>1597</v>
      </c>
      <c r="H32">
        <f t="shared" si="2"/>
        <v>445.23947730772977</v>
      </c>
      <c r="I32">
        <v>91</v>
      </c>
      <c r="J32">
        <f t="shared" si="3"/>
        <v>1038.8921137180362</v>
      </c>
      <c r="K32">
        <v>1391</v>
      </c>
      <c r="L32">
        <v>35</v>
      </c>
      <c r="M32">
        <f t="shared" si="4"/>
        <v>19293.710683334957</v>
      </c>
      <c r="N32">
        <v>9663</v>
      </c>
      <c r="O32">
        <v>3590</v>
      </c>
      <c r="P32">
        <v>24747</v>
      </c>
      <c r="Q32">
        <v>1809</v>
      </c>
      <c r="R32">
        <v>5423</v>
      </c>
      <c r="S32">
        <v>1135</v>
      </c>
      <c r="U32">
        <f t="shared" si="5"/>
        <v>1829.9117221838987</v>
      </c>
      <c r="V32">
        <f t="shared" si="6"/>
        <v>73.196468887355948</v>
      </c>
      <c r="W32">
        <f t="shared" si="7"/>
        <v>24234.728463003044</v>
      </c>
    </row>
    <row r="33" spans="1:23" x14ac:dyDescent="0.2">
      <c r="A33">
        <v>21</v>
      </c>
      <c r="B33" s="3">
        <v>43906</v>
      </c>
      <c r="C33" s="3"/>
      <c r="D33">
        <f t="shared" si="8"/>
        <v>4383.02417454849</v>
      </c>
      <c r="E33">
        <v>6012</v>
      </c>
      <c r="F33">
        <f t="shared" si="1"/>
        <v>952.83134229314999</v>
      </c>
      <c r="G33">
        <v>1954</v>
      </c>
      <c r="H33">
        <f t="shared" si="2"/>
        <v>571.69880537588995</v>
      </c>
      <c r="I33">
        <v>89</v>
      </c>
      <c r="J33">
        <f t="shared" si="3"/>
        <v>1333.9638792104099</v>
      </c>
      <c r="K33">
        <v>1543</v>
      </c>
      <c r="L33">
        <v>55</v>
      </c>
      <c r="M33">
        <f t="shared" si="4"/>
        <v>24773.614899621898</v>
      </c>
      <c r="N33">
        <v>11025</v>
      </c>
      <c r="O33">
        <f>P33-P32</f>
        <v>3233</v>
      </c>
      <c r="P33">
        <v>27980</v>
      </c>
      <c r="Q33">
        <v>2158</v>
      </c>
      <c r="R33">
        <v>6633</v>
      </c>
      <c r="S33">
        <v>1413</v>
      </c>
      <c r="U33">
        <f t="shared" si="5"/>
        <v>2190.8020867786981</v>
      </c>
      <c r="V33">
        <f t="shared" si="6"/>
        <v>87.632083471147922</v>
      </c>
      <c r="W33">
        <f t="shared" si="7"/>
        <v>27599.196635832952</v>
      </c>
    </row>
    <row r="34" spans="1:23" x14ac:dyDescent="0.2">
      <c r="A34">
        <v>22</v>
      </c>
      <c r="B34" s="3">
        <v>43907</v>
      </c>
      <c r="C34" s="3"/>
      <c r="D34">
        <f t="shared" si="8"/>
        <v>5627.914442077069</v>
      </c>
      <c r="E34">
        <v>7156</v>
      </c>
      <c r="F34">
        <f t="shared" si="1"/>
        <v>1223.459661321102</v>
      </c>
      <c r="G34">
        <v>1884</v>
      </c>
      <c r="H34">
        <f t="shared" si="2"/>
        <v>734.07579679266109</v>
      </c>
      <c r="I34">
        <v>75</v>
      </c>
      <c r="J34">
        <f t="shared" si="3"/>
        <v>1712.8435258495426</v>
      </c>
      <c r="K34">
        <v>1950</v>
      </c>
      <c r="L34">
        <v>55</v>
      </c>
      <c r="M34">
        <f t="shared" si="4"/>
        <v>31809.95119434865</v>
      </c>
      <c r="N34">
        <v>12894</v>
      </c>
      <c r="O34">
        <f>P34-P33</f>
        <v>3526</v>
      </c>
      <c r="P34">
        <v>31506</v>
      </c>
      <c r="Q34">
        <v>2503</v>
      </c>
      <c r="R34">
        <v>7730</v>
      </c>
      <c r="S34">
        <v>1705</v>
      </c>
      <c r="U34">
        <f t="shared" si="5"/>
        <v>2622.8662974549525</v>
      </c>
      <c r="V34">
        <f t="shared" si="6"/>
        <v>104.9146518981981</v>
      </c>
      <c r="W34">
        <f t="shared" si="7"/>
        <v>31430.748485843993</v>
      </c>
    </row>
    <row r="35" spans="1:23" x14ac:dyDescent="0.2">
      <c r="A35">
        <v>23</v>
      </c>
      <c r="B35" s="3">
        <v>43908</v>
      </c>
      <c r="C35" s="3"/>
      <c r="D35">
        <f t="shared" si="8"/>
        <v>7226.3851865709667</v>
      </c>
      <c r="E35">
        <v>8198</v>
      </c>
      <c r="F35">
        <f t="shared" si="1"/>
        <v>1570.9533014284711</v>
      </c>
      <c r="G35">
        <v>2943</v>
      </c>
      <c r="H35">
        <f t="shared" si="2"/>
        <v>942.57198085708262</v>
      </c>
      <c r="I35">
        <v>96</v>
      </c>
      <c r="J35">
        <f t="shared" si="3"/>
        <v>2199.3346219998593</v>
      </c>
      <c r="K35">
        <v>2626</v>
      </c>
      <c r="L35">
        <v>103</v>
      </c>
      <c r="M35">
        <f t="shared" si="4"/>
        <v>40844.785837140247</v>
      </c>
      <c r="N35">
        <v>14363</v>
      </c>
      <c r="O35">
        <f t="shared" ref="O35:O41" si="9">P35-P34</f>
        <v>4207</v>
      </c>
      <c r="P35">
        <v>35713</v>
      </c>
      <c r="Q35">
        <v>2978</v>
      </c>
      <c r="R35">
        <v>9134</v>
      </c>
      <c r="S35">
        <v>2051</v>
      </c>
      <c r="U35">
        <f t="shared" si="5"/>
        <v>3140.1410724600828</v>
      </c>
      <c r="V35">
        <f t="shared" si="6"/>
        <v>125.6056428984033</v>
      </c>
      <c r="W35">
        <f t="shared" si="7"/>
        <v>35794.228484816515</v>
      </c>
    </row>
    <row r="36" spans="1:23" x14ac:dyDescent="0.2">
      <c r="A36">
        <v>24</v>
      </c>
      <c r="B36" s="3">
        <v>43909</v>
      </c>
      <c r="C36" s="3"/>
      <c r="D36">
        <f t="shared" si="8"/>
        <v>9278.8622503329079</v>
      </c>
      <c r="E36">
        <v>10999</v>
      </c>
      <c r="F36">
        <f t="shared" si="1"/>
        <v>2017.1439674636756</v>
      </c>
      <c r="G36">
        <v>3308</v>
      </c>
      <c r="H36">
        <f t="shared" si="2"/>
        <v>1210.2863804782053</v>
      </c>
      <c r="I36">
        <v>147</v>
      </c>
      <c r="J36">
        <f t="shared" si="3"/>
        <v>2824.0015544491457</v>
      </c>
      <c r="K36">
        <v>3269</v>
      </c>
      <c r="L36">
        <v>144</v>
      </c>
      <c r="M36">
        <f t="shared" si="4"/>
        <v>52445.743154055563</v>
      </c>
      <c r="N36">
        <v>15757</v>
      </c>
      <c r="O36">
        <f t="shared" si="9"/>
        <v>5322</v>
      </c>
      <c r="P36">
        <v>41035</v>
      </c>
      <c r="Q36">
        <v>3405</v>
      </c>
      <c r="R36">
        <v>10995</v>
      </c>
      <c r="S36">
        <v>2460</v>
      </c>
      <c r="U36">
        <f t="shared" si="5"/>
        <v>3759.4314146011557</v>
      </c>
      <c r="V36">
        <f t="shared" si="6"/>
        <v>150.37725658404622</v>
      </c>
      <c r="W36">
        <f t="shared" si="7"/>
        <v>40763.483357715711</v>
      </c>
    </row>
    <row r="37" spans="1:23" x14ac:dyDescent="0.2">
      <c r="A37">
        <v>25</v>
      </c>
      <c r="B37" s="3">
        <v>43910</v>
      </c>
      <c r="C37" s="3"/>
      <c r="D37">
        <f t="shared" si="8"/>
        <v>11914.294967371865</v>
      </c>
      <c r="E37">
        <v>13957</v>
      </c>
      <c r="F37">
        <f t="shared" si="1"/>
        <v>2590.06412334171</v>
      </c>
      <c r="G37">
        <v>3494</v>
      </c>
      <c r="H37">
        <f t="shared" si="2"/>
        <v>1554.0384740050258</v>
      </c>
      <c r="I37">
        <v>200</v>
      </c>
      <c r="J37">
        <f t="shared" si="3"/>
        <v>3626.0897726783937</v>
      </c>
      <c r="K37">
        <v>3983</v>
      </c>
      <c r="L37">
        <v>177</v>
      </c>
      <c r="M37">
        <f t="shared" si="4"/>
        <v>67341.667206884464</v>
      </c>
      <c r="N37">
        <v>16020</v>
      </c>
      <c r="O37">
        <f t="shared" si="9"/>
        <v>5986</v>
      </c>
      <c r="P37">
        <v>47021</v>
      </c>
      <c r="Q37">
        <v>4032</v>
      </c>
      <c r="R37">
        <v>12612</v>
      </c>
      <c r="S37">
        <v>2994</v>
      </c>
      <c r="U37">
        <f t="shared" si="5"/>
        <v>4500.8565650260907</v>
      </c>
      <c r="V37">
        <f t="shared" si="6"/>
        <v>180.03426260104362</v>
      </c>
      <c r="W37">
        <f t="shared" si="7"/>
        <v>46422.611850947513</v>
      </c>
    </row>
    <row r="38" spans="1:23" x14ac:dyDescent="0.2">
      <c r="A38">
        <v>26</v>
      </c>
      <c r="B38" s="3">
        <v>43911</v>
      </c>
      <c r="C38" s="3"/>
      <c r="D38">
        <f t="shared" si="8"/>
        <v>15298.257560020322</v>
      </c>
      <c r="E38">
        <v>16662</v>
      </c>
      <c r="F38">
        <f t="shared" si="1"/>
        <v>3325.7081652218089</v>
      </c>
      <c r="G38">
        <v>3803</v>
      </c>
      <c r="H38">
        <f t="shared" si="2"/>
        <v>1995.4248991330855</v>
      </c>
      <c r="I38">
        <v>131</v>
      </c>
      <c r="J38">
        <f t="shared" si="3"/>
        <v>4655.9914313105328</v>
      </c>
      <c r="K38">
        <v>5018</v>
      </c>
      <c r="L38">
        <v>233</v>
      </c>
      <c r="M38">
        <f t="shared" si="4"/>
        <v>86468.412295767033</v>
      </c>
      <c r="N38">
        <v>17708</v>
      </c>
      <c r="O38">
        <f t="shared" si="9"/>
        <v>6557</v>
      </c>
      <c r="P38">
        <v>53578</v>
      </c>
      <c r="Q38">
        <v>4825</v>
      </c>
      <c r="R38">
        <v>14459</v>
      </c>
      <c r="S38">
        <v>3631</v>
      </c>
      <c r="U38">
        <f t="shared" si="5"/>
        <v>5388.5036285700235</v>
      </c>
      <c r="V38">
        <f t="shared" si="6"/>
        <v>215.54014514280092</v>
      </c>
      <c r="W38">
        <f t="shared" si="7"/>
        <v>52867.388003920976</v>
      </c>
    </row>
    <row r="39" spans="1:23" x14ac:dyDescent="0.2">
      <c r="A39">
        <v>27</v>
      </c>
      <c r="B39" s="3">
        <v>43912</v>
      </c>
      <c r="D39">
        <f t="shared" si="8"/>
        <v>19643.351538101484</v>
      </c>
      <c r="E39">
        <v>18610</v>
      </c>
      <c r="F39">
        <f t="shared" si="1"/>
        <v>4270.2938126307581</v>
      </c>
      <c r="G39">
        <v>3390</v>
      </c>
      <c r="H39">
        <f t="shared" si="2"/>
        <v>2562.1762875784548</v>
      </c>
      <c r="I39">
        <v>161</v>
      </c>
      <c r="J39">
        <f t="shared" si="3"/>
        <v>5978.411337683061</v>
      </c>
      <c r="K39">
        <v>5683</v>
      </c>
      <c r="L39">
        <v>281</v>
      </c>
      <c r="M39">
        <f t="shared" si="4"/>
        <v>111027.63912839971</v>
      </c>
      <c r="N39">
        <v>19846</v>
      </c>
      <c r="O39">
        <f t="shared" si="9"/>
        <v>5560</v>
      </c>
      <c r="P39">
        <v>59138</v>
      </c>
      <c r="Q39">
        <v>5476</v>
      </c>
      <c r="R39">
        <v>16018</v>
      </c>
      <c r="S39">
        <v>4204</v>
      </c>
      <c r="U39">
        <f t="shared" si="5"/>
        <v>6451.2101053689066</v>
      </c>
      <c r="V39">
        <f t="shared" si="6"/>
        <v>258.04840421475626</v>
      </c>
      <c r="W39">
        <f t="shared" si="7"/>
        <v>60206.882011100861</v>
      </c>
    </row>
    <row r="40" spans="1:23" x14ac:dyDescent="0.2">
      <c r="A40">
        <v>28</v>
      </c>
      <c r="B40" s="3">
        <v>43913</v>
      </c>
      <c r="D40">
        <f t="shared" si="8"/>
        <v>25222.562643854544</v>
      </c>
      <c r="E40">
        <v>22672</v>
      </c>
      <c r="F40">
        <f t="shared" si="1"/>
        <v>5483.165792142292</v>
      </c>
      <c r="G40">
        <v>6716</v>
      </c>
      <c r="H40">
        <f t="shared" si="2"/>
        <v>3289.8994752853755</v>
      </c>
      <c r="I40">
        <v>112</v>
      </c>
      <c r="J40">
        <f t="shared" si="3"/>
        <v>7676.43210899921</v>
      </c>
      <c r="K40">
        <v>6650</v>
      </c>
      <c r="L40">
        <v>335</v>
      </c>
      <c r="M40">
        <f t="shared" si="4"/>
        <v>142562.31059569962</v>
      </c>
      <c r="N40">
        <v>20692</v>
      </c>
      <c r="O40">
        <f t="shared" si="9"/>
        <v>4789</v>
      </c>
      <c r="P40">
        <v>63927</v>
      </c>
      <c r="Q40">
        <v>6077</v>
      </c>
      <c r="R40">
        <v>19856</v>
      </c>
      <c r="S40">
        <v>4749</v>
      </c>
      <c r="U40">
        <f t="shared" si="5"/>
        <v>7723.5007512945431</v>
      </c>
      <c r="V40">
        <f t="shared" si="6"/>
        <v>308.94003005178172</v>
      </c>
      <c r="W40">
        <f t="shared" si="7"/>
        <v>68565.306105718235</v>
      </c>
    </row>
    <row r="41" spans="1:23" x14ac:dyDescent="0.2">
      <c r="A41">
        <v>29</v>
      </c>
      <c r="B41" s="3">
        <v>43914</v>
      </c>
      <c r="D41">
        <f t="shared" si="8"/>
        <v>32386.411508707999</v>
      </c>
      <c r="E41">
        <v>27436</v>
      </c>
      <c r="F41">
        <f t="shared" si="1"/>
        <v>7040.5242410234778</v>
      </c>
      <c r="G41">
        <v>4196</v>
      </c>
      <c r="H41">
        <f t="shared" si="2"/>
        <v>4224.314544614087</v>
      </c>
      <c r="I41">
        <v>240</v>
      </c>
      <c r="J41">
        <f t="shared" si="3"/>
        <v>9856.7339374328694</v>
      </c>
      <c r="K41">
        <v>8077</v>
      </c>
      <c r="L41">
        <v>422</v>
      </c>
      <c r="M41">
        <f t="shared" si="4"/>
        <v>183053.63026661042</v>
      </c>
      <c r="N41">
        <v>21937</v>
      </c>
      <c r="O41">
        <f t="shared" si="9"/>
        <v>5249</v>
      </c>
      <c r="P41">
        <v>69176</v>
      </c>
      <c r="Q41">
        <v>6820</v>
      </c>
      <c r="R41">
        <v>22302</v>
      </c>
      <c r="S41">
        <v>5560</v>
      </c>
      <c r="U41">
        <f t="shared" si="5"/>
        <v>9246.7092035341702</v>
      </c>
      <c r="V41">
        <f t="shared" si="6"/>
        <v>369.86836814136677</v>
      </c>
      <c r="W41">
        <f t="shared" ref="W41" si="10">W$9*EXP($A$3*$A41)</f>
        <v>78084.11670453292</v>
      </c>
    </row>
    <row r="42" spans="1:23" x14ac:dyDescent="0.2">
      <c r="I42" s="4"/>
    </row>
    <row r="44" spans="1:23" x14ac:dyDescent="0.2">
      <c r="I44" s="4"/>
    </row>
  </sheetData>
  <hyperlinks>
    <hyperlink ref="E33" r:id="rId1" location="cite_note-f-77" display="6012 [e] (13)" xr:uid="{324167DE-CB91-43F9-8F51-924567B905F1}"/>
    <hyperlink ref="E28" r:id="rId2" location="cite_note-e-74" display="1884 [b] (3)" xr:uid="{D2377639-6882-481B-B0D9-FB2E4B9AEF53}"/>
    <hyperlink ref="E27" r:id="rId3" location="cite_note-e-74" display="1460 [b] (2)" xr:uid="{3DBFB4CD-02E7-4172-9ED7-62098C8FBD4F}"/>
  </hyperlinks>
  <pageMargins left="0.75" right="0.75" top="1" bottom="1" header="0.5" footer="0.5"/>
  <pageSetup paperSize="9" orientation="portrait" horizontalDpi="4294967292" verticalDpi="4294967292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data for exp growth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Pellis</dc:creator>
  <cp:lastModifiedBy>Lorenzo Pellis</cp:lastModifiedBy>
  <dcterms:created xsi:type="dcterms:W3CDTF">2020-03-17T23:37:38Z</dcterms:created>
  <dcterms:modified xsi:type="dcterms:W3CDTF">2021-05-23T16:47:32Z</dcterms:modified>
</cp:coreProperties>
</file>