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TV Spots\"/>
    </mc:Choice>
  </mc:AlternateContent>
  <bookViews>
    <workbookView xWindow="0" yWindow="0" windowWidth="23040" windowHeight="11124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N116" i="1" l="1"/>
  <c r="M116" i="1"/>
  <c r="L116" i="1"/>
  <c r="K116" i="1"/>
  <c r="J116" i="1"/>
  <c r="I116" i="1"/>
  <c r="H116" i="1"/>
  <c r="G116" i="1"/>
  <c r="F116" i="1"/>
  <c r="E116" i="1"/>
  <c r="N115" i="1"/>
  <c r="M115" i="1"/>
  <c r="L115" i="1"/>
  <c r="K115" i="1"/>
  <c r="J115" i="1"/>
  <c r="I115" i="1"/>
  <c r="H115" i="1"/>
  <c r="G115" i="1"/>
  <c r="F115" i="1"/>
  <c r="E115" i="1"/>
  <c r="N114" i="1"/>
  <c r="M114" i="1"/>
  <c r="L114" i="1"/>
  <c r="K114" i="1"/>
  <c r="J114" i="1"/>
  <c r="I114" i="1"/>
  <c r="H114" i="1"/>
  <c r="G114" i="1"/>
  <c r="F114" i="1"/>
  <c r="E114" i="1"/>
  <c r="N113" i="1"/>
  <c r="M113" i="1"/>
  <c r="L113" i="1"/>
  <c r="K113" i="1"/>
  <c r="J113" i="1"/>
  <c r="I113" i="1"/>
  <c r="H113" i="1"/>
  <c r="G113" i="1"/>
  <c r="F113" i="1"/>
  <c r="E113" i="1"/>
  <c r="N112" i="1"/>
  <c r="M112" i="1"/>
  <c r="L112" i="1"/>
  <c r="K112" i="1"/>
  <c r="J112" i="1"/>
  <c r="I112" i="1"/>
  <c r="H112" i="1"/>
  <c r="G112" i="1"/>
  <c r="F112" i="1"/>
  <c r="E112" i="1"/>
  <c r="N111" i="1"/>
  <c r="M111" i="1"/>
  <c r="L111" i="1"/>
  <c r="K111" i="1"/>
  <c r="J111" i="1"/>
  <c r="I111" i="1"/>
  <c r="H111" i="1"/>
  <c r="G111" i="1"/>
  <c r="F111" i="1"/>
  <c r="E111" i="1"/>
  <c r="N110" i="1"/>
  <c r="M110" i="1"/>
  <c r="L110" i="1"/>
  <c r="K110" i="1"/>
  <c r="J110" i="1"/>
  <c r="I110" i="1"/>
  <c r="H110" i="1"/>
  <c r="G110" i="1"/>
  <c r="F110" i="1"/>
  <c r="E110" i="1"/>
  <c r="N109" i="1"/>
  <c r="M109" i="1"/>
  <c r="L109" i="1"/>
  <c r="K109" i="1"/>
  <c r="J109" i="1"/>
  <c r="I109" i="1"/>
  <c r="H109" i="1"/>
  <c r="G109" i="1"/>
  <c r="F109" i="1"/>
  <c r="E109" i="1"/>
  <c r="N108" i="1"/>
  <c r="M108" i="1"/>
  <c r="L108" i="1"/>
  <c r="K108" i="1"/>
  <c r="J108" i="1"/>
  <c r="I108" i="1"/>
  <c r="H108" i="1"/>
  <c r="G108" i="1"/>
  <c r="F108" i="1"/>
  <c r="E108" i="1"/>
  <c r="N107" i="1"/>
  <c r="M107" i="1"/>
  <c r="L107" i="1"/>
  <c r="K107" i="1"/>
  <c r="J107" i="1"/>
  <c r="I107" i="1"/>
  <c r="H107" i="1"/>
  <c r="G107" i="1"/>
  <c r="F107" i="1"/>
  <c r="E107" i="1"/>
  <c r="N106" i="1"/>
  <c r="M106" i="1"/>
  <c r="L106" i="1"/>
  <c r="K106" i="1"/>
  <c r="J106" i="1"/>
  <c r="I106" i="1"/>
  <c r="H106" i="1"/>
  <c r="G106" i="1"/>
  <c r="F106" i="1"/>
  <c r="E106" i="1"/>
  <c r="N105" i="1"/>
  <c r="M105" i="1"/>
  <c r="L105" i="1"/>
  <c r="K105" i="1"/>
  <c r="J105" i="1"/>
  <c r="I105" i="1"/>
  <c r="H105" i="1"/>
  <c r="G105" i="1"/>
  <c r="F105" i="1"/>
  <c r="E105" i="1"/>
  <c r="N104" i="1"/>
  <c r="M104" i="1"/>
  <c r="L104" i="1"/>
  <c r="K104" i="1"/>
  <c r="J104" i="1"/>
  <c r="I104" i="1"/>
  <c r="H104" i="1"/>
  <c r="G104" i="1"/>
  <c r="F104" i="1"/>
  <c r="E104" i="1"/>
  <c r="N103" i="1"/>
  <c r="M103" i="1"/>
  <c r="L103" i="1"/>
  <c r="K103" i="1"/>
  <c r="J103" i="1"/>
  <c r="I103" i="1"/>
  <c r="H103" i="1"/>
  <c r="G103" i="1"/>
  <c r="F103" i="1"/>
  <c r="E103" i="1"/>
  <c r="N102" i="1"/>
  <c r="M102" i="1"/>
  <c r="L102" i="1"/>
  <c r="K102" i="1"/>
  <c r="J102" i="1"/>
  <c r="I102" i="1"/>
  <c r="H102" i="1"/>
  <c r="G102" i="1"/>
  <c r="F102" i="1"/>
  <c r="E102" i="1"/>
  <c r="N101" i="1"/>
  <c r="M101" i="1"/>
  <c r="L101" i="1"/>
  <c r="K101" i="1"/>
  <c r="J101" i="1"/>
  <c r="I101" i="1"/>
  <c r="H101" i="1"/>
  <c r="G101" i="1"/>
  <c r="F101" i="1"/>
  <c r="E101" i="1"/>
  <c r="N100" i="1"/>
  <c r="M100" i="1"/>
  <c r="L100" i="1"/>
  <c r="K100" i="1"/>
  <c r="J100" i="1"/>
  <c r="I100" i="1"/>
  <c r="H100" i="1"/>
  <c r="G100" i="1"/>
  <c r="F100" i="1"/>
  <c r="E100" i="1"/>
  <c r="B101" i="1"/>
  <c r="B102" i="1" s="1"/>
  <c r="B100" i="1"/>
  <c r="A116" i="1"/>
  <c r="A115" i="1"/>
  <c r="A114" i="1"/>
  <c r="A113" i="1"/>
  <c r="C101" i="1"/>
  <c r="D101" i="1"/>
  <c r="O101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02" i="1" l="1"/>
  <c r="D102" i="1"/>
  <c r="O102" i="1"/>
  <c r="B103" i="1"/>
  <c r="C103" i="1" l="1"/>
  <c r="D103" i="1"/>
  <c r="O103" i="1"/>
  <c r="B104" i="1"/>
  <c r="B105" i="1" l="1"/>
  <c r="C104" i="1"/>
  <c r="D104" i="1"/>
  <c r="O104" i="1"/>
  <c r="B106" i="1" l="1"/>
  <c r="C105" i="1"/>
  <c r="D105" i="1"/>
  <c r="O105" i="1"/>
  <c r="C106" i="1" l="1"/>
  <c r="D106" i="1"/>
  <c r="O106" i="1"/>
  <c r="B107" i="1"/>
  <c r="C107" i="1" l="1"/>
  <c r="D107" i="1"/>
  <c r="O107" i="1"/>
  <c r="B108" i="1"/>
  <c r="B109" i="1" l="1"/>
  <c r="C108" i="1"/>
  <c r="D108" i="1"/>
  <c r="O108" i="1"/>
  <c r="B110" i="1" l="1"/>
  <c r="C109" i="1"/>
  <c r="D109" i="1"/>
  <c r="O109" i="1"/>
  <c r="C110" i="1" l="1"/>
  <c r="D110" i="1"/>
  <c r="O110" i="1"/>
  <c r="B111" i="1"/>
  <c r="C111" i="1" l="1"/>
  <c r="D111" i="1"/>
  <c r="O111" i="1"/>
  <c r="B112" i="1"/>
  <c r="B113" i="1" l="1"/>
  <c r="C112" i="1"/>
  <c r="D112" i="1"/>
  <c r="O112" i="1"/>
  <c r="B114" i="1" l="1"/>
  <c r="C113" i="1"/>
  <c r="D113" i="1"/>
  <c r="O113" i="1"/>
  <c r="C114" i="1" l="1"/>
  <c r="D114" i="1"/>
  <c r="O114" i="1"/>
  <c r="B115" i="1"/>
  <c r="C115" i="1" l="1"/>
  <c r="D115" i="1"/>
  <c r="O115" i="1"/>
  <c r="B116" i="1"/>
  <c r="C116" i="1" l="1"/>
  <c r="D116" i="1"/>
  <c r="O116" i="1"/>
</calcChain>
</file>

<file path=xl/sharedStrings.xml><?xml version="1.0" encoding="utf-8"?>
<sst xmlns="http://schemas.openxmlformats.org/spreadsheetml/2006/main" count="15" uniqueCount="15">
  <si>
    <t>Time</t>
  </si>
  <si>
    <t>ID</t>
  </si>
  <si>
    <t>Cost</t>
  </si>
  <si>
    <t>GRP</t>
  </si>
  <si>
    <t>CPR</t>
  </si>
  <si>
    <t>dur</t>
  </si>
  <si>
    <t>registrations</t>
  </si>
  <si>
    <t>sessions</t>
  </si>
  <si>
    <t>cost_per_reg</t>
  </si>
  <si>
    <t>cost_per_ses</t>
  </si>
  <si>
    <t>reg_per_GRP</t>
  </si>
  <si>
    <t>ses_per_GRP</t>
  </si>
  <si>
    <t>Column1</t>
  </si>
  <si>
    <t>Column2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</si>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</sst>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#,##0.0"/>
  </numFmts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1" xfId="0" applyNumberFormat="1" applyFont="1" applyBorder="1"/>
    <xf numFmtId="0" fontId="1" fillId="0" borderId="2" xfId="0" applyNumberFormat="1" applyFont="1" applyBorder="1"/>
    <xf numFmtId="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165" formatCode="#,##0.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t_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ot_Evaluation_0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4"/>
      <sheetName val="Φύλλο4 (2)"/>
    </sheetNames>
    <sheetDataSet>
      <sheetData sheetId="0">
        <row r="7">
          <cell r="M7">
            <v>1</v>
          </cell>
          <cell r="N7" t="str">
            <v>GOAL ΧΩΡΙΣ ΣΥΝΟΡΑ</v>
          </cell>
          <cell r="O7" t="str">
            <v>ΣΚΑΙ</v>
          </cell>
          <cell r="P7" t="str">
            <v>1/13</v>
          </cell>
        </row>
        <row r="8">
          <cell r="M8">
            <v>2</v>
          </cell>
          <cell r="N8" t="str">
            <v>ΦΙΛΑΡΑΚΙΑ : ΦΙΛΑΡΑΚΙΑ. ΤΑ</v>
          </cell>
          <cell r="O8" t="str">
            <v>STAR</v>
          </cell>
          <cell r="P8" t="str">
            <v>4/7</v>
          </cell>
        </row>
        <row r="9">
          <cell r="M9">
            <v>3</v>
          </cell>
          <cell r="N9" t="str">
            <v xml:space="preserve">THE BIG BANG THEORY </v>
          </cell>
          <cell r="O9" t="str">
            <v>STAR</v>
          </cell>
          <cell r="P9" t="str">
            <v>16/18</v>
          </cell>
        </row>
        <row r="10">
          <cell r="M10">
            <v>4</v>
          </cell>
          <cell r="N10" t="str">
            <v>ANNITAGR</v>
          </cell>
          <cell r="O10" t="str">
            <v>ALPHA</v>
          </cell>
          <cell r="P10" t="str">
            <v>1/11</v>
          </cell>
        </row>
        <row r="11">
          <cell r="M11">
            <v>5</v>
          </cell>
          <cell r="N11" t="str">
            <v>**HART OF DIXIE : HART OF DIXIE                  HART OF DIXIE</v>
          </cell>
          <cell r="O11" t="str">
            <v>STAR</v>
          </cell>
          <cell r="P11" t="str">
            <v>10/11</v>
          </cell>
        </row>
        <row r="12">
          <cell r="M12">
            <v>6</v>
          </cell>
          <cell r="N12" t="str">
            <v>Ε/Τ:ΜΕΡΙΚΟΙ ΤΟ ΠΡΟΤΙΜΟΥΝ ΚΡΥΟ</v>
          </cell>
          <cell r="O12" t="str">
            <v>ANT1</v>
          </cell>
          <cell r="P12" t="str">
            <v>4/6</v>
          </cell>
        </row>
        <row r="13">
          <cell r="M13">
            <v>7</v>
          </cell>
          <cell r="N13" t="str">
            <v>COVERT AFFAIRS : COVERT AFFAIRS                 COVERT AFFAIRS</v>
          </cell>
          <cell r="O13" t="str">
            <v>STAR</v>
          </cell>
          <cell r="P13" t="str">
            <v>4/7</v>
          </cell>
        </row>
        <row r="14">
          <cell r="M14">
            <v>8</v>
          </cell>
          <cell r="N14" t="str">
            <v>ΔΕΛΤΙΟ ΚΑΙΡΟΥ (ΒΡΑΔΙΝΟ)</v>
          </cell>
          <cell r="O14" t="str">
            <v>MEGA</v>
          </cell>
          <cell r="P14" t="str">
            <v>5/11</v>
          </cell>
        </row>
        <row r="15">
          <cell r="M15">
            <v>9</v>
          </cell>
          <cell r="N15" t="str">
            <v>ΣΤΗΝ ΥΓΕΙΑ ΜΑΣ</v>
          </cell>
          <cell r="O15" t="str">
            <v>ALPHA</v>
          </cell>
          <cell r="P15" t="str">
            <v>7/9</v>
          </cell>
        </row>
        <row r="16">
          <cell r="M16">
            <v>10</v>
          </cell>
          <cell r="N16" t="str">
            <v>Ξ/Τ : ΝΤΕΝΙΣ Ο ΤΡΟΜΕΡΟΣ</v>
          </cell>
          <cell r="O16" t="str">
            <v>STAR</v>
          </cell>
          <cell r="P16" t="str">
            <v>4/6</v>
          </cell>
        </row>
        <row r="17">
          <cell r="M17">
            <v>11</v>
          </cell>
          <cell r="N17" t="str">
            <v>E/Τ : ΖΗΤΗΤΑΙ ΨΕΥΤΗΣ</v>
          </cell>
          <cell r="O17" t="str">
            <v>MEGA</v>
          </cell>
          <cell r="P17" t="str">
            <v>2/4</v>
          </cell>
        </row>
        <row r="18">
          <cell r="M18">
            <v>12</v>
          </cell>
          <cell r="N18" t="str">
            <v>FROZEN PLANET</v>
          </cell>
          <cell r="O18" t="str">
            <v>ΣΚΑΙ</v>
          </cell>
          <cell r="P18" t="str">
            <v>1/3</v>
          </cell>
        </row>
        <row r="19">
          <cell r="M19">
            <v>13</v>
          </cell>
          <cell r="N19" t="str">
            <v xml:space="preserve">Ξ/Τ : RΟCK THE AGES </v>
          </cell>
          <cell r="O19" t="str">
            <v>STAR</v>
          </cell>
          <cell r="P19" t="str">
            <v>2/3</v>
          </cell>
        </row>
        <row r="20">
          <cell r="M20">
            <v>14</v>
          </cell>
          <cell r="N20" t="str">
            <v>ΕΚΛΟΓΕΣ 2015 Γ. ΑΥΤΙΑΣ</v>
          </cell>
          <cell r="O20" t="str">
            <v>ΣΚΑΙ</v>
          </cell>
          <cell r="P20" t="str">
            <v>1/4</v>
          </cell>
        </row>
        <row r="21">
          <cell r="M21">
            <v>15</v>
          </cell>
          <cell r="N21" t="str">
            <v>MEGA ΣΑΒΒΑΤΟΚΥΡΙΑΚΟ</v>
          </cell>
          <cell r="O21" t="str">
            <v>MEGA</v>
          </cell>
          <cell r="P21" t="str">
            <v>2/3</v>
          </cell>
        </row>
        <row r="22">
          <cell r="M22">
            <v>16</v>
          </cell>
          <cell r="N22" t="str">
            <v>ΕΚΛΟΓΕΣ 2015 ΤΑΚΗΣ ΧΑΤΖΗΣ</v>
          </cell>
          <cell r="O22" t="str">
            <v>ΣΚΑΙ</v>
          </cell>
          <cell r="P22" t="str">
            <v>1/2</v>
          </cell>
        </row>
        <row r="23">
          <cell r="M23">
            <v>17</v>
          </cell>
          <cell r="N23" t="str">
            <v>ΕΚΛΟΓΕΣ 2015  ΛΥΡΙΤΖΗΣ-ΟΙΚΟΝΟΜΟΥ</v>
          </cell>
          <cell r="O23" t="str">
            <v>ΣΚΑΙ</v>
          </cell>
          <cell r="P23" t="str">
            <v>1/4</v>
          </cell>
        </row>
        <row r="24">
          <cell r="M24">
            <v>18</v>
          </cell>
          <cell r="N24" t="str">
            <v>ΕΣ: ΕΚΛΟΓΕΣ 2015</v>
          </cell>
          <cell r="O24" t="str">
            <v>STAR</v>
          </cell>
          <cell r="P24" t="str">
            <v>1/10</v>
          </cell>
        </row>
        <row r="25">
          <cell r="M25">
            <v>19</v>
          </cell>
          <cell r="N25" t="str">
            <v>ΕΣ: ΕΚΛΟΓΕΣ 2015</v>
          </cell>
          <cell r="O25" t="str">
            <v>STAR</v>
          </cell>
          <cell r="P25" t="str">
            <v>13/13</v>
          </cell>
        </row>
        <row r="26">
          <cell r="M26">
            <v>20</v>
          </cell>
          <cell r="N26" t="str">
            <v>ΕΣ: ΕΚΛΟΓΕΣ 2015</v>
          </cell>
          <cell r="O26" t="str">
            <v>STAR</v>
          </cell>
          <cell r="P26" t="str">
            <v>3/5</v>
          </cell>
        </row>
        <row r="27">
          <cell r="M27">
            <v>21</v>
          </cell>
          <cell r="N27" t="str">
            <v>ΕΣ: ΕΚΛΟΓΕΣ 2015</v>
          </cell>
          <cell r="O27" t="str">
            <v>STAR</v>
          </cell>
          <cell r="P27" t="str">
            <v>5/7</v>
          </cell>
        </row>
        <row r="28">
          <cell r="M28">
            <v>22</v>
          </cell>
          <cell r="N28" t="str">
            <v>ΕΚΛΟΓΕΣ 2015</v>
          </cell>
          <cell r="O28" t="str">
            <v>ALPHA</v>
          </cell>
          <cell r="P28" t="str">
            <v>6/7</v>
          </cell>
        </row>
        <row r="29">
          <cell r="M29">
            <v>23</v>
          </cell>
          <cell r="N29" t="str">
            <v>ΕΚΛΟΓΕΣ 2015 ΜΕ Μ ΧΟΥΚΛΗ</v>
          </cell>
          <cell r="O29" t="str">
            <v>ANT1</v>
          </cell>
          <cell r="P29" t="str">
            <v>4/19</v>
          </cell>
        </row>
        <row r="30">
          <cell r="M30">
            <v>24</v>
          </cell>
          <cell r="N30" t="str">
            <v>ΕΚΛΟΓΕΣ 2015 ΜΕ Μ ΧΟΥΚΛΗ</v>
          </cell>
          <cell r="O30" t="str">
            <v>ANT1</v>
          </cell>
          <cell r="P30" t="str">
            <v>8/18</v>
          </cell>
        </row>
        <row r="31">
          <cell r="M31">
            <v>25</v>
          </cell>
          <cell r="N31" t="str">
            <v>ΕΚΛΟΓΕΣ 2015 ΣΙΑ ΚΟΣΙΩΝΗ</v>
          </cell>
          <cell r="O31" t="str">
            <v>ΣΚΑΙ</v>
          </cell>
          <cell r="P31" t="str">
            <v>1/5</v>
          </cell>
        </row>
        <row r="32">
          <cell r="M32">
            <v>26</v>
          </cell>
          <cell r="N32" t="str">
            <v>ΕΚΛΟΓΕΣ 2015 ΣΙΑ ΚΟΣΙΩΝΗ</v>
          </cell>
          <cell r="O32" t="str">
            <v>ΣΚΑΙ</v>
          </cell>
          <cell r="P32" t="str">
            <v>11/11</v>
          </cell>
        </row>
        <row r="33">
          <cell r="M33">
            <v>27</v>
          </cell>
          <cell r="N33" t="str">
            <v>ΕΚΛΟΓΕΣ 2015 ΣΙΑ ΚΟΣΙΩΝΗ</v>
          </cell>
          <cell r="O33" t="str">
            <v>ΣΚΑΙ</v>
          </cell>
          <cell r="P33" t="str">
            <v>1/4</v>
          </cell>
        </row>
        <row r="34">
          <cell r="M34">
            <v>28</v>
          </cell>
          <cell r="N34" t="str">
            <v>ΕΚΛΟΓΕΣ 2015 ΣΙΑ ΚΟΣΙΩΝΗ</v>
          </cell>
          <cell r="O34" t="str">
            <v>ΣΚΑΙ</v>
          </cell>
          <cell r="P34" t="str">
            <v>1/2</v>
          </cell>
        </row>
        <row r="35">
          <cell r="M35">
            <v>29</v>
          </cell>
          <cell r="N35" t="str">
            <v>ΕΚΛΟΓΕΣ 2015</v>
          </cell>
          <cell r="O35" t="str">
            <v>MEGA</v>
          </cell>
          <cell r="P35" t="str">
            <v>2/19</v>
          </cell>
        </row>
        <row r="36">
          <cell r="M36">
            <v>30</v>
          </cell>
          <cell r="N36" t="str">
            <v>ΕΚΛΟΓΕΣ 2015</v>
          </cell>
          <cell r="O36" t="str">
            <v>MEGA</v>
          </cell>
          <cell r="P36" t="str">
            <v>12/19</v>
          </cell>
        </row>
        <row r="37">
          <cell r="M37">
            <v>31</v>
          </cell>
          <cell r="N37" t="str">
            <v xml:space="preserve">ΚΑΙΡΟΣ </v>
          </cell>
          <cell r="O37" t="str">
            <v>ALPHA</v>
          </cell>
          <cell r="P37" t="str">
            <v>8/10</v>
          </cell>
        </row>
        <row r="38">
          <cell r="M38">
            <v>32</v>
          </cell>
          <cell r="N38" t="str">
            <v>**ΕΣ: / ΚΕΝΤΡΙΚΟ ΔΕΛΤΙΟ : ΔΕΛΤΙΟ ΕΙΔΗΣΕΩΝ ΚΕΝΤΡΙΚΟ</v>
          </cell>
          <cell r="O38" t="str">
            <v>STAR</v>
          </cell>
          <cell r="P38" t="str">
            <v>8/9</v>
          </cell>
        </row>
        <row r="39">
          <cell r="M39">
            <v>33</v>
          </cell>
          <cell r="N39" t="str">
            <v>ANT1 NEWS - 20:00</v>
          </cell>
          <cell r="O39" t="str">
            <v>ANT1</v>
          </cell>
          <cell r="P39" t="str">
            <v>10/10</v>
          </cell>
        </row>
        <row r="40">
          <cell r="M40">
            <v>34</v>
          </cell>
          <cell r="N40" t="str">
            <v>ΚΕΝΤΡΙΚΟ ΔΕΛΤΙΟ ΕΙΔΗΣΕΩΝ</v>
          </cell>
          <cell r="O40" t="str">
            <v>MEGA</v>
          </cell>
          <cell r="P40" t="str">
            <v>6/12</v>
          </cell>
        </row>
        <row r="41">
          <cell r="M41">
            <v>35</v>
          </cell>
          <cell r="N41" t="str">
            <v>HOT SEAT</v>
          </cell>
          <cell r="O41" t="str">
            <v>ΣΚΑΙ</v>
          </cell>
          <cell r="P41" t="str">
            <v>1/13</v>
          </cell>
        </row>
        <row r="42">
          <cell r="M42">
            <v>36</v>
          </cell>
          <cell r="N42" t="str">
            <v xml:space="preserve">ΔΕΛΤΙΟ ΚΑΙΡΟΥ </v>
          </cell>
          <cell r="O42" t="str">
            <v>ANT1</v>
          </cell>
          <cell r="P42" t="str">
            <v>3/15</v>
          </cell>
        </row>
        <row r="43">
          <cell r="M43">
            <v>37</v>
          </cell>
          <cell r="N43" t="str">
            <v>ΔΕΛΤΙΟ ΚΑΙΡΟΥ (ΒΡΑΔΙΝΟ)</v>
          </cell>
          <cell r="O43" t="str">
            <v>MEGA</v>
          </cell>
          <cell r="P43" t="str">
            <v>4/8</v>
          </cell>
        </row>
        <row r="44">
          <cell r="M44">
            <v>38</v>
          </cell>
          <cell r="N44" t="str">
            <v>ΜΗΝ ΑΡΧΙΖΕΙΣ ΤΗΝ</v>
          </cell>
          <cell r="O44" t="str">
            <v>ALPHA</v>
          </cell>
          <cell r="P44" t="str">
            <v>1/11</v>
          </cell>
        </row>
        <row r="45">
          <cell r="M45">
            <v>39</v>
          </cell>
          <cell r="N45" t="str">
            <v>**Ξ/Τ : 2 GUNS</v>
          </cell>
          <cell r="O45" t="str">
            <v>STAR</v>
          </cell>
          <cell r="P45" t="str">
            <v>5/26</v>
          </cell>
        </row>
        <row r="46">
          <cell r="M46">
            <v>40</v>
          </cell>
          <cell r="N46" t="str">
            <v>LMB: Ξ/Τ : 2 GUNS</v>
          </cell>
          <cell r="O46" t="str">
            <v>STAR</v>
          </cell>
          <cell r="P46" t="str">
            <v>1/20</v>
          </cell>
        </row>
        <row r="47">
          <cell r="M47">
            <v>41</v>
          </cell>
          <cell r="N47" t="str">
            <v>ΣΚΑΙ ΘΕΜΑ</v>
          </cell>
          <cell r="O47" t="str">
            <v>ΣΚΑΙ</v>
          </cell>
          <cell r="P47" t="str">
            <v>1/2</v>
          </cell>
        </row>
        <row r="48">
          <cell r="M48">
            <v>42</v>
          </cell>
          <cell r="N48" t="str">
            <v>LMB:Ξ/Τ : THE BANK JOB ΤΟ</v>
          </cell>
          <cell r="O48" t="str">
            <v>ALPHA</v>
          </cell>
          <cell r="P48" t="str">
            <v>10/13</v>
          </cell>
        </row>
        <row r="49">
          <cell r="M49">
            <v>43</v>
          </cell>
          <cell r="N49" t="str">
            <v>ΚΑΤΩ ΠΑΡΤΑΛΙ</v>
          </cell>
          <cell r="O49" t="str">
            <v>MEGA</v>
          </cell>
          <cell r="P49" t="str">
            <v>1/3</v>
          </cell>
        </row>
        <row r="50">
          <cell r="M50">
            <v>44</v>
          </cell>
          <cell r="N50" t="str">
            <v>ΡΑΔΙΟ ΑΡΒΥΛΑ</v>
          </cell>
          <cell r="O50" t="str">
            <v>ANT1</v>
          </cell>
          <cell r="P50" t="str">
            <v>5/12</v>
          </cell>
        </row>
        <row r="51">
          <cell r="M51">
            <v>45</v>
          </cell>
          <cell r="N51" t="str">
            <v>ΔΕΛΤΙΟ ΚΑΙΡΟΥ (ΒΡΑΔΙΝΟ)</v>
          </cell>
          <cell r="O51" t="str">
            <v>MEGA</v>
          </cell>
          <cell r="P51" t="str">
            <v>4/12</v>
          </cell>
        </row>
        <row r="52">
          <cell r="M52">
            <v>46</v>
          </cell>
          <cell r="N52" t="str">
            <v>ΜΗΝ ΑΡΧΙΖΕΙΣ ΤΗ ΜΟΥΡΜΟΥΡΑ</v>
          </cell>
          <cell r="O52" t="str">
            <v>ALPHA</v>
          </cell>
          <cell r="P52" t="str">
            <v>4/5</v>
          </cell>
        </row>
        <row r="53">
          <cell r="M53">
            <v>47</v>
          </cell>
          <cell r="N53" t="str">
            <v>*NCIS : NCIS</v>
          </cell>
          <cell r="O53" t="str">
            <v>STAR</v>
          </cell>
          <cell r="P53" t="str">
            <v>4/13</v>
          </cell>
        </row>
        <row r="54">
          <cell r="M54">
            <v>48</v>
          </cell>
          <cell r="N54" t="str">
            <v>Ξ/Τ : Ο ΠΛΗΡΟΦΟΡΙΟΔΟΤΗΣ</v>
          </cell>
          <cell r="O54" t="str">
            <v>STAR</v>
          </cell>
          <cell r="P54" t="str">
            <v>1/8</v>
          </cell>
        </row>
        <row r="55">
          <cell r="M55">
            <v>49</v>
          </cell>
          <cell r="N55" t="str">
            <v>ΤΑΜΑΜ  -Ε-</v>
          </cell>
          <cell r="O55" t="str">
            <v>ANT1</v>
          </cell>
          <cell r="P55" t="str">
            <v>6/8</v>
          </cell>
        </row>
        <row r="56">
          <cell r="M56">
            <v>50</v>
          </cell>
          <cell r="N56" t="str">
            <v>CSI LAS MIAMI</v>
          </cell>
          <cell r="O56" t="str">
            <v>ΣΚΑΙ</v>
          </cell>
          <cell r="P56" t="str">
            <v>1/2</v>
          </cell>
        </row>
        <row r="57">
          <cell r="M57">
            <v>51</v>
          </cell>
          <cell r="N57" t="str">
            <v>ΕΘΝΙΚΗ ΕΛΛΑΔΟΣ</v>
          </cell>
          <cell r="O57" t="str">
            <v>MEGA</v>
          </cell>
          <cell r="P57" t="str">
            <v>10/12</v>
          </cell>
        </row>
        <row r="58">
          <cell r="M58">
            <v>52</v>
          </cell>
          <cell r="N58" t="str">
            <v>LMB:ΤΑ ΚΑΡΝΤΑΣΙΑΝΣ</v>
          </cell>
          <cell r="O58" t="str">
            <v>ANT1</v>
          </cell>
          <cell r="P58" t="str">
            <v>2/8</v>
          </cell>
        </row>
        <row r="59">
          <cell r="M59">
            <v>53</v>
          </cell>
          <cell r="N59" t="str">
            <v>CSI LAS VEGAS</v>
          </cell>
          <cell r="O59" t="str">
            <v>ΣΚΑΙ</v>
          </cell>
          <cell r="P59" t="str">
            <v>1/2</v>
          </cell>
        </row>
        <row r="60">
          <cell r="M60">
            <v>54</v>
          </cell>
          <cell r="N60" t="str">
            <v>ΜΠΡΟΥΣΚΟ</v>
          </cell>
          <cell r="O60" t="str">
            <v>ANT1</v>
          </cell>
          <cell r="P60" t="str">
            <v>1/6</v>
          </cell>
        </row>
        <row r="61">
          <cell r="M61">
            <v>55</v>
          </cell>
          <cell r="N61" t="str">
            <v>HOT SEAT</v>
          </cell>
          <cell r="O61" t="str">
            <v>ΣΚΑΙ</v>
          </cell>
          <cell r="P61" t="str">
            <v>5/7</v>
          </cell>
        </row>
        <row r="62">
          <cell r="M62">
            <v>56</v>
          </cell>
          <cell r="N62" t="str">
            <v>ΔΕΛΤΙΟ ΚΑΙΡΟΥ (ΒΡΑΔΙΝΟ)</v>
          </cell>
          <cell r="O62" t="str">
            <v>MEGA</v>
          </cell>
          <cell r="P62" t="str">
            <v>8/14</v>
          </cell>
        </row>
        <row r="63">
          <cell r="M63">
            <v>57</v>
          </cell>
          <cell r="N63" t="str">
            <v>ΜΗΝ ΑΡΧΙΖΕΙΣ ΤΗΝ (E)</v>
          </cell>
          <cell r="O63" t="str">
            <v>ALPHA</v>
          </cell>
          <cell r="P63" t="str">
            <v>9/10</v>
          </cell>
        </row>
        <row r="64">
          <cell r="M64">
            <v>58</v>
          </cell>
          <cell r="N64" t="str">
            <v>NCIS : NCIS</v>
          </cell>
          <cell r="O64" t="str">
            <v>STAR</v>
          </cell>
          <cell r="P64" t="str">
            <v>6/12</v>
          </cell>
        </row>
        <row r="65">
          <cell r="M65">
            <v>59</v>
          </cell>
          <cell r="N65" t="str">
            <v>ΔΙΚΑΙΩΣΗ</v>
          </cell>
          <cell r="O65" t="str">
            <v>MEGA</v>
          </cell>
          <cell r="P65" t="str">
            <v>12/13</v>
          </cell>
        </row>
        <row r="66">
          <cell r="M66">
            <v>60</v>
          </cell>
          <cell r="N66" t="str">
            <v>LMB:ΒΡΑΔΙΝΗ ΕΛΛΗΝΙΚΗ : ΞΥΠΟΛΗΤΟΣ</v>
          </cell>
          <cell r="O66" t="str">
            <v>ALPHA</v>
          </cell>
          <cell r="P66" t="str">
            <v>6/17</v>
          </cell>
        </row>
        <row r="67">
          <cell r="M67">
            <v>61</v>
          </cell>
          <cell r="N67" t="str">
            <v>LMB: Ξ/Τ : Η ΝΥΧΤΑ ΜΑΣ ΑΝΗΚΕΙ</v>
          </cell>
          <cell r="O67" t="str">
            <v>STAR</v>
          </cell>
          <cell r="P67" t="str">
            <v>1/9</v>
          </cell>
        </row>
        <row r="68">
          <cell r="M68">
            <v>62</v>
          </cell>
          <cell r="N68" t="str">
            <v>Ξ/Τ : Η ΝΥΧΤΑ ΜΑΣ ΑΝΗΚΕΙ</v>
          </cell>
          <cell r="O68" t="str">
            <v>STAR</v>
          </cell>
          <cell r="P68" t="str">
            <v>9/9</v>
          </cell>
        </row>
        <row r="69">
          <cell r="M69">
            <v>63</v>
          </cell>
          <cell r="N69" t="str">
            <v>CSI LAS MIAMI</v>
          </cell>
          <cell r="O69" t="str">
            <v>ΣΚΑΙ</v>
          </cell>
          <cell r="P69" t="str">
            <v>1/3</v>
          </cell>
        </row>
        <row r="70">
          <cell r="M70">
            <v>64</v>
          </cell>
          <cell r="N70" t="str">
            <v>ΜΠΡΟΥΣΚΟ</v>
          </cell>
          <cell r="O70" t="str">
            <v>ANT1</v>
          </cell>
          <cell r="P70" t="str">
            <v>1/3</v>
          </cell>
        </row>
        <row r="71">
          <cell r="M71">
            <v>65</v>
          </cell>
          <cell r="N71" t="str">
            <v>HOT SEAT</v>
          </cell>
          <cell r="O71" t="str">
            <v>ΣΚΑΙ</v>
          </cell>
          <cell r="P71" t="str">
            <v>1/8</v>
          </cell>
        </row>
        <row r="72">
          <cell r="M72">
            <v>66</v>
          </cell>
          <cell r="N72" t="str">
            <v>ΔΕΛΤΙΟ ΚΑΙΡΟΥ (ΒΡΑΔΙΝΟ)</v>
          </cell>
          <cell r="O72" t="str">
            <v>MEGA</v>
          </cell>
          <cell r="P72" t="str">
            <v>21/23</v>
          </cell>
        </row>
        <row r="73">
          <cell r="M73">
            <v>67</v>
          </cell>
          <cell r="N73" t="str">
            <v>ΤΟ ΣΟΙ ΣΟΥ</v>
          </cell>
          <cell r="O73" t="str">
            <v>ALPHA</v>
          </cell>
          <cell r="P73" t="str">
            <v>2/7</v>
          </cell>
        </row>
        <row r="74">
          <cell r="M74">
            <v>68</v>
          </cell>
          <cell r="N74" t="str">
            <v>HOT SEAT</v>
          </cell>
          <cell r="O74" t="str">
            <v>ΣΚΑΙ</v>
          </cell>
          <cell r="P74" t="str">
            <v>1/9</v>
          </cell>
        </row>
        <row r="75">
          <cell r="M75">
            <v>69</v>
          </cell>
          <cell r="N75" t="str">
            <v>ΔΕΛΤΙΟ ΚΑΙΡΟΥ (ΒΡΑΔΙΝΟ)</v>
          </cell>
          <cell r="O75" t="str">
            <v>MEGA</v>
          </cell>
          <cell r="P75" t="str">
            <v>13/17</v>
          </cell>
        </row>
        <row r="76">
          <cell r="M76">
            <v>70</v>
          </cell>
          <cell r="N76" t="str">
            <v>ΑΚΟΥ ΤΙ ΕΙΠΑΝ</v>
          </cell>
          <cell r="O76" t="str">
            <v>ALPHA</v>
          </cell>
          <cell r="P76" t="str">
            <v>4/12</v>
          </cell>
        </row>
        <row r="77">
          <cell r="M77">
            <v>71</v>
          </cell>
          <cell r="N77" t="str">
            <v>ΟΙ ΣΥΜΜΑΘΗΤΕΣ</v>
          </cell>
          <cell r="O77" t="str">
            <v>ANT1</v>
          </cell>
          <cell r="P77" t="str">
            <v>3/10</v>
          </cell>
        </row>
        <row r="78">
          <cell r="M78">
            <v>72</v>
          </cell>
          <cell r="N78" t="str">
            <v>ΜΑΡΚΟΣ ΣΕΦΕΡΛΗΣ / Ο ΜΑΓΟΣ ΤΟΥ ΡΟΖ</v>
          </cell>
          <cell r="O78" t="str">
            <v>MEGA</v>
          </cell>
          <cell r="P78" t="str">
            <v>1/1</v>
          </cell>
        </row>
        <row r="79">
          <cell r="M79">
            <v>73</v>
          </cell>
          <cell r="N79" t="str">
            <v>ΜΗΝ ΑΡΧΙΖΕΙΣ ΤΗΝ ΜΟΥΡΜΟΥΡΑ (Ε)</v>
          </cell>
          <cell r="O79" t="str">
            <v>ALPHA</v>
          </cell>
          <cell r="P79" t="str">
            <v>8/10</v>
          </cell>
        </row>
        <row r="80">
          <cell r="M80">
            <v>74</v>
          </cell>
          <cell r="N80" t="str">
            <v>T.O.Α : : ΠΑΟ-ΓΑΛΑΤΑΣΑΡΑΙ</v>
          </cell>
          <cell r="O80" t="str">
            <v>ΝΕΡΙΤ PLUS</v>
          </cell>
          <cell r="P80" t="str">
            <v>1/3</v>
          </cell>
        </row>
        <row r="81">
          <cell r="M81">
            <v>75</v>
          </cell>
          <cell r="N81" t="str">
            <v>Τ.0.Γ :: ΠΑΟ-ΓΑΛΑΤΑΣΑΡΑΙ</v>
          </cell>
          <cell r="O81" t="str">
            <v>ΝΕΡΙΤ PLUS</v>
          </cell>
          <cell r="P81" t="str">
            <v>2/3</v>
          </cell>
        </row>
        <row r="82">
          <cell r="M82">
            <v>76</v>
          </cell>
          <cell r="N82" t="str">
            <v>GOAL ΧΩΡΙΣ ΣΥΝΟΡΑ</v>
          </cell>
          <cell r="O82" t="str">
            <v>ΣΚΑΙ</v>
          </cell>
          <cell r="P82" t="str">
            <v>1/10</v>
          </cell>
        </row>
        <row r="83">
          <cell r="M83">
            <v>77</v>
          </cell>
          <cell r="N83" t="str">
            <v>ΦΙΛΑΡΑΚΙΑ : ΦΙΛΑΡΑΚΙΑ. ΤΑ</v>
          </cell>
          <cell r="O83" t="str">
            <v>STAR</v>
          </cell>
          <cell r="P83" t="str">
            <v>4/5</v>
          </cell>
        </row>
        <row r="84">
          <cell r="M84">
            <v>78</v>
          </cell>
          <cell r="N84" t="str">
            <v xml:space="preserve">THE BIG BANG THEORY </v>
          </cell>
          <cell r="O84" t="str">
            <v>STAR</v>
          </cell>
          <cell r="P84" t="str">
            <v>4/4</v>
          </cell>
        </row>
        <row r="85">
          <cell r="M85">
            <v>79</v>
          </cell>
          <cell r="N85" t="str">
            <v>ΕΣ: / ΚΕΝΤΡΙΚΟ ΔΕΛΤΙΟ : ΔΕΛΤΙΟ ΕΙΔΗΣΕΩΝ ΚΕΝΤΡΙΚΟ</v>
          </cell>
          <cell r="O85" t="str">
            <v>STAR</v>
          </cell>
          <cell r="P85" t="str">
            <v>5/5</v>
          </cell>
        </row>
        <row r="86">
          <cell r="M86">
            <v>80</v>
          </cell>
          <cell r="N86" t="str">
            <v>ΔΕΛΤΙΟ ΚΑΙΡΟΥ (ΒΡΑΔΙΝΟ)</v>
          </cell>
          <cell r="O86" t="str">
            <v>MEGA</v>
          </cell>
          <cell r="P86" t="str">
            <v>3/9</v>
          </cell>
        </row>
        <row r="87">
          <cell r="M87">
            <v>81</v>
          </cell>
          <cell r="N87" t="str">
            <v>LMB:Ε/Τ : Η ΔΕ ΓΥΝΗ ΝΑ ΦΟΒΗΤΑΙ ΤΟΝ ΑΝΔΡΑ</v>
          </cell>
          <cell r="O87" t="str">
            <v>ANT1</v>
          </cell>
          <cell r="P87" t="str">
            <v>3/16</v>
          </cell>
        </row>
        <row r="88">
          <cell r="M88">
            <v>82</v>
          </cell>
          <cell r="N88" t="str">
            <v>Ξ/Τ : HITCH</v>
          </cell>
          <cell r="O88" t="str">
            <v>MEGA</v>
          </cell>
          <cell r="P88" t="str">
            <v>1/2</v>
          </cell>
        </row>
        <row r="89">
          <cell r="M89">
            <v>83</v>
          </cell>
          <cell r="N89" t="str">
            <v>Ξ/Τ : FUN WITH DICK AND JANE</v>
          </cell>
          <cell r="O89" t="str">
            <v>MEGA</v>
          </cell>
          <cell r="P89" t="str">
            <v>6/7</v>
          </cell>
        </row>
        <row r="90">
          <cell r="M90">
            <v>84</v>
          </cell>
          <cell r="N90" t="str">
            <v>ΦΙΛΑΡΑΚΙΑ : ΦΙΛΑΡΑΚΙΑ. ΤΑ</v>
          </cell>
          <cell r="O90" t="str">
            <v>STAR</v>
          </cell>
          <cell r="P90" t="str">
            <v>6/8</v>
          </cell>
        </row>
        <row r="91">
          <cell r="M91">
            <v>85</v>
          </cell>
          <cell r="N91" t="str">
            <v>TWO BROKE GIRLS : TWO BROKE GIRLS                TWO BROKE GIRLS</v>
          </cell>
          <cell r="O91" t="str">
            <v>STAR</v>
          </cell>
          <cell r="P91" t="str">
            <v>2/12</v>
          </cell>
        </row>
        <row r="92">
          <cell r="M92">
            <v>86</v>
          </cell>
          <cell r="N92" t="str">
            <v>ΙΑΤΡΙΚΕΣ ΥΠΟΘΕΣΕΙΣ : HOUSE</v>
          </cell>
          <cell r="O92" t="str">
            <v>STAR</v>
          </cell>
          <cell r="P92" t="str">
            <v>9/12</v>
          </cell>
        </row>
        <row r="93">
          <cell r="M93">
            <v>87</v>
          </cell>
          <cell r="N93" t="str">
            <v>Ξ/Τ : ΑΓΩΝΕΣ ΠΕΙΝΑΣ</v>
          </cell>
          <cell r="O93" t="str">
            <v>ALPHA</v>
          </cell>
          <cell r="P93" t="str">
            <v>8/12</v>
          </cell>
        </row>
        <row r="94">
          <cell r="M94">
            <v>88</v>
          </cell>
          <cell r="N94" t="str">
            <v xml:space="preserve"> DANCING WITH THE STARS</v>
          </cell>
          <cell r="O94" t="str">
            <v>ANT1</v>
          </cell>
          <cell r="P94" t="str">
            <v>2/16</v>
          </cell>
        </row>
        <row r="95">
          <cell r="M95">
            <v>89</v>
          </cell>
          <cell r="N95" t="str">
            <v>GOAL</v>
          </cell>
          <cell r="O95" t="str">
            <v>ΣΚΑΙ</v>
          </cell>
          <cell r="P95" t="str">
            <v>1/1</v>
          </cell>
        </row>
        <row r="96">
          <cell r="M96">
            <v>90</v>
          </cell>
          <cell r="N96" t="str">
            <v>LMB:Ξ/Τ : ΔΙΚΗΓΟΡΟΣ ΣΚΟΤΕΙΝΩΝ ΥΠΟΘΕΣΕΩΝ</v>
          </cell>
          <cell r="O96" t="str">
            <v>STAR</v>
          </cell>
          <cell r="P96" t="str">
            <v>4/9</v>
          </cell>
        </row>
        <row r="97">
          <cell r="M97">
            <v>91</v>
          </cell>
          <cell r="N97" t="str">
            <v>ΚΑΤΩ ΠΑΡΤΑΛΙ : EPISODE 019</v>
          </cell>
          <cell r="O97" t="str">
            <v>MEGA</v>
          </cell>
          <cell r="P97" t="str">
            <v>4/4</v>
          </cell>
        </row>
        <row r="98">
          <cell r="M98">
            <v>92</v>
          </cell>
          <cell r="N98" t="str">
            <v>LIVE U</v>
          </cell>
          <cell r="O98" t="str">
            <v>STAR</v>
          </cell>
          <cell r="P98" t="str">
            <v>1/1</v>
          </cell>
        </row>
        <row r="99">
          <cell r="M99">
            <v>93</v>
          </cell>
          <cell r="N99" t="str">
            <v>ΜΙΑ</v>
          </cell>
          <cell r="O99" t="str">
            <v>STAR</v>
          </cell>
          <cell r="P99" t="str">
            <v>1/1</v>
          </cell>
        </row>
        <row r="100">
          <cell r="M100">
            <v>94</v>
          </cell>
          <cell r="N100" t="str">
            <v>ΦΜ LIVE</v>
          </cell>
          <cell r="O100" t="str">
            <v>STAR</v>
          </cell>
          <cell r="P100" t="str">
            <v>1/1</v>
          </cell>
        </row>
        <row r="101">
          <cell r="M101">
            <v>95</v>
          </cell>
          <cell r="N101" t="str">
            <v>ΔΥΟ ΚΑΙ ΚΑΤΙ...ΑΝΤΡΕΣ</v>
          </cell>
          <cell r="O101" t="str">
            <v>STAR</v>
          </cell>
          <cell r="P101" t="str">
            <v>1/1</v>
          </cell>
        </row>
        <row r="102">
          <cell r="M102">
            <v>96</v>
          </cell>
          <cell r="N102" t="str">
            <v>ΞΕΝΗ ΤΑΙΝΙΑ</v>
          </cell>
          <cell r="O102" t="str">
            <v>STAR</v>
          </cell>
          <cell r="P102" t="str">
            <v>1/1</v>
          </cell>
        </row>
        <row r="103">
          <cell r="M103">
            <v>97</v>
          </cell>
          <cell r="N103" t="str">
            <v>ΞΕΝΗ ΤΑΙΝΙΑ</v>
          </cell>
          <cell r="O103" t="str">
            <v>STAR</v>
          </cell>
          <cell r="P103" t="str">
            <v>1/1</v>
          </cell>
        </row>
        <row r="104">
          <cell r="M104">
            <v>98</v>
          </cell>
          <cell r="N104" t="str">
            <v>ΣΤΟΝ ΕΝΙΚΟ</v>
          </cell>
          <cell r="O104" t="str">
            <v>STAR</v>
          </cell>
          <cell r="P104" t="str">
            <v>1/1</v>
          </cell>
        </row>
        <row r="105">
          <cell r="L105">
            <v>42038.84375</v>
          </cell>
          <cell r="M105">
            <v>99</v>
          </cell>
          <cell r="N105" t="str">
            <v>HOT SEAT</v>
          </cell>
          <cell r="O105" t="str">
            <v>ΣΚΑΙ</v>
          </cell>
          <cell r="P105">
            <v>0</v>
          </cell>
        </row>
        <row r="106">
          <cell r="L106">
            <v>42038.895138888889</v>
          </cell>
          <cell r="M106">
            <v>100</v>
          </cell>
          <cell r="N106" t="str">
            <v xml:space="preserve">ΜΗΝ ΑΡΧΙΖΕΙΣ ΤΗ ΜΟΥΡΜΟΥΡΑ </v>
          </cell>
          <cell r="O106" t="str">
            <v>ALPHA</v>
          </cell>
          <cell r="P106">
            <v>0</v>
          </cell>
        </row>
        <row r="107">
          <cell r="L107">
            <v>42038.946527777778</v>
          </cell>
          <cell r="M107">
            <v>101</v>
          </cell>
          <cell r="N107" t="str">
            <v>**Ξ/Τ :H AΡΠΑΓΗ</v>
          </cell>
          <cell r="O107" t="str">
            <v>STAR</v>
          </cell>
          <cell r="P107">
            <v>0</v>
          </cell>
        </row>
        <row r="108">
          <cell r="L108">
            <v>42038.969444444447</v>
          </cell>
          <cell r="M108">
            <v>102</v>
          </cell>
          <cell r="N108" t="str">
            <v>**Ξ/Τ :H AΡΠΑΓΗ</v>
          </cell>
          <cell r="O108" t="str">
            <v>STAR</v>
          </cell>
          <cell r="P108">
            <v>0</v>
          </cell>
        </row>
        <row r="109">
          <cell r="L109">
            <v>42038.446319444447</v>
          </cell>
          <cell r="M109">
            <v>103</v>
          </cell>
          <cell r="N109" t="str">
            <v>LIVE U</v>
          </cell>
          <cell r="O109" t="str">
            <v>STAR</v>
          </cell>
          <cell r="P109" t="str">
            <v>1/1</v>
          </cell>
        </row>
        <row r="110">
          <cell r="L110">
            <v>42038.589259259257</v>
          </cell>
          <cell r="M110">
            <v>104</v>
          </cell>
          <cell r="N110" t="str">
            <v>ΜΙΑ</v>
          </cell>
          <cell r="O110" t="str">
            <v>STAR</v>
          </cell>
          <cell r="P110" t="str">
            <v>1/1</v>
          </cell>
        </row>
        <row r="111">
          <cell r="L111">
            <v>42038.672766203701</v>
          </cell>
          <cell r="M111">
            <v>105</v>
          </cell>
          <cell r="N111" t="str">
            <v>ΦΜ LIVE</v>
          </cell>
          <cell r="O111" t="str">
            <v>STAR</v>
          </cell>
          <cell r="P111" t="str">
            <v>1/1</v>
          </cell>
        </row>
        <row r="112">
          <cell r="L112">
            <v>42038.762523148151</v>
          </cell>
          <cell r="M112">
            <v>106</v>
          </cell>
          <cell r="N112" t="str">
            <v>ΔΥΟ ΚΑΙ ΚΑΤΙ...ΑΝΤΡΕΣ</v>
          </cell>
          <cell r="O112" t="str">
            <v>STAR</v>
          </cell>
          <cell r="P112" t="str">
            <v>1/1</v>
          </cell>
        </row>
        <row r="113">
          <cell r="L113">
            <v>42038.776979166665</v>
          </cell>
          <cell r="M113">
            <v>107</v>
          </cell>
          <cell r="N113" t="str">
            <v>ΔΥΟ ΚΑΙ ΚΑΤΙ...ΑΝΤΡΕΣ</v>
          </cell>
          <cell r="O113" t="str">
            <v>STAR</v>
          </cell>
          <cell r="P113" t="str">
            <v>1/1</v>
          </cell>
        </row>
        <row r="114">
          <cell r="L114">
            <v>42038.816006944442</v>
          </cell>
          <cell r="M114">
            <v>108</v>
          </cell>
          <cell r="N114" t="str">
            <v>THE BIG BANG THEORY</v>
          </cell>
          <cell r="O114" t="str">
            <v>STAR</v>
          </cell>
          <cell r="P114" t="str">
            <v>1/1</v>
          </cell>
        </row>
        <row r="115">
          <cell r="L115">
            <v>42038.89403935185</v>
          </cell>
          <cell r="M115">
            <v>109</v>
          </cell>
          <cell r="N115">
            <v>0</v>
          </cell>
          <cell r="O115" t="str">
            <v>STAR</v>
          </cell>
          <cell r="P115" t="str">
            <v>1/1</v>
          </cell>
        </row>
        <row r="116">
          <cell r="L116">
            <v>42038.917743055557</v>
          </cell>
          <cell r="M116">
            <v>110</v>
          </cell>
          <cell r="N116">
            <v>0</v>
          </cell>
          <cell r="O116" t="str">
            <v>STAR</v>
          </cell>
          <cell r="P116" t="str">
            <v>1/1</v>
          </cell>
        </row>
        <row r="117">
          <cell r="L117">
            <v>42039.784722222219</v>
          </cell>
          <cell r="M117">
            <v>111</v>
          </cell>
          <cell r="N117" t="str">
            <v>ΣΚΑΙ ΣΤΙΣ 6</v>
          </cell>
          <cell r="O117" t="str">
            <v>ΣΚΑΙ</v>
          </cell>
          <cell r="P117" t="str">
            <v>1/10</v>
          </cell>
        </row>
        <row r="118">
          <cell r="L118">
            <v>42039.904166666667</v>
          </cell>
          <cell r="M118">
            <v>112</v>
          </cell>
          <cell r="N118" t="str">
            <v>ΜΗΝ ΑΡΧΙΖΕΙΣ ΤΗΝ</v>
          </cell>
          <cell r="O118" t="str">
            <v>ALPHA</v>
          </cell>
          <cell r="P118" t="str">
            <v>11/15</v>
          </cell>
        </row>
        <row r="119">
          <cell r="L119">
            <v>42040.861805555556</v>
          </cell>
          <cell r="M119">
            <v>113</v>
          </cell>
          <cell r="N119" t="str">
            <v>LMB: HOT SEAT</v>
          </cell>
          <cell r="O119" t="str">
            <v>ΣΚΑΙ</v>
          </cell>
          <cell r="P119" t="str">
            <v>6/6</v>
          </cell>
        </row>
        <row r="120">
          <cell r="L120">
            <v>42040.880555555559</v>
          </cell>
          <cell r="M120">
            <v>114</v>
          </cell>
          <cell r="N120" t="str">
            <v>**ΚΑΙΡΟΣ ΚΕΝΤΡΙΚΟΥ ΔΕΛΤΙΟΥ : ΚΑΙΡΟΣ ΚΕΝΤΡΙΚΟΥ ΔΕΛΤΙΟΥ</v>
          </cell>
          <cell r="O120" t="str">
            <v>STAR</v>
          </cell>
          <cell r="P120" t="str">
            <v>6/14</v>
          </cell>
        </row>
        <row r="121">
          <cell r="L121">
            <v>42040.954861111109</v>
          </cell>
          <cell r="M121">
            <v>115</v>
          </cell>
          <cell r="N121" t="str">
            <v>Ξ/Τ : BLITZ</v>
          </cell>
          <cell r="O121" t="str">
            <v>STAR</v>
          </cell>
          <cell r="P121" t="str">
            <v>2/3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362.03</v>
          </cell>
          <cell r="D2">
            <v>1.6</v>
          </cell>
          <cell r="E2">
            <v>13.31</v>
          </cell>
          <cell r="F2">
            <v>17</v>
          </cell>
          <cell r="G2">
            <v>8.6</v>
          </cell>
          <cell r="H2">
            <v>70.599999999999994</v>
          </cell>
          <cell r="I2">
            <v>42.096511627906978</v>
          </cell>
          <cell r="J2">
            <v>5.1279036827195466</v>
          </cell>
          <cell r="K2">
            <v>5.3749999999999991</v>
          </cell>
          <cell r="L2">
            <v>44.124999999999993</v>
          </cell>
        </row>
        <row r="3">
          <cell r="C3">
            <v>2149.5700000000002</v>
          </cell>
          <cell r="D3">
            <v>12.1</v>
          </cell>
          <cell r="E3">
            <v>10.45</v>
          </cell>
          <cell r="F3">
            <v>17</v>
          </cell>
          <cell r="G3">
            <v>17.273458445040212</v>
          </cell>
          <cell r="H3">
            <v>184.58552278820378</v>
          </cell>
          <cell r="I3">
            <v>124.44352165140465</v>
          </cell>
          <cell r="J3">
            <v>11.645387826359759</v>
          </cell>
          <cell r="K3">
            <v>1.4275585491768772</v>
          </cell>
          <cell r="L3">
            <v>15.255001883322626</v>
          </cell>
        </row>
        <row r="4">
          <cell r="C4">
            <v>709.14</v>
          </cell>
          <cell r="D4">
            <v>6.1</v>
          </cell>
          <cell r="E4">
            <v>6.84</v>
          </cell>
          <cell r="F4">
            <v>17</v>
          </cell>
          <cell r="G4">
            <v>9.4</v>
          </cell>
          <cell r="H4">
            <v>93.000000000000014</v>
          </cell>
          <cell r="I4">
            <v>75.440425531914883</v>
          </cell>
          <cell r="J4">
            <v>7.6251612903225796</v>
          </cell>
          <cell r="K4">
            <v>1.5409836065573772</v>
          </cell>
          <cell r="L4">
            <v>15.245901639344266</v>
          </cell>
        </row>
        <row r="5">
          <cell r="C5">
            <v>709.14</v>
          </cell>
          <cell r="D5">
            <v>8.5</v>
          </cell>
          <cell r="E5">
            <v>4.91</v>
          </cell>
          <cell r="F5">
            <v>17</v>
          </cell>
          <cell r="G5">
            <v>26.599999999999998</v>
          </cell>
          <cell r="H5">
            <v>143</v>
          </cell>
          <cell r="I5">
            <v>26.659398496240602</v>
          </cell>
          <cell r="J5">
            <v>4.9590209790209787</v>
          </cell>
          <cell r="K5">
            <v>3.1294117647058819</v>
          </cell>
          <cell r="L5">
            <v>16.823529411764707</v>
          </cell>
        </row>
        <row r="6">
          <cell r="C6">
            <v>49.397976000000007</v>
          </cell>
          <cell r="D6">
            <v>1.02</v>
          </cell>
          <cell r="E6">
            <v>4.0357823529411769</v>
          </cell>
          <cell r="F6">
            <v>12</v>
          </cell>
          <cell r="G6">
            <v>2</v>
          </cell>
          <cell r="H6">
            <v>6</v>
          </cell>
          <cell r="I6">
            <v>24.698988000000003</v>
          </cell>
          <cell r="J6">
            <v>8.2329960000000018</v>
          </cell>
          <cell r="K6">
            <v>1.9607843137254901</v>
          </cell>
          <cell r="L6">
            <v>5.8823529411764701</v>
          </cell>
        </row>
        <row r="7">
          <cell r="C7">
            <v>49.397976000000007</v>
          </cell>
          <cell r="D7">
            <v>1.1200000000000001</v>
          </cell>
          <cell r="E7">
            <v>3.6754446428571432</v>
          </cell>
          <cell r="F7">
            <v>12</v>
          </cell>
          <cell r="G7">
            <v>5.8000000000000007</v>
          </cell>
          <cell r="H7">
            <v>10</v>
          </cell>
          <cell r="I7">
            <v>8.5168924137931032</v>
          </cell>
          <cell r="J7">
            <v>4.9397976000000003</v>
          </cell>
          <cell r="K7">
            <v>5.1785714285714288</v>
          </cell>
          <cell r="L7">
            <v>8.928571428571427</v>
          </cell>
        </row>
        <row r="8">
          <cell r="C8">
            <v>49.397976000000007</v>
          </cell>
          <cell r="D8">
            <v>1.81</v>
          </cell>
          <cell r="E8">
            <v>2.274308287292818</v>
          </cell>
          <cell r="F8">
            <v>12</v>
          </cell>
          <cell r="G8">
            <v>1.6</v>
          </cell>
          <cell r="H8">
            <v>6.4</v>
          </cell>
          <cell r="I8">
            <v>30.873735000000003</v>
          </cell>
          <cell r="J8">
            <v>7.7184337500000009</v>
          </cell>
          <cell r="K8">
            <v>0.88397790055248626</v>
          </cell>
          <cell r="L8">
            <v>3.535911602209945</v>
          </cell>
        </row>
        <row r="9">
          <cell r="C9">
            <v>49.397976000000007</v>
          </cell>
          <cell r="D9">
            <v>0.46</v>
          </cell>
          <cell r="E9">
            <v>8.9489086956521753</v>
          </cell>
          <cell r="F9">
            <v>12</v>
          </cell>
          <cell r="G9">
            <v>3</v>
          </cell>
          <cell r="H9">
            <v>10.799999999999999</v>
          </cell>
          <cell r="I9">
            <v>16.465992000000004</v>
          </cell>
          <cell r="J9">
            <v>4.5738866666666675</v>
          </cell>
          <cell r="K9">
            <v>6.5217391304347823</v>
          </cell>
          <cell r="L9">
            <v>23.478260869565215</v>
          </cell>
        </row>
        <row r="10">
          <cell r="C10">
            <v>49.397976000000007</v>
          </cell>
          <cell r="D10">
            <v>0.49</v>
          </cell>
          <cell r="E10">
            <v>8.4010163265306144</v>
          </cell>
          <cell r="F10">
            <v>12</v>
          </cell>
          <cell r="G10">
            <v>5.8000000000000007</v>
          </cell>
          <cell r="H10">
            <v>11.8</v>
          </cell>
          <cell r="I10">
            <v>8.5168924137931032</v>
          </cell>
          <cell r="J10">
            <v>4.1862691525423736</v>
          </cell>
          <cell r="K10">
            <v>11.836734693877553</v>
          </cell>
          <cell r="L10">
            <v>24.081632653061227</v>
          </cell>
        </row>
        <row r="11">
          <cell r="C11">
            <v>49.397976000000007</v>
          </cell>
          <cell r="D11">
            <v>1.47</v>
          </cell>
          <cell r="E11">
            <v>2.8003387755102049</v>
          </cell>
          <cell r="F11">
            <v>12</v>
          </cell>
          <cell r="G11">
            <v>7.8000000000000007</v>
          </cell>
          <cell r="H11">
            <v>17.200000000000003</v>
          </cell>
          <cell r="I11">
            <v>6.3330738461538463</v>
          </cell>
          <cell r="J11">
            <v>2.8719753488372093</v>
          </cell>
          <cell r="K11">
            <v>5.3061224489795924</v>
          </cell>
          <cell r="L11">
            <v>11.700680272108846</v>
          </cell>
        </row>
        <row r="12">
          <cell r="C12">
            <v>181.125912</v>
          </cell>
          <cell r="D12">
            <v>2.82</v>
          </cell>
          <cell r="E12">
            <v>5.3524205673758871</v>
          </cell>
          <cell r="F12">
            <v>12</v>
          </cell>
          <cell r="G12">
            <v>4.1265415549597844</v>
          </cell>
          <cell r="H12">
            <v>49.414477211796246</v>
          </cell>
          <cell r="I12">
            <v>43.892908768191283</v>
          </cell>
          <cell r="J12">
            <v>3.6654422391978994</v>
          </cell>
          <cell r="K12">
            <v>1.4633126081417676</v>
          </cell>
          <cell r="L12">
            <v>17.522864259502217</v>
          </cell>
        </row>
        <row r="13">
          <cell r="C13">
            <v>181.125912</v>
          </cell>
          <cell r="D13">
            <v>2.83</v>
          </cell>
          <cell r="E13">
            <v>5.3335074204946995</v>
          </cell>
          <cell r="F13">
            <v>12</v>
          </cell>
          <cell r="G13">
            <v>16.399999999999999</v>
          </cell>
          <cell r="H13">
            <v>18.600000000000001</v>
          </cell>
          <cell r="I13">
            <v>11.044262926829269</v>
          </cell>
          <cell r="J13">
            <v>9.7379522580645155</v>
          </cell>
          <cell r="K13">
            <v>5.7950530035335683</v>
          </cell>
          <cell r="L13">
            <v>6.5724381625441701</v>
          </cell>
        </row>
        <row r="14">
          <cell r="C14">
            <v>271.52</v>
          </cell>
          <cell r="D14">
            <v>2.1</v>
          </cell>
          <cell r="E14">
            <v>7.6056022408963582</v>
          </cell>
          <cell r="F14">
            <v>17</v>
          </cell>
          <cell r="G14">
            <v>16.000000000000004</v>
          </cell>
          <cell r="H14">
            <v>27.599999999999998</v>
          </cell>
          <cell r="I14">
            <v>16.969999999999995</v>
          </cell>
          <cell r="J14">
            <v>9.8376811594202902</v>
          </cell>
          <cell r="K14">
            <v>7.6190476190476204</v>
          </cell>
          <cell r="L14">
            <v>13.142857142857141</v>
          </cell>
        </row>
        <row r="15">
          <cell r="C15">
            <v>1810.16</v>
          </cell>
          <cell r="D15">
            <v>11.2</v>
          </cell>
          <cell r="E15">
            <v>9.507142857142858</v>
          </cell>
          <cell r="F15">
            <v>17</v>
          </cell>
          <cell r="G15">
            <v>10.399999999999999</v>
          </cell>
          <cell r="H15">
            <v>125.4</v>
          </cell>
          <cell r="I15">
            <v>174.05384615384619</v>
          </cell>
          <cell r="J15">
            <v>14.435087719298245</v>
          </cell>
          <cell r="K15">
            <v>0.92857142857142849</v>
          </cell>
          <cell r="L15">
            <v>11.196428571428573</v>
          </cell>
        </row>
        <row r="16">
          <cell r="C16">
            <v>17.11</v>
          </cell>
          <cell r="D16">
            <v>2.2999999999999998</v>
          </cell>
          <cell r="E16">
            <v>0.43759590792838876</v>
          </cell>
          <cell r="F16">
            <v>17</v>
          </cell>
          <cell r="G16">
            <v>13.000000000000002</v>
          </cell>
          <cell r="H16">
            <v>36.200000000000003</v>
          </cell>
          <cell r="I16">
            <v>1.316153846153846</v>
          </cell>
          <cell r="J16">
            <v>0.47265193370165742</v>
          </cell>
          <cell r="K16">
            <v>5.6521739130434794</v>
          </cell>
          <cell r="L16">
            <v>15.739130434782611</v>
          </cell>
        </row>
        <row r="17">
          <cell r="C17">
            <v>177.28</v>
          </cell>
          <cell r="D17">
            <v>2.6</v>
          </cell>
          <cell r="E17">
            <v>4.0108597285067873</v>
          </cell>
          <cell r="F17">
            <v>17</v>
          </cell>
          <cell r="G17">
            <v>12.600000000000001</v>
          </cell>
          <cell r="H17">
            <v>35.799999999999997</v>
          </cell>
          <cell r="I17">
            <v>14.069841269841268</v>
          </cell>
          <cell r="J17">
            <v>4.9519553072625699</v>
          </cell>
          <cell r="K17">
            <v>4.8461538461538467</v>
          </cell>
          <cell r="L17">
            <v>13.769230769230768</v>
          </cell>
        </row>
        <row r="18">
          <cell r="C18">
            <v>886.42</v>
          </cell>
          <cell r="D18">
            <v>3.5</v>
          </cell>
          <cell r="E18">
            <v>14.897815126050419</v>
          </cell>
          <cell r="F18">
            <v>17</v>
          </cell>
          <cell r="G18">
            <v>23.4</v>
          </cell>
          <cell r="H18">
            <v>38.4</v>
          </cell>
          <cell r="I18">
            <v>37.881196581196583</v>
          </cell>
          <cell r="J18">
            <v>23.083854166666665</v>
          </cell>
          <cell r="K18">
            <v>6.6857142857142851</v>
          </cell>
          <cell r="L18">
            <v>10.971428571428572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O116" totalsRowShown="0">
  <autoFilter ref="A1:O116"/>
  <tableColumns count="15">
    <tableColumn id="1" name="Time" dataDxfId="13"/>
    <tableColumn id="2" name="ID"/>
    <tableColumn id="13" name="Column1" dataDxfId="11">
      <calculatedColumnFormula>+VLOOKUP(Table1[[#This Row],[ID]],[1]Φύλλο4!$M$7:$P$500,2,0)</calculatedColumnFormula>
    </tableColumn>
    <tableColumn id="14" name="Column2" dataDxfId="12">
      <calculatedColumnFormula>+VLOOKUP(Table1[[#This Row],[ID]],[1]Φύλλο4!$M$7:$P$500,3,0)</calculatedColumnFormula>
    </tableColumn>
    <tableColumn id="3" name="Cost" dataDxfId="9"/>
    <tableColumn id="4" name="GRP" dataDxfId="8"/>
    <tableColumn id="5" name="CPR" dataDxfId="7"/>
    <tableColumn id="6" name="dur" dataDxfId="6"/>
    <tableColumn id="7" name="registrations" dataDxfId="5"/>
    <tableColumn id="8" name="sessions" dataDxfId="4"/>
    <tableColumn id="9" name="cost_per_reg" dataDxfId="3"/>
    <tableColumn id="10" name="cost_per_ses" dataDxfId="2"/>
    <tableColumn id="11" name="reg_per_GRP" dataDxfId="1"/>
    <tableColumn id="12" name="ses_per_GRP" dataDxfId="0"/>
    <tableColumn id="15" name="Placement" dataDxfId="10">
      <calculatedColumnFormula>+VLOOKUP(Table1[[#This Row],[ID]],[1]Φύλλο4!$M$7:$P$500,4,0)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90" workbookViewId="0">
      <selection activeCell="O100" sqref="O100"/>
    </sheetView>
  </sheetViews>
  <sheetFormatPr defaultRowHeight="14.4" x14ac:dyDescent="0.3"/>
  <cols>
    <col min="1" max="1" width="17.33203125" bestFit="1" customWidth="1"/>
    <col min="9" max="9" width="13.21875" customWidth="1"/>
    <col min="10" max="10" width="9.6640625" customWidth="1"/>
    <col min="11" max="11" width="13.77734375" customWidth="1"/>
    <col min="12" max="12" width="13.6640625" customWidth="1"/>
    <col min="13" max="13" width="13.77734375" customWidth="1"/>
    <col min="14" max="14" width="13.6640625" customWidth="1"/>
  </cols>
  <sheetData>
    <row r="1" spans="1:15" x14ac:dyDescent="0.3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x14ac:dyDescent="0.3">
      <c r="A2" s="1">
        <v>42028.513888888891</v>
      </c>
      <c r="B2">
        <v>1</v>
      </c>
      <c r="C2" t="str">
        <f>+VLOOKUP(Table1[[#This Row],[ID]],[1]Φύλλο4!$M$7:$P$500,2,0)</f>
        <v>GOAL ΧΩΡΙΣ ΣΥΝΟΡΑ</v>
      </c>
      <c r="D2" t="str">
        <f>+VLOOKUP(Table1[[#This Row],[ID]],[1]Φύλλο4!$M$7:$P$500,3,0)</f>
        <v>ΣΚΑΙ</v>
      </c>
      <c r="E2" s="5">
        <v>276.85000000000002</v>
      </c>
      <c r="F2" s="6">
        <v>0.7</v>
      </c>
      <c r="G2" s="5">
        <v>15.21</v>
      </c>
      <c r="H2" s="7">
        <v>26</v>
      </c>
      <c r="I2" s="5">
        <v>7</v>
      </c>
      <c r="J2" s="5">
        <v>32.199999999999996</v>
      </c>
      <c r="K2" s="5">
        <v>39.550000000000004</v>
      </c>
      <c r="L2" s="5">
        <v>8.5978260869565233</v>
      </c>
      <c r="M2" s="5">
        <v>10</v>
      </c>
      <c r="N2" s="5">
        <v>46</v>
      </c>
      <c r="O2" t="str">
        <f>+VLOOKUP(Table1[[#This Row],[ID]],[1]Φύλλο4!$M$7:$P$500,4,0)</f>
        <v>1/13</v>
      </c>
    </row>
    <row r="3" spans="1:15" x14ac:dyDescent="0.3">
      <c r="A3" s="1">
        <v>42028.661805555559</v>
      </c>
      <c r="B3">
        <v>2</v>
      </c>
      <c r="C3" t="str">
        <f>+VLOOKUP(Table1[[#This Row],[ID]],[1]Φύλλο4!$M$7:$P$500,2,0)</f>
        <v>ΦΙΛΑΡΑΚΙΑ : ΦΙΛΑΡΑΚΙΑ. ΤΑ</v>
      </c>
      <c r="D3" t="str">
        <f>+VLOOKUP(Table1[[#This Row],[ID]],[1]Φύλλο4!$M$7:$P$500,3,0)</f>
        <v>STAR</v>
      </c>
      <c r="E3" s="5">
        <v>677.85</v>
      </c>
      <c r="F3" s="6">
        <v>2.4</v>
      </c>
      <c r="G3" s="5">
        <v>10.86</v>
      </c>
      <c r="H3" s="7">
        <v>26</v>
      </c>
      <c r="I3" s="5">
        <v>12.600000000000001</v>
      </c>
      <c r="J3" s="5">
        <v>72.199999999999989</v>
      </c>
      <c r="K3" s="5">
        <v>53.797619047619044</v>
      </c>
      <c r="L3" s="5">
        <v>9.3885041551246555</v>
      </c>
      <c r="M3" s="5">
        <v>5.2500000000000009</v>
      </c>
      <c r="N3" s="5">
        <v>30.083333333333329</v>
      </c>
      <c r="O3" t="str">
        <f>+VLOOKUP(Table1[[#This Row],[ID]],[1]Φύλλο4!$M$7:$P$500,4,0)</f>
        <v>4/7</v>
      </c>
    </row>
    <row r="4" spans="1:15" x14ac:dyDescent="0.3">
      <c r="A4" s="1">
        <v>42028.724999999999</v>
      </c>
      <c r="B4">
        <v>3</v>
      </c>
      <c r="C4" t="str">
        <f>+VLOOKUP(Table1[[#This Row],[ID]],[1]Φύλλο4!$M$7:$P$500,2,0)</f>
        <v xml:space="preserve">THE BIG BANG THEORY </v>
      </c>
      <c r="D4" t="str">
        <f>+VLOOKUP(Table1[[#This Row],[ID]],[1]Φύλλο4!$M$7:$P$500,3,0)</f>
        <v>STAR</v>
      </c>
      <c r="E4" s="5">
        <v>610.07000000000005</v>
      </c>
      <c r="F4" s="6">
        <v>4</v>
      </c>
      <c r="G4" s="5">
        <v>5.87</v>
      </c>
      <c r="H4" s="7">
        <v>26</v>
      </c>
      <c r="I4" s="5">
        <v>9.9194029850746261</v>
      </c>
      <c r="J4" s="5">
        <v>80.626865671641781</v>
      </c>
      <c r="K4" s="5">
        <v>61.502693349383094</v>
      </c>
      <c r="L4" s="5">
        <v>7.5665845982969282</v>
      </c>
      <c r="M4" s="5">
        <v>2.4798507462686565</v>
      </c>
      <c r="N4" s="5">
        <v>20.156716417910445</v>
      </c>
      <c r="O4" t="str">
        <f>+VLOOKUP(Table1[[#This Row],[ID]],[1]Φύλλο4!$M$7:$P$500,4,0)</f>
        <v>16/18</v>
      </c>
    </row>
    <row r="5" spans="1:15" x14ac:dyDescent="0.3">
      <c r="A5" s="1">
        <v>42028.723611111112</v>
      </c>
      <c r="B5">
        <v>4</v>
      </c>
      <c r="C5" t="str">
        <f>+VLOOKUP(Table1[[#This Row],[ID]],[1]Φύλλο4!$M$7:$P$500,2,0)</f>
        <v>ANNITAGR</v>
      </c>
      <c r="D5" t="str">
        <f>+VLOOKUP(Table1[[#This Row],[ID]],[1]Φύλλο4!$M$7:$P$500,3,0)</f>
        <v>ALPHA</v>
      </c>
      <c r="E5" s="5">
        <v>346.06</v>
      </c>
      <c r="F5" s="6">
        <v>2.7</v>
      </c>
      <c r="G5" s="5">
        <v>4.93</v>
      </c>
      <c r="H5" s="7">
        <v>26</v>
      </c>
      <c r="I5" s="5">
        <v>7.2805970149253731</v>
      </c>
      <c r="J5" s="5">
        <v>52.373134328358205</v>
      </c>
      <c r="K5" s="5">
        <v>47.53181631816318</v>
      </c>
      <c r="L5" s="5">
        <v>6.6075862068965519</v>
      </c>
      <c r="M5" s="5">
        <v>2.6965174129353233</v>
      </c>
      <c r="N5" s="5">
        <v>19.397457158651186</v>
      </c>
      <c r="O5" t="str">
        <f>+VLOOKUP(Table1[[#This Row],[ID]],[1]Φύλλο4!$M$7:$P$500,4,0)</f>
        <v>1/11</v>
      </c>
    </row>
    <row r="6" spans="1:15" x14ac:dyDescent="0.3">
      <c r="A6" s="1">
        <v>42028.779861111114</v>
      </c>
      <c r="B6">
        <v>5</v>
      </c>
      <c r="C6" t="str">
        <f>+VLOOKUP(Table1[[#This Row],[ID]],[1]Φύλλο4!$M$7:$P$500,2,0)</f>
        <v>**HART OF DIXIE : HART OF DIXIE                  HART OF DIXIE</v>
      </c>
      <c r="D6" t="str">
        <f>+VLOOKUP(Table1[[#This Row],[ID]],[1]Φύλλο4!$M$7:$P$500,3,0)</f>
        <v>STAR</v>
      </c>
      <c r="E6" s="5">
        <v>406.71</v>
      </c>
      <c r="F6" s="6">
        <v>1.7</v>
      </c>
      <c r="G6" s="5">
        <v>9.1999999999999993</v>
      </c>
      <c r="H6" s="7">
        <v>26</v>
      </c>
      <c r="I6" s="5">
        <v>11.4</v>
      </c>
      <c r="J6" s="5">
        <v>38.200000000000003</v>
      </c>
      <c r="K6" s="5">
        <v>35.676315789473684</v>
      </c>
      <c r="L6" s="5">
        <v>10.646858638743455</v>
      </c>
      <c r="M6" s="5">
        <v>6.7058823529411766</v>
      </c>
      <c r="N6" s="5">
        <v>22.47058823529412</v>
      </c>
      <c r="O6" t="str">
        <f>+VLOOKUP(Table1[[#This Row],[ID]],[1]Φύλλο4!$M$7:$P$500,4,0)</f>
        <v>10/11</v>
      </c>
    </row>
    <row r="7" spans="1:15" x14ac:dyDescent="0.3">
      <c r="A7" s="1">
        <v>42028.802083333336</v>
      </c>
      <c r="B7">
        <v>6</v>
      </c>
      <c r="C7" t="str">
        <f>+VLOOKUP(Table1[[#This Row],[ID]],[1]Φύλλο4!$M$7:$P$500,2,0)</f>
        <v>Ε/Τ:ΜΕΡΙΚΟΙ ΤΟ ΠΡΟΤΙΜΟΥΝ ΚΡΥΟ</v>
      </c>
      <c r="D7" t="str">
        <f>+VLOOKUP(Table1[[#This Row],[ID]],[1]Φύλλο4!$M$7:$P$500,3,0)</f>
        <v>ANT1</v>
      </c>
      <c r="E7" s="5">
        <v>1186.24</v>
      </c>
      <c r="F7" s="6">
        <v>4.9000000000000004</v>
      </c>
      <c r="G7" s="5">
        <v>9.31</v>
      </c>
      <c r="H7" s="7">
        <v>26</v>
      </c>
      <c r="I7" s="5">
        <v>11.4</v>
      </c>
      <c r="J7" s="5">
        <v>120.00000000000001</v>
      </c>
      <c r="K7" s="5">
        <v>104.05614035087719</v>
      </c>
      <c r="L7" s="5">
        <v>9.8853333333333318</v>
      </c>
      <c r="M7" s="5">
        <v>2.3265306122448979</v>
      </c>
      <c r="N7" s="5">
        <v>24.489795918367349</v>
      </c>
      <c r="O7" t="str">
        <f>+VLOOKUP(Table1[[#This Row],[ID]],[1]Φύλλο4!$M$7:$P$500,4,0)</f>
        <v>4/6</v>
      </c>
    </row>
    <row r="8" spans="1:15" x14ac:dyDescent="0.3">
      <c r="A8" s="1">
        <v>42028.815972222219</v>
      </c>
      <c r="B8">
        <v>7</v>
      </c>
      <c r="C8" t="str">
        <f>+VLOOKUP(Table1[[#This Row],[ID]],[1]Φύλλο4!$M$7:$P$500,2,0)</f>
        <v>COVERT AFFAIRS : COVERT AFFAIRS                 COVERT AFFAIRS</v>
      </c>
      <c r="D8" t="str">
        <f>+VLOOKUP(Table1[[#This Row],[ID]],[1]Φύλλο4!$M$7:$P$500,3,0)</f>
        <v>STAR</v>
      </c>
      <c r="E8" s="5">
        <v>338.93</v>
      </c>
      <c r="F8" s="6">
        <v>1</v>
      </c>
      <c r="G8" s="5">
        <v>13.04</v>
      </c>
      <c r="H8" s="7">
        <v>26</v>
      </c>
      <c r="I8" s="5">
        <v>11.400000000000002</v>
      </c>
      <c r="J8" s="5">
        <v>35.400000000000006</v>
      </c>
      <c r="K8" s="5">
        <v>29.730701754385962</v>
      </c>
      <c r="L8" s="5">
        <v>9.5742937853107328</v>
      </c>
      <c r="M8" s="5">
        <v>11.400000000000002</v>
      </c>
      <c r="N8" s="5">
        <v>35.400000000000006</v>
      </c>
      <c r="O8" t="str">
        <f>+VLOOKUP(Table1[[#This Row],[ID]],[1]Φύλλο4!$M$7:$P$500,4,0)</f>
        <v>4/7</v>
      </c>
    </row>
    <row r="9" spans="1:15" x14ac:dyDescent="0.3">
      <c r="A9" s="1">
        <v>42028.887499999997</v>
      </c>
      <c r="B9">
        <v>8</v>
      </c>
      <c r="C9" t="str">
        <f>+VLOOKUP(Table1[[#This Row],[ID]],[1]Φύλλο4!$M$7:$P$500,2,0)</f>
        <v>ΔΕΛΤΙΟ ΚΑΙΡΟΥ (ΒΡΑΔΙΝΟ)</v>
      </c>
      <c r="D9" t="str">
        <f>+VLOOKUP(Table1[[#This Row],[ID]],[1]Φύλλο4!$M$7:$P$500,3,0)</f>
        <v>MEGA</v>
      </c>
      <c r="E9" s="5">
        <v>1525.16</v>
      </c>
      <c r="F9" s="6">
        <v>4.5</v>
      </c>
      <c r="G9" s="5">
        <v>13.04</v>
      </c>
      <c r="H9" s="7">
        <v>26</v>
      </c>
      <c r="I9" s="5">
        <v>12</v>
      </c>
      <c r="J9" s="5">
        <v>107.39999999999999</v>
      </c>
      <c r="K9" s="5">
        <v>127.09666666666668</v>
      </c>
      <c r="L9" s="5">
        <v>14.200744878957172</v>
      </c>
      <c r="M9" s="5">
        <v>2.6666666666666665</v>
      </c>
      <c r="N9" s="5">
        <v>23.866666666666664</v>
      </c>
      <c r="O9" t="str">
        <f>+VLOOKUP(Table1[[#This Row],[ID]],[1]Φύλλο4!$M$7:$P$500,4,0)</f>
        <v>5/11</v>
      </c>
    </row>
    <row r="10" spans="1:15" x14ac:dyDescent="0.3">
      <c r="A10" s="1">
        <v>42028.93472222222</v>
      </c>
      <c r="B10">
        <v>9</v>
      </c>
      <c r="C10" t="str">
        <f>+VLOOKUP(Table1[[#This Row],[ID]],[1]Φύλλο4!$M$7:$P$500,2,0)</f>
        <v>ΣΤΗΝ ΥΓΕΙΑ ΜΑΣ</v>
      </c>
      <c r="D10" t="str">
        <f>+VLOOKUP(Table1[[#This Row],[ID]],[1]Φύλλο4!$M$7:$P$500,3,0)</f>
        <v>ALPHA</v>
      </c>
      <c r="E10" s="5">
        <v>1038.18</v>
      </c>
      <c r="F10" s="6">
        <v>4.8</v>
      </c>
      <c r="G10" s="5">
        <v>8.32</v>
      </c>
      <c r="H10" s="7">
        <v>26</v>
      </c>
      <c r="I10" s="5">
        <v>11</v>
      </c>
      <c r="J10" s="5">
        <v>60.199999999999996</v>
      </c>
      <c r="K10" s="5">
        <v>94.38000000000001</v>
      </c>
      <c r="L10" s="5">
        <v>17.245514950166115</v>
      </c>
      <c r="M10" s="5">
        <v>2.291666666666667</v>
      </c>
      <c r="N10" s="5">
        <v>12.541666666666666</v>
      </c>
      <c r="O10" t="str">
        <f>+VLOOKUP(Table1[[#This Row],[ID]],[1]Φύλλο4!$M$7:$P$500,4,0)</f>
        <v>7/9</v>
      </c>
    </row>
    <row r="11" spans="1:15" x14ac:dyDescent="0.3">
      <c r="A11" s="1">
        <v>42028.943749999999</v>
      </c>
      <c r="B11">
        <v>10</v>
      </c>
      <c r="C11" t="str">
        <f>+VLOOKUP(Table1[[#This Row],[ID]],[1]Φύλλο4!$M$7:$P$500,2,0)</f>
        <v>Ξ/Τ : ΝΤΕΝΙΣ Ο ΤΡΟΜΕΡΟΣ</v>
      </c>
      <c r="D11" t="str">
        <f>+VLOOKUP(Table1[[#This Row],[ID]],[1]Φύλλο4!$M$7:$P$500,3,0)</f>
        <v>STAR</v>
      </c>
      <c r="E11" s="5">
        <v>677.85</v>
      </c>
      <c r="F11" s="6">
        <v>4.5</v>
      </c>
      <c r="G11" s="5">
        <v>5.79</v>
      </c>
      <c r="H11" s="7">
        <v>26</v>
      </c>
      <c r="I11" s="5">
        <v>12.2</v>
      </c>
      <c r="J11" s="5">
        <v>112.6</v>
      </c>
      <c r="K11" s="5">
        <v>55.561475409836071</v>
      </c>
      <c r="L11" s="5">
        <v>6.019982238010658</v>
      </c>
      <c r="M11" s="5">
        <v>2.7111111111111108</v>
      </c>
      <c r="N11" s="5">
        <v>25.022222222222222</v>
      </c>
      <c r="O11" t="str">
        <f>+VLOOKUP(Table1[[#This Row],[ID]],[1]Φύλλο4!$M$7:$P$500,4,0)</f>
        <v>4/6</v>
      </c>
    </row>
    <row r="12" spans="1:15" x14ac:dyDescent="0.3">
      <c r="A12" s="1">
        <v>42028.922222222223</v>
      </c>
      <c r="B12">
        <v>11</v>
      </c>
      <c r="C12" t="str">
        <f>+VLOOKUP(Table1[[#This Row],[ID]],[1]Φύλλο4!$M$7:$P$500,2,0)</f>
        <v>E/Τ : ΖΗΤΗΤΑΙ ΨΕΥΤΗΣ</v>
      </c>
      <c r="D12" t="str">
        <f>+VLOOKUP(Table1[[#This Row],[ID]],[1]Φύλλο4!$M$7:$P$500,3,0)</f>
        <v>MEGA</v>
      </c>
      <c r="E12" s="5">
        <v>1355.7</v>
      </c>
      <c r="F12" s="6">
        <v>8.6999999999999993</v>
      </c>
      <c r="G12" s="5">
        <v>5.99</v>
      </c>
      <c r="H12" s="7">
        <v>26</v>
      </c>
      <c r="I12" s="5">
        <v>31.747999999999998</v>
      </c>
      <c r="J12" s="5">
        <v>239.37</v>
      </c>
      <c r="K12" s="5">
        <v>42.701902482046115</v>
      </c>
      <c r="L12" s="5">
        <v>5.6636169946108534</v>
      </c>
      <c r="M12" s="5">
        <v>3.6491954022988504</v>
      </c>
      <c r="N12" s="5">
        <v>27.513793103448279</v>
      </c>
      <c r="O12" t="str">
        <f>+VLOOKUP(Table1[[#This Row],[ID]],[1]Φύλλο4!$M$7:$P$500,4,0)</f>
        <v>2/4</v>
      </c>
    </row>
    <row r="13" spans="1:15" x14ac:dyDescent="0.3">
      <c r="A13" s="1">
        <v>42028.924305555556</v>
      </c>
      <c r="B13">
        <v>12</v>
      </c>
      <c r="C13" t="str">
        <f>+VLOOKUP(Table1[[#This Row],[ID]],[1]Φύλλο4!$M$7:$P$500,2,0)</f>
        <v>FROZEN PLANET</v>
      </c>
      <c r="D13" t="str">
        <f>+VLOOKUP(Table1[[#This Row],[ID]],[1]Φύλλο4!$M$7:$P$500,3,0)</f>
        <v>ΣΚΑΙ</v>
      </c>
      <c r="E13" s="5">
        <v>692.12</v>
      </c>
      <c r="F13" s="6">
        <v>1.3</v>
      </c>
      <c r="G13" s="5">
        <v>20.48</v>
      </c>
      <c r="H13" s="7">
        <v>26</v>
      </c>
      <c r="I13" s="5">
        <v>6.8520000000000003</v>
      </c>
      <c r="J13" s="5">
        <v>121.63</v>
      </c>
      <c r="K13" s="5">
        <v>101.00992410974898</v>
      </c>
      <c r="L13" s="5">
        <v>5.6903724410096199</v>
      </c>
      <c r="M13" s="5">
        <v>5.2707692307692309</v>
      </c>
      <c r="N13" s="5">
        <v>93.561538461538461</v>
      </c>
      <c r="O13" t="str">
        <f>+VLOOKUP(Table1[[#This Row],[ID]],[1]Φύλλο4!$M$7:$P$500,4,0)</f>
        <v>1/3</v>
      </c>
    </row>
    <row r="14" spans="1:15" x14ac:dyDescent="0.3">
      <c r="A14" s="1">
        <v>42028.986805555556</v>
      </c>
      <c r="B14">
        <v>13</v>
      </c>
      <c r="C14" t="str">
        <f>+VLOOKUP(Table1[[#This Row],[ID]],[1]Φύλλο4!$M$7:$P$500,2,0)</f>
        <v xml:space="preserve">Ξ/Τ : RΟCK THE AGES </v>
      </c>
      <c r="D14" t="str">
        <f>+VLOOKUP(Table1[[#This Row],[ID]],[1]Φύλλο4!$M$7:$P$500,3,0)</f>
        <v>STAR</v>
      </c>
      <c r="E14" s="5">
        <v>474.5</v>
      </c>
      <c r="F14" s="6">
        <v>2.5</v>
      </c>
      <c r="G14" s="5">
        <v>7.3</v>
      </c>
      <c r="H14" s="7">
        <v>26</v>
      </c>
      <c r="I14" s="5">
        <v>9.2000000000000011</v>
      </c>
      <c r="J14" s="5">
        <v>83.6</v>
      </c>
      <c r="K14" s="5">
        <v>51.576086956521735</v>
      </c>
      <c r="L14" s="5">
        <v>5.6758373205741632</v>
      </c>
      <c r="M14" s="5">
        <v>3.6800000000000006</v>
      </c>
      <c r="N14" s="5">
        <v>33.44</v>
      </c>
      <c r="O14" t="str">
        <f>+VLOOKUP(Table1[[#This Row],[ID]],[1]Φύλλο4!$M$7:$P$500,4,0)</f>
        <v>2/3</v>
      </c>
    </row>
    <row r="15" spans="1:15" x14ac:dyDescent="0.3">
      <c r="A15" s="1">
        <v>42029.318749999999</v>
      </c>
      <c r="B15">
        <v>14</v>
      </c>
      <c r="C15" t="str">
        <f>+VLOOKUP(Table1[[#This Row],[ID]],[1]Φύλλο4!$M$7:$P$500,2,0)</f>
        <v>ΕΚΛΟΓΕΣ 2015 Γ. ΑΥΤΙΑΣ</v>
      </c>
      <c r="D15" t="str">
        <f>+VLOOKUP(Table1[[#This Row],[ID]],[1]Φύλλο4!$M$7:$P$500,3,0)</f>
        <v>ΣΚΑΙ</v>
      </c>
      <c r="E15" s="5">
        <v>276.85000000000002</v>
      </c>
      <c r="F15" s="6">
        <v>0.8</v>
      </c>
      <c r="G15" s="5">
        <v>13.31</v>
      </c>
      <c r="H15" s="7">
        <v>26</v>
      </c>
      <c r="I15" s="5">
        <v>1</v>
      </c>
      <c r="J15" s="5">
        <v>4</v>
      </c>
      <c r="K15" s="5">
        <v>276.85000000000002</v>
      </c>
      <c r="L15" s="5">
        <v>69.212500000000006</v>
      </c>
      <c r="M15" s="5">
        <v>1.25</v>
      </c>
      <c r="N15" s="5">
        <v>5</v>
      </c>
      <c r="O15" t="str">
        <f>+VLOOKUP(Table1[[#This Row],[ID]],[1]Φύλλο4!$M$7:$P$500,4,0)</f>
        <v>1/4</v>
      </c>
    </row>
    <row r="16" spans="1:15" x14ac:dyDescent="0.3">
      <c r="A16" s="1">
        <v>42029.378472222219</v>
      </c>
      <c r="B16">
        <v>15</v>
      </c>
      <c r="C16" t="str">
        <f>+VLOOKUP(Table1[[#This Row],[ID]],[1]Φύλλο4!$M$7:$P$500,2,0)</f>
        <v>MEGA ΣΑΒΒΑΤΟΚΥΡΙΑΚΟ</v>
      </c>
      <c r="D16" t="str">
        <f>+VLOOKUP(Table1[[#This Row],[ID]],[1]Φύλλο4!$M$7:$P$500,3,0)</f>
        <v>MEGA</v>
      </c>
      <c r="E16" s="5">
        <v>271.14</v>
      </c>
      <c r="F16" s="6">
        <v>0.5</v>
      </c>
      <c r="G16" s="5">
        <v>20.86</v>
      </c>
      <c r="H16" s="7">
        <v>26</v>
      </c>
      <c r="I16" s="5">
        <v>2.6</v>
      </c>
      <c r="J16" s="5">
        <v>18</v>
      </c>
      <c r="K16" s="5">
        <v>104.28461538461538</v>
      </c>
      <c r="L16" s="5">
        <v>15.063333333333333</v>
      </c>
      <c r="M16" s="5">
        <v>5.2</v>
      </c>
      <c r="N16" s="5">
        <v>36</v>
      </c>
      <c r="O16" t="str">
        <f>+VLOOKUP(Table1[[#This Row],[ID]],[1]Φύλλο4!$M$7:$P$500,4,0)</f>
        <v>2/3</v>
      </c>
    </row>
    <row r="17" spans="1:15" x14ac:dyDescent="0.3">
      <c r="A17" s="1">
        <v>42029.440972222219</v>
      </c>
      <c r="B17">
        <v>16</v>
      </c>
      <c r="C17" t="str">
        <f>+VLOOKUP(Table1[[#This Row],[ID]],[1]Φύλλο4!$M$7:$P$500,2,0)</f>
        <v>ΕΚΛΟΓΕΣ 2015 ΤΑΚΗΣ ΧΑΤΖΗΣ</v>
      </c>
      <c r="D17" t="str">
        <f>+VLOOKUP(Table1[[#This Row],[ID]],[1]Φύλλο4!$M$7:$P$500,3,0)</f>
        <v>ΣΚΑΙ</v>
      </c>
      <c r="E17" s="5">
        <v>346.06</v>
      </c>
      <c r="F17" s="6">
        <v>0.5</v>
      </c>
      <c r="G17" s="5">
        <v>26.62</v>
      </c>
      <c r="H17" s="7">
        <v>26</v>
      </c>
      <c r="I17" s="5">
        <v>7</v>
      </c>
      <c r="J17" s="5">
        <v>19.2</v>
      </c>
      <c r="K17" s="5">
        <v>49.437142857142859</v>
      </c>
      <c r="L17" s="5">
        <v>18.023958333333333</v>
      </c>
      <c r="M17" s="5">
        <v>14</v>
      </c>
      <c r="N17" s="5">
        <v>38.4</v>
      </c>
      <c r="O17" t="str">
        <f>+VLOOKUP(Table1[[#This Row],[ID]],[1]Φύλλο4!$M$7:$P$500,4,0)</f>
        <v>1/2</v>
      </c>
    </row>
    <row r="18" spans="1:15" x14ac:dyDescent="0.3">
      <c r="A18" s="1">
        <v>42029.517361111109</v>
      </c>
      <c r="B18">
        <v>17</v>
      </c>
      <c r="C18" t="str">
        <f>+VLOOKUP(Table1[[#This Row],[ID]],[1]Φύλλο4!$M$7:$P$500,2,0)</f>
        <v>ΕΚΛΟΓΕΣ 2015  ΛΥΡΙΤΖΗΣ-ΟΙΚΟΝΟΜΟΥ</v>
      </c>
      <c r="D18" t="str">
        <f>+VLOOKUP(Table1[[#This Row],[ID]],[1]Φύλλο4!$M$7:$P$500,3,0)</f>
        <v>ΣΚΑΙ</v>
      </c>
      <c r="E18" s="5">
        <v>346.06</v>
      </c>
      <c r="F18" s="6">
        <v>1.2</v>
      </c>
      <c r="G18" s="5">
        <v>11.09</v>
      </c>
      <c r="H18" s="7">
        <v>26</v>
      </c>
      <c r="I18" s="5">
        <v>6.8</v>
      </c>
      <c r="J18" s="5">
        <v>56.400000000000006</v>
      </c>
      <c r="K18" s="5">
        <v>50.891176470588235</v>
      </c>
      <c r="L18" s="5">
        <v>6.1358156028368791</v>
      </c>
      <c r="M18" s="5">
        <v>5.666666666666667</v>
      </c>
      <c r="N18" s="5">
        <v>47.000000000000007</v>
      </c>
      <c r="O18" t="str">
        <f>+VLOOKUP(Table1[[#This Row],[ID]],[1]Φύλλο4!$M$7:$P$500,4,0)</f>
        <v>1/4</v>
      </c>
    </row>
    <row r="19" spans="1:15" x14ac:dyDescent="0.3">
      <c r="A19" s="1">
        <v>42029.743750000001</v>
      </c>
      <c r="B19">
        <v>18</v>
      </c>
      <c r="C19" t="str">
        <f>+VLOOKUP(Table1[[#This Row],[ID]],[1]Φύλλο4!$M$7:$P$500,2,0)</f>
        <v>ΕΣ: ΕΚΛΟΓΕΣ 2015</v>
      </c>
      <c r="D19" t="str">
        <f>+VLOOKUP(Table1[[#This Row],[ID]],[1]Φύλλο4!$M$7:$P$500,3,0)</f>
        <v>STAR</v>
      </c>
      <c r="E19" s="5">
        <v>508.39</v>
      </c>
      <c r="F19" s="6">
        <v>1.5</v>
      </c>
      <c r="G19" s="5">
        <v>13.04</v>
      </c>
      <c r="H19" s="7">
        <v>26</v>
      </c>
      <c r="I19" s="5">
        <v>7.8676056338028157</v>
      </c>
      <c r="J19" s="5">
        <v>59.4</v>
      </c>
      <c r="K19" s="5">
        <v>64.618134622269963</v>
      </c>
      <c r="L19" s="5">
        <v>8.558754208754209</v>
      </c>
      <c r="M19" s="5">
        <v>5.2450704225352105</v>
      </c>
      <c r="N19" s="5">
        <v>39.6</v>
      </c>
      <c r="O19" t="str">
        <f>+VLOOKUP(Table1[[#This Row],[ID]],[1]Φύλλο4!$M$7:$P$500,4,0)</f>
        <v>1/10</v>
      </c>
    </row>
    <row r="20" spans="1:15" x14ac:dyDescent="0.3">
      <c r="A20" s="1">
        <v>42029.76666666667</v>
      </c>
      <c r="B20">
        <v>19</v>
      </c>
      <c r="C20" t="str">
        <f>+VLOOKUP(Table1[[#This Row],[ID]],[1]Φύλλο4!$M$7:$P$500,2,0)</f>
        <v>ΕΣ: ΕΚΛΟΓΕΣ 2015</v>
      </c>
      <c r="D20" t="str">
        <f>+VLOOKUP(Table1[[#This Row],[ID]],[1]Φύλλο4!$M$7:$P$500,3,0)</f>
        <v>STAR</v>
      </c>
      <c r="E20" s="5">
        <v>508.39</v>
      </c>
      <c r="F20" s="6">
        <v>1.5</v>
      </c>
      <c r="G20" s="5">
        <v>13.04</v>
      </c>
      <c r="H20" s="7">
        <v>26</v>
      </c>
      <c r="I20" s="5">
        <v>11.8</v>
      </c>
      <c r="J20" s="5">
        <v>98.199999999999989</v>
      </c>
      <c r="K20" s="5">
        <v>43.083898305084745</v>
      </c>
      <c r="L20" s="5">
        <v>5.1770875763747455</v>
      </c>
      <c r="M20" s="5">
        <v>7.8666666666666671</v>
      </c>
      <c r="N20" s="5">
        <v>65.466666666666654</v>
      </c>
      <c r="O20" t="str">
        <f>+VLOOKUP(Table1[[#This Row],[ID]],[1]Φύλλο4!$M$7:$P$500,4,0)</f>
        <v>13/13</v>
      </c>
    </row>
    <row r="21" spans="1:15" x14ac:dyDescent="0.3">
      <c r="A21" s="1">
        <v>42030.084722222222</v>
      </c>
      <c r="B21">
        <v>20</v>
      </c>
      <c r="C21" t="str">
        <f>+VLOOKUP(Table1[[#This Row],[ID]],[1]Φύλλο4!$M$7:$P$500,2,0)</f>
        <v>ΕΣ: ΕΚΛΟΓΕΣ 2015</v>
      </c>
      <c r="D21" t="str">
        <f>+VLOOKUP(Table1[[#This Row],[ID]],[1]Φύλλο4!$M$7:$P$500,3,0)</f>
        <v>STAR</v>
      </c>
      <c r="E21" s="5">
        <v>508.39</v>
      </c>
      <c r="F21" s="6">
        <v>1.6</v>
      </c>
      <c r="G21" s="5">
        <v>12.22</v>
      </c>
      <c r="H21" s="7">
        <v>26</v>
      </c>
      <c r="I21" s="5">
        <v>4.8</v>
      </c>
      <c r="J21" s="5">
        <v>49.400000000000006</v>
      </c>
      <c r="K21" s="5">
        <v>105.91458333333334</v>
      </c>
      <c r="L21" s="5">
        <v>10.291295546558702</v>
      </c>
      <c r="M21" s="5">
        <v>2.9999999999999996</v>
      </c>
      <c r="N21" s="5">
        <v>30.875000000000004</v>
      </c>
      <c r="O21" t="str">
        <f>+VLOOKUP(Table1[[#This Row],[ID]],[1]Φύλλο4!$M$7:$P$500,4,0)</f>
        <v>3/5</v>
      </c>
    </row>
    <row r="22" spans="1:15" x14ac:dyDescent="0.3">
      <c r="A22" s="1">
        <v>42030.1</v>
      </c>
      <c r="B22">
        <v>21</v>
      </c>
      <c r="C22" t="str">
        <f>+VLOOKUP(Table1[[#This Row],[ID]],[1]Φύλλο4!$M$7:$P$500,2,0)</f>
        <v>ΕΣ: ΕΚΛΟΓΕΣ 2015</v>
      </c>
      <c r="D22" t="str">
        <f>+VLOOKUP(Table1[[#This Row],[ID]],[1]Φύλλο4!$M$7:$P$500,3,0)</f>
        <v>STAR</v>
      </c>
      <c r="E22" s="5">
        <v>508.39</v>
      </c>
      <c r="F22" s="6">
        <v>1</v>
      </c>
      <c r="G22" s="5">
        <v>19.55</v>
      </c>
      <c r="H22" s="7">
        <v>26</v>
      </c>
      <c r="I22" s="5">
        <v>3.7051282051282053</v>
      </c>
      <c r="J22" s="5">
        <v>25.799999999999997</v>
      </c>
      <c r="K22" s="5">
        <v>137.2125259515571</v>
      </c>
      <c r="L22" s="5">
        <v>19.705038759689923</v>
      </c>
      <c r="M22" s="5">
        <v>3.7051282051282053</v>
      </c>
      <c r="N22" s="5">
        <v>25.799999999999997</v>
      </c>
      <c r="O22" t="str">
        <f>+VLOOKUP(Table1[[#This Row],[ID]],[1]Φύλλο4!$M$7:$P$500,4,0)</f>
        <v>5/7</v>
      </c>
    </row>
    <row r="23" spans="1:15" x14ac:dyDescent="0.3">
      <c r="A23" s="1">
        <v>42029.747916666667</v>
      </c>
      <c r="B23">
        <v>22</v>
      </c>
      <c r="C23" t="str">
        <f>+VLOOKUP(Table1[[#This Row],[ID]],[1]Φύλλο4!$M$7:$P$500,2,0)</f>
        <v>ΕΚΛΟΓΕΣ 2015</v>
      </c>
      <c r="D23" t="str">
        <f>+VLOOKUP(Table1[[#This Row],[ID]],[1]Φύλλο4!$M$7:$P$500,3,0)</f>
        <v>ALPHA</v>
      </c>
      <c r="E23" s="5">
        <v>1730.3</v>
      </c>
      <c r="F23" s="6">
        <v>5.6</v>
      </c>
      <c r="G23" s="5">
        <v>11.88</v>
      </c>
      <c r="H23" s="7">
        <v>26</v>
      </c>
      <c r="I23" s="5">
        <v>19.332394366197182</v>
      </c>
      <c r="J23" s="5">
        <v>185.4</v>
      </c>
      <c r="K23" s="5">
        <v>89.502622759726066</v>
      </c>
      <c r="L23" s="5">
        <v>9.3327939590075513</v>
      </c>
      <c r="M23" s="5">
        <v>3.4522132796780682</v>
      </c>
      <c r="N23" s="5">
        <v>33.107142857142861</v>
      </c>
      <c r="O23" t="str">
        <f>+VLOOKUP(Table1[[#This Row],[ID]],[1]Φύλλο4!$M$7:$P$500,4,0)</f>
        <v>6/7</v>
      </c>
    </row>
    <row r="24" spans="1:15" x14ac:dyDescent="0.3">
      <c r="A24" s="1">
        <v>42030.111805555556</v>
      </c>
      <c r="B24">
        <v>23</v>
      </c>
      <c r="C24" t="str">
        <f>+VLOOKUP(Table1[[#This Row],[ID]],[1]Φύλλο4!$M$7:$P$500,2,0)</f>
        <v>ΕΚΛΟΓΕΣ 2015 ΜΕ Μ ΧΟΥΚΛΗ</v>
      </c>
      <c r="D24" t="str">
        <f>+VLOOKUP(Table1[[#This Row],[ID]],[1]Φύλλο4!$M$7:$P$500,3,0)</f>
        <v>ANT1</v>
      </c>
      <c r="E24" s="5">
        <v>338.93</v>
      </c>
      <c r="F24" s="6">
        <v>0.7</v>
      </c>
      <c r="G24" s="5">
        <v>18.62</v>
      </c>
      <c r="H24" s="7">
        <v>26</v>
      </c>
      <c r="I24" s="5">
        <v>2</v>
      </c>
      <c r="J24" s="5">
        <v>18.2</v>
      </c>
      <c r="K24" s="5">
        <v>169.465</v>
      </c>
      <c r="L24" s="5">
        <v>18.622527472527473</v>
      </c>
      <c r="M24" s="5">
        <v>2.8571428571428572</v>
      </c>
      <c r="N24" s="5">
        <v>26</v>
      </c>
      <c r="O24" t="str">
        <f>+VLOOKUP(Table1[[#This Row],[ID]],[1]Φύλλο4!$M$7:$P$500,4,0)</f>
        <v>4/19</v>
      </c>
    </row>
    <row r="25" spans="1:15" x14ac:dyDescent="0.3">
      <c r="A25" s="1">
        <v>42030.122916666667</v>
      </c>
      <c r="B25">
        <v>24</v>
      </c>
      <c r="C25" t="str">
        <f>+VLOOKUP(Table1[[#This Row],[ID]],[1]Φύλλο4!$M$7:$P$500,2,0)</f>
        <v>ΕΚΛΟΓΕΣ 2015 ΜΕ Μ ΧΟΥΚΛΗ</v>
      </c>
      <c r="D25" t="str">
        <f>+VLOOKUP(Table1[[#This Row],[ID]],[1]Φύλλο4!$M$7:$P$500,3,0)</f>
        <v>ANT1</v>
      </c>
      <c r="E25" s="5">
        <v>338.93</v>
      </c>
      <c r="F25" s="6">
        <v>0.6</v>
      </c>
      <c r="G25" s="5">
        <v>21.73</v>
      </c>
      <c r="H25" s="7">
        <v>26</v>
      </c>
      <c r="I25" s="5">
        <v>0.6</v>
      </c>
      <c r="J25" s="5">
        <v>11.200000000000001</v>
      </c>
      <c r="K25" s="5">
        <v>564.88333333333333</v>
      </c>
      <c r="L25" s="5">
        <v>30.261607142857141</v>
      </c>
      <c r="M25" s="5">
        <v>1</v>
      </c>
      <c r="N25" s="5">
        <v>18.666666666666668</v>
      </c>
      <c r="O25" t="str">
        <f>+VLOOKUP(Table1[[#This Row],[ID]],[1]Φύλλο4!$M$7:$P$500,4,0)</f>
        <v>8/18</v>
      </c>
    </row>
    <row r="26" spans="1:15" x14ac:dyDescent="0.3">
      <c r="A26" s="1">
        <v>42029.956250000003</v>
      </c>
      <c r="B26">
        <v>25</v>
      </c>
      <c r="C26" t="str">
        <f>+VLOOKUP(Table1[[#This Row],[ID]],[1]Φύλλο4!$M$7:$P$500,2,0)</f>
        <v>ΕΚΛΟΓΕΣ 2015 ΣΙΑ ΚΟΣΙΩΝΗ</v>
      </c>
      <c r="D26" t="str">
        <f>+VLOOKUP(Table1[[#This Row],[ID]],[1]Φύλλο4!$M$7:$P$500,3,0)</f>
        <v>ΣΚΑΙ</v>
      </c>
      <c r="E26" s="5">
        <v>622.91</v>
      </c>
      <c r="F26" s="6">
        <v>2.9</v>
      </c>
      <c r="G26" s="5">
        <v>8.26</v>
      </c>
      <c r="H26" s="7">
        <v>26</v>
      </c>
      <c r="I26" s="5">
        <v>9.0000000000000018</v>
      </c>
      <c r="J26" s="5">
        <v>60.600000000000009</v>
      </c>
      <c r="K26" s="5">
        <v>69.212222222222209</v>
      </c>
      <c r="L26" s="5">
        <v>10.279042904290428</v>
      </c>
      <c r="M26" s="5">
        <v>3.1034482758620698</v>
      </c>
      <c r="N26" s="5">
        <v>20.896551724137936</v>
      </c>
      <c r="O26" t="str">
        <f>+VLOOKUP(Table1[[#This Row],[ID]],[1]Φύλλο4!$M$7:$P$500,4,0)</f>
        <v>1/5</v>
      </c>
    </row>
    <row r="27" spans="1:15" x14ac:dyDescent="0.3">
      <c r="A27" s="1">
        <v>42030.000694444447</v>
      </c>
      <c r="B27">
        <v>26</v>
      </c>
      <c r="C27" t="str">
        <f>+VLOOKUP(Table1[[#This Row],[ID]],[1]Φύλλο4!$M$7:$P$500,2,0)</f>
        <v>ΕΚΛΟΓΕΣ 2015 ΣΙΑ ΚΟΣΙΩΝΗ</v>
      </c>
      <c r="D27" t="str">
        <f>+VLOOKUP(Table1[[#This Row],[ID]],[1]Φύλλο4!$M$7:$P$500,3,0)</f>
        <v>ΣΚΑΙ</v>
      </c>
      <c r="E27" s="5">
        <v>622.91</v>
      </c>
      <c r="F27" s="6">
        <v>2.5</v>
      </c>
      <c r="G27" s="5">
        <v>9.58</v>
      </c>
      <c r="H27" s="7">
        <v>26</v>
      </c>
      <c r="I27" s="5">
        <v>5.4</v>
      </c>
      <c r="J27" s="5">
        <v>39.6</v>
      </c>
      <c r="K27" s="5">
        <v>115.35370370370369</v>
      </c>
      <c r="L27" s="5">
        <v>15.730050505050503</v>
      </c>
      <c r="M27" s="5">
        <v>2.16</v>
      </c>
      <c r="N27" s="5">
        <v>15.84</v>
      </c>
      <c r="O27" t="str">
        <f>+VLOOKUP(Table1[[#This Row],[ID]],[1]Φύλλο4!$M$7:$P$500,4,0)</f>
        <v>11/11</v>
      </c>
    </row>
    <row r="28" spans="1:15" x14ac:dyDescent="0.3">
      <c r="A28" s="1">
        <v>42030.038888888892</v>
      </c>
      <c r="B28">
        <v>27</v>
      </c>
      <c r="C28" t="str">
        <f>+VLOOKUP(Table1[[#This Row],[ID]],[1]Φύλλο4!$M$7:$P$500,2,0)</f>
        <v>ΕΚΛΟΓΕΣ 2015 ΣΙΑ ΚΟΣΙΩΝΗ</v>
      </c>
      <c r="D28" t="str">
        <f>+VLOOKUP(Table1[[#This Row],[ID]],[1]Φύλλο4!$M$7:$P$500,3,0)</f>
        <v>ΣΚΑΙ</v>
      </c>
      <c r="E28" s="5">
        <v>622.91</v>
      </c>
      <c r="F28" s="6">
        <v>1.9</v>
      </c>
      <c r="G28" s="5">
        <v>12.61</v>
      </c>
      <c r="H28" s="7">
        <v>26</v>
      </c>
      <c r="I28" s="5">
        <v>1</v>
      </c>
      <c r="J28" s="5">
        <v>21.2</v>
      </c>
      <c r="K28" s="5">
        <v>622.91</v>
      </c>
      <c r="L28" s="5">
        <v>29.382547169811321</v>
      </c>
      <c r="M28" s="5">
        <v>0.52631578947368418</v>
      </c>
      <c r="N28" s="5">
        <v>11.157894736842106</v>
      </c>
      <c r="O28" t="str">
        <f>+VLOOKUP(Table1[[#This Row],[ID]],[1]Φύλλο4!$M$7:$P$500,4,0)</f>
        <v>1/4</v>
      </c>
    </row>
    <row r="29" spans="1:15" x14ac:dyDescent="0.3">
      <c r="A29" s="1">
        <v>42030.104861111111</v>
      </c>
      <c r="B29">
        <v>28</v>
      </c>
      <c r="C29" t="str">
        <f>+VLOOKUP(Table1[[#This Row],[ID]],[1]Φύλλο4!$M$7:$P$500,2,0)</f>
        <v>ΕΚΛΟΓΕΣ 2015 ΣΙΑ ΚΟΣΙΩΝΗ</v>
      </c>
      <c r="D29" t="str">
        <f>+VLOOKUP(Table1[[#This Row],[ID]],[1]Φύλλο4!$M$7:$P$500,3,0)</f>
        <v>ΣΚΑΙ</v>
      </c>
      <c r="E29" s="5">
        <v>622.91</v>
      </c>
      <c r="F29" s="6">
        <v>0.9</v>
      </c>
      <c r="G29" s="5">
        <v>26.62</v>
      </c>
      <c r="H29" s="7">
        <v>26</v>
      </c>
      <c r="I29" s="5">
        <v>2.9686444227279072</v>
      </c>
      <c r="J29" s="5">
        <v>10.442105263157893</v>
      </c>
      <c r="K29" s="5">
        <v>209.82977793871447</v>
      </c>
      <c r="L29" s="5">
        <v>59.653679435483873</v>
      </c>
      <c r="M29" s="5">
        <v>3.298493803031008</v>
      </c>
      <c r="N29" s="5">
        <v>11.602339181286547</v>
      </c>
      <c r="O29" t="str">
        <f>+VLOOKUP(Table1[[#This Row],[ID]],[1]Φύλλο4!$M$7:$P$500,4,0)</f>
        <v>1/2</v>
      </c>
    </row>
    <row r="30" spans="1:15" x14ac:dyDescent="0.3">
      <c r="A30" s="1">
        <v>42030.100694444445</v>
      </c>
      <c r="B30">
        <v>29</v>
      </c>
      <c r="C30" t="str">
        <f>+VLOOKUP(Table1[[#This Row],[ID]],[1]Φύλλο4!$M$7:$P$500,2,0)</f>
        <v>ΕΚΛΟΓΕΣ 2015</v>
      </c>
      <c r="D30" t="str">
        <f>+VLOOKUP(Table1[[#This Row],[ID]],[1]Φύλλο4!$M$7:$P$500,3,0)</f>
        <v>MEGA</v>
      </c>
      <c r="E30" s="5">
        <v>847.31</v>
      </c>
      <c r="F30" s="6">
        <v>1</v>
      </c>
      <c r="G30" s="5">
        <v>32.590000000000003</v>
      </c>
      <c r="H30" s="7">
        <v>26</v>
      </c>
      <c r="I30" s="5">
        <v>4.0499557913351021</v>
      </c>
      <c r="J30" s="5">
        <v>29.799999999999997</v>
      </c>
      <c r="K30" s="5">
        <v>209.21462940726991</v>
      </c>
      <c r="L30" s="5">
        <v>28.433221476510067</v>
      </c>
      <c r="M30" s="5">
        <v>4.0499557913351021</v>
      </c>
      <c r="N30" s="5">
        <v>29.799999999999997</v>
      </c>
      <c r="O30" t="str">
        <f>+VLOOKUP(Table1[[#This Row],[ID]],[1]Φύλλο4!$M$7:$P$500,4,0)</f>
        <v>2/19</v>
      </c>
    </row>
    <row r="31" spans="1:15" x14ac:dyDescent="0.3">
      <c r="A31" s="1">
        <v>42030.102777777778</v>
      </c>
      <c r="B31">
        <v>30</v>
      </c>
      <c r="C31" t="str">
        <f>+VLOOKUP(Table1[[#This Row],[ID]],[1]Φύλλο4!$M$7:$P$500,2,0)</f>
        <v>ΕΚΛΟΓΕΣ 2015</v>
      </c>
      <c r="D31" t="str">
        <f>+VLOOKUP(Table1[[#This Row],[ID]],[1]Φύλλο4!$M$7:$P$500,3,0)</f>
        <v>MEGA</v>
      </c>
      <c r="E31" s="5">
        <v>847.31</v>
      </c>
      <c r="F31" s="6">
        <v>1</v>
      </c>
      <c r="G31" s="5">
        <v>32.590000000000003</v>
      </c>
      <c r="H31" s="7">
        <v>26</v>
      </c>
      <c r="I31" s="5">
        <v>2.2762715808087859</v>
      </c>
      <c r="J31" s="5">
        <v>24.757894736842108</v>
      </c>
      <c r="K31" s="5">
        <v>372.23589976857716</v>
      </c>
      <c r="L31" s="5">
        <v>34.223830782312916</v>
      </c>
      <c r="M31" s="5">
        <v>2.2762715808087859</v>
      </c>
      <c r="N31" s="5">
        <v>24.757894736842108</v>
      </c>
      <c r="O31" t="str">
        <f>+VLOOKUP(Table1[[#This Row],[ID]],[1]Φύλλο4!$M$7:$P$500,4,0)</f>
        <v>12/19</v>
      </c>
    </row>
    <row r="32" spans="1:15" x14ac:dyDescent="0.3">
      <c r="A32" s="1">
        <v>42030.839583333334</v>
      </c>
      <c r="B32">
        <v>31</v>
      </c>
      <c r="C32" t="str">
        <f>+VLOOKUP(Table1[[#This Row],[ID]],[1]Φύλλο4!$M$7:$P$500,2,0)</f>
        <v xml:space="preserve">ΚΑΙΡΟΣ </v>
      </c>
      <c r="D32" t="str">
        <f>+VLOOKUP(Table1[[#This Row],[ID]],[1]Φύλλο4!$M$7:$P$500,3,0)</f>
        <v>ALPHA</v>
      </c>
      <c r="E32" s="5">
        <v>1038.18</v>
      </c>
      <c r="F32" s="6">
        <v>6.6</v>
      </c>
      <c r="G32" s="5">
        <v>6.05</v>
      </c>
      <c r="H32" s="7">
        <v>26</v>
      </c>
      <c r="I32" s="5">
        <v>22.748837209302327</v>
      </c>
      <c r="J32" s="5">
        <v>179.53953488372093</v>
      </c>
      <c r="K32" s="5">
        <v>45.636618278470664</v>
      </c>
      <c r="L32" s="5">
        <v>5.7824590036527557</v>
      </c>
      <c r="M32" s="5">
        <v>3.4467935165609589</v>
      </c>
      <c r="N32" s="5">
        <v>27.20295983086681</v>
      </c>
      <c r="O32" t="str">
        <f>+VLOOKUP(Table1[[#This Row],[ID]],[1]Φύλλο4!$M$7:$P$500,4,0)</f>
        <v>8/10</v>
      </c>
    </row>
    <row r="33" spans="1:15" x14ac:dyDescent="0.3">
      <c r="A33" s="1">
        <v>42030.875694444447</v>
      </c>
      <c r="B33">
        <v>32</v>
      </c>
      <c r="C33" t="str">
        <f>+VLOOKUP(Table1[[#This Row],[ID]],[1]Φύλλο4!$M$7:$P$500,2,0)</f>
        <v>**ΕΣ: / ΚΕΝΤΡΙΚΟ ΔΕΛΤΙΟ : ΔΕΛΤΙΟ ΕΙΔΗΣΕΩΝ ΚΕΝΤΡΙΚΟ</v>
      </c>
      <c r="D33" t="str">
        <f>+VLOOKUP(Table1[[#This Row],[ID]],[1]Φύλλο4!$M$7:$P$500,3,0)</f>
        <v>STAR</v>
      </c>
      <c r="E33" s="5">
        <v>508.39</v>
      </c>
      <c r="F33" s="6">
        <v>2.4</v>
      </c>
      <c r="G33" s="5">
        <v>8.15</v>
      </c>
      <c r="H33" s="7">
        <v>26</v>
      </c>
      <c r="I33" s="5">
        <v>12.200000000000001</v>
      </c>
      <c r="J33" s="5">
        <v>83.799999999999983</v>
      </c>
      <c r="K33" s="5">
        <v>41.67131147540983</v>
      </c>
      <c r="L33" s="5">
        <v>6.0667064439140823</v>
      </c>
      <c r="M33" s="5">
        <v>5.0833333333333339</v>
      </c>
      <c r="N33" s="5">
        <v>34.916666666666664</v>
      </c>
      <c r="O33" t="str">
        <f>+VLOOKUP(Table1[[#This Row],[ID]],[1]Φύλλο4!$M$7:$P$500,4,0)</f>
        <v>8/9</v>
      </c>
    </row>
    <row r="34" spans="1:15" x14ac:dyDescent="0.3">
      <c r="A34" s="1">
        <v>42030.915972222225</v>
      </c>
      <c r="B34">
        <v>33</v>
      </c>
      <c r="C34" t="str">
        <f>+VLOOKUP(Table1[[#This Row],[ID]],[1]Φύλλο4!$M$7:$P$500,2,0)</f>
        <v>ANT1 NEWS - 20:00</v>
      </c>
      <c r="D34" t="str">
        <f>+VLOOKUP(Table1[[#This Row],[ID]],[1]Φύλλο4!$M$7:$P$500,3,0)</f>
        <v>ANT1</v>
      </c>
      <c r="E34" s="5">
        <v>1084.56</v>
      </c>
      <c r="F34" s="6">
        <v>3.6</v>
      </c>
      <c r="G34" s="5">
        <v>11.59</v>
      </c>
      <c r="H34" s="7">
        <v>26</v>
      </c>
      <c r="I34" s="5">
        <v>24.885714285714286</v>
      </c>
      <c r="J34" s="5">
        <v>166.34285714285713</v>
      </c>
      <c r="K34" s="5">
        <v>43.581630309988519</v>
      </c>
      <c r="L34" s="5">
        <v>6.5200274819649611</v>
      </c>
      <c r="M34" s="5">
        <v>6.912698412698413</v>
      </c>
      <c r="N34" s="5">
        <v>46.206349206349202</v>
      </c>
      <c r="O34" t="str">
        <f>+VLOOKUP(Table1[[#This Row],[ID]],[1]Φύλλο4!$M$7:$P$500,4,0)</f>
        <v>10/10</v>
      </c>
    </row>
    <row r="35" spans="1:15" x14ac:dyDescent="0.3">
      <c r="A35" s="1">
        <v>42030.894444444442</v>
      </c>
      <c r="B35">
        <v>34</v>
      </c>
      <c r="C35" t="str">
        <f>+VLOOKUP(Table1[[#This Row],[ID]],[1]Φύλλο4!$M$7:$P$500,2,0)</f>
        <v>ΚΕΝΤΡΙΚΟ ΔΕΛΤΙΟ ΕΙΔΗΣΕΩΝ</v>
      </c>
      <c r="D35" t="str">
        <f>+VLOOKUP(Table1[[#This Row],[ID]],[1]Φύλλο4!$M$7:$P$500,3,0)</f>
        <v>MEGA</v>
      </c>
      <c r="E35" s="5">
        <v>1220.1300000000001</v>
      </c>
      <c r="F35" s="6">
        <v>4.2</v>
      </c>
      <c r="G35" s="5">
        <v>11.17</v>
      </c>
      <c r="H35" s="7">
        <v>26</v>
      </c>
      <c r="I35" s="5">
        <v>20.17079152731327</v>
      </c>
      <c r="J35" s="5">
        <v>136</v>
      </c>
      <c r="K35" s="5">
        <v>60.489941524992808</v>
      </c>
      <c r="L35" s="5">
        <v>8.9715441176470598</v>
      </c>
      <c r="M35" s="5">
        <v>4.8025694112650639</v>
      </c>
      <c r="N35" s="5">
        <v>32.38095238095238</v>
      </c>
      <c r="O35" t="str">
        <f>+VLOOKUP(Table1[[#This Row],[ID]],[1]Φύλλο4!$M$7:$P$500,4,0)</f>
        <v>6/12</v>
      </c>
    </row>
    <row r="36" spans="1:15" x14ac:dyDescent="0.3">
      <c r="A36" s="1">
        <v>42030.840277777781</v>
      </c>
      <c r="B36">
        <v>35</v>
      </c>
      <c r="C36" t="str">
        <f>+VLOOKUP(Table1[[#This Row],[ID]],[1]Φύλλο4!$M$7:$P$500,2,0)</f>
        <v>HOT SEAT</v>
      </c>
      <c r="D36" t="str">
        <f>+VLOOKUP(Table1[[#This Row],[ID]],[1]Φύλλο4!$M$7:$P$500,3,0)</f>
        <v>ΣΚΑΙ</v>
      </c>
      <c r="E36" s="5">
        <v>553.70000000000005</v>
      </c>
      <c r="F36" s="6">
        <v>2</v>
      </c>
      <c r="G36" s="5">
        <v>10.65</v>
      </c>
      <c r="H36" s="7">
        <v>26</v>
      </c>
      <c r="I36" s="5">
        <v>7.4511627906976745</v>
      </c>
      <c r="J36" s="5">
        <v>78.860465116279073</v>
      </c>
      <c r="K36" s="5">
        <v>74.310549313358308</v>
      </c>
      <c r="L36" s="5">
        <v>7.0212621645532298</v>
      </c>
      <c r="M36" s="5">
        <v>3.7255813953488373</v>
      </c>
      <c r="N36" s="5">
        <v>39.430232558139537</v>
      </c>
      <c r="O36" t="str">
        <f>+VLOOKUP(Table1[[#This Row],[ID]],[1]Φύλλο4!$M$7:$P$500,4,0)</f>
        <v>1/13</v>
      </c>
    </row>
    <row r="37" spans="1:15" x14ac:dyDescent="0.3">
      <c r="A37" s="1">
        <v>42030.917361111111</v>
      </c>
      <c r="B37">
        <v>36</v>
      </c>
      <c r="C37" t="str">
        <f>+VLOOKUP(Table1[[#This Row],[ID]],[1]Φύλλο4!$M$7:$P$500,2,0)</f>
        <v xml:space="preserve">ΔΕΛΤΙΟ ΚΑΙΡΟΥ </v>
      </c>
      <c r="D37" t="str">
        <f>+VLOOKUP(Table1[[#This Row],[ID]],[1]Φύλλο4!$M$7:$P$500,3,0)</f>
        <v>ANT1</v>
      </c>
      <c r="E37" s="5">
        <v>1016.78</v>
      </c>
      <c r="F37" s="6">
        <v>2.7</v>
      </c>
      <c r="G37" s="5">
        <v>14.48</v>
      </c>
      <c r="H37" s="7">
        <v>26</v>
      </c>
      <c r="I37" s="5">
        <v>15.714285714285714</v>
      </c>
      <c r="J37" s="5">
        <v>85.457142857142856</v>
      </c>
      <c r="K37" s="5">
        <v>64.704181818181823</v>
      </c>
      <c r="L37" s="5">
        <v>11.898127716482781</v>
      </c>
      <c r="M37" s="5">
        <v>5.8201058201058196</v>
      </c>
      <c r="N37" s="5">
        <v>31.650793650793648</v>
      </c>
      <c r="O37" t="str">
        <f>+VLOOKUP(Table1[[#This Row],[ID]],[1]Φύλλο4!$M$7:$P$500,4,0)</f>
        <v>3/15</v>
      </c>
    </row>
    <row r="38" spans="1:15" x14ac:dyDescent="0.3">
      <c r="A38" s="1">
        <v>42030.9</v>
      </c>
      <c r="B38">
        <v>37</v>
      </c>
      <c r="C38" t="str">
        <f>+VLOOKUP(Table1[[#This Row],[ID]],[1]Φύλλο4!$M$7:$P$500,2,0)</f>
        <v>ΔΕΛΤΙΟ ΚΑΙΡΟΥ (ΒΡΑΔΙΝΟ)</v>
      </c>
      <c r="D38" t="str">
        <f>+VLOOKUP(Table1[[#This Row],[ID]],[1]Φύλλο4!$M$7:$P$500,3,0)</f>
        <v>MEGA</v>
      </c>
      <c r="E38" s="5">
        <v>1016.78</v>
      </c>
      <c r="F38" s="6">
        <v>4.8</v>
      </c>
      <c r="G38" s="5">
        <v>8.15</v>
      </c>
      <c r="H38" s="7">
        <v>26</v>
      </c>
      <c r="I38" s="5">
        <v>20.365128205128205</v>
      </c>
      <c r="J38" s="5">
        <v>93.464000000000013</v>
      </c>
      <c r="K38" s="5">
        <v>49.92750302175665</v>
      </c>
      <c r="L38" s="5">
        <v>10.878841051099887</v>
      </c>
      <c r="M38" s="5">
        <v>4.2427350427350428</v>
      </c>
      <c r="N38" s="5">
        <v>19.471666666666671</v>
      </c>
      <c r="O38" t="str">
        <f>+VLOOKUP(Table1[[#This Row],[ID]],[1]Φύλλο4!$M$7:$P$500,4,0)</f>
        <v>4/8</v>
      </c>
    </row>
    <row r="39" spans="1:15" x14ac:dyDescent="0.3">
      <c r="A39" s="1">
        <v>42030.90902777778</v>
      </c>
      <c r="B39">
        <v>38</v>
      </c>
      <c r="C39" t="str">
        <f>+VLOOKUP(Table1[[#This Row],[ID]],[1]Φύλλο4!$M$7:$P$500,2,0)</f>
        <v>ΜΗΝ ΑΡΧΙΖΕΙΣ ΤΗΝ</v>
      </c>
      <c r="D39" t="str">
        <f>+VLOOKUP(Table1[[#This Row],[ID]],[1]Φύλλο4!$M$7:$P$500,3,0)</f>
        <v>ALPHA</v>
      </c>
      <c r="E39" s="5">
        <v>3322.18</v>
      </c>
      <c r="F39" s="6">
        <v>12.9</v>
      </c>
      <c r="G39" s="5">
        <v>9.91</v>
      </c>
      <c r="H39" s="7">
        <v>26</v>
      </c>
      <c r="I39" s="5">
        <v>36</v>
      </c>
      <c r="J39" s="5">
        <v>389.79999999999995</v>
      </c>
      <c r="K39" s="5">
        <v>92.282777777777767</v>
      </c>
      <c r="L39" s="5">
        <v>8.5227809132888659</v>
      </c>
      <c r="M39" s="5">
        <v>2.7906976744186047</v>
      </c>
      <c r="N39" s="5">
        <v>30.217054263565888</v>
      </c>
      <c r="O39" t="str">
        <f>+VLOOKUP(Table1[[#This Row],[ID]],[1]Φύλλο4!$M$7:$P$500,4,0)</f>
        <v>1/11</v>
      </c>
    </row>
    <row r="40" spans="1:15" x14ac:dyDescent="0.3">
      <c r="A40" s="1">
        <v>42030.898611111108</v>
      </c>
      <c r="B40">
        <v>39</v>
      </c>
      <c r="C40" t="str">
        <f>+VLOOKUP(Table1[[#This Row],[ID]],[1]Φύλλο4!$M$7:$P$500,2,0)</f>
        <v>**Ξ/Τ : 2 GUNS</v>
      </c>
      <c r="D40" t="str">
        <f>+VLOOKUP(Table1[[#This Row],[ID]],[1]Φύλλο4!$M$7:$P$500,3,0)</f>
        <v>STAR</v>
      </c>
      <c r="E40" s="5">
        <v>881.21</v>
      </c>
      <c r="F40" s="6">
        <v>2.7</v>
      </c>
      <c r="G40" s="5">
        <v>12.55</v>
      </c>
      <c r="H40" s="7">
        <v>26</v>
      </c>
      <c r="I40" s="5">
        <v>12.864080267558528</v>
      </c>
      <c r="J40" s="5">
        <v>82.335999999999999</v>
      </c>
      <c r="K40" s="5">
        <v>68.501593714576899</v>
      </c>
      <c r="L40" s="5">
        <v>10.70260882238632</v>
      </c>
      <c r="M40" s="5">
        <v>4.764474173169825</v>
      </c>
      <c r="N40" s="5">
        <v>30.494814814814813</v>
      </c>
      <c r="O40" t="str">
        <f>+VLOOKUP(Table1[[#This Row],[ID]],[1]Φύλλο4!$M$7:$P$500,4,0)</f>
        <v>5/26</v>
      </c>
    </row>
    <row r="41" spans="1:15" x14ac:dyDescent="0.3">
      <c r="A41" s="1">
        <v>42030.925000000003</v>
      </c>
      <c r="B41">
        <v>40</v>
      </c>
      <c r="C41" t="str">
        <f>+VLOOKUP(Table1[[#This Row],[ID]],[1]Φύλλο4!$M$7:$P$500,2,0)</f>
        <v>LMB: Ξ/Τ : 2 GUNS</v>
      </c>
      <c r="D41" t="str">
        <f>+VLOOKUP(Table1[[#This Row],[ID]],[1]Φύλλο4!$M$7:$P$500,3,0)</f>
        <v>STAR</v>
      </c>
      <c r="E41" s="5">
        <v>59.92</v>
      </c>
      <c r="F41" s="6">
        <v>4.5999999999999996</v>
      </c>
      <c r="G41" s="5">
        <v>0.5</v>
      </c>
      <c r="H41" s="7">
        <v>26</v>
      </c>
      <c r="I41" s="5">
        <v>21.2</v>
      </c>
      <c r="J41" s="5">
        <v>157.80000000000001</v>
      </c>
      <c r="K41" s="5">
        <v>2.8264150943396227</v>
      </c>
      <c r="L41" s="5">
        <v>0.37972116603295308</v>
      </c>
      <c r="M41" s="5">
        <v>4.6086956521739131</v>
      </c>
      <c r="N41" s="5">
        <v>34.304347826086961</v>
      </c>
      <c r="O41" t="str">
        <f>+VLOOKUP(Table1[[#This Row],[ID]],[1]Φύλλο4!$M$7:$P$500,4,0)</f>
        <v>1/20</v>
      </c>
    </row>
    <row r="42" spans="1:15" x14ac:dyDescent="0.3">
      <c r="A42" s="1">
        <v>42030.940972222219</v>
      </c>
      <c r="B42">
        <v>41</v>
      </c>
      <c r="C42" t="str">
        <f>+VLOOKUP(Table1[[#This Row],[ID]],[1]Φύλλο4!$M$7:$P$500,2,0)</f>
        <v>ΣΚΑΙ ΘΕΜΑ</v>
      </c>
      <c r="D42" t="str">
        <f>+VLOOKUP(Table1[[#This Row],[ID]],[1]Φύλλο4!$M$7:$P$500,3,0)</f>
        <v>ΣΚΑΙ</v>
      </c>
      <c r="E42" s="5">
        <v>761.33</v>
      </c>
      <c r="F42" s="6">
        <v>2.2000000000000002</v>
      </c>
      <c r="G42" s="5">
        <v>13.31</v>
      </c>
      <c r="H42" s="7">
        <v>26</v>
      </c>
      <c r="I42" s="5">
        <v>14.6</v>
      </c>
      <c r="J42" s="5">
        <v>67</v>
      </c>
      <c r="K42" s="5">
        <v>52.145890410958906</v>
      </c>
      <c r="L42" s="5">
        <v>11.363134328358209</v>
      </c>
      <c r="M42" s="5">
        <v>6.6363636363636358</v>
      </c>
      <c r="N42" s="5">
        <v>30.454545454545453</v>
      </c>
      <c r="O42" t="str">
        <f>+VLOOKUP(Table1[[#This Row],[ID]],[1]Φύλλο4!$M$7:$P$500,4,0)</f>
        <v>1/2</v>
      </c>
    </row>
    <row r="43" spans="1:15" x14ac:dyDescent="0.3">
      <c r="A43" s="1">
        <v>42030.970138888886</v>
      </c>
      <c r="B43">
        <v>42</v>
      </c>
      <c r="C43" t="str">
        <f>+VLOOKUP(Table1[[#This Row],[ID]],[1]Φύλλο4!$M$7:$P$500,2,0)</f>
        <v>LMB:Ξ/Τ : THE BANK JOB ΤΟ</v>
      </c>
      <c r="D43" t="str">
        <f>+VLOOKUP(Table1[[#This Row],[ID]],[1]Φύλλο4!$M$7:$P$500,3,0)</f>
        <v>ALPHA</v>
      </c>
      <c r="E43" s="5">
        <v>63.84</v>
      </c>
      <c r="F43" s="6">
        <v>1.7</v>
      </c>
      <c r="G43" s="5">
        <v>1.44</v>
      </c>
      <c r="H43" s="7">
        <v>26</v>
      </c>
      <c r="I43" s="5">
        <v>14.200000000000001</v>
      </c>
      <c r="J43" s="5">
        <v>35.800000000000004</v>
      </c>
      <c r="K43" s="5">
        <v>4.4957746478873242</v>
      </c>
      <c r="L43" s="5">
        <v>1.783240223463687</v>
      </c>
      <c r="M43" s="5">
        <v>8.3529411764705888</v>
      </c>
      <c r="N43" s="5">
        <v>21.058823529411768</v>
      </c>
      <c r="O43" t="str">
        <f>+VLOOKUP(Table1[[#This Row],[ID]],[1]Φύλλο4!$M$7:$P$500,4,0)</f>
        <v>10/13</v>
      </c>
    </row>
    <row r="44" spans="1:15" x14ac:dyDescent="0.3">
      <c r="A44" s="1">
        <v>42030.977777777778</v>
      </c>
      <c r="B44">
        <v>43</v>
      </c>
      <c r="C44" t="str">
        <f>+VLOOKUP(Table1[[#This Row],[ID]],[1]Φύλλο4!$M$7:$P$500,2,0)</f>
        <v>ΚΑΤΩ ΠΑΡΤΑΛΙ</v>
      </c>
      <c r="D44" t="str">
        <f>+VLOOKUP(Table1[[#This Row],[ID]],[1]Φύλλο4!$M$7:$P$500,3,0)</f>
        <v>MEGA</v>
      </c>
      <c r="E44" s="5">
        <v>4914.41</v>
      </c>
      <c r="F44" s="6">
        <v>14.8</v>
      </c>
      <c r="G44" s="5">
        <v>12.77</v>
      </c>
      <c r="H44" s="7">
        <v>26</v>
      </c>
      <c r="I44" s="5">
        <v>41</v>
      </c>
      <c r="J44" s="5">
        <v>420.6</v>
      </c>
      <c r="K44" s="5">
        <v>119.86365853658536</v>
      </c>
      <c r="L44" s="5">
        <v>11.684284355682358</v>
      </c>
      <c r="M44" s="5">
        <v>2.7702702702702702</v>
      </c>
      <c r="N44" s="5">
        <v>28.418918918918919</v>
      </c>
      <c r="O44" t="str">
        <f>+VLOOKUP(Table1[[#This Row],[ID]],[1]Φύλλο4!$M$7:$P$500,4,0)</f>
        <v>1/3</v>
      </c>
    </row>
    <row r="45" spans="1:15" x14ac:dyDescent="0.3">
      <c r="A45" s="1">
        <v>42030.98541666667</v>
      </c>
      <c r="B45">
        <v>44</v>
      </c>
      <c r="C45" t="str">
        <f>+VLOOKUP(Table1[[#This Row],[ID]],[1]Φύλλο4!$M$7:$P$500,2,0)</f>
        <v>ΡΑΔΙΟ ΑΡΒΥΛΑ</v>
      </c>
      <c r="D45" t="str">
        <f>+VLOOKUP(Table1[[#This Row],[ID]],[1]Φύλλο4!$M$7:$P$500,3,0)</f>
        <v>ANT1</v>
      </c>
      <c r="E45" s="5">
        <v>3219.79</v>
      </c>
      <c r="F45" s="6">
        <v>6.2</v>
      </c>
      <c r="G45" s="5">
        <v>19.97</v>
      </c>
      <c r="H45" s="7">
        <v>26</v>
      </c>
      <c r="I45" s="5">
        <v>18.599999999999998</v>
      </c>
      <c r="J45" s="5">
        <v>137.4</v>
      </c>
      <c r="K45" s="5">
        <v>173.10698924731184</v>
      </c>
      <c r="L45" s="5">
        <v>23.433697234352255</v>
      </c>
      <c r="M45" s="5">
        <v>2.9999999999999996</v>
      </c>
      <c r="N45" s="5">
        <v>22.161290322580644</v>
      </c>
      <c r="O45" t="str">
        <f>+VLOOKUP(Table1[[#This Row],[ID]],[1]Φύλλο4!$M$7:$P$500,4,0)</f>
        <v>5/12</v>
      </c>
    </row>
    <row r="46" spans="1:15" x14ac:dyDescent="0.3">
      <c r="A46" s="1">
        <v>42031.895833333336</v>
      </c>
      <c r="B46">
        <v>45</v>
      </c>
      <c r="C46" t="str">
        <f>+VLOOKUP(Table1[[#This Row],[ID]],[1]Φύλλο4!$M$7:$P$500,2,0)</f>
        <v>ΔΕΛΤΙΟ ΚΑΙΡΟΥ (ΒΡΑΔΙΝΟ)</v>
      </c>
      <c r="D46" t="str">
        <f>+VLOOKUP(Table1[[#This Row],[ID]],[1]Φύλλο4!$M$7:$P$500,3,0)</f>
        <v>MEGA</v>
      </c>
      <c r="E46" s="5">
        <v>1016.78</v>
      </c>
      <c r="F46" s="6">
        <v>3.1</v>
      </c>
      <c r="G46" s="5">
        <v>12.62</v>
      </c>
      <c r="H46" s="7">
        <v>26</v>
      </c>
      <c r="I46" s="5">
        <v>12.200000000000001</v>
      </c>
      <c r="J46" s="5">
        <v>96.800000000000011</v>
      </c>
      <c r="K46" s="5">
        <v>83.34262295081966</v>
      </c>
      <c r="L46" s="5">
        <v>10.503925619834709</v>
      </c>
      <c r="M46" s="5">
        <v>3.935483870967742</v>
      </c>
      <c r="N46" s="5">
        <v>31.225806451612907</v>
      </c>
      <c r="O46" t="str">
        <f>+VLOOKUP(Table1[[#This Row],[ID]],[1]Φύλλο4!$M$7:$P$500,4,0)</f>
        <v>4/12</v>
      </c>
    </row>
    <row r="47" spans="1:15" x14ac:dyDescent="0.3">
      <c r="A47" s="1">
        <v>42031.913888888892</v>
      </c>
      <c r="B47">
        <v>46</v>
      </c>
      <c r="C47" t="str">
        <f>+VLOOKUP(Table1[[#This Row],[ID]],[1]Φύλλο4!$M$7:$P$500,2,0)</f>
        <v>ΜΗΝ ΑΡΧΙΖΕΙΣ ΤΗ ΜΟΥΡΜΟΥΡΑ</v>
      </c>
      <c r="D47" t="str">
        <f>+VLOOKUP(Table1[[#This Row],[ID]],[1]Φύλλο4!$M$7:$P$500,3,0)</f>
        <v>ALPHA</v>
      </c>
      <c r="E47" s="5">
        <v>3322.18</v>
      </c>
      <c r="F47" s="6">
        <v>11.5</v>
      </c>
      <c r="G47" s="5">
        <v>11.11</v>
      </c>
      <c r="H47" s="7">
        <v>26</v>
      </c>
      <c r="I47" s="5">
        <v>28.338461538461541</v>
      </c>
      <c r="J47" s="5">
        <v>338.2657342657343</v>
      </c>
      <c r="K47" s="5">
        <v>117.23219326818673</v>
      </c>
      <c r="L47" s="5">
        <v>9.8212135119490593</v>
      </c>
      <c r="M47" s="5">
        <v>2.4642140468227427</v>
      </c>
      <c r="N47" s="5">
        <v>29.414411675281244</v>
      </c>
      <c r="O47" t="str">
        <f>+VLOOKUP(Table1[[#This Row],[ID]],[1]Φύλλο4!$M$7:$P$500,4,0)</f>
        <v>4/5</v>
      </c>
    </row>
    <row r="48" spans="1:15" x14ac:dyDescent="0.3">
      <c r="A48" s="1">
        <v>42031.912499999999</v>
      </c>
      <c r="B48">
        <v>47</v>
      </c>
      <c r="C48" t="str">
        <f>+VLOOKUP(Table1[[#This Row],[ID]],[1]Φύλλο4!$M$7:$P$500,2,0)</f>
        <v>*NCIS : NCIS</v>
      </c>
      <c r="D48" t="str">
        <f>+VLOOKUP(Table1[[#This Row],[ID]],[1]Φύλλο4!$M$7:$P$500,3,0)</f>
        <v>STAR</v>
      </c>
      <c r="E48" s="5">
        <v>745.63</v>
      </c>
      <c r="F48" s="6">
        <v>2.8</v>
      </c>
      <c r="G48" s="5">
        <v>10.24</v>
      </c>
      <c r="H48" s="7">
        <v>26</v>
      </c>
      <c r="I48" s="5">
        <v>9.0615384615384613</v>
      </c>
      <c r="J48" s="5">
        <v>82.334265734265728</v>
      </c>
      <c r="K48" s="5">
        <v>82.285144312393896</v>
      </c>
      <c r="L48" s="5">
        <v>9.0561322597632046</v>
      </c>
      <c r="M48" s="5">
        <v>3.2362637362637363</v>
      </c>
      <c r="N48" s="5">
        <v>29.405094905094906</v>
      </c>
      <c r="O48" t="str">
        <f>+VLOOKUP(Table1[[#This Row],[ID]],[1]Φύλλο4!$M$7:$P$500,4,0)</f>
        <v>4/13</v>
      </c>
    </row>
    <row r="49" spans="1:15" x14ac:dyDescent="0.3">
      <c r="A49" s="1">
        <v>42032.02847222222</v>
      </c>
      <c r="B49">
        <v>48</v>
      </c>
      <c r="C49" t="str">
        <f>+VLOOKUP(Table1[[#This Row],[ID]],[1]Φύλλο4!$M$7:$P$500,2,0)</f>
        <v>Ξ/Τ : Ο ΠΛΗΡΟΦΟΡΙΟΔΟΤΗΣ</v>
      </c>
      <c r="D49" t="str">
        <f>+VLOOKUP(Table1[[#This Row],[ID]],[1]Φύλλο4!$M$7:$P$500,3,0)</f>
        <v>STAR</v>
      </c>
      <c r="E49" s="5">
        <v>813.42</v>
      </c>
      <c r="F49" s="6">
        <v>4.3</v>
      </c>
      <c r="G49" s="5">
        <v>7.28</v>
      </c>
      <c r="H49" s="7">
        <v>26</v>
      </c>
      <c r="I49" s="5">
        <v>10.999999999999998</v>
      </c>
      <c r="J49" s="5">
        <v>69.199999999999989</v>
      </c>
      <c r="K49" s="5">
        <v>73.947272727272733</v>
      </c>
      <c r="L49" s="5">
        <v>11.754624277456649</v>
      </c>
      <c r="M49" s="5">
        <v>2.5581395348837206</v>
      </c>
      <c r="N49" s="5">
        <v>16.09302325581395</v>
      </c>
      <c r="O49" t="str">
        <f>+VLOOKUP(Table1[[#This Row],[ID]],[1]Φύλλο4!$M$7:$P$500,4,0)</f>
        <v>1/8</v>
      </c>
    </row>
    <row r="50" spans="1:15" x14ac:dyDescent="0.3">
      <c r="A50" s="1">
        <v>42031.962500000001</v>
      </c>
      <c r="B50">
        <v>49</v>
      </c>
      <c r="C50" t="str">
        <f>+VLOOKUP(Table1[[#This Row],[ID]],[1]Φύλλο4!$M$7:$P$500,2,0)</f>
        <v>ΤΑΜΑΜ  -Ε-</v>
      </c>
      <c r="D50" t="str">
        <f>+VLOOKUP(Table1[[#This Row],[ID]],[1]Φύλλο4!$M$7:$P$500,3,0)</f>
        <v>ANT1</v>
      </c>
      <c r="E50" s="5">
        <v>2033.55</v>
      </c>
      <c r="F50" s="6">
        <v>4.5999999999999996</v>
      </c>
      <c r="G50" s="5">
        <v>17</v>
      </c>
      <c r="H50" s="7">
        <v>26</v>
      </c>
      <c r="I50" s="5">
        <v>15.2</v>
      </c>
      <c r="J50" s="5">
        <v>78</v>
      </c>
      <c r="K50" s="5">
        <v>133.78618421052633</v>
      </c>
      <c r="L50" s="5">
        <v>26.071153846153845</v>
      </c>
      <c r="M50" s="5">
        <v>3.3043478260869565</v>
      </c>
      <c r="N50" s="5">
        <v>16.956521739130437</v>
      </c>
      <c r="O50" t="str">
        <f>+VLOOKUP(Table1[[#This Row],[ID]],[1]Φύλλο4!$M$7:$P$500,4,0)</f>
        <v>6/8</v>
      </c>
    </row>
    <row r="51" spans="1:15" x14ac:dyDescent="0.3">
      <c r="A51" s="1">
        <v>42031.933333333334</v>
      </c>
      <c r="B51">
        <v>50</v>
      </c>
      <c r="C51" t="str">
        <f>+VLOOKUP(Table1[[#This Row],[ID]],[1]Φύλλο4!$M$7:$P$500,2,0)</f>
        <v>CSI LAS MIAMI</v>
      </c>
      <c r="D51" t="str">
        <f>+VLOOKUP(Table1[[#This Row],[ID]],[1]Φύλλο4!$M$7:$P$500,3,0)</f>
        <v>ΣΚΑΙ</v>
      </c>
      <c r="E51" s="5">
        <v>761.33</v>
      </c>
      <c r="F51" s="6">
        <v>1.5</v>
      </c>
      <c r="G51" s="5">
        <v>19.52</v>
      </c>
      <c r="H51" s="7">
        <v>26</v>
      </c>
      <c r="I51" s="5">
        <v>9.4</v>
      </c>
      <c r="J51" s="5">
        <v>21</v>
      </c>
      <c r="K51" s="5">
        <v>80.992553191489364</v>
      </c>
      <c r="L51" s="5">
        <v>36.253809523809522</v>
      </c>
      <c r="M51" s="5">
        <v>6.2666666666666666</v>
      </c>
      <c r="N51" s="5">
        <v>14</v>
      </c>
      <c r="O51" t="str">
        <f>+VLOOKUP(Table1[[#This Row],[ID]],[1]Φύλλο4!$M$7:$P$500,4,0)</f>
        <v>1/2</v>
      </c>
    </row>
    <row r="52" spans="1:15" x14ac:dyDescent="0.3">
      <c r="A52" s="1">
        <v>42031.979166666664</v>
      </c>
      <c r="B52">
        <v>51</v>
      </c>
      <c r="C52" t="str">
        <f>+VLOOKUP(Table1[[#This Row],[ID]],[1]Φύλλο4!$M$7:$P$500,2,0)</f>
        <v>ΕΘΝΙΚΗ ΕΛΛΑΔΟΣ</v>
      </c>
      <c r="D52" t="str">
        <f>+VLOOKUP(Table1[[#This Row],[ID]],[1]Φύλλο4!$M$7:$P$500,3,0)</f>
        <v>MEGA</v>
      </c>
      <c r="E52" s="5">
        <v>3897.64</v>
      </c>
      <c r="F52" s="6">
        <v>11.4</v>
      </c>
      <c r="G52" s="5">
        <v>13.15</v>
      </c>
      <c r="H52" s="7">
        <v>26</v>
      </c>
      <c r="I52" s="5">
        <v>22.714285714285715</v>
      </c>
      <c r="J52" s="5">
        <v>215.39999999999998</v>
      </c>
      <c r="K52" s="5">
        <v>171.59421383647796</v>
      </c>
      <c r="L52" s="5">
        <v>18.09489322191272</v>
      </c>
      <c r="M52" s="5">
        <v>1.9924812030075187</v>
      </c>
      <c r="N52" s="5">
        <v>18.89473684210526</v>
      </c>
      <c r="O52" t="str">
        <f>+VLOOKUP(Table1[[#This Row],[ID]],[1]Φύλλο4!$M$7:$P$500,4,0)</f>
        <v>10/12</v>
      </c>
    </row>
    <row r="53" spans="1:15" x14ac:dyDescent="0.3">
      <c r="A53" s="1">
        <v>42032.002083333333</v>
      </c>
      <c r="B53">
        <v>52</v>
      </c>
      <c r="C53" t="str">
        <f>+VLOOKUP(Table1[[#This Row],[ID]],[1]Φύλλο4!$M$7:$P$500,2,0)</f>
        <v>LMB:ΤΑ ΚΑΡΝΤΑΣΙΑΝΣ</v>
      </c>
      <c r="D53" t="str">
        <f>+VLOOKUP(Table1[[#This Row],[ID]],[1]Φύλλο4!$M$7:$P$500,3,0)</f>
        <v>ANT1</v>
      </c>
      <c r="E53" s="5">
        <v>84</v>
      </c>
      <c r="F53" s="6">
        <v>6.2</v>
      </c>
      <c r="G53" s="5">
        <v>0.52</v>
      </c>
      <c r="H53" s="7">
        <v>26</v>
      </c>
      <c r="I53" s="5">
        <v>24.200000000000003</v>
      </c>
      <c r="J53" s="5">
        <v>147</v>
      </c>
      <c r="K53" s="5">
        <v>3.4710743801652888</v>
      </c>
      <c r="L53" s="5">
        <v>0.5714285714285714</v>
      </c>
      <c r="M53" s="5">
        <v>3.9032258064516134</v>
      </c>
      <c r="N53" s="5">
        <v>23.709677419354836</v>
      </c>
      <c r="O53" t="str">
        <f>+VLOOKUP(Table1[[#This Row],[ID]],[1]Φύλλο4!$M$7:$P$500,4,0)</f>
        <v>2/8</v>
      </c>
    </row>
    <row r="54" spans="1:15" x14ac:dyDescent="0.3">
      <c r="A54" s="1">
        <v>42031.973611111112</v>
      </c>
      <c r="B54">
        <v>53</v>
      </c>
      <c r="C54" t="str">
        <f>+VLOOKUP(Table1[[#This Row],[ID]],[1]Φύλλο4!$M$7:$P$500,2,0)</f>
        <v>CSI LAS VEGAS</v>
      </c>
      <c r="D54" t="str">
        <f>+VLOOKUP(Table1[[#This Row],[ID]],[1]Φύλλο4!$M$7:$P$500,3,0)</f>
        <v>ΣΚΑΙ</v>
      </c>
      <c r="E54" s="5">
        <v>761.33</v>
      </c>
      <c r="F54" s="6">
        <v>1.9</v>
      </c>
      <c r="G54" s="5">
        <v>15.41</v>
      </c>
      <c r="H54" s="7">
        <v>26</v>
      </c>
      <c r="I54" s="5">
        <v>8.2857142857142847</v>
      </c>
      <c r="J54" s="5">
        <v>43.800000000000004</v>
      </c>
      <c r="K54" s="5">
        <v>91.884655172413815</v>
      </c>
      <c r="L54" s="5">
        <v>17.381963470319633</v>
      </c>
      <c r="M54" s="5">
        <v>4.3609022556390977</v>
      </c>
      <c r="N54" s="5">
        <v>23.052631578947373</v>
      </c>
      <c r="O54" t="str">
        <f>+VLOOKUP(Table1[[#This Row],[ID]],[1]Φύλλο4!$M$7:$P$500,4,0)</f>
        <v>1/2</v>
      </c>
    </row>
    <row r="55" spans="1:15" x14ac:dyDescent="0.3">
      <c r="A55" s="1">
        <v>42032.79583333333</v>
      </c>
      <c r="B55">
        <v>54</v>
      </c>
      <c r="C55" t="str">
        <f>+VLOOKUP(Table1[[#This Row],[ID]],[1]Φύλλο4!$M$7:$P$500,2,0)</f>
        <v>ΜΠΡΟΥΣΚΟ</v>
      </c>
      <c r="D55" t="str">
        <f>+VLOOKUP(Table1[[#This Row],[ID]],[1]Φύλλο4!$M$7:$P$500,3,0)</f>
        <v>ANT1</v>
      </c>
      <c r="E55" s="5">
        <v>1694.63</v>
      </c>
      <c r="F55" s="6">
        <v>6.1</v>
      </c>
      <c r="G55" s="5">
        <v>10.68</v>
      </c>
      <c r="H55" s="7">
        <v>26</v>
      </c>
      <c r="I55" s="5">
        <v>11.199999999999998</v>
      </c>
      <c r="J55" s="5">
        <v>96.800000000000011</v>
      </c>
      <c r="K55" s="5">
        <v>151.30625000000003</v>
      </c>
      <c r="L55" s="5">
        <v>17.506508264462809</v>
      </c>
      <c r="M55" s="5">
        <v>1.8360655737704914</v>
      </c>
      <c r="N55" s="5">
        <v>15.868852459016397</v>
      </c>
      <c r="O55" t="str">
        <f>+VLOOKUP(Table1[[#This Row],[ID]],[1]Φύλλο4!$M$7:$P$500,4,0)</f>
        <v>1/6</v>
      </c>
    </row>
    <row r="56" spans="1:15" x14ac:dyDescent="0.3">
      <c r="A56" s="1">
        <v>42032.859027777777</v>
      </c>
      <c r="B56">
        <v>55</v>
      </c>
      <c r="C56" t="str">
        <f>+VLOOKUP(Table1[[#This Row],[ID]],[1]Φύλλο4!$M$7:$P$500,2,0)</f>
        <v>HOT SEAT</v>
      </c>
      <c r="D56" t="str">
        <f>+VLOOKUP(Table1[[#This Row],[ID]],[1]Φύλλο4!$M$7:$P$500,3,0)</f>
        <v>ΣΚΑΙ</v>
      </c>
      <c r="E56" s="5">
        <v>553.70000000000005</v>
      </c>
      <c r="F56" s="6">
        <v>1.7</v>
      </c>
      <c r="G56" s="5">
        <v>12.53</v>
      </c>
      <c r="H56" s="7">
        <v>26</v>
      </c>
      <c r="I56" s="5">
        <v>5.4</v>
      </c>
      <c r="J56" s="5">
        <v>64.2</v>
      </c>
      <c r="K56" s="5">
        <v>102.53703703703704</v>
      </c>
      <c r="L56" s="5">
        <v>8.6246105919003124</v>
      </c>
      <c r="M56" s="5">
        <v>3.1764705882352944</v>
      </c>
      <c r="N56" s="5">
        <v>37.764705882352942</v>
      </c>
      <c r="O56" t="str">
        <f>+VLOOKUP(Table1[[#This Row],[ID]],[1]Φύλλο4!$M$7:$P$500,4,0)</f>
        <v>5/7</v>
      </c>
    </row>
    <row r="57" spans="1:15" x14ac:dyDescent="0.3">
      <c r="A57" s="1">
        <v>42032.892361111109</v>
      </c>
      <c r="B57">
        <v>56</v>
      </c>
      <c r="C57" t="str">
        <f>+VLOOKUP(Table1[[#This Row],[ID]],[1]Φύλλο4!$M$7:$P$500,2,0)</f>
        <v>ΔΕΛΤΙΟ ΚΑΙΡΟΥ (ΒΡΑΔΙΝΟ)</v>
      </c>
      <c r="D57" t="str">
        <f>+VLOOKUP(Table1[[#This Row],[ID]],[1]Φύλλο4!$M$7:$P$500,3,0)</f>
        <v>MEGA</v>
      </c>
      <c r="E57" s="5">
        <v>1016.78</v>
      </c>
      <c r="F57" s="6">
        <v>3.4</v>
      </c>
      <c r="G57" s="5">
        <v>11.5</v>
      </c>
      <c r="H57" s="7">
        <v>26</v>
      </c>
      <c r="I57" s="5">
        <v>13.273239436619717</v>
      </c>
      <c r="J57" s="5">
        <v>80.921126760563382</v>
      </c>
      <c r="K57" s="5">
        <v>76.603756366723275</v>
      </c>
      <c r="L57" s="5">
        <v>12.565074668430396</v>
      </c>
      <c r="M57" s="5">
        <v>3.9038939519469755</v>
      </c>
      <c r="N57" s="5">
        <v>23.8003314001657</v>
      </c>
      <c r="O57" t="str">
        <f>+VLOOKUP(Table1[[#This Row],[ID]],[1]Φύλλο4!$M$7:$P$500,4,0)</f>
        <v>8/14</v>
      </c>
    </row>
    <row r="58" spans="1:15" x14ac:dyDescent="0.3">
      <c r="A58" s="1">
        <v>42032.894444444442</v>
      </c>
      <c r="B58">
        <v>57</v>
      </c>
      <c r="C58" t="str">
        <f>+VLOOKUP(Table1[[#This Row],[ID]],[1]Φύλλο4!$M$7:$P$500,2,0)</f>
        <v>ΜΗΝ ΑΡΧΙΖΕΙΣ ΤΗΝ (E)</v>
      </c>
      <c r="D58" t="str">
        <f>+VLOOKUP(Table1[[#This Row],[ID]],[1]Φύλλο4!$M$7:$P$500,3,0)</f>
        <v>ALPHA</v>
      </c>
      <c r="E58" s="5">
        <v>2768.48</v>
      </c>
      <c r="F58" s="6">
        <v>10.8</v>
      </c>
      <c r="G58" s="5">
        <v>9.86</v>
      </c>
      <c r="H58" s="7">
        <v>26</v>
      </c>
      <c r="I58" s="5">
        <v>28.12676056338028</v>
      </c>
      <c r="J58" s="5">
        <v>267.07887323943663</v>
      </c>
      <c r="K58" s="5">
        <v>98.428683024536809</v>
      </c>
      <c r="L58" s="5">
        <v>10.365776844947423</v>
      </c>
      <c r="M58" s="5">
        <v>2.6043296817944701</v>
      </c>
      <c r="N58" s="5">
        <v>24.729525299947834</v>
      </c>
      <c r="O58" t="str">
        <f>+VLOOKUP(Table1[[#This Row],[ID]],[1]Φύλλο4!$M$7:$P$500,4,0)</f>
        <v>9/10</v>
      </c>
    </row>
    <row r="59" spans="1:15" x14ac:dyDescent="0.3">
      <c r="A59" s="1">
        <v>42032.915972222225</v>
      </c>
      <c r="B59">
        <v>58</v>
      </c>
      <c r="C59" t="str">
        <f>+VLOOKUP(Table1[[#This Row],[ID]],[1]Φύλλο4!$M$7:$P$500,2,0)</f>
        <v>NCIS : NCIS</v>
      </c>
      <c r="D59" t="str">
        <f>+VLOOKUP(Table1[[#This Row],[ID]],[1]Φύλλο4!$M$7:$P$500,3,0)</f>
        <v>STAR</v>
      </c>
      <c r="E59" s="5">
        <v>745.63</v>
      </c>
      <c r="F59" s="6">
        <v>2</v>
      </c>
      <c r="G59" s="5">
        <v>14.34</v>
      </c>
      <c r="H59" s="7">
        <v>26</v>
      </c>
      <c r="I59" s="5">
        <v>11.8</v>
      </c>
      <c r="J59" s="5">
        <v>77.999999999999986</v>
      </c>
      <c r="K59" s="5">
        <v>63.188983050847455</v>
      </c>
      <c r="L59" s="5">
        <v>9.5593589743589753</v>
      </c>
      <c r="M59" s="5">
        <v>5.9</v>
      </c>
      <c r="N59" s="5">
        <v>38.999999999999993</v>
      </c>
      <c r="O59" t="str">
        <f>+VLOOKUP(Table1[[#This Row],[ID]],[1]Φύλλο4!$M$7:$P$500,4,0)</f>
        <v>6/12</v>
      </c>
    </row>
    <row r="60" spans="1:15" x14ac:dyDescent="0.3">
      <c r="A60" s="1">
        <v>42032.926388888889</v>
      </c>
      <c r="B60">
        <v>59</v>
      </c>
      <c r="C60" t="str">
        <f>+VLOOKUP(Table1[[#This Row],[ID]],[1]Φύλλο4!$M$7:$P$500,2,0)</f>
        <v>ΔΙΚΑΙΩΣΗ</v>
      </c>
      <c r="D60" t="str">
        <f>+VLOOKUP(Table1[[#This Row],[ID]],[1]Φύλλο4!$M$7:$P$500,3,0)</f>
        <v>MEGA</v>
      </c>
      <c r="E60" s="5">
        <v>2372.4699999999998</v>
      </c>
      <c r="F60" s="6">
        <v>6.3</v>
      </c>
      <c r="G60" s="5">
        <v>14.48</v>
      </c>
      <c r="H60" s="7">
        <v>26</v>
      </c>
      <c r="I60" s="5">
        <v>21.2</v>
      </c>
      <c r="J60" s="5">
        <v>90.800000000000011</v>
      </c>
      <c r="K60" s="5">
        <v>111.90896226415094</v>
      </c>
      <c r="L60" s="5">
        <v>26.128524229074884</v>
      </c>
      <c r="M60" s="5">
        <v>3.3650793650793651</v>
      </c>
      <c r="N60" s="5">
        <v>14.412698412698415</v>
      </c>
      <c r="O60" t="str">
        <f>+VLOOKUP(Table1[[#This Row],[ID]],[1]Φύλλο4!$M$7:$P$500,4,0)</f>
        <v>12/13</v>
      </c>
    </row>
    <row r="61" spans="1:15" x14ac:dyDescent="0.3">
      <c r="A61" s="1">
        <v>42032.938194444447</v>
      </c>
      <c r="B61">
        <v>60</v>
      </c>
      <c r="C61" t="str">
        <f>+VLOOKUP(Table1[[#This Row],[ID]],[1]Φύλλο4!$M$7:$P$500,2,0)</f>
        <v>LMB:ΒΡΑΔΙΝΗ ΕΛΛΗΝΙΚΗ : ΞΥΠΟΛΗΤΟΣ</v>
      </c>
      <c r="D61" t="str">
        <f>+VLOOKUP(Table1[[#This Row],[ID]],[1]Φύλλο4!$M$7:$P$500,3,0)</f>
        <v>ALPHA</v>
      </c>
      <c r="E61" s="5">
        <v>84</v>
      </c>
      <c r="F61" s="6">
        <v>5.4</v>
      </c>
      <c r="G61" s="5">
        <v>0.6</v>
      </c>
      <c r="H61" s="7">
        <v>26</v>
      </c>
      <c r="I61" s="5">
        <v>17.821052631578944</v>
      </c>
      <c r="J61" s="5">
        <v>69.368421052631589</v>
      </c>
      <c r="K61" s="5">
        <v>4.7135262847017136</v>
      </c>
      <c r="L61" s="5">
        <v>1.21092564491654</v>
      </c>
      <c r="M61" s="5">
        <v>3.3001949317738783</v>
      </c>
      <c r="N61" s="5">
        <v>12.846003898635479</v>
      </c>
      <c r="O61" t="str">
        <f>+VLOOKUP(Table1[[#This Row],[ID]],[1]Φύλλο4!$M$7:$P$500,4,0)</f>
        <v>6/17</v>
      </c>
    </row>
    <row r="62" spans="1:15" x14ac:dyDescent="0.3">
      <c r="A62" s="1">
        <v>42032.98333333333</v>
      </c>
      <c r="B62">
        <v>61</v>
      </c>
      <c r="C62" t="str">
        <f>+VLOOKUP(Table1[[#This Row],[ID]],[1]Φύλλο4!$M$7:$P$500,2,0)</f>
        <v>LMB: Ξ/Τ : Η ΝΥΧΤΑ ΜΑΣ ΑΝΗΚΕΙ</v>
      </c>
      <c r="D62" t="str">
        <f>+VLOOKUP(Table1[[#This Row],[ID]],[1]Φύλλο4!$M$7:$P$500,3,0)</f>
        <v>STAR</v>
      </c>
      <c r="E62" s="5">
        <v>59.92</v>
      </c>
      <c r="F62" s="6">
        <v>3.1</v>
      </c>
      <c r="G62" s="5">
        <v>0.74</v>
      </c>
      <c r="H62" s="7">
        <v>26</v>
      </c>
      <c r="I62" s="5">
        <v>12.600000000000001</v>
      </c>
      <c r="J62" s="5">
        <v>68.599999999999994</v>
      </c>
      <c r="K62" s="5">
        <v>4.7555555555555555</v>
      </c>
      <c r="L62" s="5">
        <v>0.87346938775510219</v>
      </c>
      <c r="M62" s="5">
        <v>4.064516129032258</v>
      </c>
      <c r="N62" s="5">
        <v>22.129032258064512</v>
      </c>
      <c r="O62" t="str">
        <f>+VLOOKUP(Table1[[#This Row],[ID]],[1]Φύλλο4!$M$7:$P$500,4,0)</f>
        <v>1/9</v>
      </c>
    </row>
    <row r="63" spans="1:15" x14ac:dyDescent="0.3">
      <c r="A63" s="1">
        <v>42032.95416666667</v>
      </c>
      <c r="B63">
        <v>62</v>
      </c>
      <c r="C63" t="str">
        <f>+VLOOKUP(Table1[[#This Row],[ID]],[1]Φύλλο4!$M$7:$P$500,2,0)</f>
        <v>Ξ/Τ : Η ΝΥΧΤΑ ΜΑΣ ΑΝΗΚΕΙ</v>
      </c>
      <c r="D63" t="str">
        <f>+VLOOKUP(Table1[[#This Row],[ID]],[1]Φύλλο4!$M$7:$P$500,3,0)</f>
        <v>STAR</v>
      </c>
      <c r="E63" s="5">
        <v>881.21</v>
      </c>
      <c r="F63" s="6">
        <v>2.8</v>
      </c>
      <c r="G63" s="5">
        <v>12.1</v>
      </c>
      <c r="H63" s="7">
        <v>26</v>
      </c>
      <c r="I63" s="5">
        <v>7.2</v>
      </c>
      <c r="J63" s="5">
        <v>116.4</v>
      </c>
      <c r="K63" s="5">
        <v>122.39027777777778</v>
      </c>
      <c r="L63" s="5">
        <v>7.5705326460481102</v>
      </c>
      <c r="M63" s="5">
        <v>2.5714285714285716</v>
      </c>
      <c r="N63" s="5">
        <v>41.571428571428577</v>
      </c>
      <c r="O63" t="str">
        <f>+VLOOKUP(Table1[[#This Row],[ID]],[1]Φύλλο4!$M$7:$P$500,4,0)</f>
        <v>9/9</v>
      </c>
    </row>
    <row r="64" spans="1:15" x14ac:dyDescent="0.3">
      <c r="A64" s="1">
        <v>42032.94027777778</v>
      </c>
      <c r="B64">
        <v>63</v>
      </c>
      <c r="C64" t="str">
        <f>+VLOOKUP(Table1[[#This Row],[ID]],[1]Φύλλο4!$M$7:$P$500,2,0)</f>
        <v>CSI LAS MIAMI</v>
      </c>
      <c r="D64" t="str">
        <f>+VLOOKUP(Table1[[#This Row],[ID]],[1]Φύλλο4!$M$7:$P$500,3,0)</f>
        <v>ΣΚΑΙ</v>
      </c>
      <c r="E64" s="5">
        <v>761.33</v>
      </c>
      <c r="F64" s="6">
        <v>2.2000000000000002</v>
      </c>
      <c r="G64" s="5">
        <v>13.31</v>
      </c>
      <c r="H64" s="7">
        <v>26</v>
      </c>
      <c r="I64" s="5">
        <v>8.9789473684210535</v>
      </c>
      <c r="J64" s="5">
        <v>59.031578947368423</v>
      </c>
      <c r="K64" s="5">
        <v>84.790562719812428</v>
      </c>
      <c r="L64" s="5">
        <v>12.896995363766049</v>
      </c>
      <c r="M64" s="5">
        <v>4.0813397129186599</v>
      </c>
      <c r="N64" s="5">
        <v>26.832535885167463</v>
      </c>
      <c r="O64" t="str">
        <f>+VLOOKUP(Table1[[#This Row],[ID]],[1]Φύλλο4!$M$7:$P$500,4,0)</f>
        <v>1/3</v>
      </c>
    </row>
    <row r="65" spans="1:15" x14ac:dyDescent="0.3">
      <c r="A65" s="1">
        <v>42033.794444444444</v>
      </c>
      <c r="B65">
        <v>64</v>
      </c>
      <c r="C65" t="str">
        <f>+VLOOKUP(Table1[[#This Row],[ID]],[1]Φύλλο4!$M$7:$P$500,2,0)</f>
        <v>ΜΠΡΟΥΣΚΟ</v>
      </c>
      <c r="D65" t="str">
        <f>+VLOOKUP(Table1[[#This Row],[ID]],[1]Φύλλο4!$M$7:$P$500,3,0)</f>
        <v>ANT1</v>
      </c>
      <c r="E65" s="5">
        <v>1694.63</v>
      </c>
      <c r="F65" s="6">
        <v>5.9</v>
      </c>
      <c r="G65" s="5">
        <v>11.05</v>
      </c>
      <c r="H65" s="7">
        <v>26</v>
      </c>
      <c r="I65" s="5">
        <v>33.799999999999997</v>
      </c>
      <c r="J65" s="5">
        <v>124.60000000000001</v>
      </c>
      <c r="K65" s="5">
        <v>50.136982248520717</v>
      </c>
      <c r="L65" s="5">
        <v>13.600561797752809</v>
      </c>
      <c r="M65" s="5">
        <v>5.7288135593220328</v>
      </c>
      <c r="N65" s="5">
        <v>21.118644067796609</v>
      </c>
      <c r="O65" t="str">
        <f>+VLOOKUP(Table1[[#This Row],[ID]],[1]Φύλλο4!$M$7:$P$500,4,0)</f>
        <v>1/3</v>
      </c>
    </row>
    <row r="66" spans="1:15" x14ac:dyDescent="0.3">
      <c r="A66" s="1">
        <v>42033.84097222222</v>
      </c>
      <c r="B66">
        <v>65</v>
      </c>
      <c r="C66" t="str">
        <f>+VLOOKUP(Table1[[#This Row],[ID]],[1]Φύλλο4!$M$7:$P$500,2,0)</f>
        <v>HOT SEAT</v>
      </c>
      <c r="D66" t="str">
        <f>+VLOOKUP(Table1[[#This Row],[ID]],[1]Φύλλο4!$M$7:$P$500,3,0)</f>
        <v>ΣΚΑΙ</v>
      </c>
      <c r="E66" s="5">
        <v>553.70000000000005</v>
      </c>
      <c r="F66" s="6">
        <v>1.6</v>
      </c>
      <c r="G66" s="5">
        <v>13.31</v>
      </c>
      <c r="H66" s="7">
        <v>26</v>
      </c>
      <c r="I66" s="5">
        <v>12.8</v>
      </c>
      <c r="J66" s="5">
        <v>53.600000000000009</v>
      </c>
      <c r="K66" s="5">
        <v>43.2578125</v>
      </c>
      <c r="L66" s="5">
        <v>10.330223880597014</v>
      </c>
      <c r="M66" s="5">
        <v>8</v>
      </c>
      <c r="N66" s="5">
        <v>33.5</v>
      </c>
      <c r="O66" t="str">
        <f>+VLOOKUP(Table1[[#This Row],[ID]],[1]Φύλλο4!$M$7:$P$500,4,0)</f>
        <v>1/8</v>
      </c>
    </row>
    <row r="67" spans="1:15" x14ac:dyDescent="0.3">
      <c r="A67" s="1">
        <v>42033.893055555556</v>
      </c>
      <c r="B67">
        <v>66</v>
      </c>
      <c r="C67" t="str">
        <f>+VLOOKUP(Table1[[#This Row],[ID]],[1]Φύλλο4!$M$7:$P$500,2,0)</f>
        <v>ΔΕΛΤΙΟ ΚΑΙΡΟΥ (ΒΡΑΔΙΝΟ)</v>
      </c>
      <c r="D67" t="str">
        <f>+VLOOKUP(Table1[[#This Row],[ID]],[1]Φύλλο4!$M$7:$P$500,3,0)</f>
        <v>MEGA</v>
      </c>
      <c r="E67" s="5">
        <v>1016.78</v>
      </c>
      <c r="F67" s="6">
        <v>3.6</v>
      </c>
      <c r="G67" s="5">
        <v>10.86</v>
      </c>
      <c r="H67" s="7">
        <v>26</v>
      </c>
      <c r="I67" s="5">
        <v>15.6</v>
      </c>
      <c r="J67" s="5">
        <v>129.4</v>
      </c>
      <c r="K67" s="5">
        <v>65.178205128205121</v>
      </c>
      <c r="L67" s="5">
        <v>7.8576506955177736</v>
      </c>
      <c r="M67" s="5">
        <v>4.333333333333333</v>
      </c>
      <c r="N67" s="5">
        <v>35.944444444444443</v>
      </c>
      <c r="O67" t="str">
        <f>+VLOOKUP(Table1[[#This Row],[ID]],[1]Φύλλο4!$M$7:$P$500,4,0)</f>
        <v>21/23</v>
      </c>
    </row>
    <row r="68" spans="1:15" x14ac:dyDescent="0.3">
      <c r="A68" s="1">
        <v>42033.911805555559</v>
      </c>
      <c r="B68">
        <v>67</v>
      </c>
      <c r="C68" t="str">
        <f>+VLOOKUP(Table1[[#This Row],[ID]],[1]Φύλλο4!$M$7:$P$500,2,0)</f>
        <v>ΤΟ ΣΟΙ ΣΟΥ</v>
      </c>
      <c r="D68" t="str">
        <f>+VLOOKUP(Table1[[#This Row],[ID]],[1]Φύλλο4!$M$7:$P$500,3,0)</f>
        <v>ALPHA</v>
      </c>
      <c r="E68" s="5">
        <v>2007.15</v>
      </c>
      <c r="F68" s="6">
        <v>4.4000000000000004</v>
      </c>
      <c r="G68" s="5">
        <v>17.55</v>
      </c>
      <c r="H68" s="7">
        <v>26</v>
      </c>
      <c r="I68" s="5">
        <v>22.599999999999998</v>
      </c>
      <c r="J68" s="5">
        <v>117</v>
      </c>
      <c r="K68" s="5">
        <v>88.811946902654881</v>
      </c>
      <c r="L68" s="5">
        <v>17.155128205128207</v>
      </c>
      <c r="M68" s="5">
        <v>5.1363636363636358</v>
      </c>
      <c r="N68" s="5">
        <v>26.59090909090909</v>
      </c>
      <c r="O68" t="str">
        <f>+VLOOKUP(Table1[[#This Row],[ID]],[1]Φύλλο4!$M$7:$P$500,4,0)</f>
        <v>2/7</v>
      </c>
    </row>
    <row r="69" spans="1:15" x14ac:dyDescent="0.3">
      <c r="A69" s="1">
        <v>42034.840277777781</v>
      </c>
      <c r="B69">
        <v>68</v>
      </c>
      <c r="C69" t="str">
        <f>+VLOOKUP(Table1[[#This Row],[ID]],[1]Φύλλο4!$M$7:$P$500,2,0)</f>
        <v>HOT SEAT</v>
      </c>
      <c r="D69" t="str">
        <f>+VLOOKUP(Table1[[#This Row],[ID]],[1]Φύλλο4!$M$7:$P$500,3,0)</f>
        <v>ΣΚΑΙ</v>
      </c>
      <c r="E69" s="5">
        <v>362.03</v>
      </c>
      <c r="F69" s="6">
        <v>2.2999999999999998</v>
      </c>
      <c r="G69" s="5">
        <v>9.26</v>
      </c>
      <c r="H69" s="7">
        <v>17</v>
      </c>
      <c r="I69" s="5">
        <v>7.8</v>
      </c>
      <c r="J69" s="5">
        <v>45.2</v>
      </c>
      <c r="K69" s="5">
        <v>46.414102564102564</v>
      </c>
      <c r="L69" s="5">
        <v>8.0095132743362818</v>
      </c>
      <c r="M69" s="5">
        <v>3.3913043478260874</v>
      </c>
      <c r="N69" s="5">
        <v>19.65217391304348</v>
      </c>
      <c r="O69" t="str">
        <f>+VLOOKUP(Table1[[#This Row],[ID]],[1]Φύλλο4!$M$7:$P$500,4,0)</f>
        <v>1/9</v>
      </c>
    </row>
    <row r="70" spans="1:15" x14ac:dyDescent="0.3">
      <c r="A70" s="1">
        <v>42034.894444444442</v>
      </c>
      <c r="B70">
        <v>69</v>
      </c>
      <c r="C70" t="str">
        <f>+VLOOKUP(Table1[[#This Row],[ID]],[1]Φύλλο4!$M$7:$P$500,2,0)</f>
        <v>ΔΕΛΤΙΟ ΚΑΙΡΟΥ (ΒΡΑΔΙΝΟ)</v>
      </c>
      <c r="D70" t="str">
        <f>+VLOOKUP(Table1[[#This Row],[ID]],[1]Φύλλο4!$M$7:$P$500,3,0)</f>
        <v>MEGA</v>
      </c>
      <c r="E70" s="5">
        <v>664.81</v>
      </c>
      <c r="F70" s="6">
        <v>4.9000000000000004</v>
      </c>
      <c r="G70" s="5">
        <v>7.98</v>
      </c>
      <c r="H70" s="7">
        <v>17</v>
      </c>
      <c r="I70" s="5">
        <v>19.8</v>
      </c>
      <c r="J70" s="5">
        <v>75.8</v>
      </c>
      <c r="K70" s="5">
        <v>33.576262626262626</v>
      </c>
      <c r="L70" s="5">
        <v>8.7705804749340359</v>
      </c>
      <c r="M70" s="5">
        <v>4.0408163265306118</v>
      </c>
      <c r="N70" s="5">
        <v>15.469387755102039</v>
      </c>
      <c r="O70" t="str">
        <f>+VLOOKUP(Table1[[#This Row],[ID]],[1]Φύλλο4!$M$7:$P$500,4,0)</f>
        <v>13/17</v>
      </c>
    </row>
    <row r="71" spans="1:15" x14ac:dyDescent="0.3">
      <c r="A71" s="1">
        <v>42034.913194444445</v>
      </c>
      <c r="B71">
        <v>70</v>
      </c>
      <c r="C71" t="str">
        <f>+VLOOKUP(Table1[[#This Row],[ID]],[1]Φύλλο4!$M$7:$P$500,2,0)</f>
        <v>ΑΚΟΥ ΤΙ ΕΙΠΑΝ</v>
      </c>
      <c r="D71" t="str">
        <f>+VLOOKUP(Table1[[#This Row],[ID]],[1]Φύλλο4!$M$7:$P$500,3,0)</f>
        <v>ALPHA</v>
      </c>
      <c r="E71" s="5">
        <v>1018.22</v>
      </c>
      <c r="F71" s="6">
        <v>6.1</v>
      </c>
      <c r="G71" s="5">
        <v>9.82</v>
      </c>
      <c r="H71" s="7">
        <v>17</v>
      </c>
      <c r="I71" s="5">
        <v>31.71764705882353</v>
      </c>
      <c r="J71" s="5">
        <v>151.15</v>
      </c>
      <c r="K71" s="5">
        <v>32.102633531157267</v>
      </c>
      <c r="L71" s="5">
        <v>6.7364869335097586</v>
      </c>
      <c r="M71" s="5">
        <v>5.1996142719382838</v>
      </c>
      <c r="N71" s="5">
        <v>24.778688524590166</v>
      </c>
      <c r="O71" t="str">
        <f>+VLOOKUP(Table1[[#This Row],[ID]],[1]Φύλλο4!$M$7:$P$500,4,0)</f>
        <v>4/12</v>
      </c>
    </row>
    <row r="72" spans="1:15" x14ac:dyDescent="0.3">
      <c r="A72" s="1">
        <v>42034.923611111109</v>
      </c>
      <c r="B72">
        <v>71</v>
      </c>
      <c r="C72" t="str">
        <f>+VLOOKUP(Table1[[#This Row],[ID]],[1]Φύλλο4!$M$7:$P$500,2,0)</f>
        <v>ΟΙ ΣΥΜΜΑΘΗΤΕΣ</v>
      </c>
      <c r="D72" t="str">
        <f>+VLOOKUP(Table1[[#This Row],[ID]],[1]Φύλλο4!$M$7:$P$500,3,0)</f>
        <v>ANT1</v>
      </c>
      <c r="E72" s="5">
        <v>1772.84</v>
      </c>
      <c r="F72" s="6">
        <v>5.5</v>
      </c>
      <c r="G72" s="5">
        <v>18.96</v>
      </c>
      <c r="H72" s="7">
        <v>17</v>
      </c>
      <c r="I72" s="5">
        <v>11.399999999999997</v>
      </c>
      <c r="J72" s="5">
        <v>99.6</v>
      </c>
      <c r="K72" s="5">
        <v>155.51228070175443</v>
      </c>
      <c r="L72" s="5">
        <v>17.799598393574296</v>
      </c>
      <c r="M72" s="5">
        <v>2.0727272727272723</v>
      </c>
      <c r="N72" s="5">
        <v>18.109090909090909</v>
      </c>
      <c r="O72" t="str">
        <f>+VLOOKUP(Table1[[#This Row],[ID]],[1]Φύλλο4!$M$7:$P$500,4,0)</f>
        <v>3/10</v>
      </c>
    </row>
    <row r="73" spans="1:15" x14ac:dyDescent="0.3">
      <c r="A73" s="1">
        <v>42034.951388888891</v>
      </c>
      <c r="B73">
        <v>72</v>
      </c>
      <c r="C73" t="str">
        <f>+VLOOKUP(Table1[[#This Row],[ID]],[1]Φύλλο4!$M$7:$P$500,2,0)</f>
        <v>ΜΑΡΚΟΣ ΣΕΦΕΡΛΗΣ / Ο ΜΑΓΟΣ ΤΟΥ ΡΟΖ</v>
      </c>
      <c r="D73" t="str">
        <f>+VLOOKUP(Table1[[#This Row],[ID]],[1]Φύλλο4!$M$7:$P$500,3,0)</f>
        <v>MEGA</v>
      </c>
      <c r="E73" s="5">
        <v>1440.43</v>
      </c>
      <c r="F73" s="6">
        <v>7.8</v>
      </c>
      <c r="G73" s="5">
        <v>10.86</v>
      </c>
      <c r="H73" s="7">
        <v>17</v>
      </c>
      <c r="I73" s="5">
        <v>16.896000000000001</v>
      </c>
      <c r="J73" s="5">
        <v>67.568000000000012</v>
      </c>
      <c r="K73" s="5">
        <v>85.252722537878782</v>
      </c>
      <c r="L73" s="5">
        <v>21.318227563343591</v>
      </c>
      <c r="M73" s="5">
        <v>2.1661538461538461</v>
      </c>
      <c r="N73" s="5">
        <v>8.6625641025641045</v>
      </c>
      <c r="O73" t="str">
        <f>+VLOOKUP(Table1[[#This Row],[ID]],[1]Φύλλο4!$M$7:$P$500,4,0)</f>
        <v>1/1</v>
      </c>
    </row>
    <row r="74" spans="1:15" x14ac:dyDescent="0.3">
      <c r="A74" s="1">
        <v>42034.938888888886</v>
      </c>
      <c r="B74">
        <v>73</v>
      </c>
      <c r="C74" t="str">
        <f>+VLOOKUP(Table1[[#This Row],[ID]],[1]Φύλλο4!$M$7:$P$500,2,0)</f>
        <v>ΜΗΝ ΑΡΧΙΖΕΙΣ ΤΗΝ ΜΟΥΡΜΟΥΡΑ (Ε)</v>
      </c>
      <c r="D74" t="str">
        <f>+VLOOKUP(Table1[[#This Row],[ID]],[1]Φύλλο4!$M$7:$P$500,3,0)</f>
        <v>ALPHA</v>
      </c>
      <c r="E74" s="5">
        <v>882.45</v>
      </c>
      <c r="F74" s="6">
        <v>6.1</v>
      </c>
      <c r="G74" s="5">
        <v>8.51</v>
      </c>
      <c r="H74" s="7">
        <v>17</v>
      </c>
      <c r="I74" s="5">
        <v>10</v>
      </c>
      <c r="J74" s="5">
        <v>139.4</v>
      </c>
      <c r="K74" s="5">
        <v>88.245000000000005</v>
      </c>
      <c r="L74" s="5">
        <v>6.330344332855093</v>
      </c>
      <c r="M74" s="5">
        <v>1.639344262295082</v>
      </c>
      <c r="N74" s="5">
        <v>22.852459016393446</v>
      </c>
      <c r="O74" t="str">
        <f>+VLOOKUP(Table1[[#This Row],[ID]],[1]Φύλλο4!$M$7:$P$500,4,0)</f>
        <v>8/10</v>
      </c>
    </row>
    <row r="75" spans="1:15" x14ac:dyDescent="0.3">
      <c r="A75" s="1">
        <v>42034.911805555559</v>
      </c>
      <c r="B75">
        <v>74</v>
      </c>
      <c r="C75" t="str">
        <f>+VLOOKUP(Table1[[#This Row],[ID]],[1]Φύλλο4!$M$7:$P$500,2,0)</f>
        <v>T.O.Α : : ΠΑΟ-ΓΑΛΑΤΑΣΑΡΑΙ</v>
      </c>
      <c r="D75" t="str">
        <f>+VLOOKUP(Table1[[#This Row],[ID]],[1]Φύλλο4!$M$7:$P$500,3,0)</f>
        <v>ΝΕΡΙΤ PLUS</v>
      </c>
      <c r="E75" s="5">
        <v>474.5</v>
      </c>
      <c r="F75" s="6">
        <v>0.7</v>
      </c>
      <c r="G75" s="5">
        <v>26.07</v>
      </c>
      <c r="H75" s="7">
        <v>26</v>
      </c>
      <c r="I75" s="5">
        <v>6.882352941176471</v>
      </c>
      <c r="J75" s="5">
        <v>82.85</v>
      </c>
      <c r="K75" s="5">
        <v>68.944444444444443</v>
      </c>
      <c r="L75" s="5">
        <v>5.7272178636089324</v>
      </c>
      <c r="M75" s="5">
        <v>9.8319327731092443</v>
      </c>
      <c r="N75" s="5">
        <v>118.35714285714286</v>
      </c>
      <c r="O75" t="str">
        <f>+VLOOKUP(Table1[[#This Row],[ID]],[1]Φύλλο4!$M$7:$P$500,4,0)</f>
        <v>1/3</v>
      </c>
    </row>
    <row r="76" spans="1:15" x14ac:dyDescent="0.3">
      <c r="A76" s="1">
        <v>42034.949305555558</v>
      </c>
      <c r="B76">
        <v>75</v>
      </c>
      <c r="C76" t="str">
        <f>+VLOOKUP(Table1[[#This Row],[ID]],[1]Φύλλο4!$M$7:$P$500,2,0)</f>
        <v>Τ.0.Γ :: ΠΑΟ-ΓΑΛΑΤΑΣΑΡΑΙ</v>
      </c>
      <c r="D76" t="str">
        <f>+VLOOKUP(Table1[[#This Row],[ID]],[1]Φύλλο4!$M$7:$P$500,3,0)</f>
        <v>ΝΕΡΙΤ PLUS</v>
      </c>
      <c r="E76" s="5">
        <v>677.85</v>
      </c>
      <c r="F76" s="6">
        <v>2.2000000000000002</v>
      </c>
      <c r="G76" s="5">
        <v>11.85</v>
      </c>
      <c r="H76" s="7">
        <v>26</v>
      </c>
      <c r="I76" s="5">
        <v>7.7040000000000006</v>
      </c>
      <c r="J76" s="5">
        <v>92.432000000000016</v>
      </c>
      <c r="K76" s="5">
        <v>87.986760124610583</v>
      </c>
      <c r="L76" s="5">
        <v>7.333499221048986</v>
      </c>
      <c r="M76" s="5">
        <v>3.5018181818181819</v>
      </c>
      <c r="N76" s="5">
        <v>42.014545454545456</v>
      </c>
      <c r="O76" t="str">
        <f>+VLOOKUP(Table1[[#This Row],[ID]],[1]Φύλλο4!$M$7:$P$500,4,0)</f>
        <v>2/3</v>
      </c>
    </row>
    <row r="77" spans="1:15" x14ac:dyDescent="0.3">
      <c r="A77" s="1">
        <v>42035.511805555558</v>
      </c>
      <c r="B77">
        <v>76</v>
      </c>
      <c r="C77" t="str">
        <f>+VLOOKUP(Table1[[#This Row],[ID]],[1]Φύλλο4!$M$7:$P$500,2,0)</f>
        <v>GOAL ΧΩΡΙΣ ΣΥΝΟΡΑ</v>
      </c>
      <c r="D77" t="str">
        <f>+VLOOKUP(Table1[[#This Row],[ID]],[1]Φύλλο4!$M$7:$P$500,3,0)</f>
        <v>ΣΚΑΙ</v>
      </c>
      <c r="E77" s="5">
        <v>181.02</v>
      </c>
      <c r="F77" s="6">
        <v>1</v>
      </c>
      <c r="G77" s="5">
        <v>10.65</v>
      </c>
      <c r="H77" s="7">
        <v>17</v>
      </c>
      <c r="I77" s="5">
        <v>6.8000000000000007</v>
      </c>
      <c r="J77" s="5">
        <v>33.4</v>
      </c>
      <c r="K77" s="5">
        <v>26.620588235294118</v>
      </c>
      <c r="L77" s="5">
        <v>5.4197604790419165</v>
      </c>
      <c r="M77" s="5">
        <v>6.8000000000000007</v>
      </c>
      <c r="N77" s="5">
        <v>33.4</v>
      </c>
      <c r="O77" t="str">
        <f>+VLOOKUP(Table1[[#This Row],[ID]],[1]Φύλλο4!$M$7:$P$500,4,0)</f>
        <v>1/10</v>
      </c>
    </row>
    <row r="78" spans="1:15" x14ac:dyDescent="0.3">
      <c r="A78" s="1">
        <v>42035.664583333331</v>
      </c>
      <c r="B78">
        <v>77</v>
      </c>
      <c r="C78" t="str">
        <f>+VLOOKUP(Table1[[#This Row],[ID]],[1]Φύλλο4!$M$7:$P$500,2,0)</f>
        <v>ΦΙΛΑΡΑΚΙΑ : ΦΙΛΑΡΑΚΙΑ. ΤΑ</v>
      </c>
      <c r="D78" t="str">
        <f>+VLOOKUP(Table1[[#This Row],[ID]],[1]Φύλλο4!$M$7:$P$500,3,0)</f>
        <v>STAR</v>
      </c>
      <c r="E78" s="5">
        <v>443.21</v>
      </c>
      <c r="F78" s="6">
        <v>2.6</v>
      </c>
      <c r="G78" s="5">
        <v>10.029999999999999</v>
      </c>
      <c r="H78" s="7">
        <v>17</v>
      </c>
      <c r="I78" s="5">
        <v>9.4</v>
      </c>
      <c r="J78" s="5">
        <v>60.2</v>
      </c>
      <c r="K78" s="5">
        <v>47.15</v>
      </c>
      <c r="L78" s="5">
        <v>7.3622923588039857</v>
      </c>
      <c r="M78" s="5">
        <v>3.6153846153846154</v>
      </c>
      <c r="N78" s="5">
        <v>23.153846153846153</v>
      </c>
      <c r="O78" t="str">
        <f>+VLOOKUP(Table1[[#This Row],[ID]],[1]Φύλλο4!$M$7:$P$500,4,0)</f>
        <v>4/5</v>
      </c>
    </row>
    <row r="79" spans="1:15" x14ac:dyDescent="0.3">
      <c r="A79" s="1">
        <v>42035.727083333331</v>
      </c>
      <c r="B79">
        <v>78</v>
      </c>
      <c r="C79" t="str">
        <f>+VLOOKUP(Table1[[#This Row],[ID]],[1]Φύλλο4!$M$7:$P$500,2,0)</f>
        <v xml:space="preserve">THE BIG BANG THEORY </v>
      </c>
      <c r="D79" t="str">
        <f>+VLOOKUP(Table1[[#This Row],[ID]],[1]Φύλλο4!$M$7:$P$500,3,0)</f>
        <v>STAR</v>
      </c>
      <c r="E79" s="5">
        <v>398.89</v>
      </c>
      <c r="F79" s="6">
        <v>3</v>
      </c>
      <c r="G79" s="5">
        <v>7.82</v>
      </c>
      <c r="H79" s="7">
        <v>17</v>
      </c>
      <c r="I79" s="5">
        <v>12.999999999999998</v>
      </c>
      <c r="J79" s="5">
        <v>46.4</v>
      </c>
      <c r="K79" s="5">
        <v>30.683846153846158</v>
      </c>
      <c r="L79" s="5">
        <v>8.596767241379311</v>
      </c>
      <c r="M79" s="5">
        <v>4.333333333333333</v>
      </c>
      <c r="N79" s="5">
        <v>15.466666666666667</v>
      </c>
      <c r="O79" t="str">
        <f>+VLOOKUP(Table1[[#This Row],[ID]],[1]Φύλλο4!$M$7:$P$500,4,0)</f>
        <v>4/4</v>
      </c>
    </row>
    <row r="80" spans="1:15" x14ac:dyDescent="0.3">
      <c r="A80" s="1">
        <v>42035.871527777781</v>
      </c>
      <c r="B80">
        <v>79</v>
      </c>
      <c r="C80" t="str">
        <f>+VLOOKUP(Table1[[#This Row],[ID]],[1]Φύλλο4!$M$7:$P$500,2,0)</f>
        <v>ΕΣ: / ΚΕΝΤΡΙΚΟ ΔΕΛΤΙΟ : ΔΕΛΤΙΟ ΕΙΔΗΣΕΩΝ ΚΕΝΤΡΙΚΟ</v>
      </c>
      <c r="D80" t="str">
        <f>+VLOOKUP(Table1[[#This Row],[ID]],[1]Φύλλο4!$M$7:$P$500,3,0)</f>
        <v>STAR</v>
      </c>
      <c r="E80" s="5">
        <v>354.57</v>
      </c>
      <c r="F80" s="6">
        <v>1.9</v>
      </c>
      <c r="G80" s="5">
        <v>10.98</v>
      </c>
      <c r="H80" s="7">
        <v>17</v>
      </c>
      <c r="I80" s="5">
        <v>17.399999999999999</v>
      </c>
      <c r="J80" s="5">
        <v>51.599999999999994</v>
      </c>
      <c r="K80" s="5">
        <v>20.377586206896552</v>
      </c>
      <c r="L80" s="5">
        <v>6.871511627906977</v>
      </c>
      <c r="M80" s="5">
        <v>9.1578947368421044</v>
      </c>
      <c r="N80" s="5">
        <v>27.157894736842103</v>
      </c>
      <c r="O80" t="str">
        <f>+VLOOKUP(Table1[[#This Row],[ID]],[1]Φύλλο4!$M$7:$P$500,4,0)</f>
        <v>5/5</v>
      </c>
    </row>
    <row r="81" spans="1:15" x14ac:dyDescent="0.3">
      <c r="A81" s="1">
        <v>42035.888194444444</v>
      </c>
      <c r="B81">
        <v>80</v>
      </c>
      <c r="C81" t="str">
        <f>+VLOOKUP(Table1[[#This Row],[ID]],[1]Φύλλο4!$M$7:$P$500,2,0)</f>
        <v>ΔΕΛΤΙΟ ΚΑΙΡΟΥ (ΒΡΑΔΙΝΟ)</v>
      </c>
      <c r="D81" t="str">
        <f>+VLOOKUP(Table1[[#This Row],[ID]],[1]Φύλλο4!$M$7:$P$500,3,0)</f>
        <v>MEGA</v>
      </c>
      <c r="E81" s="5">
        <v>664.81</v>
      </c>
      <c r="F81" s="6">
        <v>2.8</v>
      </c>
      <c r="G81" s="5">
        <v>13.97</v>
      </c>
      <c r="H81" s="7">
        <v>17</v>
      </c>
      <c r="I81" s="5">
        <v>9.6</v>
      </c>
      <c r="J81" s="5">
        <v>104.80000000000001</v>
      </c>
      <c r="K81" s="5">
        <v>69.251041666666666</v>
      </c>
      <c r="L81" s="5">
        <v>6.3436068702290065</v>
      </c>
      <c r="M81" s="5">
        <v>3.4285714285714288</v>
      </c>
      <c r="N81" s="5">
        <v>37.428571428571438</v>
      </c>
      <c r="O81" t="str">
        <f>+VLOOKUP(Table1[[#This Row],[ID]],[1]Φύλλο4!$M$7:$P$500,4,0)</f>
        <v>3/9</v>
      </c>
    </row>
    <row r="82" spans="1:15" x14ac:dyDescent="0.3">
      <c r="A82" s="1">
        <v>42035.923611111109</v>
      </c>
      <c r="B82">
        <v>81</v>
      </c>
      <c r="C82" t="str">
        <f>+VLOOKUP(Table1[[#This Row],[ID]],[1]Φύλλο4!$M$7:$P$500,2,0)</f>
        <v>LMB:Ε/Τ : Η ΔΕ ΓΥΝΗ ΝΑ ΦΟΒΗΤΑΙ ΤΟΝ ΑΝΔΡΑ</v>
      </c>
      <c r="D82" t="str">
        <f>+VLOOKUP(Table1[[#This Row],[ID]],[1]Φύλλο4!$M$7:$P$500,3,0)</f>
        <v>ANT1</v>
      </c>
      <c r="E82" s="5">
        <v>53.63</v>
      </c>
      <c r="F82" s="6">
        <v>3.4</v>
      </c>
      <c r="G82" s="5">
        <v>0.93</v>
      </c>
      <c r="H82" s="7">
        <v>17</v>
      </c>
      <c r="I82" s="5">
        <v>14.600000000000001</v>
      </c>
      <c r="J82" s="5">
        <v>77.599999999999994</v>
      </c>
      <c r="K82" s="5">
        <v>3.6732876712328766</v>
      </c>
      <c r="L82" s="5">
        <v>0.69110824742268051</v>
      </c>
      <c r="M82" s="5">
        <v>4.2941176470588243</v>
      </c>
      <c r="N82" s="5">
        <v>22.823529411764707</v>
      </c>
      <c r="O82" t="str">
        <f>+VLOOKUP(Table1[[#This Row],[ID]],[1]Φύλλο4!$M$7:$P$500,4,0)</f>
        <v>3/16</v>
      </c>
    </row>
    <row r="83" spans="1:15" x14ac:dyDescent="0.3">
      <c r="A83" s="1">
        <v>42035.955555555556</v>
      </c>
      <c r="B83">
        <v>82</v>
      </c>
      <c r="C83" t="str">
        <f>+VLOOKUP(Table1[[#This Row],[ID]],[1]Φύλλο4!$M$7:$P$500,2,0)</f>
        <v>Ξ/Τ : HITCH</v>
      </c>
      <c r="D83" t="str">
        <f>+VLOOKUP(Table1[[#This Row],[ID]],[1]Φύλλο4!$M$7:$P$500,3,0)</f>
        <v>MEGA</v>
      </c>
      <c r="E83" s="5">
        <v>997.22</v>
      </c>
      <c r="F83" s="6">
        <v>3.5</v>
      </c>
      <c r="G83" s="5">
        <v>16.760000000000002</v>
      </c>
      <c r="H83" s="7">
        <v>17</v>
      </c>
      <c r="I83" s="5">
        <v>23.8</v>
      </c>
      <c r="J83" s="5">
        <v>66.400000000000006</v>
      </c>
      <c r="K83" s="5">
        <v>41.9</v>
      </c>
      <c r="L83" s="5">
        <v>15.018373493975902</v>
      </c>
      <c r="M83" s="5">
        <v>6.8</v>
      </c>
      <c r="N83" s="5">
        <v>18.971428571428572</v>
      </c>
      <c r="O83" t="str">
        <f>+VLOOKUP(Table1[[#This Row],[ID]],[1]Φύλλο4!$M$7:$P$500,4,0)</f>
        <v>1/2</v>
      </c>
    </row>
    <row r="84" spans="1:15" x14ac:dyDescent="0.3">
      <c r="A84" s="1">
        <v>42036.651388888888</v>
      </c>
      <c r="B84">
        <v>83</v>
      </c>
      <c r="C84" t="str">
        <f>+VLOOKUP(Table1[[#This Row],[ID]],[1]Φύλλο4!$M$7:$P$500,2,0)</f>
        <v>Ξ/Τ : FUN WITH DICK AND JANE</v>
      </c>
      <c r="D84" t="str">
        <f>+VLOOKUP(Table1[[#This Row],[ID]],[1]Φύλλο4!$M$7:$P$500,3,0)</f>
        <v>MEGA</v>
      </c>
      <c r="E84" s="5">
        <v>332.41</v>
      </c>
      <c r="F84" s="6">
        <v>2.5</v>
      </c>
      <c r="G84" s="5">
        <v>7.82</v>
      </c>
      <c r="H84" s="7">
        <v>17</v>
      </c>
      <c r="I84" s="5">
        <v>8.1999999999999993</v>
      </c>
      <c r="J84" s="5">
        <v>35.400000000000006</v>
      </c>
      <c r="K84" s="5">
        <v>40.537804878048789</v>
      </c>
      <c r="L84" s="5">
        <v>9.3901129943502823</v>
      </c>
      <c r="M84" s="5">
        <v>3.28</v>
      </c>
      <c r="N84" s="5">
        <v>14.160000000000002</v>
      </c>
      <c r="O84" t="str">
        <f>+VLOOKUP(Table1[[#This Row],[ID]],[1]Φύλλο4!$M$7:$P$500,4,0)</f>
        <v>6/7</v>
      </c>
    </row>
    <row r="85" spans="1:15" x14ac:dyDescent="0.3">
      <c r="A85" s="1">
        <v>42036.683333333334</v>
      </c>
      <c r="B85">
        <v>84</v>
      </c>
      <c r="C85" t="str">
        <f>+VLOOKUP(Table1[[#This Row],[ID]],[1]Φύλλο4!$M$7:$P$500,2,0)</f>
        <v>ΦΙΛΑΡΑΚΙΑ : ΦΙΛΑΡΑΚΙΑ. ΤΑ</v>
      </c>
      <c r="D85" t="str">
        <f>+VLOOKUP(Table1[[#This Row],[ID]],[1]Φύλλο4!$M$7:$P$500,3,0)</f>
        <v>STAR</v>
      </c>
      <c r="E85" s="5">
        <v>443.21</v>
      </c>
      <c r="F85" s="6">
        <v>3</v>
      </c>
      <c r="G85" s="5">
        <v>8.69</v>
      </c>
      <c r="H85" s="7">
        <v>17</v>
      </c>
      <c r="I85" s="5">
        <v>9.4000000000000021</v>
      </c>
      <c r="J85" s="5">
        <v>70</v>
      </c>
      <c r="K85" s="5">
        <v>47.149999999999984</v>
      </c>
      <c r="L85" s="5">
        <v>6.3315714285714284</v>
      </c>
      <c r="M85" s="5">
        <v>3.1333333333333342</v>
      </c>
      <c r="N85" s="5">
        <v>23.333333333333332</v>
      </c>
      <c r="O85" t="str">
        <f>+VLOOKUP(Table1[[#This Row],[ID]],[1]Φύλλο4!$M$7:$P$500,4,0)</f>
        <v>6/8</v>
      </c>
    </row>
    <row r="86" spans="1:15" x14ac:dyDescent="0.3">
      <c r="A86" s="1">
        <v>42036.705555555556</v>
      </c>
      <c r="B86">
        <v>85</v>
      </c>
      <c r="C86" t="str">
        <f>+VLOOKUP(Table1[[#This Row],[ID]],[1]Φύλλο4!$M$7:$P$500,2,0)</f>
        <v>TWO BROKE GIRLS : TWO BROKE GIRLS                TWO BROKE GIRLS</v>
      </c>
      <c r="D86" t="str">
        <f>+VLOOKUP(Table1[[#This Row],[ID]],[1]Φύλλο4!$M$7:$P$500,3,0)</f>
        <v>STAR</v>
      </c>
      <c r="E86" s="5">
        <v>398.89</v>
      </c>
      <c r="F86" s="6">
        <v>2.2000000000000002</v>
      </c>
      <c r="G86" s="5">
        <v>10.67</v>
      </c>
      <c r="H86" s="7">
        <v>17</v>
      </c>
      <c r="I86" s="5">
        <v>5</v>
      </c>
      <c r="J86" s="5">
        <v>24.4</v>
      </c>
      <c r="K86" s="5">
        <v>79.777999999999992</v>
      </c>
      <c r="L86" s="5">
        <v>16.347950819672132</v>
      </c>
      <c r="M86" s="5">
        <v>2.2727272727272725</v>
      </c>
      <c r="N86" s="5">
        <v>11.09090909090909</v>
      </c>
      <c r="O86" t="str">
        <f>+VLOOKUP(Table1[[#This Row],[ID]],[1]Φύλλο4!$M$7:$P$500,4,0)</f>
        <v>2/12</v>
      </c>
    </row>
    <row r="87" spans="1:15" x14ac:dyDescent="0.3">
      <c r="A87" s="1">
        <v>42036.759722222225</v>
      </c>
      <c r="B87">
        <v>86</v>
      </c>
      <c r="C87" t="str">
        <f>+VLOOKUP(Table1[[#This Row],[ID]],[1]Φύλλο4!$M$7:$P$500,2,0)</f>
        <v>ΙΑΤΡΙΚΕΣ ΥΠΟΘΕΣΕΙΣ : HOUSE</v>
      </c>
      <c r="D87" t="str">
        <f>+VLOOKUP(Table1[[#This Row],[ID]],[1]Φύλλο4!$M$7:$P$500,3,0)</f>
        <v>STAR</v>
      </c>
      <c r="E87" s="5">
        <v>310.25</v>
      </c>
      <c r="F87" s="6">
        <v>2.1</v>
      </c>
      <c r="G87" s="5">
        <v>8.69</v>
      </c>
      <c r="H87" s="7">
        <v>17</v>
      </c>
      <c r="I87" s="5">
        <v>19.600000000000001</v>
      </c>
      <c r="J87" s="5">
        <v>54.800000000000004</v>
      </c>
      <c r="K87" s="5">
        <v>15.829081632653059</v>
      </c>
      <c r="L87" s="5">
        <v>5.6614963503649633</v>
      </c>
      <c r="M87" s="5">
        <v>9.3333333333333339</v>
      </c>
      <c r="N87" s="5">
        <v>26.095238095238095</v>
      </c>
      <c r="O87" t="str">
        <f>+VLOOKUP(Table1[[#This Row],[ID]],[1]Φύλλο4!$M$7:$P$500,4,0)</f>
        <v>9/12</v>
      </c>
    </row>
    <row r="88" spans="1:15" x14ac:dyDescent="0.3">
      <c r="A88" s="1">
        <v>42036.897222222222</v>
      </c>
      <c r="B88">
        <v>87</v>
      </c>
      <c r="C88" t="str">
        <f>+VLOOKUP(Table1[[#This Row],[ID]],[1]Φύλλο4!$M$7:$P$500,2,0)</f>
        <v>Ξ/Τ : ΑΓΩΝΕΣ ΠΕΙΝΑΣ</v>
      </c>
      <c r="D88" t="str">
        <f>+VLOOKUP(Table1[[#This Row],[ID]],[1]Φύλλο4!$M$7:$P$500,3,0)</f>
        <v>ALPHA</v>
      </c>
      <c r="E88" s="5">
        <v>565.67999999999995</v>
      </c>
      <c r="F88" s="6">
        <v>3.1</v>
      </c>
      <c r="G88" s="5">
        <v>10.73</v>
      </c>
      <c r="H88" s="7">
        <v>17</v>
      </c>
      <c r="I88" s="5">
        <v>9.1999999999999993</v>
      </c>
      <c r="J88" s="5">
        <v>78.40000000000002</v>
      </c>
      <c r="K88" s="5">
        <v>61.486956521739131</v>
      </c>
      <c r="L88" s="5">
        <v>7.2153061224489772</v>
      </c>
      <c r="M88" s="5">
        <v>2.9677419354838706</v>
      </c>
      <c r="N88" s="5">
        <v>25.290322580645167</v>
      </c>
      <c r="O88" t="str">
        <f>+VLOOKUP(Table1[[#This Row],[ID]],[1]Φύλλο4!$M$7:$P$500,4,0)</f>
        <v>8/12</v>
      </c>
    </row>
    <row r="89" spans="1:15" x14ac:dyDescent="0.3">
      <c r="A89" s="1">
        <v>42036.918055555558</v>
      </c>
      <c r="B89">
        <v>88</v>
      </c>
      <c r="C89" t="str">
        <f>+VLOOKUP(Table1[[#This Row],[ID]],[1]Φύλλο4!$M$7:$P$500,2,0)</f>
        <v xml:space="preserve"> DANCING WITH THE STARS</v>
      </c>
      <c r="D89" t="str">
        <f>+VLOOKUP(Table1[[#This Row],[ID]],[1]Φύλλο4!$M$7:$P$500,3,0)</f>
        <v>ANT1</v>
      </c>
      <c r="E89" s="5">
        <v>1772.84</v>
      </c>
      <c r="F89" s="6">
        <v>8.6999999999999993</v>
      </c>
      <c r="G89" s="5">
        <v>11.99</v>
      </c>
      <c r="H89" s="7">
        <v>17</v>
      </c>
      <c r="I89" s="5">
        <v>28.4</v>
      </c>
      <c r="J89" s="5">
        <v>159</v>
      </c>
      <c r="K89" s="5">
        <v>62.423943661971833</v>
      </c>
      <c r="L89" s="5">
        <v>11.149937106918239</v>
      </c>
      <c r="M89" s="5">
        <v>3.264367816091954</v>
      </c>
      <c r="N89" s="5">
        <v>18.27586206896552</v>
      </c>
      <c r="O89" t="str">
        <f>+VLOOKUP(Table1[[#This Row],[ID]],[1]Φύλλο4!$M$7:$P$500,4,0)</f>
        <v>2/16</v>
      </c>
    </row>
    <row r="90" spans="1:15" x14ac:dyDescent="0.3">
      <c r="A90" s="1">
        <v>42036.956250000003</v>
      </c>
      <c r="B90">
        <v>89</v>
      </c>
      <c r="C90" t="str">
        <f>+VLOOKUP(Table1[[#This Row],[ID]],[1]Φύλλο4!$M$7:$P$500,2,0)</f>
        <v>GOAL</v>
      </c>
      <c r="D90" t="str">
        <f>+VLOOKUP(Table1[[#This Row],[ID]],[1]Φύλλο4!$M$7:$P$500,3,0)</f>
        <v>ΣΚΑΙ</v>
      </c>
      <c r="E90" s="5">
        <v>407.29</v>
      </c>
      <c r="F90" s="6">
        <v>1.6</v>
      </c>
      <c r="G90" s="5">
        <v>14.97</v>
      </c>
      <c r="H90" s="7">
        <v>17</v>
      </c>
      <c r="I90" s="5">
        <v>2.3999999999999995</v>
      </c>
      <c r="J90" s="5">
        <v>30.200000000000003</v>
      </c>
      <c r="K90" s="5">
        <v>169.70416666666671</v>
      </c>
      <c r="L90" s="5">
        <v>13.486423841059603</v>
      </c>
      <c r="M90" s="5">
        <v>1.4999999999999996</v>
      </c>
      <c r="N90" s="5">
        <v>18.875</v>
      </c>
      <c r="O90" t="str">
        <f>+VLOOKUP(Table1[[#This Row],[ID]],[1]Φύλλο4!$M$7:$P$500,4,0)</f>
        <v>1/1</v>
      </c>
    </row>
    <row r="91" spans="1:15" x14ac:dyDescent="0.3">
      <c r="A91" s="1">
        <v>42037.927083333336</v>
      </c>
      <c r="B91">
        <v>90</v>
      </c>
      <c r="C91" t="str">
        <f>+VLOOKUP(Table1[[#This Row],[ID]],[1]Φύλλο4!$M$7:$P$500,2,0)</f>
        <v>LMB:Ξ/Τ : ΔΙΚΗΓΟΡΟΣ ΣΚΟΤΕΙΝΩΝ ΥΠΟΘΕΣΕΩΝ</v>
      </c>
      <c r="D91" t="str">
        <f>+VLOOKUP(Table1[[#This Row],[ID]],[1]Φύλλο4!$M$7:$P$500,3,0)</f>
        <v>STAR</v>
      </c>
      <c r="E91" s="5">
        <v>43.26</v>
      </c>
      <c r="F91" s="6">
        <v>2</v>
      </c>
      <c r="G91" s="5">
        <v>1.27</v>
      </c>
      <c r="H91" s="7">
        <v>17</v>
      </c>
      <c r="I91" s="5">
        <v>12.8</v>
      </c>
      <c r="J91" s="5">
        <v>38.400000000000006</v>
      </c>
      <c r="K91" s="5">
        <v>3.3796874999999997</v>
      </c>
      <c r="L91" s="5">
        <v>1.1265624999999997</v>
      </c>
      <c r="M91" s="5">
        <v>6.4</v>
      </c>
      <c r="N91" s="5">
        <v>19.200000000000003</v>
      </c>
      <c r="O91" t="str">
        <f>+VLOOKUP(Table1[[#This Row],[ID]],[1]Φύλλο4!$M$7:$P$500,4,0)</f>
        <v>4/9</v>
      </c>
    </row>
    <row r="92" spans="1:15" x14ac:dyDescent="0.3">
      <c r="A92" s="1">
        <v>42037.944444444445</v>
      </c>
      <c r="B92">
        <v>91</v>
      </c>
      <c r="C92" t="str">
        <f>+VLOOKUP(Table1[[#This Row],[ID]],[1]Φύλλο4!$M$7:$P$500,2,0)</f>
        <v>ΚΑΤΩ ΠΑΡΤΑΛΙ : EPISODE 019</v>
      </c>
      <c r="D92" t="str">
        <f>+VLOOKUP(Table1[[#This Row],[ID]],[1]Φύλλο4!$M$7:$P$500,3,0)</f>
        <v>MEGA</v>
      </c>
      <c r="E92" s="5">
        <v>3434.87</v>
      </c>
      <c r="F92" s="6">
        <v>15.9</v>
      </c>
      <c r="G92" s="5">
        <v>12.71</v>
      </c>
      <c r="H92" s="7">
        <v>17</v>
      </c>
      <c r="I92" s="5">
        <v>22.200000000000003</v>
      </c>
      <c r="J92" s="5">
        <v>219.20000000000002</v>
      </c>
      <c r="K92" s="5">
        <v>154.72387387387386</v>
      </c>
      <c r="L92" s="5">
        <v>15.670027372262773</v>
      </c>
      <c r="M92" s="5">
        <v>1.3962264150943398</v>
      </c>
      <c r="N92" s="5">
        <v>13.786163522012579</v>
      </c>
      <c r="O92" t="str">
        <f>+VLOOKUP(Table1[[#This Row],[ID]],[1]Φύλλο4!$M$7:$P$500,4,0)</f>
        <v>4/4</v>
      </c>
    </row>
    <row r="93" spans="1:15" x14ac:dyDescent="0.3">
      <c r="A93" s="1">
        <v>42037.493773148148</v>
      </c>
      <c r="B93">
        <v>92</v>
      </c>
      <c r="C93" t="str">
        <f>+VLOOKUP(Table1[[#This Row],[ID]],[1]Φύλλο4!$M$7:$P$500,2,0)</f>
        <v>LIVE U</v>
      </c>
      <c r="D93" t="str">
        <f>+VLOOKUP(Table1[[#This Row],[ID]],[1]Φύλλο4!$M$7:$P$500,3,0)</f>
        <v>STAR</v>
      </c>
      <c r="E93" s="5">
        <v>49.397976000000007</v>
      </c>
      <c r="F93" s="6">
        <v>1.1200000000000001</v>
      </c>
      <c r="G93" s="5">
        <v>3.6754446428571428</v>
      </c>
      <c r="H93" s="7">
        <v>12</v>
      </c>
      <c r="I93" s="5">
        <v>2.6</v>
      </c>
      <c r="J93" s="5">
        <v>4.4000000000000004</v>
      </c>
      <c r="K93" s="5">
        <v>18.999221538461541</v>
      </c>
      <c r="L93" s="5">
        <v>11.226812727272728</v>
      </c>
      <c r="M93" s="5">
        <v>2.3214285714285712</v>
      </c>
      <c r="N93" s="5">
        <v>3.9285714285714284</v>
      </c>
      <c r="O93" t="str">
        <f>+VLOOKUP(Table1[[#This Row],[ID]],[1]Φύλλο4!$M$7:$P$500,4,0)</f>
        <v>1/1</v>
      </c>
    </row>
    <row r="94" spans="1:15" x14ac:dyDescent="0.3">
      <c r="A94" s="1">
        <v>42037.623472222222</v>
      </c>
      <c r="B94">
        <v>93</v>
      </c>
      <c r="C94" t="str">
        <f>+VLOOKUP(Table1[[#This Row],[ID]],[1]Φύλλο4!$M$7:$P$500,2,0)</f>
        <v>ΜΙΑ</v>
      </c>
      <c r="D94" t="str">
        <f>+VLOOKUP(Table1[[#This Row],[ID]],[1]Φύλλο4!$M$7:$P$500,3,0)</f>
        <v>STAR</v>
      </c>
      <c r="E94" s="5">
        <v>49.397976000000007</v>
      </c>
      <c r="F94" s="6">
        <v>0.65</v>
      </c>
      <c r="G94" s="5">
        <v>6.3330738461538472</v>
      </c>
      <c r="H94" s="7">
        <v>12</v>
      </c>
      <c r="I94" s="5">
        <v>3.4000000000000004</v>
      </c>
      <c r="J94" s="5">
        <v>3.0000000000000004</v>
      </c>
      <c r="K94" s="5">
        <v>14.528816470588236</v>
      </c>
      <c r="L94" s="5">
        <v>16.465992</v>
      </c>
      <c r="M94" s="5">
        <v>5.2307692307692308</v>
      </c>
      <c r="N94" s="5">
        <v>4.6153846153846159</v>
      </c>
      <c r="O94" t="str">
        <f>+VLOOKUP(Table1[[#This Row],[ID]],[1]Φύλλο4!$M$7:$P$500,4,0)</f>
        <v>1/1</v>
      </c>
    </row>
    <row r="95" spans="1:15" x14ac:dyDescent="0.3">
      <c r="A95" s="1">
        <v>42037.676817129628</v>
      </c>
      <c r="B95">
        <v>94</v>
      </c>
      <c r="C95" t="str">
        <f>+VLOOKUP(Table1[[#This Row],[ID]],[1]Φύλλο4!$M$7:$P$500,2,0)</f>
        <v>ΦΜ LIVE</v>
      </c>
      <c r="D95" t="str">
        <f>+VLOOKUP(Table1[[#This Row],[ID]],[1]Φύλλο4!$M$7:$P$500,3,0)</f>
        <v>STAR</v>
      </c>
      <c r="E95" s="5">
        <v>49.397976000000007</v>
      </c>
      <c r="F95" s="6">
        <v>1.7</v>
      </c>
      <c r="G95" s="5">
        <v>2.4214694117647064</v>
      </c>
      <c r="H95" s="7">
        <v>12</v>
      </c>
      <c r="I95" s="5">
        <v>5.6</v>
      </c>
      <c r="J95" s="5">
        <v>4.4000000000000004</v>
      </c>
      <c r="K95" s="5">
        <v>8.8210671428571441</v>
      </c>
      <c r="L95" s="5">
        <v>11.226812727272728</v>
      </c>
      <c r="M95" s="5">
        <v>3.2941176470588234</v>
      </c>
      <c r="N95" s="5">
        <v>2.5882352941176472</v>
      </c>
      <c r="O95" t="str">
        <f>+VLOOKUP(Table1[[#This Row],[ID]],[1]Φύλλο4!$M$7:$P$500,4,0)</f>
        <v>1/1</v>
      </c>
    </row>
    <row r="96" spans="1:15" x14ac:dyDescent="0.3">
      <c r="A96" s="1">
        <v>42037.745856481481</v>
      </c>
      <c r="B96">
        <v>95</v>
      </c>
      <c r="C96" t="str">
        <f>+VLOOKUP(Table1[[#This Row],[ID]],[1]Φύλλο4!$M$7:$P$500,2,0)</f>
        <v>ΔΥΟ ΚΑΙ ΚΑΤΙ...ΑΝΤΡΕΣ</v>
      </c>
      <c r="D96" t="str">
        <f>+VLOOKUP(Table1[[#This Row],[ID]],[1]Φύλλο4!$M$7:$P$500,3,0)</f>
        <v>STAR</v>
      </c>
      <c r="E96" s="5">
        <v>49.397976000000007</v>
      </c>
      <c r="F96" s="6">
        <v>0.96</v>
      </c>
      <c r="G96" s="5">
        <v>4.2880187500000009</v>
      </c>
      <c r="H96" s="7">
        <v>12</v>
      </c>
      <c r="I96" s="5">
        <v>6.4</v>
      </c>
      <c r="J96" s="5">
        <v>16.400000000000002</v>
      </c>
      <c r="K96" s="5">
        <v>7.7184337500000009</v>
      </c>
      <c r="L96" s="5">
        <v>3.0120717073170731</v>
      </c>
      <c r="M96" s="5">
        <v>6.666666666666667</v>
      </c>
      <c r="N96" s="5">
        <v>17.083333333333336</v>
      </c>
      <c r="O96" t="str">
        <f>+VLOOKUP(Table1[[#This Row],[ID]],[1]Φύλλο4!$M$7:$P$500,4,0)</f>
        <v>1/1</v>
      </c>
    </row>
    <row r="97" spans="1:15" x14ac:dyDescent="0.3">
      <c r="A97" s="1">
        <v>42037.904247685183</v>
      </c>
      <c r="B97">
        <v>96</v>
      </c>
      <c r="C97" t="str">
        <f>+VLOOKUP(Table1[[#This Row],[ID]],[1]Φύλλο4!$M$7:$P$500,2,0)</f>
        <v>ΞΕΝΗ ΤΑΙΝΙΑ</v>
      </c>
      <c r="D97" t="str">
        <f>+VLOOKUP(Table1[[#This Row],[ID]],[1]Φύλλο4!$M$7:$P$500,3,0)</f>
        <v>STAR</v>
      </c>
      <c r="E97" s="5">
        <v>181.125912</v>
      </c>
      <c r="F97" s="6">
        <v>2.35</v>
      </c>
      <c r="G97" s="5">
        <v>6.4229046808510644</v>
      </c>
      <c r="H97" s="7">
        <v>12</v>
      </c>
      <c r="I97" s="5">
        <v>13.600000000000001</v>
      </c>
      <c r="J97" s="5">
        <v>16.399999999999999</v>
      </c>
      <c r="K97" s="5">
        <v>13.31808176470588</v>
      </c>
      <c r="L97" s="5">
        <v>11.044262926829269</v>
      </c>
      <c r="M97" s="5">
        <v>5.7872340425531918</v>
      </c>
      <c r="N97" s="5">
        <v>6.9787234042553186</v>
      </c>
      <c r="O97" t="str">
        <f>+VLOOKUP(Table1[[#This Row],[ID]],[1]Φύλλο4!$M$7:$P$500,4,0)</f>
        <v>1/1</v>
      </c>
    </row>
    <row r="98" spans="1:15" x14ac:dyDescent="0.3">
      <c r="A98" s="1">
        <v>42037.95826388889</v>
      </c>
      <c r="B98">
        <v>97</v>
      </c>
      <c r="C98" t="str">
        <f>+VLOOKUP(Table1[[#This Row],[ID]],[1]Φύλλο4!$M$7:$P$500,2,0)</f>
        <v>ΞΕΝΗ ΤΑΙΝΙΑ</v>
      </c>
      <c r="D98" t="str">
        <f>+VLOOKUP(Table1[[#This Row],[ID]],[1]Φύλλο4!$M$7:$P$500,3,0)</f>
        <v>STAR</v>
      </c>
      <c r="E98" s="5">
        <v>181.125912</v>
      </c>
      <c r="F98" s="6">
        <v>2.4700000000000002</v>
      </c>
      <c r="G98" s="5">
        <v>6.1108607287449388</v>
      </c>
      <c r="H98" s="7">
        <v>12</v>
      </c>
      <c r="I98" s="5">
        <v>13.4</v>
      </c>
      <c r="J98" s="5">
        <v>33</v>
      </c>
      <c r="K98" s="5">
        <v>13.516859104477611</v>
      </c>
      <c r="L98" s="5">
        <v>5.488664</v>
      </c>
      <c r="M98" s="5">
        <v>5.4251012145748989</v>
      </c>
      <c r="N98" s="5">
        <v>13.360323886639675</v>
      </c>
      <c r="O98" t="str">
        <f>+VLOOKUP(Table1[[#This Row],[ID]],[1]Φύλλο4!$M$7:$P$500,4,0)</f>
        <v>1/1</v>
      </c>
    </row>
    <row r="99" spans="1:15" x14ac:dyDescent="0.3">
      <c r="A99" s="1">
        <v>42037.986539351848</v>
      </c>
      <c r="B99">
        <v>98</v>
      </c>
      <c r="C99" t="str">
        <f>+VLOOKUP(Table1[[#This Row],[ID]],[1]Φύλλο4!$M$7:$P$500,2,0)</f>
        <v>ΣΤΟΝ ΕΝΙΚΟ</v>
      </c>
      <c r="D99" t="str">
        <f>+VLOOKUP(Table1[[#This Row],[ID]],[1]Φύλλο4!$M$7:$P$500,3,0)</f>
        <v>STAR</v>
      </c>
      <c r="E99" s="5">
        <v>181.125912</v>
      </c>
      <c r="F99" s="6">
        <v>1.81</v>
      </c>
      <c r="G99" s="5">
        <v>8.3391303867403312</v>
      </c>
      <c r="H99" s="7">
        <v>12</v>
      </c>
      <c r="I99" s="5">
        <v>2.8</v>
      </c>
      <c r="J99" s="5">
        <v>4.6000000000000005</v>
      </c>
      <c r="K99" s="5">
        <v>64.687825714285722</v>
      </c>
      <c r="L99" s="5">
        <v>39.37519826086956</v>
      </c>
      <c r="M99" s="5">
        <v>1.5469613259668507</v>
      </c>
      <c r="N99" s="5">
        <v>2.541436464088398</v>
      </c>
      <c r="O99" t="str">
        <f>+VLOOKUP(Table1[[#This Row],[ID]],[1]Φύλλο4!$M$7:$P$500,4,0)</f>
        <v>1/1</v>
      </c>
    </row>
    <row r="100" spans="1:15" x14ac:dyDescent="0.3">
      <c r="A100" s="1">
        <f>+[1]Φύλλο4!L105</f>
        <v>42038.84375</v>
      </c>
      <c r="B100">
        <f>+B99+1</f>
        <v>99</v>
      </c>
      <c r="C100" t="str">
        <f>+VLOOKUP(Table1[[#This Row],[ID]],[1]Φύλλο4!$M$7:$P$500,2,0)</f>
        <v>HOT SEAT</v>
      </c>
      <c r="D100" t="str">
        <f>+VLOOKUP(Table1[[#This Row],[ID]],[1]Φύλλο4!$M$7:$P$500,3,0)</f>
        <v>ΣΚΑΙ</v>
      </c>
      <c r="E100" s="5">
        <f>+[2]Sheet1!C2</f>
        <v>362.03</v>
      </c>
      <c r="F100" s="6">
        <f>+[2]Sheet1!D2</f>
        <v>1.6</v>
      </c>
      <c r="G100" s="5">
        <f>+[2]Sheet1!E2</f>
        <v>13.31</v>
      </c>
      <c r="H100" s="7">
        <f>+[2]Sheet1!F2</f>
        <v>17</v>
      </c>
      <c r="I100" s="5">
        <f>+[2]Sheet1!G2</f>
        <v>8.6</v>
      </c>
      <c r="J100" s="5">
        <f>+[2]Sheet1!H2</f>
        <v>70.599999999999994</v>
      </c>
      <c r="K100" s="5">
        <f>+[2]Sheet1!I2</f>
        <v>42.096511627906978</v>
      </c>
      <c r="L100" s="5">
        <f>+[2]Sheet1!J2</f>
        <v>5.1279036827195466</v>
      </c>
      <c r="M100" s="5">
        <f>+[2]Sheet1!K2</f>
        <v>5.3749999999999991</v>
      </c>
      <c r="N100" s="5">
        <f>+[2]Sheet1!L2</f>
        <v>44.124999999999993</v>
      </c>
      <c r="O100">
        <f>+VLOOKUP(Table1[[#This Row],[ID]],[1]Φύλλο4!$M$7:$P$500,4,0)</f>
        <v>0</v>
      </c>
    </row>
    <row r="101" spans="1:15" x14ac:dyDescent="0.3">
      <c r="A101" s="1">
        <f>+[1]Φύλλο4!L106</f>
        <v>42038.895138888889</v>
      </c>
      <c r="B101">
        <f t="shared" ref="B101:B116" si="0">+B100+1</f>
        <v>100</v>
      </c>
      <c r="C101" s="2" t="str">
        <f>+VLOOKUP(Table1[[#This Row],[ID]],[1]Φύλλο4!$M$7:$P$500,2,0)</f>
        <v xml:space="preserve">ΜΗΝ ΑΡΧΙΖΕΙΣ ΤΗ ΜΟΥΡΜΟΥΡΑ </v>
      </c>
      <c r="D101" s="2" t="str">
        <f>+VLOOKUP(Table1[[#This Row],[ID]],[1]Φύλλο4!$M$7:$P$500,3,0)</f>
        <v>ALPHA</v>
      </c>
      <c r="E101" s="5">
        <f>+[2]Sheet1!C3</f>
        <v>2149.5700000000002</v>
      </c>
      <c r="F101" s="6">
        <f>+[2]Sheet1!D3</f>
        <v>12.1</v>
      </c>
      <c r="G101" s="5">
        <f>+[2]Sheet1!E3</f>
        <v>10.45</v>
      </c>
      <c r="H101" s="7">
        <f>+[2]Sheet1!F3</f>
        <v>17</v>
      </c>
      <c r="I101" s="5">
        <f>+[2]Sheet1!G3</f>
        <v>17.273458445040212</v>
      </c>
      <c r="J101" s="5">
        <f>+[2]Sheet1!H3</f>
        <v>184.58552278820378</v>
      </c>
      <c r="K101" s="5">
        <f>+[2]Sheet1!I3</f>
        <v>124.44352165140465</v>
      </c>
      <c r="L101" s="5">
        <f>+[2]Sheet1!J3</f>
        <v>11.645387826359759</v>
      </c>
      <c r="M101" s="5">
        <f>+[2]Sheet1!K3</f>
        <v>1.4275585491768772</v>
      </c>
      <c r="N101" s="5">
        <f>+[2]Sheet1!L3</f>
        <v>15.255001883322626</v>
      </c>
      <c r="O101" s="2">
        <f>+VLOOKUP(Table1[[#This Row],[ID]],[1]Φύλλο4!$M$7:$P$500,4,0)</f>
        <v>0</v>
      </c>
    </row>
    <row r="102" spans="1:15" x14ac:dyDescent="0.3">
      <c r="A102" s="1">
        <f>+[1]Φύλλο4!L107</f>
        <v>42038.946527777778</v>
      </c>
      <c r="B102">
        <f t="shared" si="0"/>
        <v>101</v>
      </c>
      <c r="C102" s="3" t="str">
        <f>+VLOOKUP(Table1[[#This Row],[ID]],[1]Φύλλο4!$M$7:$P$500,2,0)</f>
        <v>**Ξ/Τ :H AΡΠΑΓΗ</v>
      </c>
      <c r="D102" s="3" t="str">
        <f>+VLOOKUP(Table1[[#This Row],[ID]],[1]Φύλλο4!$M$7:$P$500,3,0)</f>
        <v>STAR</v>
      </c>
      <c r="E102" s="5">
        <f>+[2]Sheet1!C4</f>
        <v>709.14</v>
      </c>
      <c r="F102" s="6">
        <f>+[2]Sheet1!D4</f>
        <v>6.1</v>
      </c>
      <c r="G102" s="5">
        <f>+[2]Sheet1!E4</f>
        <v>6.84</v>
      </c>
      <c r="H102" s="7">
        <f>+[2]Sheet1!F4</f>
        <v>17</v>
      </c>
      <c r="I102" s="5">
        <f>+[2]Sheet1!G4</f>
        <v>9.4</v>
      </c>
      <c r="J102" s="5">
        <f>+[2]Sheet1!H4</f>
        <v>93.000000000000014</v>
      </c>
      <c r="K102" s="5">
        <f>+[2]Sheet1!I4</f>
        <v>75.440425531914883</v>
      </c>
      <c r="L102" s="5">
        <f>+[2]Sheet1!J4</f>
        <v>7.6251612903225796</v>
      </c>
      <c r="M102" s="5">
        <f>+[2]Sheet1!K4</f>
        <v>1.5409836065573772</v>
      </c>
      <c r="N102" s="5">
        <f>+[2]Sheet1!L4</f>
        <v>15.245901639344266</v>
      </c>
      <c r="O102" s="4">
        <f>+VLOOKUP(Table1[[#This Row],[ID]],[1]Φύλλο4!$M$7:$P$500,4,0)</f>
        <v>0</v>
      </c>
    </row>
    <row r="103" spans="1:15" x14ac:dyDescent="0.3">
      <c r="A103" s="1">
        <f>+[1]Φύλλο4!L108</f>
        <v>42038.969444444447</v>
      </c>
      <c r="B103">
        <f t="shared" si="0"/>
        <v>102</v>
      </c>
      <c r="C103" s="3" t="str">
        <f>+VLOOKUP(Table1[[#This Row],[ID]],[1]Φύλλο4!$M$7:$P$500,2,0)</f>
        <v>**Ξ/Τ :H AΡΠΑΓΗ</v>
      </c>
      <c r="D103" s="3" t="str">
        <f>+VLOOKUP(Table1[[#This Row],[ID]],[1]Φύλλο4!$M$7:$P$500,3,0)</f>
        <v>STAR</v>
      </c>
      <c r="E103" s="5">
        <f>+[2]Sheet1!C5</f>
        <v>709.14</v>
      </c>
      <c r="F103" s="6">
        <f>+[2]Sheet1!D5</f>
        <v>8.5</v>
      </c>
      <c r="G103" s="5">
        <f>+[2]Sheet1!E5</f>
        <v>4.91</v>
      </c>
      <c r="H103" s="7">
        <f>+[2]Sheet1!F5</f>
        <v>17</v>
      </c>
      <c r="I103" s="5">
        <f>+[2]Sheet1!G5</f>
        <v>26.599999999999998</v>
      </c>
      <c r="J103" s="5">
        <f>+[2]Sheet1!H5</f>
        <v>143</v>
      </c>
      <c r="K103" s="5">
        <f>+[2]Sheet1!I5</f>
        <v>26.659398496240602</v>
      </c>
      <c r="L103" s="5">
        <f>+[2]Sheet1!J5</f>
        <v>4.9590209790209787</v>
      </c>
      <c r="M103" s="5">
        <f>+[2]Sheet1!K5</f>
        <v>3.1294117647058819</v>
      </c>
      <c r="N103" s="5">
        <f>+[2]Sheet1!L5</f>
        <v>16.823529411764707</v>
      </c>
      <c r="O103" s="4">
        <f>+VLOOKUP(Table1[[#This Row],[ID]],[1]Φύλλο4!$M$7:$P$500,4,0)</f>
        <v>0</v>
      </c>
    </row>
    <row r="104" spans="1:15" x14ac:dyDescent="0.3">
      <c r="A104" s="1">
        <f>+[1]Φύλλο4!L109</f>
        <v>42038.446319444447</v>
      </c>
      <c r="B104">
        <f t="shared" si="0"/>
        <v>103</v>
      </c>
      <c r="C104" s="3" t="str">
        <f>+VLOOKUP(Table1[[#This Row],[ID]],[1]Φύλλο4!$M$7:$P$500,2,0)</f>
        <v>LIVE U</v>
      </c>
      <c r="D104" s="3" t="str">
        <f>+VLOOKUP(Table1[[#This Row],[ID]],[1]Φύλλο4!$M$7:$P$500,3,0)</f>
        <v>STAR</v>
      </c>
      <c r="E104" s="5">
        <f>+[2]Sheet1!C6</f>
        <v>49.397976000000007</v>
      </c>
      <c r="F104" s="6">
        <f>+[2]Sheet1!D6</f>
        <v>1.02</v>
      </c>
      <c r="G104" s="5">
        <f>+[2]Sheet1!E6</f>
        <v>4.0357823529411769</v>
      </c>
      <c r="H104" s="7">
        <f>+[2]Sheet1!F6</f>
        <v>12</v>
      </c>
      <c r="I104" s="5">
        <f>+[2]Sheet1!G6</f>
        <v>2</v>
      </c>
      <c r="J104" s="5">
        <f>+[2]Sheet1!H6</f>
        <v>6</v>
      </c>
      <c r="K104" s="5">
        <f>+[2]Sheet1!I6</f>
        <v>24.698988000000003</v>
      </c>
      <c r="L104" s="5">
        <f>+[2]Sheet1!J6</f>
        <v>8.2329960000000018</v>
      </c>
      <c r="M104" s="5">
        <f>+[2]Sheet1!K6</f>
        <v>1.9607843137254901</v>
      </c>
      <c r="N104" s="5">
        <f>+[2]Sheet1!L6</f>
        <v>5.8823529411764701</v>
      </c>
      <c r="O104" s="4" t="str">
        <f>+VLOOKUP(Table1[[#This Row],[ID]],[1]Φύλλο4!$M$7:$P$500,4,0)</f>
        <v>1/1</v>
      </c>
    </row>
    <row r="105" spans="1:15" x14ac:dyDescent="0.3">
      <c r="A105" s="1">
        <f>+[1]Φύλλο4!L110</f>
        <v>42038.589259259257</v>
      </c>
      <c r="B105">
        <f t="shared" si="0"/>
        <v>104</v>
      </c>
      <c r="C105" s="3" t="str">
        <f>+VLOOKUP(Table1[[#This Row],[ID]],[1]Φύλλο4!$M$7:$P$500,2,0)</f>
        <v>ΜΙΑ</v>
      </c>
      <c r="D105" s="3" t="str">
        <f>+VLOOKUP(Table1[[#This Row],[ID]],[1]Φύλλο4!$M$7:$P$500,3,0)</f>
        <v>STAR</v>
      </c>
      <c r="E105" s="5">
        <f>+[2]Sheet1!C7</f>
        <v>49.397976000000007</v>
      </c>
      <c r="F105" s="6">
        <f>+[2]Sheet1!D7</f>
        <v>1.1200000000000001</v>
      </c>
      <c r="G105" s="5">
        <f>+[2]Sheet1!E7</f>
        <v>3.6754446428571432</v>
      </c>
      <c r="H105" s="7">
        <f>+[2]Sheet1!F7</f>
        <v>12</v>
      </c>
      <c r="I105" s="5">
        <f>+[2]Sheet1!G7</f>
        <v>5.8000000000000007</v>
      </c>
      <c r="J105" s="5">
        <f>+[2]Sheet1!H7</f>
        <v>10</v>
      </c>
      <c r="K105" s="5">
        <f>+[2]Sheet1!I7</f>
        <v>8.5168924137931032</v>
      </c>
      <c r="L105" s="5">
        <f>+[2]Sheet1!J7</f>
        <v>4.9397976000000003</v>
      </c>
      <c r="M105" s="5">
        <f>+[2]Sheet1!K7</f>
        <v>5.1785714285714288</v>
      </c>
      <c r="N105" s="5">
        <f>+[2]Sheet1!L7</f>
        <v>8.928571428571427</v>
      </c>
      <c r="O105" s="4" t="str">
        <f>+VLOOKUP(Table1[[#This Row],[ID]],[1]Φύλλο4!$M$7:$P$500,4,0)</f>
        <v>1/1</v>
      </c>
    </row>
    <row r="106" spans="1:15" x14ac:dyDescent="0.3">
      <c r="A106" s="1">
        <f>+[1]Φύλλο4!L111</f>
        <v>42038.672766203701</v>
      </c>
      <c r="B106">
        <f t="shared" si="0"/>
        <v>105</v>
      </c>
      <c r="C106" s="3" t="str">
        <f>+VLOOKUP(Table1[[#This Row],[ID]],[1]Φύλλο4!$M$7:$P$500,2,0)</f>
        <v>ΦΜ LIVE</v>
      </c>
      <c r="D106" s="3" t="str">
        <f>+VLOOKUP(Table1[[#This Row],[ID]],[1]Φύλλο4!$M$7:$P$500,3,0)</f>
        <v>STAR</v>
      </c>
      <c r="E106" s="5">
        <f>+[2]Sheet1!C8</f>
        <v>49.397976000000007</v>
      </c>
      <c r="F106" s="6">
        <f>+[2]Sheet1!D8</f>
        <v>1.81</v>
      </c>
      <c r="G106" s="5">
        <f>+[2]Sheet1!E8</f>
        <v>2.274308287292818</v>
      </c>
      <c r="H106" s="7">
        <f>+[2]Sheet1!F8</f>
        <v>12</v>
      </c>
      <c r="I106" s="5">
        <f>+[2]Sheet1!G8</f>
        <v>1.6</v>
      </c>
      <c r="J106" s="5">
        <f>+[2]Sheet1!H8</f>
        <v>6.4</v>
      </c>
      <c r="K106" s="5">
        <f>+[2]Sheet1!I8</f>
        <v>30.873735000000003</v>
      </c>
      <c r="L106" s="5">
        <f>+[2]Sheet1!J8</f>
        <v>7.7184337500000009</v>
      </c>
      <c r="M106" s="5">
        <f>+[2]Sheet1!K8</f>
        <v>0.88397790055248626</v>
      </c>
      <c r="N106" s="5">
        <f>+[2]Sheet1!L8</f>
        <v>3.535911602209945</v>
      </c>
      <c r="O106" s="4" t="str">
        <f>+VLOOKUP(Table1[[#This Row],[ID]],[1]Φύλλο4!$M$7:$P$500,4,0)</f>
        <v>1/1</v>
      </c>
    </row>
    <row r="107" spans="1:15" x14ac:dyDescent="0.3">
      <c r="A107" s="1">
        <f>+[1]Φύλλο4!L112</f>
        <v>42038.762523148151</v>
      </c>
      <c r="B107">
        <f t="shared" si="0"/>
        <v>106</v>
      </c>
      <c r="C107" s="3" t="str">
        <f>+VLOOKUP(Table1[[#This Row],[ID]],[1]Φύλλο4!$M$7:$P$500,2,0)</f>
        <v>ΔΥΟ ΚΑΙ ΚΑΤΙ...ΑΝΤΡΕΣ</v>
      </c>
      <c r="D107" s="3" t="str">
        <f>+VLOOKUP(Table1[[#This Row],[ID]],[1]Φύλλο4!$M$7:$P$500,3,0)</f>
        <v>STAR</v>
      </c>
      <c r="E107" s="5">
        <f>+[2]Sheet1!C9</f>
        <v>49.397976000000007</v>
      </c>
      <c r="F107" s="6">
        <f>+[2]Sheet1!D9</f>
        <v>0.46</v>
      </c>
      <c r="G107" s="5">
        <f>+[2]Sheet1!E9</f>
        <v>8.9489086956521753</v>
      </c>
      <c r="H107" s="7">
        <f>+[2]Sheet1!F9</f>
        <v>12</v>
      </c>
      <c r="I107" s="5">
        <f>+[2]Sheet1!G9</f>
        <v>3</v>
      </c>
      <c r="J107" s="5">
        <f>+[2]Sheet1!H9</f>
        <v>10.799999999999999</v>
      </c>
      <c r="K107" s="5">
        <f>+[2]Sheet1!I9</f>
        <v>16.465992000000004</v>
      </c>
      <c r="L107" s="5">
        <f>+[2]Sheet1!J9</f>
        <v>4.5738866666666675</v>
      </c>
      <c r="M107" s="5">
        <f>+[2]Sheet1!K9</f>
        <v>6.5217391304347823</v>
      </c>
      <c r="N107" s="5">
        <f>+[2]Sheet1!L9</f>
        <v>23.478260869565215</v>
      </c>
      <c r="O107" s="4" t="str">
        <f>+VLOOKUP(Table1[[#This Row],[ID]],[1]Φύλλο4!$M$7:$P$500,4,0)</f>
        <v>1/1</v>
      </c>
    </row>
    <row r="108" spans="1:15" x14ac:dyDescent="0.3">
      <c r="A108" s="1">
        <f>+[1]Φύλλο4!L113</f>
        <v>42038.776979166665</v>
      </c>
      <c r="B108">
        <f t="shared" si="0"/>
        <v>107</v>
      </c>
      <c r="C108" s="3" t="str">
        <f>+VLOOKUP(Table1[[#This Row],[ID]],[1]Φύλλο4!$M$7:$P$500,2,0)</f>
        <v>ΔΥΟ ΚΑΙ ΚΑΤΙ...ΑΝΤΡΕΣ</v>
      </c>
      <c r="D108" s="3" t="str">
        <f>+VLOOKUP(Table1[[#This Row],[ID]],[1]Φύλλο4!$M$7:$P$500,3,0)</f>
        <v>STAR</v>
      </c>
      <c r="E108" s="5">
        <f>+[2]Sheet1!C10</f>
        <v>49.397976000000007</v>
      </c>
      <c r="F108" s="6">
        <f>+[2]Sheet1!D10</f>
        <v>0.49</v>
      </c>
      <c r="G108" s="5">
        <f>+[2]Sheet1!E10</f>
        <v>8.4010163265306144</v>
      </c>
      <c r="H108" s="7">
        <f>+[2]Sheet1!F10</f>
        <v>12</v>
      </c>
      <c r="I108" s="5">
        <f>+[2]Sheet1!G10</f>
        <v>5.8000000000000007</v>
      </c>
      <c r="J108" s="5">
        <f>+[2]Sheet1!H10</f>
        <v>11.8</v>
      </c>
      <c r="K108" s="5">
        <f>+[2]Sheet1!I10</f>
        <v>8.5168924137931032</v>
      </c>
      <c r="L108" s="5">
        <f>+[2]Sheet1!J10</f>
        <v>4.1862691525423736</v>
      </c>
      <c r="M108" s="5">
        <f>+[2]Sheet1!K10</f>
        <v>11.836734693877553</v>
      </c>
      <c r="N108" s="5">
        <f>+[2]Sheet1!L10</f>
        <v>24.081632653061227</v>
      </c>
      <c r="O108" s="4" t="str">
        <f>+VLOOKUP(Table1[[#This Row],[ID]],[1]Φύλλο4!$M$7:$P$500,4,0)</f>
        <v>1/1</v>
      </c>
    </row>
    <row r="109" spans="1:15" x14ac:dyDescent="0.3">
      <c r="A109" s="1">
        <f>+[1]Φύλλο4!L114</f>
        <v>42038.816006944442</v>
      </c>
      <c r="B109">
        <f t="shared" si="0"/>
        <v>108</v>
      </c>
      <c r="C109" s="3" t="str">
        <f>+VLOOKUP(Table1[[#This Row],[ID]],[1]Φύλλο4!$M$7:$P$500,2,0)</f>
        <v>THE BIG BANG THEORY</v>
      </c>
      <c r="D109" s="3" t="str">
        <f>+VLOOKUP(Table1[[#This Row],[ID]],[1]Φύλλο4!$M$7:$P$500,3,0)</f>
        <v>STAR</v>
      </c>
      <c r="E109" s="5">
        <f>+[2]Sheet1!C11</f>
        <v>49.397976000000007</v>
      </c>
      <c r="F109" s="6">
        <f>+[2]Sheet1!D11</f>
        <v>1.47</v>
      </c>
      <c r="G109" s="5">
        <f>+[2]Sheet1!E11</f>
        <v>2.8003387755102049</v>
      </c>
      <c r="H109" s="7">
        <f>+[2]Sheet1!F11</f>
        <v>12</v>
      </c>
      <c r="I109" s="5">
        <f>+[2]Sheet1!G11</f>
        <v>7.8000000000000007</v>
      </c>
      <c r="J109" s="5">
        <f>+[2]Sheet1!H11</f>
        <v>17.200000000000003</v>
      </c>
      <c r="K109" s="5">
        <f>+[2]Sheet1!I11</f>
        <v>6.3330738461538463</v>
      </c>
      <c r="L109" s="5">
        <f>+[2]Sheet1!J11</f>
        <v>2.8719753488372093</v>
      </c>
      <c r="M109" s="5">
        <f>+[2]Sheet1!K11</f>
        <v>5.3061224489795924</v>
      </c>
      <c r="N109" s="5">
        <f>+[2]Sheet1!L11</f>
        <v>11.700680272108846</v>
      </c>
      <c r="O109" s="4" t="str">
        <f>+VLOOKUP(Table1[[#This Row],[ID]],[1]Φύλλο4!$M$7:$P$500,4,0)</f>
        <v>1/1</v>
      </c>
    </row>
    <row r="110" spans="1:15" x14ac:dyDescent="0.3">
      <c r="A110" s="1">
        <f>+[1]Φύλλο4!L115</f>
        <v>42038.89403935185</v>
      </c>
      <c r="B110">
        <f t="shared" si="0"/>
        <v>109</v>
      </c>
      <c r="C110" s="3">
        <f>+VLOOKUP(Table1[[#This Row],[ID]],[1]Φύλλο4!$M$7:$P$500,2,0)</f>
        <v>0</v>
      </c>
      <c r="D110" s="3" t="str">
        <f>+VLOOKUP(Table1[[#This Row],[ID]],[1]Φύλλο4!$M$7:$P$500,3,0)</f>
        <v>STAR</v>
      </c>
      <c r="E110" s="5">
        <f>+[2]Sheet1!C12</f>
        <v>181.125912</v>
      </c>
      <c r="F110" s="6">
        <f>+[2]Sheet1!D12</f>
        <v>2.82</v>
      </c>
      <c r="G110" s="5">
        <f>+[2]Sheet1!E12</f>
        <v>5.3524205673758871</v>
      </c>
      <c r="H110" s="7">
        <f>+[2]Sheet1!F12</f>
        <v>12</v>
      </c>
      <c r="I110" s="5">
        <f>+[2]Sheet1!G12</f>
        <v>4.1265415549597844</v>
      </c>
      <c r="J110" s="5">
        <f>+[2]Sheet1!H12</f>
        <v>49.414477211796246</v>
      </c>
      <c r="K110" s="5">
        <f>+[2]Sheet1!I12</f>
        <v>43.892908768191283</v>
      </c>
      <c r="L110" s="5">
        <f>+[2]Sheet1!J12</f>
        <v>3.6654422391978994</v>
      </c>
      <c r="M110" s="5">
        <f>+[2]Sheet1!K12</f>
        <v>1.4633126081417676</v>
      </c>
      <c r="N110" s="5">
        <f>+[2]Sheet1!L12</f>
        <v>17.522864259502217</v>
      </c>
      <c r="O110" s="4" t="str">
        <f>+VLOOKUP(Table1[[#This Row],[ID]],[1]Φύλλο4!$M$7:$P$500,4,0)</f>
        <v>1/1</v>
      </c>
    </row>
    <row r="111" spans="1:15" x14ac:dyDescent="0.3">
      <c r="A111" s="1">
        <f>+[1]Φύλλο4!L116</f>
        <v>42038.917743055557</v>
      </c>
      <c r="B111">
        <f t="shared" si="0"/>
        <v>110</v>
      </c>
      <c r="C111" s="3">
        <f>+VLOOKUP(Table1[[#This Row],[ID]],[1]Φύλλο4!$M$7:$P$500,2,0)</f>
        <v>0</v>
      </c>
      <c r="D111" s="3" t="str">
        <f>+VLOOKUP(Table1[[#This Row],[ID]],[1]Φύλλο4!$M$7:$P$500,3,0)</f>
        <v>STAR</v>
      </c>
      <c r="E111" s="5">
        <f>+[2]Sheet1!C13</f>
        <v>181.125912</v>
      </c>
      <c r="F111" s="6">
        <f>+[2]Sheet1!D13</f>
        <v>2.83</v>
      </c>
      <c r="G111" s="5">
        <f>+[2]Sheet1!E13</f>
        <v>5.3335074204946995</v>
      </c>
      <c r="H111" s="7">
        <f>+[2]Sheet1!F13</f>
        <v>12</v>
      </c>
      <c r="I111" s="5">
        <f>+[2]Sheet1!G13</f>
        <v>16.399999999999999</v>
      </c>
      <c r="J111" s="5">
        <f>+[2]Sheet1!H13</f>
        <v>18.600000000000001</v>
      </c>
      <c r="K111" s="5">
        <f>+[2]Sheet1!I13</f>
        <v>11.044262926829269</v>
      </c>
      <c r="L111" s="5">
        <f>+[2]Sheet1!J13</f>
        <v>9.7379522580645155</v>
      </c>
      <c r="M111" s="5">
        <f>+[2]Sheet1!K13</f>
        <v>5.7950530035335683</v>
      </c>
      <c r="N111" s="5">
        <f>+[2]Sheet1!L13</f>
        <v>6.5724381625441701</v>
      </c>
      <c r="O111" s="4" t="str">
        <f>+VLOOKUP(Table1[[#This Row],[ID]],[1]Φύλλο4!$M$7:$P$500,4,0)</f>
        <v>1/1</v>
      </c>
    </row>
    <row r="112" spans="1:15" x14ac:dyDescent="0.3">
      <c r="A112" s="1">
        <f>+[1]Φύλλο4!L117</f>
        <v>42039.784722222219</v>
      </c>
      <c r="B112">
        <f t="shared" si="0"/>
        <v>111</v>
      </c>
      <c r="C112" s="3" t="str">
        <f>+VLOOKUP(Table1[[#This Row],[ID]],[1]Φύλλο4!$M$7:$P$500,2,0)</f>
        <v>ΣΚΑΙ ΣΤΙΣ 6</v>
      </c>
      <c r="D112" s="3" t="str">
        <f>+VLOOKUP(Table1[[#This Row],[ID]],[1]Φύλλο4!$M$7:$P$500,3,0)</f>
        <v>ΣΚΑΙ</v>
      </c>
      <c r="E112" s="5">
        <f>+[2]Sheet1!C14</f>
        <v>271.52</v>
      </c>
      <c r="F112" s="6">
        <f>+[2]Sheet1!D14</f>
        <v>2.1</v>
      </c>
      <c r="G112" s="5">
        <f>+[2]Sheet1!E14</f>
        <v>7.6056022408963582</v>
      </c>
      <c r="H112" s="7">
        <f>+[2]Sheet1!F14</f>
        <v>17</v>
      </c>
      <c r="I112" s="5">
        <f>+[2]Sheet1!G14</f>
        <v>16.000000000000004</v>
      </c>
      <c r="J112" s="5">
        <f>+[2]Sheet1!H14</f>
        <v>27.599999999999998</v>
      </c>
      <c r="K112" s="5">
        <f>+[2]Sheet1!I14</f>
        <v>16.969999999999995</v>
      </c>
      <c r="L112" s="5">
        <f>+[2]Sheet1!J14</f>
        <v>9.8376811594202902</v>
      </c>
      <c r="M112" s="5">
        <f>+[2]Sheet1!K14</f>
        <v>7.6190476190476204</v>
      </c>
      <c r="N112" s="5">
        <f>+[2]Sheet1!L14</f>
        <v>13.142857142857141</v>
      </c>
      <c r="O112" s="4" t="str">
        <f>+VLOOKUP(Table1[[#This Row],[ID]],[1]Φύλλο4!$M$7:$P$500,4,0)</f>
        <v>1/10</v>
      </c>
    </row>
    <row r="113" spans="1:15" x14ac:dyDescent="0.3">
      <c r="A113" s="1">
        <f>+[1]Φύλλο4!L118</f>
        <v>42039.904166666667</v>
      </c>
      <c r="B113">
        <f t="shared" si="0"/>
        <v>112</v>
      </c>
      <c r="C113" s="3" t="str">
        <f>+VLOOKUP(Table1[[#This Row],[ID]],[1]Φύλλο4!$M$7:$P$500,2,0)</f>
        <v>ΜΗΝ ΑΡΧΙΖΕΙΣ ΤΗΝ</v>
      </c>
      <c r="D113" s="3" t="str">
        <f>+VLOOKUP(Table1[[#This Row],[ID]],[1]Φύλλο4!$M$7:$P$500,3,0)</f>
        <v>ALPHA</v>
      </c>
      <c r="E113" s="5">
        <f>+[2]Sheet1!C15</f>
        <v>1810.16</v>
      </c>
      <c r="F113" s="6">
        <f>+[2]Sheet1!D15</f>
        <v>11.2</v>
      </c>
      <c r="G113" s="5">
        <f>+[2]Sheet1!E15</f>
        <v>9.507142857142858</v>
      </c>
      <c r="H113" s="7">
        <f>+[2]Sheet1!F15</f>
        <v>17</v>
      </c>
      <c r="I113" s="5">
        <f>+[2]Sheet1!G15</f>
        <v>10.399999999999999</v>
      </c>
      <c r="J113" s="5">
        <f>+[2]Sheet1!H15</f>
        <v>125.4</v>
      </c>
      <c r="K113" s="5">
        <f>+[2]Sheet1!I15</f>
        <v>174.05384615384619</v>
      </c>
      <c r="L113" s="5">
        <f>+[2]Sheet1!J15</f>
        <v>14.435087719298245</v>
      </c>
      <c r="M113" s="5">
        <f>+[2]Sheet1!K15</f>
        <v>0.92857142857142849</v>
      </c>
      <c r="N113" s="5">
        <f>+[2]Sheet1!L15</f>
        <v>11.196428571428573</v>
      </c>
      <c r="O113" s="4" t="str">
        <f>+VLOOKUP(Table1[[#This Row],[ID]],[1]Φύλλο4!$M$7:$P$500,4,0)</f>
        <v>11/15</v>
      </c>
    </row>
    <row r="114" spans="1:15" x14ac:dyDescent="0.3">
      <c r="A114" s="1">
        <f>+[1]Φύλλο4!L119</f>
        <v>42040.861805555556</v>
      </c>
      <c r="B114">
        <f t="shared" si="0"/>
        <v>113</v>
      </c>
      <c r="C114" s="3" t="str">
        <f>+VLOOKUP(Table1[[#This Row],[ID]],[1]Φύλλο4!$M$7:$P$500,2,0)</f>
        <v>LMB: HOT SEAT</v>
      </c>
      <c r="D114" s="3" t="str">
        <f>+VLOOKUP(Table1[[#This Row],[ID]],[1]Φύλλο4!$M$7:$P$500,3,0)</f>
        <v>ΣΚΑΙ</v>
      </c>
      <c r="E114" s="5">
        <f>+[2]Sheet1!C16</f>
        <v>17.11</v>
      </c>
      <c r="F114" s="6">
        <f>+[2]Sheet1!D16</f>
        <v>2.2999999999999998</v>
      </c>
      <c r="G114" s="5">
        <f>+[2]Sheet1!E16</f>
        <v>0.43759590792838876</v>
      </c>
      <c r="H114" s="7">
        <f>+[2]Sheet1!F16</f>
        <v>17</v>
      </c>
      <c r="I114" s="5">
        <f>+[2]Sheet1!G16</f>
        <v>13.000000000000002</v>
      </c>
      <c r="J114" s="5">
        <f>+[2]Sheet1!H16</f>
        <v>36.200000000000003</v>
      </c>
      <c r="K114" s="5">
        <f>+[2]Sheet1!I16</f>
        <v>1.316153846153846</v>
      </c>
      <c r="L114" s="5">
        <f>+[2]Sheet1!J16</f>
        <v>0.47265193370165742</v>
      </c>
      <c r="M114" s="5">
        <f>+[2]Sheet1!K16</f>
        <v>5.6521739130434794</v>
      </c>
      <c r="N114" s="5">
        <f>+[2]Sheet1!L16</f>
        <v>15.739130434782611</v>
      </c>
      <c r="O114" s="4" t="str">
        <f>+VLOOKUP(Table1[[#This Row],[ID]],[1]Φύλλο4!$M$7:$P$500,4,0)</f>
        <v>6/6</v>
      </c>
    </row>
    <row r="115" spans="1:15" x14ac:dyDescent="0.3">
      <c r="A115" s="1">
        <f>+[1]Φύλλο4!L120</f>
        <v>42040.880555555559</v>
      </c>
      <c r="B115">
        <f t="shared" si="0"/>
        <v>114</v>
      </c>
      <c r="C115" s="2" t="str">
        <f>+VLOOKUP(Table1[[#This Row],[ID]],[1]Φύλλο4!$M$7:$P$500,2,0)</f>
        <v>**ΚΑΙΡΟΣ ΚΕΝΤΡΙΚΟΥ ΔΕΛΤΙΟΥ : ΚΑΙΡΟΣ ΚΕΝΤΡΙΚΟΥ ΔΕΛΤΙΟΥ</v>
      </c>
      <c r="D115" s="2" t="str">
        <f>+VLOOKUP(Table1[[#This Row],[ID]],[1]Φύλλο4!$M$7:$P$500,3,0)</f>
        <v>STAR</v>
      </c>
      <c r="E115" s="5">
        <f>+[2]Sheet1!C17</f>
        <v>177.28</v>
      </c>
      <c r="F115" s="6">
        <f>+[2]Sheet1!D17</f>
        <v>2.6</v>
      </c>
      <c r="G115" s="5">
        <f>+[2]Sheet1!E17</f>
        <v>4.0108597285067873</v>
      </c>
      <c r="H115" s="7">
        <f>+[2]Sheet1!F17</f>
        <v>17</v>
      </c>
      <c r="I115" s="5">
        <f>+[2]Sheet1!G17</f>
        <v>12.600000000000001</v>
      </c>
      <c r="J115" s="5">
        <f>+[2]Sheet1!H17</f>
        <v>35.799999999999997</v>
      </c>
      <c r="K115" s="5">
        <f>+[2]Sheet1!I17</f>
        <v>14.069841269841268</v>
      </c>
      <c r="L115" s="5">
        <f>+[2]Sheet1!J17</f>
        <v>4.9519553072625699</v>
      </c>
      <c r="M115" s="5">
        <f>+[2]Sheet1!K17</f>
        <v>4.8461538461538467</v>
      </c>
      <c r="N115" s="5">
        <f>+[2]Sheet1!L17</f>
        <v>13.769230769230768</v>
      </c>
      <c r="O115" s="2" t="str">
        <f>+VLOOKUP(Table1[[#This Row],[ID]],[1]Φύλλο4!$M$7:$P$500,4,0)</f>
        <v>6/14</v>
      </c>
    </row>
    <row r="116" spans="1:15" x14ac:dyDescent="0.3">
      <c r="A116" s="1">
        <f>+[1]Φύλλο4!L121</f>
        <v>42040.954861111109</v>
      </c>
      <c r="B116">
        <f t="shared" si="0"/>
        <v>115</v>
      </c>
      <c r="C116" s="2" t="str">
        <f>+VLOOKUP(Table1[[#This Row],[ID]],[1]Φύλλο4!$M$7:$P$500,2,0)</f>
        <v>Ξ/Τ : BLITZ</v>
      </c>
      <c r="D116" s="2" t="str">
        <f>+VLOOKUP(Table1[[#This Row],[ID]],[1]Φύλλο4!$M$7:$P$500,3,0)</f>
        <v>STAR</v>
      </c>
      <c r="E116" s="5">
        <f>+[2]Sheet1!C18</f>
        <v>886.42</v>
      </c>
      <c r="F116" s="6">
        <f>+[2]Sheet1!D18</f>
        <v>3.5</v>
      </c>
      <c r="G116" s="5">
        <f>+[2]Sheet1!E18</f>
        <v>14.897815126050419</v>
      </c>
      <c r="H116" s="7">
        <f>+[2]Sheet1!F18</f>
        <v>17</v>
      </c>
      <c r="I116" s="5">
        <f>+[2]Sheet1!G18</f>
        <v>23.4</v>
      </c>
      <c r="J116" s="5">
        <f>+[2]Sheet1!H18</f>
        <v>38.4</v>
      </c>
      <c r="K116" s="5">
        <f>+[2]Sheet1!I18</f>
        <v>37.881196581196583</v>
      </c>
      <c r="L116" s="5">
        <f>+[2]Sheet1!J18</f>
        <v>23.083854166666665</v>
      </c>
      <c r="M116" s="5">
        <f>+[2]Sheet1!K18</f>
        <v>6.6857142857142851</v>
      </c>
      <c r="N116" s="5">
        <f>+[2]Sheet1!L18</f>
        <v>10.971428571428572</v>
      </c>
      <c r="O116" s="2" t="str">
        <f>+VLOOKUP(Table1[[#This Row],[ID]],[1]Φύλλο4!$M$7:$P$500,4,0)</f>
        <v>2/3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tantonakis</cp:lastModifiedBy>
  <dcterms:created xsi:type="dcterms:W3CDTF">2015-02-09T11:13:21Z</dcterms:created>
  <dcterms:modified xsi:type="dcterms:W3CDTF">2015-02-09T11:24:29Z</dcterms:modified>
</cp:coreProperties>
</file>