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460\Desktop\CMIP7\Emission_dataset\CMIP7_emission_base_datasets\"/>
    </mc:Choice>
  </mc:AlternateContent>
  <xr:revisionPtr revIDLastSave="0" documentId="13_ncr:1_{8C858B54-48E2-40C5-9B68-C70DA6BD2BC5}" xr6:coauthVersionLast="47" xr6:coauthVersionMax="47" xr10:uidLastSave="{00000000-0000-0000-0000-000000000000}"/>
  <bookViews>
    <workbookView xWindow="-96" yWindow="-96" windowWidth="23232" windowHeight="13992" tabRatio="591" activeTab="1" xr2:uid="{00000000-000D-0000-FFFF-FFFF00000000}"/>
  </bookViews>
  <sheets>
    <sheet name="README" sheetId="2" r:id="rId1"/>
    <sheet name="1 - Volcanic_Forcing" sheetId="1" r:id="rId2"/>
    <sheet name="2 - Volcanic_Forcing_Methods" sheetId="10" r:id="rId3"/>
    <sheet name="3 - NEEM2011S1_Tephra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5" i="1" l="1"/>
  <c r="I285" i="1" s="1"/>
  <c r="K285" i="1" s="1"/>
  <c r="H284" i="1"/>
  <c r="H283" i="1"/>
  <c r="I283" i="1" s="1"/>
  <c r="K283" i="1" s="1"/>
  <c r="H282" i="1"/>
  <c r="H281" i="1"/>
  <c r="H280" i="1"/>
  <c r="H279" i="1"/>
  <c r="I279" i="1" s="1"/>
  <c r="K279" i="1" s="1"/>
  <c r="H278" i="1"/>
  <c r="H277" i="1"/>
  <c r="H276" i="1"/>
  <c r="I276" i="1" s="1"/>
  <c r="K276" i="1" s="1"/>
  <c r="H275" i="1"/>
  <c r="H274" i="1"/>
  <c r="H273" i="1"/>
  <c r="H272" i="1"/>
  <c r="I272" i="1" s="1"/>
  <c r="K272" i="1" s="1"/>
  <c r="H271" i="1"/>
  <c r="I271" i="1" s="1"/>
  <c r="K271" i="1" s="1"/>
  <c r="H270" i="1"/>
  <c r="H269" i="1"/>
  <c r="I269" i="1" s="1"/>
  <c r="K269" i="1" s="1"/>
  <c r="H268" i="1"/>
  <c r="H267" i="1"/>
  <c r="H266" i="1"/>
  <c r="H265" i="1"/>
  <c r="H264" i="1"/>
  <c r="I264" i="1" s="1"/>
  <c r="K264" i="1" s="1"/>
  <c r="H263" i="1"/>
  <c r="I263" i="1" s="1"/>
  <c r="K263" i="1" s="1"/>
  <c r="H262" i="1"/>
  <c r="H261" i="1"/>
  <c r="H260" i="1"/>
  <c r="I260" i="1" s="1"/>
  <c r="K260" i="1" s="1"/>
  <c r="H259" i="1"/>
  <c r="H258" i="1"/>
  <c r="H257" i="1"/>
  <c r="H256" i="1"/>
  <c r="H255" i="1"/>
  <c r="I255" i="1" s="1"/>
  <c r="K255" i="1" s="1"/>
  <c r="H254" i="1"/>
  <c r="H253" i="1"/>
  <c r="H252" i="1"/>
  <c r="H251" i="1"/>
  <c r="H250" i="1"/>
  <c r="I250" i="1" s="1"/>
  <c r="K250" i="1" s="1"/>
  <c r="H249" i="1"/>
  <c r="I249" i="1" s="1"/>
  <c r="K249" i="1" s="1"/>
  <c r="H248" i="1"/>
  <c r="H247" i="1"/>
  <c r="I247" i="1" s="1"/>
  <c r="K247" i="1" s="1"/>
  <c r="H246" i="1"/>
  <c r="H245" i="1"/>
  <c r="H244" i="1"/>
  <c r="H243" i="1"/>
  <c r="H242" i="1"/>
  <c r="H241" i="1"/>
  <c r="H240" i="1"/>
  <c r="H239" i="1"/>
  <c r="I239" i="1" s="1"/>
  <c r="K239" i="1" s="1"/>
  <c r="H238" i="1"/>
  <c r="H237" i="1"/>
  <c r="I237" i="1" s="1"/>
  <c r="K237" i="1" s="1"/>
  <c r="H236" i="1"/>
  <c r="H235" i="1"/>
  <c r="I235" i="1" s="1"/>
  <c r="K235" i="1" s="1"/>
  <c r="H234" i="1"/>
  <c r="I234" i="1" s="1"/>
  <c r="K234" i="1" s="1"/>
  <c r="H233" i="1"/>
  <c r="H232" i="1"/>
  <c r="H231" i="1"/>
  <c r="H230" i="1"/>
  <c r="H229" i="1"/>
  <c r="H228" i="1"/>
  <c r="I228" i="1" s="1"/>
  <c r="K228" i="1" s="1"/>
  <c r="H227" i="1"/>
  <c r="H226" i="1"/>
  <c r="H225" i="1"/>
  <c r="H224" i="1"/>
  <c r="H223" i="1"/>
  <c r="I223" i="1" s="1"/>
  <c r="K223" i="1" s="1"/>
  <c r="H222" i="1"/>
  <c r="H221" i="1"/>
  <c r="I221" i="1" s="1"/>
  <c r="K221" i="1" s="1"/>
  <c r="H220" i="1"/>
  <c r="I220" i="1" s="1"/>
  <c r="K220" i="1" s="1"/>
  <c r="H219" i="1"/>
  <c r="H218" i="1"/>
  <c r="I218" i="1" s="1"/>
  <c r="K218" i="1" s="1"/>
  <c r="H217" i="1"/>
  <c r="I217" i="1" s="1"/>
  <c r="K217" i="1" s="1"/>
  <c r="H216" i="1"/>
  <c r="I216" i="1" s="1"/>
  <c r="K216" i="1" s="1"/>
  <c r="H215" i="1"/>
  <c r="H214" i="1"/>
  <c r="H213" i="1"/>
  <c r="H212" i="1"/>
  <c r="I212" i="1" s="1"/>
  <c r="K212" i="1" s="1"/>
  <c r="H211" i="1"/>
  <c r="H210" i="1"/>
  <c r="H209" i="1"/>
  <c r="H208" i="1"/>
  <c r="H207" i="1"/>
  <c r="I207" i="1" s="1"/>
  <c r="K207" i="1" s="1"/>
  <c r="H206" i="1"/>
  <c r="H205" i="1"/>
  <c r="H204" i="1"/>
  <c r="I204" i="1" s="1"/>
  <c r="K204" i="1" s="1"/>
  <c r="H203" i="1"/>
  <c r="H202" i="1"/>
  <c r="I202" i="1" s="1"/>
  <c r="K202" i="1" s="1"/>
  <c r="H201" i="1"/>
  <c r="I201" i="1" s="1"/>
  <c r="K201" i="1" s="1"/>
  <c r="H200" i="1"/>
  <c r="H199" i="1"/>
  <c r="I199" i="1" s="1"/>
  <c r="K199" i="1" s="1"/>
  <c r="H198" i="1"/>
  <c r="H197" i="1"/>
  <c r="H196" i="1"/>
  <c r="H195" i="1"/>
  <c r="H194" i="1"/>
  <c r="H193" i="1"/>
  <c r="H192" i="1"/>
  <c r="I192" i="1" s="1"/>
  <c r="K192" i="1" s="1"/>
  <c r="H191" i="1"/>
  <c r="H190" i="1"/>
  <c r="H189" i="1"/>
  <c r="H188" i="1"/>
  <c r="H187" i="1"/>
  <c r="H186" i="1"/>
  <c r="H185" i="1"/>
  <c r="H184" i="1"/>
  <c r="H183" i="1"/>
  <c r="I183" i="1" s="1"/>
  <c r="K183" i="1" s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I170" i="1" s="1"/>
  <c r="K170" i="1" s="1"/>
  <c r="H169" i="1"/>
  <c r="I169" i="1" s="1"/>
  <c r="K169" i="1" s="1"/>
  <c r="H168" i="1"/>
  <c r="I168" i="1" s="1"/>
  <c r="K168" i="1" s="1"/>
  <c r="H167" i="1"/>
  <c r="H166" i="1"/>
  <c r="H165" i="1"/>
  <c r="H164" i="1"/>
  <c r="I164" i="1" s="1"/>
  <c r="K164" i="1" s="1"/>
  <c r="H163" i="1"/>
  <c r="H162" i="1"/>
  <c r="H161" i="1"/>
  <c r="H160" i="1"/>
  <c r="H159" i="1"/>
  <c r="I159" i="1" s="1"/>
  <c r="K159" i="1" s="1"/>
  <c r="H158" i="1"/>
  <c r="H157" i="1"/>
  <c r="I157" i="1" s="1"/>
  <c r="K157" i="1" s="1"/>
  <c r="H156" i="1"/>
  <c r="H155" i="1"/>
  <c r="I155" i="1" s="1"/>
  <c r="K155" i="1" s="1"/>
  <c r="H154" i="1"/>
  <c r="H153" i="1"/>
  <c r="I153" i="1" s="1"/>
  <c r="K153" i="1" s="1"/>
  <c r="H152" i="1"/>
  <c r="H151" i="1"/>
  <c r="I151" i="1" s="1"/>
  <c r="K151" i="1" s="1"/>
  <c r="H150" i="1"/>
  <c r="H149" i="1"/>
  <c r="H148" i="1"/>
  <c r="H147" i="1"/>
  <c r="H146" i="1"/>
  <c r="H145" i="1"/>
  <c r="H144" i="1"/>
  <c r="I144" i="1" s="1"/>
  <c r="K144" i="1" s="1"/>
  <c r="H143" i="1"/>
  <c r="I143" i="1" s="1"/>
  <c r="K143" i="1" s="1"/>
  <c r="H142" i="1"/>
  <c r="H141" i="1"/>
  <c r="H140" i="1"/>
  <c r="H139" i="1"/>
  <c r="H138" i="1"/>
  <c r="I138" i="1" s="1"/>
  <c r="K138" i="1" s="1"/>
  <c r="H137" i="1"/>
  <c r="H136" i="1"/>
  <c r="H135" i="1"/>
  <c r="H134" i="1"/>
  <c r="H133" i="1"/>
  <c r="H132" i="1"/>
  <c r="H131" i="1"/>
  <c r="H130" i="1"/>
  <c r="H129" i="1"/>
  <c r="H128" i="1"/>
  <c r="I128" i="1" s="1"/>
  <c r="K128" i="1" s="1"/>
  <c r="H127" i="1"/>
  <c r="I127" i="1" s="1"/>
  <c r="K127" i="1" s="1"/>
  <c r="H126" i="1"/>
  <c r="H125" i="1"/>
  <c r="H124" i="1"/>
  <c r="H123" i="1"/>
  <c r="H122" i="1"/>
  <c r="I122" i="1" s="1"/>
  <c r="K122" i="1" s="1"/>
  <c r="H121" i="1"/>
  <c r="I121" i="1" s="1"/>
  <c r="K121" i="1" s="1"/>
  <c r="H120" i="1"/>
  <c r="I120" i="1" s="1"/>
  <c r="K120" i="1" s="1"/>
  <c r="H119" i="1"/>
  <c r="I119" i="1" s="1"/>
  <c r="K119" i="1" s="1"/>
  <c r="H118" i="1"/>
  <c r="H117" i="1"/>
  <c r="H116" i="1"/>
  <c r="I116" i="1" s="1"/>
  <c r="K116" i="1" s="1"/>
  <c r="H115" i="1"/>
  <c r="H114" i="1"/>
  <c r="H113" i="1"/>
  <c r="H112" i="1"/>
  <c r="H111" i="1"/>
  <c r="I111" i="1" s="1"/>
  <c r="K111" i="1" s="1"/>
  <c r="H110" i="1"/>
  <c r="H109" i="1"/>
  <c r="I109" i="1" s="1"/>
  <c r="K109" i="1" s="1"/>
  <c r="H108" i="1"/>
  <c r="I108" i="1" s="1"/>
  <c r="K108" i="1" s="1"/>
  <c r="H107" i="1"/>
  <c r="I107" i="1" s="1"/>
  <c r="K107" i="1" s="1"/>
  <c r="H106" i="1"/>
  <c r="I106" i="1" s="1"/>
  <c r="K106" i="1" s="1"/>
  <c r="H105" i="1"/>
  <c r="H104" i="1"/>
  <c r="H103" i="1"/>
  <c r="I103" i="1" s="1"/>
  <c r="K103" i="1" s="1"/>
  <c r="H102" i="1"/>
  <c r="H101" i="1"/>
  <c r="H100" i="1"/>
  <c r="H99" i="1"/>
  <c r="H98" i="1"/>
  <c r="H97" i="1"/>
  <c r="H96" i="1"/>
  <c r="H95" i="1"/>
  <c r="H94" i="1"/>
  <c r="H93" i="1"/>
  <c r="H92" i="1"/>
  <c r="I92" i="1" s="1"/>
  <c r="K92" i="1" s="1"/>
  <c r="H91" i="1"/>
  <c r="H90" i="1"/>
  <c r="I90" i="1" s="1"/>
  <c r="K90" i="1" s="1"/>
  <c r="H89" i="1"/>
  <c r="I89" i="1" s="1"/>
  <c r="K89" i="1" s="1"/>
  <c r="H88" i="1"/>
  <c r="I88" i="1" s="1"/>
  <c r="K88" i="1" s="1"/>
  <c r="H87" i="1"/>
  <c r="I87" i="1" s="1"/>
  <c r="K87" i="1" s="1"/>
  <c r="H86" i="1"/>
  <c r="H85" i="1"/>
  <c r="H84" i="1"/>
  <c r="H83" i="1"/>
  <c r="H82" i="1"/>
  <c r="H81" i="1"/>
  <c r="H80" i="1"/>
  <c r="H79" i="1"/>
  <c r="I79" i="1" s="1"/>
  <c r="K79" i="1" s="1"/>
  <c r="H78" i="1"/>
  <c r="H77" i="1"/>
  <c r="H76" i="1"/>
  <c r="H75" i="1"/>
  <c r="H74" i="1"/>
  <c r="I74" i="1" s="1"/>
  <c r="K74" i="1" s="1"/>
  <c r="H73" i="1"/>
  <c r="I73" i="1" s="1"/>
  <c r="K73" i="1" s="1"/>
  <c r="H72" i="1"/>
  <c r="H71" i="1"/>
  <c r="I71" i="1" s="1"/>
  <c r="K71" i="1" s="1"/>
  <c r="H70" i="1"/>
  <c r="H69" i="1"/>
  <c r="H68" i="1"/>
  <c r="H67" i="1"/>
  <c r="H66" i="1"/>
  <c r="H65" i="1"/>
  <c r="H64" i="1"/>
  <c r="I64" i="1" s="1"/>
  <c r="K64" i="1" s="1"/>
  <c r="H63" i="1"/>
  <c r="I63" i="1" s="1"/>
  <c r="K63" i="1" s="1"/>
  <c r="H62" i="1"/>
  <c r="H61" i="1"/>
  <c r="H60" i="1"/>
  <c r="H59" i="1"/>
  <c r="I59" i="1" s="1"/>
  <c r="K59" i="1" s="1"/>
  <c r="H58" i="1"/>
  <c r="I58" i="1" s="1"/>
  <c r="K58" i="1" s="1"/>
  <c r="H57" i="1"/>
  <c r="I57" i="1" s="1"/>
  <c r="K57" i="1" s="1"/>
  <c r="H56" i="1"/>
  <c r="I56" i="1" s="1"/>
  <c r="K56" i="1" s="1"/>
  <c r="H55" i="1"/>
  <c r="I55" i="1" s="1"/>
  <c r="K55" i="1" s="1"/>
  <c r="H54" i="1"/>
  <c r="H53" i="1"/>
  <c r="H52" i="1"/>
  <c r="I52" i="1" s="1"/>
  <c r="K52" i="1" s="1"/>
  <c r="H51" i="1"/>
  <c r="H50" i="1"/>
  <c r="H49" i="1"/>
  <c r="H48" i="1"/>
  <c r="H47" i="1"/>
  <c r="I47" i="1" s="1"/>
  <c r="K47" i="1" s="1"/>
  <c r="H46" i="1"/>
  <c r="H45" i="1"/>
  <c r="H44" i="1"/>
  <c r="I44" i="1" s="1"/>
  <c r="K44" i="1" s="1"/>
  <c r="H43" i="1"/>
  <c r="I43" i="1" s="1"/>
  <c r="K43" i="1" s="1"/>
  <c r="H42" i="1"/>
  <c r="I42" i="1" s="1"/>
  <c r="K42" i="1" s="1"/>
  <c r="H41" i="1"/>
  <c r="I41" i="1" s="1"/>
  <c r="K41" i="1" s="1"/>
  <c r="H40" i="1"/>
  <c r="H39" i="1"/>
  <c r="I39" i="1" s="1"/>
  <c r="K39" i="1" s="1"/>
  <c r="H38" i="1"/>
  <c r="H37" i="1"/>
  <c r="H36" i="1"/>
  <c r="H35" i="1"/>
  <c r="H34" i="1"/>
  <c r="H33" i="1"/>
  <c r="H32" i="1"/>
  <c r="H31" i="1"/>
  <c r="I31" i="1" s="1"/>
  <c r="K31" i="1" s="1"/>
  <c r="H30" i="1"/>
  <c r="H29" i="1"/>
  <c r="H28" i="1"/>
  <c r="H27" i="1"/>
  <c r="H26" i="1"/>
  <c r="I26" i="1" s="1"/>
  <c r="K26" i="1" s="1"/>
  <c r="H25" i="1"/>
  <c r="H24" i="1"/>
  <c r="I24" i="1" s="1"/>
  <c r="K24" i="1" s="1"/>
  <c r="H23" i="1"/>
  <c r="I23" i="1" s="1"/>
  <c r="K23" i="1" s="1"/>
  <c r="H22" i="1"/>
  <c r="H21" i="1"/>
  <c r="H20" i="1"/>
  <c r="H19" i="1"/>
  <c r="H18" i="1"/>
  <c r="H17" i="1"/>
  <c r="H16" i="1"/>
  <c r="H15" i="1"/>
  <c r="I15" i="1" s="1"/>
  <c r="K15" i="1" s="1"/>
  <c r="H14" i="1"/>
  <c r="H13" i="1"/>
  <c r="H12" i="1"/>
  <c r="I12" i="1" s="1"/>
  <c r="K12" i="1" s="1"/>
  <c r="H10" i="1"/>
  <c r="I10" i="1" s="1"/>
  <c r="K10" i="1" s="1"/>
  <c r="H9" i="1"/>
  <c r="I9" i="1" s="1"/>
  <c r="K9" i="1" s="1"/>
  <c r="H8" i="1"/>
  <c r="H7" i="1"/>
  <c r="I7" i="1" s="1"/>
  <c r="K7" i="1" s="1"/>
  <c r="H6" i="1"/>
  <c r="I6" i="1" s="1"/>
  <c r="K6" i="1" s="1"/>
  <c r="H5" i="1"/>
  <c r="I5" i="1" s="1"/>
  <c r="K5" i="1" s="1"/>
  <c r="H4" i="1"/>
  <c r="I4" i="1" s="1"/>
  <c r="K4" i="1" s="1"/>
  <c r="I17" i="1"/>
  <c r="K17" i="1" s="1"/>
  <c r="I18" i="1"/>
  <c r="K18" i="1" s="1"/>
  <c r="I21" i="1"/>
  <c r="K21" i="1" s="1"/>
  <c r="I22" i="1"/>
  <c r="K22" i="1" s="1"/>
  <c r="I27" i="1"/>
  <c r="K27" i="1" s="1"/>
  <c r="I29" i="1"/>
  <c r="K29" i="1" s="1"/>
  <c r="I34" i="1"/>
  <c r="K34" i="1" s="1"/>
  <c r="I50" i="1"/>
  <c r="K50" i="1" s="1"/>
  <c r="I54" i="1"/>
  <c r="K54" i="1" s="1"/>
  <c r="I66" i="1"/>
  <c r="K66" i="1" s="1"/>
  <c r="I68" i="1"/>
  <c r="K68" i="1" s="1"/>
  <c r="I69" i="1"/>
  <c r="K69" i="1" s="1"/>
  <c r="I70" i="1"/>
  <c r="K70" i="1" s="1"/>
  <c r="I75" i="1"/>
  <c r="K75" i="1" s="1"/>
  <c r="I82" i="1"/>
  <c r="K82" i="1" s="1"/>
  <c r="I85" i="1"/>
  <c r="K85" i="1" s="1"/>
  <c r="I91" i="1"/>
  <c r="K91" i="1" s="1"/>
  <c r="I98" i="1"/>
  <c r="K98" i="1" s="1"/>
  <c r="I102" i="1"/>
  <c r="K102" i="1" s="1"/>
  <c r="I114" i="1"/>
  <c r="K114" i="1" s="1"/>
  <c r="I117" i="1"/>
  <c r="K117" i="1" s="1"/>
  <c r="I125" i="1"/>
  <c r="K125" i="1" s="1"/>
  <c r="I133" i="1"/>
  <c r="K133" i="1" s="1"/>
  <c r="I134" i="1"/>
  <c r="K134" i="1" s="1"/>
  <c r="I141" i="1"/>
  <c r="K141" i="1" s="1"/>
  <c r="I145" i="1"/>
  <c r="K145" i="1" s="1"/>
  <c r="I146" i="1"/>
  <c r="K146" i="1" s="1"/>
  <c r="I148" i="1"/>
  <c r="K148" i="1" s="1"/>
  <c r="I150" i="1"/>
  <c r="K150" i="1" s="1"/>
  <c r="I154" i="1"/>
  <c r="K154" i="1" s="1"/>
  <c r="I171" i="1"/>
  <c r="K171" i="1" s="1"/>
  <c r="I177" i="1"/>
  <c r="K177" i="1" s="1"/>
  <c r="I178" i="1"/>
  <c r="K178" i="1" s="1"/>
  <c r="I182" i="1"/>
  <c r="K182" i="1" s="1"/>
  <c r="I185" i="1"/>
  <c r="K185" i="1" s="1"/>
  <c r="I196" i="1"/>
  <c r="K196" i="1" s="1"/>
  <c r="I197" i="1"/>
  <c r="K197" i="1" s="1"/>
  <c r="I198" i="1"/>
  <c r="K198" i="1" s="1"/>
  <c r="I203" i="1"/>
  <c r="K203" i="1" s="1"/>
  <c r="I210" i="1"/>
  <c r="K210" i="1" s="1"/>
  <c r="I214" i="1"/>
  <c r="K214" i="1" s="1"/>
  <c r="I219" i="1"/>
  <c r="K219" i="1" s="1"/>
  <c r="I225" i="1"/>
  <c r="K225" i="1" s="1"/>
  <c r="I226" i="1"/>
  <c r="K226" i="1" s="1"/>
  <c r="I229" i="1"/>
  <c r="K229" i="1" s="1"/>
  <c r="I230" i="1"/>
  <c r="K230" i="1" s="1"/>
  <c r="I245" i="1"/>
  <c r="K245" i="1" s="1"/>
  <c r="I246" i="1"/>
  <c r="K246" i="1" s="1"/>
  <c r="I251" i="1"/>
  <c r="K251" i="1" s="1"/>
  <c r="I258" i="1"/>
  <c r="K258" i="1" s="1"/>
  <c r="I261" i="1"/>
  <c r="K261" i="1" s="1"/>
  <c r="I262" i="1"/>
  <c r="K262" i="1" s="1"/>
  <c r="I266" i="1"/>
  <c r="K266" i="1" s="1"/>
  <c r="I267" i="1"/>
  <c r="K267" i="1" s="1"/>
  <c r="I274" i="1"/>
  <c r="K274" i="1" s="1"/>
  <c r="I277" i="1"/>
  <c r="K277" i="1" s="1"/>
  <c r="I19" i="1"/>
  <c r="K19" i="1" s="1"/>
  <c r="I35" i="1"/>
  <c r="K35" i="1" s="1"/>
  <c r="I37" i="1"/>
  <c r="K37" i="1" s="1"/>
  <c r="I51" i="1"/>
  <c r="K51" i="1" s="1"/>
  <c r="I53" i="1"/>
  <c r="K53" i="1" s="1"/>
  <c r="I67" i="1"/>
  <c r="K67" i="1" s="1"/>
  <c r="I76" i="1"/>
  <c r="K76" i="1" s="1"/>
  <c r="I83" i="1"/>
  <c r="K83" i="1" s="1"/>
  <c r="I99" i="1"/>
  <c r="K99" i="1" s="1"/>
  <c r="I101" i="1"/>
  <c r="K101" i="1" s="1"/>
  <c r="I115" i="1"/>
  <c r="K115" i="1" s="1"/>
  <c r="I130" i="1"/>
  <c r="K130" i="1" s="1"/>
  <c r="I131" i="1"/>
  <c r="K131" i="1" s="1"/>
  <c r="I132" i="1"/>
  <c r="K132" i="1" s="1"/>
  <c r="I147" i="1"/>
  <c r="K147" i="1" s="1"/>
  <c r="I149" i="1"/>
  <c r="K149" i="1" s="1"/>
  <c r="I156" i="1"/>
  <c r="K156" i="1" s="1"/>
  <c r="I162" i="1"/>
  <c r="K162" i="1" s="1"/>
  <c r="I163" i="1"/>
  <c r="K163" i="1" s="1"/>
  <c r="I179" i="1"/>
  <c r="K179" i="1" s="1"/>
  <c r="I180" i="1"/>
  <c r="K180" i="1" s="1"/>
  <c r="I181" i="1"/>
  <c r="K181" i="1" s="1"/>
  <c r="I186" i="1"/>
  <c r="K186" i="1" s="1"/>
  <c r="I195" i="1"/>
  <c r="K195" i="1" s="1"/>
  <c r="I211" i="1"/>
  <c r="K211" i="1" s="1"/>
  <c r="I227" i="1"/>
  <c r="K227" i="1" s="1"/>
  <c r="I242" i="1"/>
  <c r="K242" i="1" s="1"/>
  <c r="I243" i="1"/>
  <c r="K243" i="1" s="1"/>
  <c r="I259" i="1"/>
  <c r="K259" i="1" s="1"/>
  <c r="I275" i="1"/>
  <c r="K275" i="1" s="1"/>
  <c r="I282" i="1"/>
  <c r="K282" i="1" s="1"/>
  <c r="I284" i="1"/>
  <c r="K284" i="1" s="1"/>
  <c r="H3" i="1"/>
  <c r="I3" i="1" s="1"/>
  <c r="K3" i="1" s="1"/>
  <c r="D8" i="1"/>
  <c r="D9" i="1"/>
  <c r="D10" i="1"/>
  <c r="D12" i="1"/>
  <c r="D13" i="1"/>
  <c r="D7" i="1"/>
  <c r="I16" i="1"/>
  <c r="K16" i="1" s="1"/>
  <c r="I25" i="1"/>
  <c r="K25" i="1" s="1"/>
  <c r="I28" i="1"/>
  <c r="K28" i="1" s="1"/>
  <c r="I32" i="1"/>
  <c r="K32" i="1" s="1"/>
  <c r="I48" i="1"/>
  <c r="K48" i="1" s="1"/>
  <c r="I49" i="1"/>
  <c r="K49" i="1" s="1"/>
  <c r="I96" i="1"/>
  <c r="K96" i="1" s="1"/>
  <c r="I100" i="1"/>
  <c r="K100" i="1" s="1"/>
  <c r="I104" i="1"/>
  <c r="K104" i="1" s="1"/>
  <c r="I105" i="1"/>
  <c r="K105" i="1" s="1"/>
  <c r="I112" i="1"/>
  <c r="K112" i="1" s="1"/>
  <c r="I118" i="1"/>
  <c r="K118" i="1" s="1"/>
  <c r="I129" i="1"/>
  <c r="K129" i="1" s="1"/>
  <c r="I152" i="1"/>
  <c r="K152" i="1" s="1"/>
  <c r="I160" i="1"/>
  <c r="K160" i="1" s="1"/>
  <c r="I161" i="1"/>
  <c r="K161" i="1" s="1"/>
  <c r="I175" i="1"/>
  <c r="K175" i="1" s="1"/>
  <c r="I176" i="1"/>
  <c r="K176" i="1" s="1"/>
  <c r="I184" i="1"/>
  <c r="K184" i="1" s="1"/>
  <c r="I191" i="1"/>
  <c r="K191" i="1" s="1"/>
  <c r="I193" i="1"/>
  <c r="K193" i="1" s="1"/>
  <c r="I194" i="1"/>
  <c r="K194" i="1" s="1"/>
  <c r="I208" i="1"/>
  <c r="K208" i="1" s="1"/>
  <c r="I215" i="1"/>
  <c r="K215" i="1" s="1"/>
  <c r="I224" i="1"/>
  <c r="K224" i="1" s="1"/>
  <c r="I231" i="1"/>
  <c r="K231" i="1" s="1"/>
  <c r="I232" i="1"/>
  <c r="K232" i="1" s="1"/>
  <c r="I233" i="1"/>
  <c r="K233" i="1" s="1"/>
  <c r="I240" i="1"/>
  <c r="K240" i="1" s="1"/>
  <c r="I257" i="1"/>
  <c r="K257" i="1" s="1"/>
  <c r="I278" i="1"/>
  <c r="K278" i="1" s="1"/>
  <c r="I281" i="1"/>
  <c r="K281" i="1" s="1"/>
  <c r="I38" i="1"/>
  <c r="K38" i="1" s="1"/>
  <c r="I86" i="1"/>
  <c r="K86" i="1" s="1"/>
  <c r="I95" i="1"/>
  <c r="K95" i="1" s="1"/>
  <c r="I135" i="1"/>
  <c r="K135" i="1" s="1"/>
  <c r="I137" i="1"/>
  <c r="K137" i="1" s="1"/>
  <c r="I166" i="1"/>
  <c r="K166" i="1" s="1"/>
  <c r="I167" i="1"/>
  <c r="K167" i="1" s="1"/>
  <c r="I265" i="1"/>
  <c r="K265" i="1" s="1"/>
  <c r="I8" i="1"/>
  <c r="K8" i="1" s="1"/>
  <c r="I13" i="1"/>
  <c r="K13" i="1" s="1"/>
  <c r="I14" i="1"/>
  <c r="K14" i="1" s="1"/>
  <c r="I20" i="1"/>
  <c r="K20" i="1" s="1"/>
  <c r="I30" i="1"/>
  <c r="K30" i="1" s="1"/>
  <c r="I33" i="1"/>
  <c r="K33" i="1" s="1"/>
  <c r="I36" i="1"/>
  <c r="K36" i="1" s="1"/>
  <c r="I40" i="1"/>
  <c r="K40" i="1" s="1"/>
  <c r="I45" i="1"/>
  <c r="K45" i="1" s="1"/>
  <c r="I46" i="1"/>
  <c r="K46" i="1" s="1"/>
  <c r="I60" i="1"/>
  <c r="K60" i="1" s="1"/>
  <c r="I61" i="1"/>
  <c r="K61" i="1" s="1"/>
  <c r="I62" i="1"/>
  <c r="K62" i="1" s="1"/>
  <c r="I65" i="1"/>
  <c r="K65" i="1" s="1"/>
  <c r="I72" i="1"/>
  <c r="K72" i="1" s="1"/>
  <c r="I77" i="1"/>
  <c r="K77" i="1" s="1"/>
  <c r="I78" i="1"/>
  <c r="K78" i="1" s="1"/>
  <c r="I80" i="1"/>
  <c r="K80" i="1" s="1"/>
  <c r="I81" i="1"/>
  <c r="K81" i="1" s="1"/>
  <c r="I84" i="1"/>
  <c r="K84" i="1" s="1"/>
  <c r="I93" i="1"/>
  <c r="K93" i="1" s="1"/>
  <c r="I94" i="1"/>
  <c r="K94" i="1" s="1"/>
  <c r="I97" i="1"/>
  <c r="K97" i="1" s="1"/>
  <c r="I110" i="1"/>
  <c r="K110" i="1" s="1"/>
  <c r="I113" i="1"/>
  <c r="K113" i="1" s="1"/>
  <c r="I123" i="1"/>
  <c r="K123" i="1" s="1"/>
  <c r="I124" i="1"/>
  <c r="K124" i="1" s="1"/>
  <c r="I126" i="1"/>
  <c r="K126" i="1" s="1"/>
  <c r="I136" i="1"/>
  <c r="K136" i="1" s="1"/>
  <c r="I139" i="1"/>
  <c r="K139" i="1" s="1"/>
  <c r="I140" i="1"/>
  <c r="K140" i="1" s="1"/>
  <c r="I142" i="1"/>
  <c r="K142" i="1" s="1"/>
  <c r="I158" i="1"/>
  <c r="K158" i="1" s="1"/>
  <c r="I165" i="1"/>
  <c r="K165" i="1" s="1"/>
  <c r="I172" i="1"/>
  <c r="K172" i="1" s="1"/>
  <c r="I173" i="1"/>
  <c r="K173" i="1" s="1"/>
  <c r="I174" i="1"/>
  <c r="K174" i="1" s="1"/>
  <c r="I187" i="1"/>
  <c r="K187" i="1" s="1"/>
  <c r="I188" i="1"/>
  <c r="K188" i="1" s="1"/>
  <c r="I189" i="1"/>
  <c r="K189" i="1" s="1"/>
  <c r="I190" i="1"/>
  <c r="K190" i="1" s="1"/>
  <c r="I200" i="1"/>
  <c r="K200" i="1" s="1"/>
  <c r="I205" i="1"/>
  <c r="K205" i="1" s="1"/>
  <c r="I206" i="1"/>
  <c r="K206" i="1" s="1"/>
  <c r="I209" i="1"/>
  <c r="K209" i="1" s="1"/>
  <c r="I213" i="1"/>
  <c r="K213" i="1" s="1"/>
  <c r="I222" i="1"/>
  <c r="K222" i="1" s="1"/>
  <c r="I236" i="1"/>
  <c r="K236" i="1" s="1"/>
  <c r="I238" i="1"/>
  <c r="K238" i="1" s="1"/>
  <c r="I241" i="1"/>
  <c r="K241" i="1" s="1"/>
  <c r="I244" i="1"/>
  <c r="K244" i="1" s="1"/>
  <c r="I248" i="1"/>
  <c r="K248" i="1" s="1"/>
  <c r="I252" i="1"/>
  <c r="K252" i="1" s="1"/>
  <c r="I253" i="1"/>
  <c r="K253" i="1" s="1"/>
  <c r="I254" i="1"/>
  <c r="K254" i="1" s="1"/>
  <c r="I256" i="1"/>
  <c r="K256" i="1" s="1"/>
  <c r="I268" i="1"/>
  <c r="K268" i="1" s="1"/>
  <c r="I270" i="1"/>
  <c r="K270" i="1" s="1"/>
  <c r="I273" i="1"/>
  <c r="K273" i="1" s="1"/>
  <c r="I280" i="1"/>
  <c r="K280" i="1" s="1"/>
  <c r="D11" i="1"/>
  <c r="H11" i="1"/>
  <c r="I11" i="1" s="1"/>
  <c r="K11" i="1" s="1"/>
</calcChain>
</file>

<file path=xl/sharedStrings.xml><?xml version="1.0" encoding="utf-8"?>
<sst xmlns="http://schemas.openxmlformats.org/spreadsheetml/2006/main" count="244" uniqueCount="156">
  <si>
    <t>Age scale is reported in Sigl et al., Nature, 2015.</t>
  </si>
  <si>
    <t>CE</t>
  </si>
  <si>
    <t>AVS-2k</t>
  </si>
  <si>
    <t>Year</t>
  </si>
  <si>
    <t xml:space="preserve">Source </t>
  </si>
  <si>
    <t>GREENLAND</t>
  </si>
  <si>
    <t>ANTARCTICA</t>
  </si>
  <si>
    <t>1, tropical; 2, NH; 3 SH</t>
  </si>
  <si>
    <t>Sulfate [kg km-2]</t>
  </si>
  <si>
    <t>estimated uncertainty [kg km-2]</t>
  </si>
  <si>
    <t>W [m-2]</t>
  </si>
  <si>
    <t>estimated uncertainty [W m-2]</t>
  </si>
  <si>
    <t>Global forcing (Crowley 2013) (time-integrated, large tropical eruptions, 1600-2000)</t>
  </si>
  <si>
    <t>Antarctica</t>
  </si>
  <si>
    <t>B40+WDC</t>
  </si>
  <si>
    <t>before 1 CE</t>
  </si>
  <si>
    <t>1-2000 CE</t>
  </si>
  <si>
    <t>Greenland</t>
  </si>
  <si>
    <t>NEEM-2011-S1+NGRIP</t>
  </si>
  <si>
    <t>86-2000 CE</t>
  </si>
  <si>
    <t>NEEM</t>
  </si>
  <si>
    <t>before 86 CE</t>
  </si>
  <si>
    <t>Scaling factors to estimate ice-sheet average from individual ice-core averages (used before 1 CE)</t>
  </si>
  <si>
    <t>ANTARCTICA=WDC*0.65</t>
  </si>
  <si>
    <t>ANTARCTICA=B40*1.12</t>
  </si>
  <si>
    <t>GREENLAND=NGRIP*1.00</t>
  </si>
  <si>
    <t>GREENLAND=NEEM*1.00</t>
  </si>
  <si>
    <t>Weighing for spatial representation</t>
  </si>
  <si>
    <t>GREENLAND=NEEM*0.5+NGRIP*0.5</t>
  </si>
  <si>
    <t>SH eruptions</t>
  </si>
  <si>
    <t>NH eruptions</t>
  </si>
  <si>
    <t>Calibration by scaling with Tambora 1815</t>
  </si>
  <si>
    <t>Uncertainties used</t>
  </si>
  <si>
    <t>A</t>
  </si>
  <si>
    <t>B</t>
  </si>
  <si>
    <t>Volcanic Depostion Uncertainty</t>
  </si>
  <si>
    <t>Calibration Uncertainty</t>
  </si>
  <si>
    <t>Global Forcing Uncertainty</t>
  </si>
  <si>
    <t>AVS-2k (s.e.m.) 10-30%</t>
  </si>
  <si>
    <t>25%**</t>
  </si>
  <si>
    <t>SQRT(A^2+B^2)</t>
  </si>
  <si>
    <t>constant 26%*</t>
  </si>
  <si>
    <t xml:space="preserve">Ice cores used for reconstruction </t>
  </si>
  <si>
    <t>Ice Core</t>
  </si>
  <si>
    <t>Time Period</t>
  </si>
  <si>
    <t>N</t>
  </si>
  <si>
    <t>1&lt;N&lt;2</t>
  </si>
  <si>
    <t>8&lt;N&lt;14</t>
  </si>
  <si>
    <t>N=1</t>
  </si>
  <si>
    <t>[Sigl et al., 2014]</t>
  </si>
  <si>
    <t>[Sigl et al., 2013; Plummer et al., 2012]</t>
  </si>
  <si>
    <t>Tropical eruptions</t>
  </si>
  <si>
    <r>
      <t>NH loading (Tambora) + SH loading (Tambora) = -17.2 W/m-2 (time integrated forcing from 1815-1820 using [</t>
    </r>
    <r>
      <rPr>
        <i/>
        <sz val="11"/>
        <rFont val="Calibri"/>
        <family val="2"/>
        <scheme val="minor"/>
      </rPr>
      <t>Crowley &amp; Unterman, 2013</t>
    </r>
    <r>
      <rPr>
        <sz val="11"/>
        <rFont val="Calibri"/>
        <family val="2"/>
        <scheme val="minor"/>
      </rPr>
      <t xml:space="preserve"> data reported in </t>
    </r>
    <r>
      <rPr>
        <i/>
        <sz val="11"/>
        <rFont val="Calibri"/>
        <family val="2"/>
        <scheme val="minor"/>
      </rPr>
      <t>Schmidt et al., 2012</t>
    </r>
    <r>
      <rPr>
        <sz val="11"/>
        <rFont val="Calibri"/>
        <family val="2"/>
        <scheme val="minor"/>
      </rPr>
      <t>], assuming radiative forcing scales linear to aerosol loading</t>
    </r>
  </si>
  <si>
    <r>
      <t xml:space="preserve">* this is based on regression analysis between AVS-2k (the ice-sheet average) and single ice-core records ( e.g. WDC or B40), and of NEEM+NGRIP vs. Greenland average values used by </t>
    </r>
    <r>
      <rPr>
        <i/>
        <sz val="8"/>
        <rFont val="Calibri"/>
        <family val="2"/>
        <scheme val="minor"/>
      </rPr>
      <t>Crowley &amp; Unterman</t>
    </r>
    <r>
      <rPr>
        <sz val="8"/>
        <rFont val="Calibri"/>
        <family val="2"/>
        <scheme val="minor"/>
      </rPr>
      <t xml:space="preserve"> [2013]</t>
    </r>
  </si>
  <si>
    <t>constant 26%* (50%; 20th century)</t>
  </si>
  <si>
    <t>Sigl, M., et al. (2013), A new bipolar ice core record of volcanism from WAIS Divide and NEEM and implications for climate forcing of the last 2000 years, J Geophys Res-Atmos, 118(3), 1151-1169, doi:Doi 10.1029/2012jd018603.</t>
  </si>
  <si>
    <t>References</t>
  </si>
  <si>
    <r>
      <t xml:space="preserve">Sigl, M., et al. (2014), Insights from Antarctica on volcanic forcing during the Common Era, </t>
    </r>
    <r>
      <rPr>
        <i/>
        <sz val="11"/>
        <color theme="1"/>
        <rFont val="Calibri"/>
        <family val="2"/>
        <scheme val="minor"/>
      </rPr>
      <t>Nat Clim Change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(8), 693-697.</t>
    </r>
  </si>
  <si>
    <t>Plummer, C. T., M. A. J. Curran, T. D. van Ommen, S. O. Rasmussen, A. D. Moy, T. R. Vance, H. B. Clausen, B. M. Vinther, and P. A. Mayewski (2012), An independently dated 2000-yr volcanic record from Law Dome, East Antarctica, including a new perspective on the dating of the 1450s CE eruption of Kuwae, Vanuatu, Clim Past, 8(6), 1929-1940, doi:DOI 10.5194/cp-8-1929-2012.</t>
  </si>
  <si>
    <t>Gao, C. H., L. Oman, A. Robock, and G. L. Stenchikov (2007), Atmospheric volcanic loading derived from bipolar ice cores: Accounting for the spatial distribution of volcanic deposition, J Geophys Res-Atmos, 112(D9), doi:Artn D09109 Doi 10.1029/2006jd007461.</t>
  </si>
  <si>
    <t xml:space="preserve">Crowley, T. J., and M. B. Unterman (2013), Technical details concerning development of a 1200-yr proxy index of global volcanism, Earth System Science Data, 5 187-197, doi:doi:10.5194/essd-5-187-2013 </t>
  </si>
  <si>
    <t>Schmidt, G. A., et al. (2012), Climate forcing reconstructions for use in PMIP simulations of the Last Millennium (v1.1), Geosci Model Dev, 5(1), 185-191, doi:DOI 10.5194/gmd-5-185-2012.</t>
  </si>
  <si>
    <r>
      <t xml:space="preserve">NH loading = 1*flux(Greenland); SH loading = 1*flux(Antarctica); </t>
    </r>
    <r>
      <rPr>
        <i/>
        <sz val="11"/>
        <rFont val="Calibri"/>
        <family val="2"/>
        <scheme val="minor"/>
      </rPr>
      <t>[Gao et al., 2007]</t>
    </r>
  </si>
  <si>
    <t>SH Loading = 1*flux(Antarctica)</t>
  </si>
  <si>
    <r>
      <t xml:space="preserve">NH Loading = 0.57*flux(Greenland); </t>
    </r>
    <r>
      <rPr>
        <i/>
        <sz val="11"/>
        <rFont val="Calibri"/>
        <family val="2"/>
        <scheme val="minor"/>
      </rPr>
      <t>[Gao et al., 2007]</t>
    </r>
  </si>
  <si>
    <t xml:space="preserve">Scaling factors to estimate hemipheric sulfate loading from ice-sheet average deposition flux </t>
  </si>
  <si>
    <t>Reference</t>
  </si>
  <si>
    <t>** this is based on Gao et al. 2007</t>
  </si>
  <si>
    <t>Average volcanic sulfate deposition for Greenland and Antarctica and inferred global volcanic (aerosol) forcing (GVF)</t>
  </si>
  <si>
    <t>Global volcanic forcing (GVF)</t>
  </si>
  <si>
    <t>GVF</t>
  </si>
  <si>
    <r>
      <t xml:space="preserve">Shown are also reconstructed global volcanic forcing values for large tropical eruptions (1600-2000 CE) from </t>
    </r>
    <r>
      <rPr>
        <i/>
        <sz val="11"/>
        <color theme="1"/>
        <rFont val="Calibri"/>
        <family val="2"/>
        <scheme val="minor"/>
      </rPr>
      <t>Crowley &amp; Unterman</t>
    </r>
    <r>
      <rPr>
        <sz val="11"/>
        <color theme="1"/>
        <rFont val="Calibri"/>
        <family val="2"/>
        <scheme val="minor"/>
      </rPr>
      <t xml:space="preserve"> [2013], integrated and aligned to GVF</t>
    </r>
  </si>
  <si>
    <r>
      <t xml:space="preserve">ANTARCTICA=WDC*0.2+B40*0.8 </t>
    </r>
    <r>
      <rPr>
        <i/>
        <sz val="11"/>
        <rFont val="Calibri"/>
        <family val="2"/>
        <scheme val="minor"/>
      </rPr>
      <t>[Sigl et al., 2014]</t>
    </r>
  </si>
  <si>
    <t>1 - Volcanic_Forcing</t>
  </si>
  <si>
    <t>2 - Volcanic_Forcing_Methods</t>
  </si>
  <si>
    <t>3 - NEEM2011S1_Tephra</t>
  </si>
  <si>
    <t xml:space="preserve">Full geochemical data suite for tephra sample QUB-1859. Where shard size permitted, multiple points were analyzed on individual shards. Selected published data are presented </t>
  </si>
  <si>
    <t xml:space="preserve">for comparison, as well as secondary glass standards measured alongside the QUB-1859 analyses. </t>
  </si>
  <si>
    <r>
      <t>SiO</t>
    </r>
    <r>
      <rPr>
        <b/>
        <vertAlign val="subscript"/>
        <sz val="10"/>
        <color theme="1"/>
        <rFont val="Calibri"/>
        <family val="2"/>
        <scheme val="minor"/>
      </rPr>
      <t>2</t>
    </r>
  </si>
  <si>
    <r>
      <t>TiO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 xml:space="preserve"> </t>
    </r>
  </si>
  <si>
    <r>
      <t>Al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O</t>
    </r>
    <r>
      <rPr>
        <b/>
        <vertAlign val="sub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 xml:space="preserve"> </t>
    </r>
  </si>
  <si>
    <r>
      <t>FeO</t>
    </r>
    <r>
      <rPr>
        <b/>
        <vertAlign val="subscript"/>
        <sz val="10"/>
        <rFont val="Calibri"/>
        <family val="2"/>
        <scheme val="minor"/>
      </rPr>
      <t>total</t>
    </r>
  </si>
  <si>
    <t>MnO</t>
  </si>
  <si>
    <t>MgO</t>
  </si>
  <si>
    <t>CaO</t>
  </si>
  <si>
    <r>
      <t>Na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 xml:space="preserve">O </t>
    </r>
  </si>
  <si>
    <r>
      <t>K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O</t>
    </r>
  </si>
  <si>
    <r>
      <t>P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O</t>
    </r>
    <r>
      <rPr>
        <b/>
        <vertAlign val="subscript"/>
        <sz val="10"/>
        <color theme="1"/>
        <rFont val="Calibri"/>
        <family val="2"/>
        <scheme val="minor"/>
      </rPr>
      <t>5</t>
    </r>
  </si>
  <si>
    <t>Cl</t>
  </si>
  <si>
    <t>Anal. total</t>
  </si>
  <si>
    <t>Anal. session</t>
  </si>
  <si>
    <t>Comment</t>
  </si>
  <si>
    <t>QUB-1859, NEEM-2011-S1</t>
  </si>
  <si>
    <t>Shard 1</t>
  </si>
  <si>
    <t>cf. Inyo/Mono Craters rhyolite</t>
  </si>
  <si>
    <t>Shard 10</t>
  </si>
  <si>
    <t>Shard 11</t>
  </si>
  <si>
    <t>Shard 12</t>
  </si>
  <si>
    <t>Shard 2</t>
  </si>
  <si>
    <t>cf. Glass Creek/Deadman flow Juvenile Pumice, Inyo Volcanic Chain</t>
  </si>
  <si>
    <t>Shard 13</t>
  </si>
  <si>
    <t>-</t>
  </si>
  <si>
    <t>cf. Upper Finlay tephra, believed to derive from Mount Edziza Complex?</t>
  </si>
  <si>
    <t>Shard 3</t>
  </si>
  <si>
    <t>Shard 4</t>
  </si>
  <si>
    <t>Shard 5</t>
  </si>
  <si>
    <t>cf. Aniakchak</t>
  </si>
  <si>
    <t>Shard 7</t>
  </si>
  <si>
    <t>Shard 8</t>
  </si>
  <si>
    <t>COMPARATIVE DATA</t>
  </si>
  <si>
    <t>Cam 81</t>
  </si>
  <si>
    <t>Inyo rhyolite (Lajoie 1968, cited in Bursik et al. 2014)</t>
  </si>
  <si>
    <t>Cam 86</t>
  </si>
  <si>
    <t>Inyo rhyolite, Glass Creek Flow (Lajoie 1968, cited in Bursik et al. 2014)</t>
  </si>
  <si>
    <t>Cam 93</t>
  </si>
  <si>
    <t>Inyo rhyolite, South Deadman Dome (Lajoie 1968, cited in Bursik et al. 2014)</t>
  </si>
  <si>
    <t>Cam 99</t>
  </si>
  <si>
    <t>Mono Craters rhyolite (Lajoie 1968, cited in Bursik et al. 2014)</t>
  </si>
  <si>
    <t>SS3-3</t>
  </si>
  <si>
    <t>Glass Creek flow FP Juvenile Pumice (Sampson and Cameron 1987)</t>
  </si>
  <si>
    <t>SS5-2</t>
  </si>
  <si>
    <t>Deadman flow FP Juvenile Pumice (Sampson and Cameron 1987)</t>
  </si>
  <si>
    <t>SS5-3</t>
  </si>
  <si>
    <t>SS6-1</t>
  </si>
  <si>
    <t>UA1143 (n=41)</t>
  </si>
  <si>
    <t>mean</t>
  </si>
  <si>
    <t>Upper Finlay (Lakeman et al. 2008)</t>
  </si>
  <si>
    <t>SD</t>
  </si>
  <si>
    <t>UA1164 (n=70)</t>
  </si>
  <si>
    <t>UA1169 (n=59)</t>
  </si>
  <si>
    <t>UA1171 (n=8)</t>
  </si>
  <si>
    <t>UA1602 (n=16)</t>
  </si>
  <si>
    <t>Aniakchak reference data (Kaufman et al. 2012)</t>
  </si>
  <si>
    <t>SECONDARY GLASS STANDARDS</t>
  </si>
  <si>
    <t>Lipari 4 Nov. 2013</t>
  </si>
  <si>
    <t>(n=3)</t>
  </si>
  <si>
    <t>Atho 4 Nov. 2013</t>
  </si>
  <si>
    <t>(n=7)</t>
  </si>
  <si>
    <t>Lipari 16 Dec., 2013</t>
  </si>
  <si>
    <t>(n=8)</t>
  </si>
  <si>
    <t>Atho 16 Dec. 2013</t>
  </si>
  <si>
    <t>(n=5)</t>
  </si>
  <si>
    <t>Atho 4 Nov. 2014</t>
  </si>
  <si>
    <t xml:space="preserve">Lipari </t>
  </si>
  <si>
    <t>recommended values (Kuehn et al. 2011)</t>
  </si>
  <si>
    <t xml:space="preserve">ATho </t>
  </si>
  <si>
    <t>recommended values (Óskarsson et al. 1982)</t>
  </si>
  <si>
    <t xml:space="preserve">Tephra analysis of elemental composition of recovered volcanic glass shards determined by electron microprobe analysis (EPMA) at Queen's University Belfast. Tephra particles (n ≥17) were isolated from a sample of ice (327.17–327.25 m depth, 251 g) corresponding to the sulfate spike at 536 CE. </t>
  </si>
  <si>
    <t>Shown are best estimates of the timing of initial sulfate deposition, source attribution to either northern hemisphere (high-latitude), tropical and southern hemisphere (high-latitude) eruptions, event-integrated volcanic sulfate deposition for Greenland and Antarctica, and estimates of global volcanic forcing</t>
  </si>
  <si>
    <t>Summary of the applied methodology to estimate global volcanic forcing from ice-core reconstructed sulfate deposition</t>
  </si>
  <si>
    <t>File includes data describing the reconstruction of  volcanci forcing and selected tephra analysis reported in Sigl et al., Nature, 2015.</t>
  </si>
  <si>
    <t>Total loading</t>
  </si>
  <si>
    <t>Tg of SO4</t>
  </si>
  <si>
    <t>Test reconstructed forcing</t>
  </si>
  <si>
    <t>test forcing diff (%)</t>
  </si>
  <si>
    <t>GREENLAND, corrected for 1920-1978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</si>
</sst>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809]dd\ mmmm\ yy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i/>
      <sz val="8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</cellStyleXfs>
  <cellXfs count="73">
    <xf numFmtId="0" fontId="0" fillId="0" borderId="0" xfId="0"/>
    <xf numFmtId="0" fontId="16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19" fillId="0" borderId="0" xfId="0" applyFont="1"/>
    <xf numFmtId="0" fontId="20" fillId="0" borderId="0" xfId="0" applyFont="1"/>
    <xf numFmtId="9" fontId="20" fillId="0" borderId="0" xfId="0" applyNumberFormat="1" applyFont="1"/>
    <xf numFmtId="9" fontId="21" fillId="0" borderId="0" xfId="0" applyNumberFormat="1" applyFont="1"/>
    <xf numFmtId="0" fontId="20" fillId="0" borderId="0" xfId="0" applyFont="1" applyAlignment="1">
      <alignment horizontal="left"/>
    </xf>
    <xf numFmtId="0" fontId="22" fillId="0" borderId="0" xfId="0" applyFont="1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5" fillId="0" borderId="11" xfId="42" applyFont="1" applyBorder="1" applyAlignment="1">
      <alignment horizontal="center" vertical="center"/>
    </xf>
    <xf numFmtId="0" fontId="26" fillId="0" borderId="11" xfId="42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5" fillId="33" borderId="0" xfId="42" applyFont="1" applyFill="1"/>
    <xf numFmtId="0" fontId="26" fillId="33" borderId="0" xfId="42" applyFont="1" applyFill="1" applyAlignment="1">
      <alignment horizontal="center"/>
    </xf>
    <xf numFmtId="0" fontId="28" fillId="33" borderId="0" xfId="0" applyFont="1" applyFill="1" applyAlignment="1">
      <alignment horizontal="center" vertical="center"/>
    </xf>
    <xf numFmtId="0" fontId="28" fillId="33" borderId="0" xfId="0" applyFont="1" applyFill="1" applyAlignment="1">
      <alignment horizontal="center"/>
    </xf>
    <xf numFmtId="0" fontId="28" fillId="33" borderId="0" xfId="0" applyFont="1" applyFill="1"/>
    <xf numFmtId="0" fontId="25" fillId="0" borderId="0" xfId="42" applyFont="1"/>
    <xf numFmtId="2" fontId="25" fillId="0" borderId="0" xfId="42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15" fontId="30" fillId="0" borderId="0" xfId="0" applyNumberFormat="1" applyFont="1" applyAlignment="1">
      <alignment horizontal="center"/>
    </xf>
    <xf numFmtId="0" fontId="30" fillId="0" borderId="0" xfId="0" applyFont="1"/>
    <xf numFmtId="0" fontId="25" fillId="0" borderId="10" xfId="42" applyFont="1" applyBorder="1"/>
    <xf numFmtId="2" fontId="25" fillId="0" borderId="10" xfId="42" applyNumberFormat="1" applyFont="1" applyBorder="1" applyAlignment="1">
      <alignment horizontal="center"/>
    </xf>
    <xf numFmtId="2" fontId="30" fillId="0" borderId="10" xfId="0" applyNumberFormat="1" applyFont="1" applyBorder="1" applyAlignment="1">
      <alignment horizontal="center"/>
    </xf>
    <xf numFmtId="15" fontId="30" fillId="0" borderId="10" xfId="0" applyNumberFormat="1" applyFont="1" applyBorder="1" applyAlignment="1">
      <alignment horizontal="center"/>
    </xf>
    <xf numFmtId="0" fontId="30" fillId="0" borderId="10" xfId="0" applyFont="1" applyBorder="1"/>
    <xf numFmtId="15" fontId="30" fillId="0" borderId="12" xfId="0" applyNumberFormat="1" applyFont="1" applyBorder="1" applyAlignment="1">
      <alignment horizontal="center"/>
    </xf>
    <xf numFmtId="0" fontId="30" fillId="0" borderId="12" xfId="0" applyFont="1" applyBorder="1"/>
    <xf numFmtId="0" fontId="25" fillId="0" borderId="0" xfId="0" applyFont="1"/>
    <xf numFmtId="2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10" xfId="0" applyFont="1" applyBorder="1"/>
    <xf numFmtId="2" fontId="25" fillId="0" borderId="10" xfId="0" applyNumberFormat="1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15" fontId="25" fillId="0" borderId="10" xfId="0" applyNumberFormat="1" applyFont="1" applyBorder="1" applyAlignment="1">
      <alignment horizontal="center"/>
    </xf>
    <xf numFmtId="0" fontId="25" fillId="0" borderId="12" xfId="0" applyFont="1" applyBorder="1"/>
    <xf numFmtId="2" fontId="25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15" fontId="25" fillId="0" borderId="12" xfId="0" applyNumberFormat="1" applyFont="1" applyBorder="1" applyAlignment="1">
      <alignment horizontal="center"/>
    </xf>
    <xf numFmtId="0" fontId="25" fillId="0" borderId="0" xfId="42" applyFont="1" applyAlignment="1">
      <alignment horizontal="center"/>
    </xf>
    <xf numFmtId="0" fontId="25" fillId="0" borderId="10" xfId="42" applyFont="1" applyBorder="1" applyAlignment="1">
      <alignment horizontal="center"/>
    </xf>
    <xf numFmtId="2" fontId="25" fillId="0" borderId="12" xfId="42" applyNumberFormat="1" applyFont="1" applyBorder="1" applyAlignment="1">
      <alignment horizontal="center"/>
    </xf>
    <xf numFmtId="0" fontId="30" fillId="33" borderId="0" xfId="0" applyFont="1" applyFill="1" applyAlignment="1">
      <alignment horizontal="center"/>
    </xf>
    <xf numFmtId="0" fontId="30" fillId="33" borderId="0" xfId="0" applyFont="1" applyFill="1"/>
    <xf numFmtId="0" fontId="30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10" xfId="0" applyFont="1" applyBorder="1" applyAlignment="1">
      <alignment horizontal="left"/>
    </xf>
    <xf numFmtId="0" fontId="30" fillId="0" borderId="10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0" xfId="0" applyFont="1" applyBorder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165" fontId="30" fillId="0" borderId="0" xfId="0" applyNumberFormat="1" applyFont="1" applyAlignment="1">
      <alignment horizontal="center"/>
    </xf>
    <xf numFmtId="0" fontId="31" fillId="0" borderId="10" xfId="0" applyFont="1" applyBorder="1"/>
    <xf numFmtId="2" fontId="30" fillId="0" borderId="0" xfId="0" applyNumberFormat="1" applyFont="1"/>
    <xf numFmtId="2" fontId="31" fillId="0" borderId="10" xfId="0" applyNumberFormat="1" applyFont="1" applyBorder="1"/>
    <xf numFmtId="2" fontId="30" fillId="0" borderId="0" xfId="43" applyNumberFormat="1" applyFont="1" applyAlignment="1">
      <alignment horizontal="center" vertical="center"/>
    </xf>
    <xf numFmtId="0" fontId="30" fillId="0" borderId="0" xfId="43" applyFont="1" applyAlignment="1">
      <alignment horizontal="left" vertical="center"/>
    </xf>
    <xf numFmtId="0" fontId="25" fillId="0" borderId="0" xfId="43" applyFont="1" applyAlignment="1">
      <alignment horizontal="left" vertical="center"/>
    </xf>
    <xf numFmtId="0" fontId="30" fillId="0" borderId="14" xfId="0" applyFont="1" applyBorder="1"/>
    <xf numFmtId="2" fontId="30" fillId="0" borderId="14" xfId="43" applyNumberFormat="1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14" xfId="43" applyFont="1" applyBorder="1"/>
    <xf numFmtId="165" fontId="30" fillId="0" borderId="14" xfId="0" applyNumberFormat="1" applyFont="1" applyBorder="1" applyAlignment="1">
      <alignment horizontal="center"/>
    </xf>
    <xf numFmtId="0" fontId="25" fillId="0" borderId="14" xfId="43" applyFont="1" applyBorder="1"/>
    <xf numFmtId="0" fontId="30" fillId="33" borderId="0" xfId="0" applyFont="1" applyFill="1"/>
    <xf numFmtId="0" fontId="30" fillId="33" borderId="13" xfId="0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 xr:uid="{00000000-0005-0000-0000-000025000000}"/>
    <cellStyle name="Normal 5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workbookViewId="0">
      <selection activeCell="G2" sqref="G2"/>
    </sheetView>
  </sheetViews>
  <sheetFormatPr defaultRowHeight="14.4" x14ac:dyDescent="0.55000000000000004"/>
  <sheetData>
    <row r="1" spans="1:1" x14ac:dyDescent="0.55000000000000004">
      <c r="A1" s="1" t="s">
        <v>150</v>
      </c>
    </row>
    <row r="3" spans="1:1" x14ac:dyDescent="0.55000000000000004">
      <c r="A3" s="1" t="s">
        <v>73</v>
      </c>
    </row>
    <row r="4" spans="1:1" x14ac:dyDescent="0.55000000000000004">
      <c r="A4" t="s">
        <v>68</v>
      </c>
    </row>
    <row r="5" spans="1:1" x14ac:dyDescent="0.55000000000000004">
      <c r="A5" t="s">
        <v>0</v>
      </c>
    </row>
    <row r="6" spans="1:1" x14ac:dyDescent="0.55000000000000004">
      <c r="A6" t="s">
        <v>148</v>
      </c>
    </row>
    <row r="7" spans="1:1" x14ac:dyDescent="0.55000000000000004">
      <c r="A7" t="s">
        <v>71</v>
      </c>
    </row>
    <row r="9" spans="1:1" x14ac:dyDescent="0.55000000000000004">
      <c r="A9" s="1" t="s">
        <v>74</v>
      </c>
    </row>
    <row r="10" spans="1:1" x14ac:dyDescent="0.55000000000000004">
      <c r="A10" t="s">
        <v>149</v>
      </c>
    </row>
    <row r="12" spans="1:1" x14ac:dyDescent="0.55000000000000004">
      <c r="A12" s="1" t="s">
        <v>75</v>
      </c>
    </row>
    <row r="13" spans="1:1" x14ac:dyDescent="0.55000000000000004">
      <c r="A13" t="s">
        <v>147</v>
      </c>
    </row>
    <row r="14" spans="1:1" x14ac:dyDescent="0.55000000000000004">
      <c r="A14" s="1"/>
    </row>
    <row r="19" spans="1:1" x14ac:dyDescent="0.55000000000000004">
      <c r="A19" s="1"/>
    </row>
    <row r="22" spans="1:1" x14ac:dyDescent="0.55000000000000004">
      <c r="A22" s="1"/>
    </row>
    <row r="27" spans="1:1" x14ac:dyDescent="0.55000000000000004">
      <c r="A27" s="1"/>
    </row>
    <row r="31" spans="1:1" x14ac:dyDescent="0.55000000000000004">
      <c r="A31" s="1"/>
    </row>
    <row r="36" spans="1:1" x14ac:dyDescent="0.55000000000000004">
      <c r="A36" s="1"/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8"/>
  <sheetViews>
    <sheetView tabSelected="1" workbookViewId="0">
      <selection activeCell="H7" sqref="H7"/>
    </sheetView>
  </sheetViews>
  <sheetFormatPr defaultRowHeight="14.4" x14ac:dyDescent="0.55000000000000004"/>
  <cols>
    <col min="1" max="1" width="5" bestFit="1" customWidth="1"/>
    <col min="2" max="2" width="20.41796875" bestFit="1" customWidth="1"/>
    <col min="3" max="4" width="16.15625" bestFit="1" customWidth="1"/>
    <col min="5" max="5" width="30" bestFit="1" customWidth="1"/>
    <col min="6" max="6" width="16.15625" bestFit="1" customWidth="1"/>
    <col min="7" max="7" width="30" bestFit="1" customWidth="1"/>
    <col min="8" max="9" width="30" customWidth="1"/>
    <col min="10" max="10" width="26.83984375" style="3" bestFit="1" customWidth="1"/>
    <col min="11" max="11" width="26.83984375" style="3" customWidth="1"/>
    <col min="12" max="12" width="28.68359375" style="3" bestFit="1" customWidth="1"/>
    <col min="13" max="13" width="13.26171875" customWidth="1"/>
    <col min="14" max="14" width="8.15625" style="3" bestFit="1" customWidth="1"/>
  </cols>
  <sheetData>
    <row r="1" spans="1:15" x14ac:dyDescent="0.55000000000000004">
      <c r="A1" t="s">
        <v>3</v>
      </c>
      <c r="B1" t="s">
        <v>4</v>
      </c>
      <c r="C1" t="s">
        <v>5</v>
      </c>
      <c r="D1" t="s">
        <v>155</v>
      </c>
      <c r="E1" t="s">
        <v>5</v>
      </c>
      <c r="F1" t="s">
        <v>6</v>
      </c>
      <c r="G1" t="s">
        <v>6</v>
      </c>
      <c r="H1" t="s">
        <v>151</v>
      </c>
      <c r="I1" t="s">
        <v>153</v>
      </c>
      <c r="J1" s="3" t="s">
        <v>69</v>
      </c>
      <c r="K1" s="3" t="s">
        <v>154</v>
      </c>
      <c r="L1" s="3" t="s">
        <v>70</v>
      </c>
      <c r="M1" t="s">
        <v>12</v>
      </c>
      <c r="N1"/>
    </row>
    <row r="2" spans="1:15" x14ac:dyDescent="0.55000000000000004">
      <c r="A2" s="4" t="s">
        <v>1</v>
      </c>
      <c r="B2" s="4" t="s">
        <v>7</v>
      </c>
      <c r="C2" s="4" t="s">
        <v>8</v>
      </c>
      <c r="D2" s="4" t="s">
        <v>8</v>
      </c>
      <c r="E2" s="4" t="s">
        <v>9</v>
      </c>
      <c r="F2" s="4" t="s">
        <v>8</v>
      </c>
      <c r="G2" s="4" t="s">
        <v>9</v>
      </c>
      <c r="H2" s="4" t="s">
        <v>152</v>
      </c>
      <c r="I2" s="4"/>
      <c r="J2" s="5" t="s">
        <v>10</v>
      </c>
      <c r="K2" s="5"/>
      <c r="L2" s="5" t="s">
        <v>11</v>
      </c>
      <c r="M2" s="4" t="s">
        <v>1</v>
      </c>
      <c r="N2" s="5" t="s">
        <v>10</v>
      </c>
    </row>
    <row r="3" spans="1:15" x14ac:dyDescent="0.55000000000000004">
      <c r="A3">
        <v>1991</v>
      </c>
      <c r="B3">
        <v>1</v>
      </c>
      <c r="C3" s="2">
        <v>21.4</v>
      </c>
      <c r="D3" s="2">
        <v>21.4</v>
      </c>
      <c r="E3" s="2">
        <v>10.675000000000001</v>
      </c>
      <c r="F3" s="2">
        <v>11.1</v>
      </c>
      <c r="G3" s="2">
        <v>1.4379980918034099</v>
      </c>
      <c r="H3" s="2">
        <f>IF(B3=2,D3*0.57,IF(B3=3,F3,F3+D3))</f>
        <v>32.5</v>
      </c>
      <c r="I3" s="3">
        <f>17.2*H3/85.5</f>
        <v>6.5380116959064329</v>
      </c>
      <c r="J3" s="3">
        <v>-6.49</v>
      </c>
      <c r="K3" s="3">
        <f>(J3+I3)*100/I3</f>
        <v>0.73434704830053632</v>
      </c>
      <c r="L3" s="3">
        <v>-2.7</v>
      </c>
      <c r="M3">
        <v>1991</v>
      </c>
      <c r="N3" s="3">
        <v>-4.9677999999999995</v>
      </c>
      <c r="O3" s="3"/>
    </row>
    <row r="4" spans="1:15" x14ac:dyDescent="0.55000000000000004">
      <c r="A4">
        <v>1982</v>
      </c>
      <c r="B4">
        <v>1</v>
      </c>
      <c r="C4" s="2"/>
      <c r="D4" s="2"/>
      <c r="E4" s="2"/>
      <c r="F4" s="2">
        <v>2.1</v>
      </c>
      <c r="G4" s="2">
        <v>1.0505672850980565</v>
      </c>
      <c r="H4" s="2">
        <f t="shared" ref="H4:H67" si="0">IF(B4=2,D4*0.57,IF(B4=3,F4,F4+D4))</f>
        <v>2.1</v>
      </c>
      <c r="I4" s="3">
        <f t="shared" ref="I4:I67" si="1">17.2*H4/85.5</f>
        <v>0.42245614035087714</v>
      </c>
      <c r="J4" s="3">
        <v>-0.42</v>
      </c>
      <c r="K4" s="3">
        <f t="shared" ref="K4:K67" si="2">(J4+I4)*100/I4</f>
        <v>0.58139534883720068</v>
      </c>
      <c r="L4" s="3">
        <v>-0.24</v>
      </c>
      <c r="O4" s="3"/>
    </row>
    <row r="5" spans="1:15" x14ac:dyDescent="0.55000000000000004">
      <c r="A5">
        <v>1979</v>
      </c>
      <c r="B5">
        <v>3</v>
      </c>
      <c r="C5" s="2"/>
      <c r="D5" s="2"/>
      <c r="E5" s="2"/>
      <c r="F5" s="2">
        <v>1.8</v>
      </c>
      <c r="G5" s="2">
        <v>0.89468858257252926</v>
      </c>
      <c r="H5" s="2">
        <f t="shared" si="0"/>
        <v>1.8</v>
      </c>
      <c r="I5" s="3">
        <f t="shared" si="1"/>
        <v>0.36210526315789476</v>
      </c>
      <c r="J5" s="3">
        <v>-0.36</v>
      </c>
      <c r="K5" s="3">
        <f t="shared" si="2"/>
        <v>0.58139534883722022</v>
      </c>
      <c r="L5" s="3">
        <v>-0.2</v>
      </c>
      <c r="O5" s="3"/>
    </row>
    <row r="6" spans="1:15" x14ac:dyDescent="0.55000000000000004">
      <c r="A6">
        <v>1968</v>
      </c>
      <c r="B6">
        <v>1</v>
      </c>
      <c r="C6" s="2"/>
      <c r="D6" s="2"/>
      <c r="E6" s="2"/>
      <c r="F6" s="2">
        <v>2.2000000000000002</v>
      </c>
      <c r="G6" s="2">
        <v>1.1089168809408956</v>
      </c>
      <c r="H6" s="2">
        <f t="shared" si="0"/>
        <v>2.2000000000000002</v>
      </c>
      <c r="I6" s="3">
        <f t="shared" si="1"/>
        <v>0.44257309941520473</v>
      </c>
      <c r="J6" s="3">
        <v>-0.44</v>
      </c>
      <c r="K6" s="3">
        <f t="shared" si="2"/>
        <v>0.58139534883722022</v>
      </c>
      <c r="L6" s="3">
        <v>-0.25</v>
      </c>
      <c r="O6" s="3"/>
    </row>
    <row r="7" spans="1:15" x14ac:dyDescent="0.55000000000000004">
      <c r="A7">
        <v>1964</v>
      </c>
      <c r="B7">
        <v>1</v>
      </c>
      <c r="C7" s="2">
        <v>7.2</v>
      </c>
      <c r="D7" s="2">
        <f>C7-E7</f>
        <v>3.6</v>
      </c>
      <c r="E7" s="2">
        <v>3.6</v>
      </c>
      <c r="F7" s="2">
        <v>11.5</v>
      </c>
      <c r="G7" s="2">
        <v>1.4470772671955747</v>
      </c>
      <c r="H7" s="2">
        <f t="shared" si="0"/>
        <v>15.1</v>
      </c>
      <c r="I7" s="3">
        <f t="shared" si="1"/>
        <v>3.0376608187134497</v>
      </c>
      <c r="J7" s="3">
        <v>-3.75</v>
      </c>
      <c r="K7" s="3">
        <f t="shared" si="2"/>
        <v>-23.45025411982137</v>
      </c>
      <c r="L7" s="3">
        <v>-1.22</v>
      </c>
      <c r="M7">
        <v>1964</v>
      </c>
      <c r="N7" s="3">
        <v>-2.7759</v>
      </c>
      <c r="O7" s="3"/>
    </row>
    <row r="8" spans="1:15" x14ac:dyDescent="0.55000000000000004">
      <c r="A8">
        <v>1957</v>
      </c>
      <c r="B8">
        <v>2</v>
      </c>
      <c r="C8" s="2">
        <v>8.6</v>
      </c>
      <c r="D8" s="2">
        <f t="shared" ref="D8:D13" si="3">C8-E8</f>
        <v>4.3249999999999993</v>
      </c>
      <c r="E8" s="2">
        <v>4.2750000000000004</v>
      </c>
      <c r="F8" s="2"/>
      <c r="G8" s="2"/>
      <c r="H8" s="2">
        <f t="shared" si="0"/>
        <v>2.4652499999999993</v>
      </c>
      <c r="I8" s="3">
        <f t="shared" si="1"/>
        <v>0.49593333333333312</v>
      </c>
      <c r="J8" s="3">
        <v>-0.98</v>
      </c>
      <c r="K8" s="3">
        <f t="shared" si="2"/>
        <v>-97.607205269525565</v>
      </c>
      <c r="L8" s="3">
        <v>-0.55000000000000004</v>
      </c>
      <c r="O8" s="3"/>
    </row>
    <row r="9" spans="1:15" x14ac:dyDescent="0.55000000000000004">
      <c r="A9">
        <v>1947</v>
      </c>
      <c r="B9">
        <v>2</v>
      </c>
      <c r="C9" s="2">
        <v>5.2</v>
      </c>
      <c r="D9" s="2">
        <f t="shared" si="3"/>
        <v>2.6</v>
      </c>
      <c r="E9" s="2">
        <v>2.6</v>
      </c>
      <c r="F9" s="2"/>
      <c r="G9" s="2"/>
      <c r="H9" s="2">
        <f t="shared" si="0"/>
        <v>1.482</v>
      </c>
      <c r="I9" s="3">
        <f t="shared" si="1"/>
        <v>0.29813333333333331</v>
      </c>
      <c r="J9" s="3">
        <v>-0.59</v>
      </c>
      <c r="K9" s="3">
        <f t="shared" si="2"/>
        <v>-97.89803220035779</v>
      </c>
      <c r="L9" s="3">
        <v>-0.33</v>
      </c>
      <c r="O9" s="3"/>
    </row>
    <row r="10" spans="1:15" x14ac:dyDescent="0.55000000000000004">
      <c r="A10">
        <v>1943</v>
      </c>
      <c r="B10">
        <v>2</v>
      </c>
      <c r="C10" s="2">
        <v>8.8000000000000007</v>
      </c>
      <c r="D10" s="2">
        <f t="shared" si="3"/>
        <v>4.4000000000000004</v>
      </c>
      <c r="E10" s="2">
        <v>4.4000000000000004</v>
      </c>
      <c r="F10" s="2"/>
      <c r="G10" s="2"/>
      <c r="H10" s="2">
        <f t="shared" si="0"/>
        <v>2.508</v>
      </c>
      <c r="I10" s="3">
        <f t="shared" si="1"/>
        <v>0.50453333333333328</v>
      </c>
      <c r="J10" s="3">
        <v>-1.76</v>
      </c>
      <c r="K10" s="3">
        <f t="shared" si="2"/>
        <v>-248.83720930232562</v>
      </c>
      <c r="L10" s="3">
        <v>-0.98</v>
      </c>
      <c r="O10" s="3"/>
    </row>
    <row r="11" spans="1:15" x14ac:dyDescent="0.55000000000000004">
      <c r="A11">
        <v>1931</v>
      </c>
      <c r="B11">
        <v>3</v>
      </c>
      <c r="C11" s="2"/>
      <c r="D11" s="2">
        <f t="shared" si="3"/>
        <v>0</v>
      </c>
      <c r="E11" s="2"/>
      <c r="F11" s="2">
        <v>1.3</v>
      </c>
      <c r="G11" s="2">
        <v>0.64972581027677345</v>
      </c>
      <c r="H11" s="2">
        <f t="shared" si="0"/>
        <v>1.3</v>
      </c>
      <c r="I11" s="3">
        <f t="shared" si="1"/>
        <v>0.26152046783625732</v>
      </c>
      <c r="J11" s="3">
        <v>-0.26</v>
      </c>
      <c r="K11" s="3">
        <f t="shared" si="2"/>
        <v>0.58139534883720967</v>
      </c>
      <c r="L11" s="3">
        <v>-0.15</v>
      </c>
      <c r="O11" s="3"/>
    </row>
    <row r="12" spans="1:15" x14ac:dyDescent="0.55000000000000004">
      <c r="A12">
        <v>1926</v>
      </c>
      <c r="B12">
        <v>2</v>
      </c>
      <c r="C12" s="2">
        <v>15.7</v>
      </c>
      <c r="D12" s="2">
        <f t="shared" si="3"/>
        <v>7.85</v>
      </c>
      <c r="E12" s="2">
        <v>7.85</v>
      </c>
      <c r="F12" s="2"/>
      <c r="G12" s="2"/>
      <c r="H12" s="2">
        <f t="shared" si="0"/>
        <v>4.474499999999999</v>
      </c>
      <c r="I12" s="3">
        <f t="shared" si="1"/>
        <v>0.90013333333333312</v>
      </c>
      <c r="J12" s="3">
        <v>-1.79</v>
      </c>
      <c r="K12" s="3">
        <f t="shared" si="2"/>
        <v>-98.859428232854441</v>
      </c>
      <c r="L12" s="3">
        <v>-1</v>
      </c>
      <c r="O12" s="3"/>
    </row>
    <row r="13" spans="1:15" x14ac:dyDescent="0.55000000000000004">
      <c r="A13">
        <v>1925</v>
      </c>
      <c r="B13">
        <v>2</v>
      </c>
      <c r="C13" s="2">
        <v>9</v>
      </c>
      <c r="D13" s="2">
        <f t="shared" si="3"/>
        <v>4.5</v>
      </c>
      <c r="E13" s="2">
        <v>4.5</v>
      </c>
      <c r="F13" s="2"/>
      <c r="G13" s="2"/>
      <c r="H13" s="2">
        <f t="shared" si="0"/>
        <v>2.5649999999999999</v>
      </c>
      <c r="I13" s="3">
        <f t="shared" si="1"/>
        <v>0.5159999999999999</v>
      </c>
      <c r="J13" s="3">
        <v>-1.03</v>
      </c>
      <c r="K13" s="3">
        <f t="shared" si="2"/>
        <v>-99.612403100775239</v>
      </c>
      <c r="L13" s="3">
        <v>-0.56999999999999995</v>
      </c>
      <c r="O13" s="3"/>
    </row>
    <row r="14" spans="1:15" x14ac:dyDescent="0.55000000000000004">
      <c r="A14">
        <v>1919</v>
      </c>
      <c r="B14">
        <v>2</v>
      </c>
      <c r="C14" s="2">
        <v>5.9</v>
      </c>
      <c r="D14" s="2">
        <v>5.9</v>
      </c>
      <c r="E14" s="2">
        <v>2.95</v>
      </c>
      <c r="F14" s="2"/>
      <c r="G14" s="2"/>
      <c r="H14" s="2">
        <f t="shared" si="0"/>
        <v>3.363</v>
      </c>
      <c r="I14" s="3">
        <f t="shared" si="1"/>
        <v>0.67653333333333332</v>
      </c>
      <c r="J14" s="3">
        <v>-0.67</v>
      </c>
      <c r="K14" s="3">
        <f t="shared" si="2"/>
        <v>0.96570752857705167</v>
      </c>
      <c r="L14" s="3">
        <v>-0.38</v>
      </c>
      <c r="O14" s="3"/>
    </row>
    <row r="15" spans="1:15" x14ac:dyDescent="0.55000000000000004">
      <c r="A15">
        <v>1912</v>
      </c>
      <c r="B15">
        <v>2</v>
      </c>
      <c r="C15" s="2">
        <v>28.6</v>
      </c>
      <c r="D15" s="2">
        <v>28.6</v>
      </c>
      <c r="E15" s="2">
        <v>14.3</v>
      </c>
      <c r="F15" s="2"/>
      <c r="G15" s="2"/>
      <c r="H15" s="2">
        <f t="shared" si="0"/>
        <v>16.302</v>
      </c>
      <c r="I15" s="3">
        <f t="shared" si="1"/>
        <v>3.2794666666666661</v>
      </c>
      <c r="J15" s="3">
        <v>-3.26</v>
      </c>
      <c r="K15" s="3">
        <f t="shared" si="2"/>
        <v>0.59359245405755923</v>
      </c>
      <c r="L15" s="3">
        <v>-1.82</v>
      </c>
      <c r="O15" s="3"/>
    </row>
    <row r="16" spans="1:15" x14ac:dyDescent="0.55000000000000004">
      <c r="A16">
        <v>1908</v>
      </c>
      <c r="B16">
        <v>2</v>
      </c>
      <c r="C16" s="2">
        <v>10.4</v>
      </c>
      <c r="D16" s="2">
        <v>10.4</v>
      </c>
      <c r="E16" s="2">
        <v>5.1749999999999998</v>
      </c>
      <c r="F16" s="2"/>
      <c r="G16" s="2"/>
      <c r="H16" s="2">
        <f t="shared" si="0"/>
        <v>5.9279999999999999</v>
      </c>
      <c r="I16" s="3">
        <f t="shared" si="1"/>
        <v>1.1925333333333332</v>
      </c>
      <c r="J16" s="3">
        <v>-1.18</v>
      </c>
      <c r="K16" s="3">
        <f t="shared" si="2"/>
        <v>1.0509838998211052</v>
      </c>
      <c r="L16" s="3">
        <v>-0.66</v>
      </c>
      <c r="O16" s="3"/>
    </row>
    <row r="17" spans="1:15" x14ac:dyDescent="0.55000000000000004">
      <c r="A17">
        <v>1903</v>
      </c>
      <c r="B17">
        <v>1</v>
      </c>
      <c r="C17" s="2"/>
      <c r="D17" s="2"/>
      <c r="E17" s="2"/>
      <c r="F17" s="2">
        <v>3.1</v>
      </c>
      <c r="G17" s="2">
        <v>0.52513261072709994</v>
      </c>
      <c r="H17" s="2">
        <f t="shared" si="0"/>
        <v>3.1</v>
      </c>
      <c r="I17" s="3">
        <f t="shared" si="1"/>
        <v>0.62362573099415208</v>
      </c>
      <c r="J17" s="3">
        <v>-0.62</v>
      </c>
      <c r="K17" s="3">
        <f t="shared" si="2"/>
        <v>0.58139534883721578</v>
      </c>
      <c r="L17" s="3">
        <v>-0.19</v>
      </c>
      <c r="O17" s="3"/>
    </row>
    <row r="18" spans="1:15" x14ac:dyDescent="0.55000000000000004">
      <c r="A18">
        <v>1890</v>
      </c>
      <c r="B18">
        <v>3</v>
      </c>
      <c r="C18" s="2"/>
      <c r="D18" s="2"/>
      <c r="E18" s="2"/>
      <c r="F18" s="2">
        <v>2.1</v>
      </c>
      <c r="G18" s="2">
        <v>1.0532906416094039</v>
      </c>
      <c r="H18" s="2">
        <f t="shared" si="0"/>
        <v>2.1</v>
      </c>
      <c r="I18" s="3">
        <f t="shared" si="1"/>
        <v>0.42245614035087714</v>
      </c>
      <c r="J18" s="3">
        <v>-0.42</v>
      </c>
      <c r="K18" s="3">
        <f t="shared" si="2"/>
        <v>0.58139534883720068</v>
      </c>
      <c r="L18" s="3">
        <v>-0.24</v>
      </c>
      <c r="O18" s="3"/>
    </row>
    <row r="19" spans="1:15" x14ac:dyDescent="0.55000000000000004">
      <c r="A19">
        <v>1887</v>
      </c>
      <c r="B19">
        <v>3</v>
      </c>
      <c r="C19" s="2"/>
      <c r="D19" s="2"/>
      <c r="E19" s="2"/>
      <c r="F19" s="2">
        <v>3.9</v>
      </c>
      <c r="G19" s="2">
        <v>1.8147190801588018</v>
      </c>
      <c r="H19" s="2">
        <f t="shared" si="0"/>
        <v>3.9</v>
      </c>
      <c r="I19" s="3">
        <f t="shared" si="1"/>
        <v>0.7845614035087719</v>
      </c>
      <c r="J19" s="3">
        <v>-0.77</v>
      </c>
      <c r="K19" s="3">
        <f t="shared" si="2"/>
        <v>1.8559928443649318</v>
      </c>
      <c r="L19" s="3">
        <v>-0.41</v>
      </c>
      <c r="O19" s="3"/>
    </row>
    <row r="20" spans="1:15" x14ac:dyDescent="0.55000000000000004">
      <c r="A20">
        <v>1884</v>
      </c>
      <c r="B20">
        <v>1</v>
      </c>
      <c r="C20" s="2">
        <v>17</v>
      </c>
      <c r="D20" s="2">
        <v>17</v>
      </c>
      <c r="E20" s="2">
        <v>4.4476800000000001</v>
      </c>
      <c r="F20" s="2">
        <v>10.4</v>
      </c>
      <c r="G20" s="2">
        <v>2.010215749215722</v>
      </c>
      <c r="H20" s="2">
        <f t="shared" si="0"/>
        <v>27.4</v>
      </c>
      <c r="I20" s="3">
        <f t="shared" si="1"/>
        <v>5.5120467836257303</v>
      </c>
      <c r="J20" s="3">
        <v>-5.48</v>
      </c>
      <c r="K20" s="3">
        <f t="shared" si="2"/>
        <v>0.58139534883718913</v>
      </c>
      <c r="L20" s="3">
        <v>-1.68</v>
      </c>
      <c r="M20">
        <v>1884</v>
      </c>
      <c r="N20" s="3">
        <v>-5.9026000000000005</v>
      </c>
      <c r="O20" s="3"/>
    </row>
    <row r="21" spans="1:15" x14ac:dyDescent="0.55000000000000004">
      <c r="A21">
        <v>1875</v>
      </c>
      <c r="B21">
        <v>2</v>
      </c>
      <c r="C21" s="2">
        <v>5</v>
      </c>
      <c r="D21" s="2">
        <v>5</v>
      </c>
      <c r="E21" s="2">
        <v>1.3120000000000001</v>
      </c>
      <c r="F21" s="2"/>
      <c r="G21" s="2"/>
      <c r="H21" s="2">
        <f t="shared" si="0"/>
        <v>2.8499999999999996</v>
      </c>
      <c r="I21" s="3">
        <f t="shared" si="1"/>
        <v>0.57333333333333325</v>
      </c>
      <c r="J21" s="3">
        <v>-0.56999999999999995</v>
      </c>
      <c r="K21" s="3">
        <f t="shared" si="2"/>
        <v>0.58139534883720345</v>
      </c>
      <c r="L21" s="3">
        <v>-0.21</v>
      </c>
      <c r="O21" s="3"/>
    </row>
    <row r="22" spans="1:15" x14ac:dyDescent="0.55000000000000004">
      <c r="A22">
        <v>1873</v>
      </c>
      <c r="B22">
        <v>2</v>
      </c>
      <c r="C22" s="2">
        <v>7.8</v>
      </c>
      <c r="D22" s="2">
        <v>7.8</v>
      </c>
      <c r="E22" s="2">
        <v>2.0336000000000003</v>
      </c>
      <c r="F22" s="2"/>
      <c r="G22" s="2"/>
      <c r="H22" s="2">
        <f t="shared" si="0"/>
        <v>4.4459999999999997</v>
      </c>
      <c r="I22" s="3">
        <f t="shared" si="1"/>
        <v>0.89439999999999997</v>
      </c>
      <c r="J22" s="3">
        <v>-0.88</v>
      </c>
      <c r="K22" s="3">
        <f t="shared" si="2"/>
        <v>1.6100178890876531</v>
      </c>
      <c r="L22" s="3">
        <v>-0.32</v>
      </c>
      <c r="O22" s="3"/>
    </row>
    <row r="23" spans="1:15" x14ac:dyDescent="0.55000000000000004">
      <c r="A23">
        <v>1862</v>
      </c>
      <c r="B23">
        <v>1</v>
      </c>
      <c r="C23" s="2">
        <v>16.2</v>
      </c>
      <c r="D23" s="2">
        <v>16.2</v>
      </c>
      <c r="E23" s="2">
        <v>4.2508800000000004</v>
      </c>
      <c r="F23" s="2">
        <v>4</v>
      </c>
      <c r="G23" s="2">
        <v>0.56150322982379663</v>
      </c>
      <c r="H23" s="2">
        <f t="shared" si="0"/>
        <v>20.2</v>
      </c>
      <c r="I23" s="3">
        <f t="shared" si="1"/>
        <v>4.0636257309941524</v>
      </c>
      <c r="J23" s="3">
        <v>-4.03</v>
      </c>
      <c r="K23" s="3">
        <f t="shared" si="2"/>
        <v>0.82748100391434654</v>
      </c>
      <c r="L23" s="3">
        <v>-1.32</v>
      </c>
      <c r="O23" s="3"/>
    </row>
    <row r="24" spans="1:15" x14ac:dyDescent="0.55000000000000004">
      <c r="A24">
        <v>1856</v>
      </c>
      <c r="B24">
        <v>2</v>
      </c>
      <c r="C24" s="2">
        <v>8.5</v>
      </c>
      <c r="D24" s="2">
        <v>8.5</v>
      </c>
      <c r="E24" s="2">
        <v>2.2172800000000001</v>
      </c>
      <c r="F24" s="2"/>
      <c r="G24" s="2"/>
      <c r="H24" s="2">
        <f t="shared" si="0"/>
        <v>4.8449999999999998</v>
      </c>
      <c r="I24" s="3">
        <f t="shared" si="1"/>
        <v>0.97466666666666657</v>
      </c>
      <c r="J24" s="3">
        <v>-0.96</v>
      </c>
      <c r="K24" s="3">
        <f t="shared" si="2"/>
        <v>1.5047879616963002</v>
      </c>
      <c r="L24" s="3">
        <v>-0.35</v>
      </c>
      <c r="O24" s="3"/>
    </row>
    <row r="25" spans="1:15" x14ac:dyDescent="0.55000000000000004">
      <c r="A25">
        <v>1853</v>
      </c>
      <c r="B25">
        <v>2</v>
      </c>
      <c r="C25" s="2">
        <v>5.3</v>
      </c>
      <c r="D25" s="2">
        <v>5.3</v>
      </c>
      <c r="E25" s="2">
        <v>1.3776000000000002</v>
      </c>
      <c r="F25" s="2"/>
      <c r="G25" s="2"/>
      <c r="H25" s="2">
        <f t="shared" si="0"/>
        <v>3.0209999999999995</v>
      </c>
      <c r="I25" s="3">
        <f t="shared" si="1"/>
        <v>0.60773333333333324</v>
      </c>
      <c r="J25" s="3">
        <v>-0.6</v>
      </c>
      <c r="K25" s="3">
        <f t="shared" si="2"/>
        <v>1.2724879333040686</v>
      </c>
      <c r="L25" s="3">
        <v>-0.22</v>
      </c>
      <c r="O25" s="3"/>
    </row>
    <row r="26" spans="1:15" x14ac:dyDescent="0.55000000000000004">
      <c r="A26">
        <v>1846</v>
      </c>
      <c r="B26">
        <v>2</v>
      </c>
      <c r="C26" s="2">
        <v>9.8000000000000007</v>
      </c>
      <c r="D26" s="2">
        <v>9.8000000000000007</v>
      </c>
      <c r="E26" s="2">
        <v>2.5715200000000005</v>
      </c>
      <c r="F26" s="2"/>
      <c r="G26" s="2"/>
      <c r="H26" s="2">
        <f t="shared" si="0"/>
        <v>5.5860000000000003</v>
      </c>
      <c r="I26" s="3">
        <f t="shared" si="1"/>
        <v>1.1237333333333333</v>
      </c>
      <c r="J26" s="3">
        <v>-1.1200000000000001</v>
      </c>
      <c r="K26" s="3">
        <f t="shared" si="2"/>
        <v>0.33222591362124565</v>
      </c>
      <c r="L26" s="3">
        <v>-0.41</v>
      </c>
      <c r="O26" s="3"/>
    </row>
    <row r="27" spans="1:15" x14ac:dyDescent="0.55000000000000004">
      <c r="A27">
        <v>1836</v>
      </c>
      <c r="B27">
        <v>1</v>
      </c>
      <c r="C27" s="2">
        <v>23.3</v>
      </c>
      <c r="D27" s="2">
        <v>23.3</v>
      </c>
      <c r="E27" s="2">
        <v>6.1008000000000004</v>
      </c>
      <c r="F27" s="2">
        <v>9.6</v>
      </c>
      <c r="G27" s="2">
        <v>1.1139381854943009</v>
      </c>
      <c r="H27" s="2">
        <f t="shared" si="0"/>
        <v>32.9</v>
      </c>
      <c r="I27" s="3">
        <f t="shared" si="1"/>
        <v>6.6184795321637431</v>
      </c>
      <c r="J27" s="3">
        <v>-6.57</v>
      </c>
      <c r="K27" s="3">
        <f t="shared" si="2"/>
        <v>0.73248745317028485</v>
      </c>
      <c r="L27" s="3">
        <v>-2.06</v>
      </c>
      <c r="M27">
        <v>1836</v>
      </c>
      <c r="N27" s="3">
        <v>-6.2037999999999993</v>
      </c>
      <c r="O27" s="3"/>
    </row>
    <row r="28" spans="1:15" x14ac:dyDescent="0.55000000000000004">
      <c r="A28">
        <v>1832</v>
      </c>
      <c r="B28">
        <v>1</v>
      </c>
      <c r="C28" s="2">
        <v>28</v>
      </c>
      <c r="D28" s="2">
        <v>28</v>
      </c>
      <c r="E28" s="2">
        <v>7.3472000000000008</v>
      </c>
      <c r="F28" s="2">
        <v>4.3</v>
      </c>
      <c r="G28" s="2">
        <v>0.62124358759392906</v>
      </c>
      <c r="H28" s="2">
        <f t="shared" si="0"/>
        <v>32.299999999999997</v>
      </c>
      <c r="I28" s="3">
        <f t="shared" si="1"/>
        <v>6.4977777777777774</v>
      </c>
      <c r="J28" s="3">
        <v>-6.46</v>
      </c>
      <c r="K28" s="3">
        <f t="shared" si="2"/>
        <v>0.58139534883720456</v>
      </c>
      <c r="L28" s="3">
        <v>-2.19</v>
      </c>
      <c r="M28">
        <v>1832</v>
      </c>
      <c r="N28" s="3">
        <v>-3.4874000000000001</v>
      </c>
      <c r="O28" s="3"/>
    </row>
    <row r="29" spans="1:15" x14ac:dyDescent="0.55000000000000004">
      <c r="A29">
        <v>1823</v>
      </c>
      <c r="B29">
        <v>2</v>
      </c>
      <c r="C29" s="2">
        <v>7.6</v>
      </c>
      <c r="D29" s="2">
        <v>7.6</v>
      </c>
      <c r="E29" s="2">
        <v>1.9942400000000002</v>
      </c>
      <c r="F29" s="2"/>
      <c r="G29" s="2"/>
      <c r="H29" s="2">
        <f t="shared" si="0"/>
        <v>4.3319999999999999</v>
      </c>
      <c r="I29" s="3">
        <f t="shared" si="1"/>
        <v>0.8714666666666665</v>
      </c>
      <c r="J29" s="3">
        <v>-0.87</v>
      </c>
      <c r="K29" s="3">
        <f t="shared" si="2"/>
        <v>0.16829865361075261</v>
      </c>
      <c r="L29" s="3">
        <v>-0.31</v>
      </c>
      <c r="O29" s="3"/>
    </row>
    <row r="30" spans="1:15" x14ac:dyDescent="0.55000000000000004">
      <c r="A30">
        <v>1821</v>
      </c>
      <c r="B30">
        <v>3</v>
      </c>
      <c r="C30" s="2"/>
      <c r="D30" s="2"/>
      <c r="E30" s="2"/>
      <c r="F30" s="2">
        <v>2.9</v>
      </c>
      <c r="G30" s="2">
        <v>1.4614810898245445</v>
      </c>
      <c r="H30" s="2">
        <f t="shared" si="0"/>
        <v>2.9</v>
      </c>
      <c r="I30" s="3">
        <f t="shared" si="1"/>
        <v>0.58339181286549702</v>
      </c>
      <c r="J30" s="3">
        <v>-0.59</v>
      </c>
      <c r="K30" s="3">
        <f t="shared" si="2"/>
        <v>-1.1327185244587057</v>
      </c>
      <c r="L30" s="3">
        <v>-0.33</v>
      </c>
      <c r="O30" s="3"/>
    </row>
    <row r="31" spans="1:15" x14ac:dyDescent="0.55000000000000004">
      <c r="A31">
        <v>1815</v>
      </c>
      <c r="B31">
        <v>1</v>
      </c>
      <c r="C31" s="2">
        <v>39.700000000000003</v>
      </c>
      <c r="D31" s="2">
        <v>39.700000000000003</v>
      </c>
      <c r="E31" s="2">
        <v>10.404160000000001</v>
      </c>
      <c r="F31" s="2">
        <v>45.8</v>
      </c>
      <c r="G31" s="2">
        <v>5.3256561817887631</v>
      </c>
      <c r="H31" s="2">
        <f t="shared" si="0"/>
        <v>85.5</v>
      </c>
      <c r="I31" s="3">
        <f t="shared" si="1"/>
        <v>17.2</v>
      </c>
      <c r="J31" s="3">
        <v>-17.2</v>
      </c>
      <c r="K31" s="3">
        <f t="shared" si="2"/>
        <v>0</v>
      </c>
      <c r="L31" s="3">
        <v>-4.9000000000000004</v>
      </c>
      <c r="M31">
        <v>1815</v>
      </c>
      <c r="N31" s="3">
        <v>-17.197199999999999</v>
      </c>
      <c r="O31" s="3"/>
    </row>
    <row r="32" spans="1:15" x14ac:dyDescent="0.55000000000000004">
      <c r="A32">
        <v>1809</v>
      </c>
      <c r="B32">
        <v>1</v>
      </c>
      <c r="C32" s="2">
        <v>34.6</v>
      </c>
      <c r="D32" s="2">
        <v>34.6</v>
      </c>
      <c r="E32" s="2">
        <v>9.0790400000000009</v>
      </c>
      <c r="F32" s="2">
        <v>25.4</v>
      </c>
      <c r="G32" s="2">
        <v>2.9565964880449696</v>
      </c>
      <c r="H32" s="2">
        <f t="shared" si="0"/>
        <v>60</v>
      </c>
      <c r="I32" s="3">
        <f t="shared" si="1"/>
        <v>12.070175438596491</v>
      </c>
      <c r="J32" s="3">
        <v>-12.01</v>
      </c>
      <c r="K32" s="3">
        <f t="shared" si="2"/>
        <v>0.49854651162791053</v>
      </c>
      <c r="L32" s="3">
        <v>-3.56</v>
      </c>
      <c r="M32">
        <v>1809</v>
      </c>
      <c r="N32" s="3">
        <v>-9.5594999999999999</v>
      </c>
      <c r="O32" s="3"/>
    </row>
    <row r="33" spans="1:14" x14ac:dyDescent="0.55000000000000004">
      <c r="A33">
        <v>1797</v>
      </c>
      <c r="B33">
        <v>2</v>
      </c>
      <c r="C33" s="2">
        <v>6.3</v>
      </c>
      <c r="D33" s="2">
        <v>6.3</v>
      </c>
      <c r="E33" s="2">
        <v>1.6531200000000001</v>
      </c>
      <c r="F33" s="2"/>
      <c r="G33" s="2"/>
      <c r="H33" s="2">
        <f t="shared" si="0"/>
        <v>3.5909999999999997</v>
      </c>
      <c r="I33" s="3">
        <f t="shared" si="1"/>
        <v>0.72239999999999993</v>
      </c>
      <c r="J33" s="3">
        <v>-0.72</v>
      </c>
      <c r="K33" s="3">
        <f t="shared" si="2"/>
        <v>0.33222591362125664</v>
      </c>
      <c r="L33" s="3">
        <v>-0.26</v>
      </c>
    </row>
    <row r="34" spans="1:14" x14ac:dyDescent="0.55000000000000004">
      <c r="A34">
        <v>1796</v>
      </c>
      <c r="B34">
        <v>2</v>
      </c>
      <c r="C34" s="2">
        <v>5.5</v>
      </c>
      <c r="D34" s="2">
        <v>5.5</v>
      </c>
      <c r="E34" s="2">
        <v>1.4432</v>
      </c>
      <c r="F34" s="2"/>
      <c r="G34" s="2"/>
      <c r="H34" s="2">
        <f t="shared" si="0"/>
        <v>3.1349999999999998</v>
      </c>
      <c r="I34" s="3">
        <f t="shared" si="1"/>
        <v>0.6306666666666666</v>
      </c>
      <c r="J34" s="3">
        <v>-0.63</v>
      </c>
      <c r="K34" s="3">
        <f t="shared" si="2"/>
        <v>0.10570824524311734</v>
      </c>
      <c r="L34" s="3">
        <v>-0.23</v>
      </c>
    </row>
    <row r="35" spans="1:14" x14ac:dyDescent="0.55000000000000004">
      <c r="A35">
        <v>1786</v>
      </c>
      <c r="B35">
        <v>2</v>
      </c>
      <c r="C35" s="2">
        <v>7.7</v>
      </c>
      <c r="D35" s="2">
        <v>7.7</v>
      </c>
      <c r="E35" s="2">
        <v>2.0204800000000001</v>
      </c>
      <c r="F35" s="2"/>
      <c r="G35" s="2"/>
      <c r="H35" s="2">
        <f t="shared" si="0"/>
        <v>4.3889999999999993</v>
      </c>
      <c r="I35" s="3">
        <f t="shared" si="1"/>
        <v>0.88293333333333313</v>
      </c>
      <c r="J35" s="3">
        <v>-0.88</v>
      </c>
      <c r="K35" s="3">
        <f t="shared" si="2"/>
        <v>0.33222591362123854</v>
      </c>
      <c r="L35" s="3">
        <v>-0.32</v>
      </c>
    </row>
    <row r="36" spans="1:14" x14ac:dyDescent="0.55000000000000004">
      <c r="A36">
        <v>1783</v>
      </c>
      <c r="B36">
        <v>2</v>
      </c>
      <c r="C36" s="2">
        <v>135.80000000000001</v>
      </c>
      <c r="D36" s="2">
        <v>135.80000000000001</v>
      </c>
      <c r="E36" s="2">
        <v>35.620800000000003</v>
      </c>
      <c r="F36" s="2"/>
      <c r="G36" s="2"/>
      <c r="H36" s="2">
        <f t="shared" si="0"/>
        <v>77.406000000000006</v>
      </c>
      <c r="I36" s="3">
        <f t="shared" si="1"/>
        <v>15.571733333333333</v>
      </c>
      <c r="J36" s="3">
        <v>-15.49</v>
      </c>
      <c r="K36" s="3">
        <f t="shared" si="2"/>
        <v>0.52488269342740046</v>
      </c>
      <c r="L36" s="3">
        <v>-5.61</v>
      </c>
    </row>
    <row r="37" spans="1:14" x14ac:dyDescent="0.55000000000000004">
      <c r="A37">
        <v>1770</v>
      </c>
      <c r="B37">
        <v>2</v>
      </c>
      <c r="C37" s="2">
        <v>5.5</v>
      </c>
      <c r="D37" s="2">
        <v>5.5</v>
      </c>
      <c r="E37" s="2">
        <v>1.4432</v>
      </c>
      <c r="F37" s="2"/>
      <c r="G37" s="2"/>
      <c r="H37" s="2">
        <f t="shared" si="0"/>
        <v>3.1349999999999998</v>
      </c>
      <c r="I37" s="3">
        <f t="shared" si="1"/>
        <v>0.6306666666666666</v>
      </c>
      <c r="J37" s="3">
        <v>-0.63</v>
      </c>
      <c r="K37" s="3">
        <f t="shared" si="2"/>
        <v>0.10570824524311734</v>
      </c>
      <c r="L37" s="3">
        <v>-0.23</v>
      </c>
    </row>
    <row r="38" spans="1:14" x14ac:dyDescent="0.55000000000000004">
      <c r="A38">
        <v>1766</v>
      </c>
      <c r="B38">
        <v>2</v>
      </c>
      <c r="C38" s="2">
        <v>12.4</v>
      </c>
      <c r="D38" s="2">
        <v>12.4</v>
      </c>
      <c r="E38" s="2">
        <v>3.2406400000000009</v>
      </c>
      <c r="F38" s="2"/>
      <c r="G38" s="2"/>
      <c r="H38" s="2">
        <f t="shared" si="0"/>
        <v>7.0679999999999996</v>
      </c>
      <c r="I38" s="3">
        <f t="shared" si="1"/>
        <v>1.4218666666666666</v>
      </c>
      <c r="J38" s="3">
        <v>-1.41</v>
      </c>
      <c r="K38" s="3">
        <f t="shared" si="2"/>
        <v>0.83458364591147971</v>
      </c>
      <c r="L38" s="3">
        <v>-0.51</v>
      </c>
    </row>
    <row r="39" spans="1:14" x14ac:dyDescent="0.55000000000000004">
      <c r="A39">
        <v>1762</v>
      </c>
      <c r="B39">
        <v>1</v>
      </c>
      <c r="C39" s="2">
        <v>12.4</v>
      </c>
      <c r="D39" s="2">
        <v>12.4</v>
      </c>
      <c r="E39" s="2">
        <v>3.2537599999999998</v>
      </c>
      <c r="F39" s="2">
        <v>5.2</v>
      </c>
      <c r="G39" s="2">
        <v>0.61417326241111081</v>
      </c>
      <c r="H39" s="2">
        <f t="shared" si="0"/>
        <v>17.600000000000001</v>
      </c>
      <c r="I39" s="3">
        <f t="shared" si="1"/>
        <v>3.5405847953216378</v>
      </c>
      <c r="J39" s="3">
        <v>-3.52</v>
      </c>
      <c r="K39" s="3">
        <f t="shared" si="2"/>
        <v>0.58139534883722022</v>
      </c>
      <c r="L39" s="3">
        <v>-1.1000000000000001</v>
      </c>
    </row>
    <row r="40" spans="1:14" x14ac:dyDescent="0.55000000000000004">
      <c r="A40">
        <v>1756</v>
      </c>
      <c r="B40">
        <v>2</v>
      </c>
      <c r="C40" s="2">
        <v>7.8</v>
      </c>
      <c r="D40" s="2">
        <v>7.8</v>
      </c>
      <c r="E40" s="2">
        <v>2.0467200000000005</v>
      </c>
      <c r="F40" s="2"/>
      <c r="G40" s="2"/>
      <c r="H40" s="2">
        <f t="shared" si="0"/>
        <v>4.4459999999999997</v>
      </c>
      <c r="I40" s="3">
        <f t="shared" si="1"/>
        <v>0.89439999999999997</v>
      </c>
      <c r="J40" s="3">
        <v>-0.89</v>
      </c>
      <c r="K40" s="3">
        <f t="shared" si="2"/>
        <v>0.49194991055455722</v>
      </c>
      <c r="L40" s="3">
        <v>-0.32</v>
      </c>
    </row>
    <row r="41" spans="1:14" x14ac:dyDescent="0.55000000000000004">
      <c r="A41">
        <v>1739</v>
      </c>
      <c r="B41">
        <v>2</v>
      </c>
      <c r="C41" s="2">
        <v>20.7</v>
      </c>
      <c r="D41" s="2">
        <v>20.7</v>
      </c>
      <c r="E41" s="2">
        <v>5.4185600000000003</v>
      </c>
      <c r="F41" s="2"/>
      <c r="G41" s="2"/>
      <c r="H41" s="2">
        <f t="shared" si="0"/>
        <v>11.798999999999998</v>
      </c>
      <c r="I41" s="3">
        <f t="shared" si="1"/>
        <v>2.3735999999999993</v>
      </c>
      <c r="J41" s="3">
        <v>-2.36</v>
      </c>
      <c r="K41" s="3">
        <f t="shared" si="2"/>
        <v>0.5729693292888185</v>
      </c>
      <c r="L41" s="3">
        <v>-0.85</v>
      </c>
    </row>
    <row r="42" spans="1:14" x14ac:dyDescent="0.55000000000000004">
      <c r="A42">
        <v>1729</v>
      </c>
      <c r="B42">
        <v>2</v>
      </c>
      <c r="C42" s="2">
        <v>27.8</v>
      </c>
      <c r="D42" s="2">
        <v>27.8</v>
      </c>
      <c r="E42" s="2">
        <v>7.2947200000000008</v>
      </c>
      <c r="F42" s="2"/>
      <c r="G42" s="2"/>
      <c r="H42" s="2">
        <f t="shared" si="0"/>
        <v>15.845999999999998</v>
      </c>
      <c r="I42" s="3">
        <f t="shared" si="1"/>
        <v>3.1877333333333326</v>
      </c>
      <c r="J42" s="3">
        <v>-3.17</v>
      </c>
      <c r="K42" s="3">
        <f t="shared" si="2"/>
        <v>0.55629914672910896</v>
      </c>
      <c r="L42" s="3">
        <v>-1.1499999999999999</v>
      </c>
    </row>
    <row r="43" spans="1:14" x14ac:dyDescent="0.55000000000000004">
      <c r="A43">
        <v>1725</v>
      </c>
      <c r="B43">
        <v>2</v>
      </c>
      <c r="C43" s="2">
        <v>4.5</v>
      </c>
      <c r="D43" s="2">
        <v>4.5</v>
      </c>
      <c r="E43" s="2">
        <v>1.1808000000000001</v>
      </c>
      <c r="F43" s="2"/>
      <c r="G43" s="2"/>
      <c r="H43" s="2">
        <f t="shared" si="0"/>
        <v>2.5649999999999999</v>
      </c>
      <c r="I43" s="3">
        <f t="shared" si="1"/>
        <v>0.5159999999999999</v>
      </c>
      <c r="J43" s="3">
        <v>-0.51</v>
      </c>
      <c r="K43" s="3">
        <f t="shared" si="2"/>
        <v>1.1627906976743982</v>
      </c>
      <c r="L43" s="3">
        <v>-0.19</v>
      </c>
    </row>
    <row r="44" spans="1:14" x14ac:dyDescent="0.55000000000000004">
      <c r="A44">
        <v>1721</v>
      </c>
      <c r="B44">
        <v>2</v>
      </c>
      <c r="C44" s="2">
        <v>7.4</v>
      </c>
      <c r="D44" s="2">
        <v>7.4</v>
      </c>
      <c r="E44" s="2">
        <v>1.9417600000000002</v>
      </c>
      <c r="F44" s="2"/>
      <c r="G44" s="2"/>
      <c r="H44" s="2">
        <f t="shared" si="0"/>
        <v>4.218</v>
      </c>
      <c r="I44" s="3">
        <f t="shared" si="1"/>
        <v>0.84853333333333336</v>
      </c>
      <c r="J44" s="3">
        <v>-0.84</v>
      </c>
      <c r="K44" s="3">
        <f t="shared" si="2"/>
        <v>1.0056568196103151</v>
      </c>
      <c r="L44" s="3">
        <v>-0.31</v>
      </c>
    </row>
    <row r="45" spans="1:14" x14ac:dyDescent="0.55000000000000004">
      <c r="A45">
        <v>1720</v>
      </c>
      <c r="B45">
        <v>2</v>
      </c>
      <c r="C45" s="2">
        <v>5.8</v>
      </c>
      <c r="D45" s="2">
        <v>5.8</v>
      </c>
      <c r="E45" s="2">
        <v>1.5219200000000002</v>
      </c>
      <c r="F45" s="2"/>
      <c r="G45" s="2"/>
      <c r="H45" s="2">
        <f t="shared" si="0"/>
        <v>3.3059999999999996</v>
      </c>
      <c r="I45" s="3">
        <f t="shared" si="1"/>
        <v>0.66506666666666658</v>
      </c>
      <c r="J45" s="3">
        <v>-0.66</v>
      </c>
      <c r="K45" s="3">
        <f t="shared" si="2"/>
        <v>0.76182838813149856</v>
      </c>
      <c r="L45" s="3">
        <v>-0.24</v>
      </c>
    </row>
    <row r="46" spans="1:14" x14ac:dyDescent="0.55000000000000004">
      <c r="A46">
        <v>1719</v>
      </c>
      <c r="B46">
        <v>2</v>
      </c>
      <c r="C46" s="2">
        <v>3.6</v>
      </c>
      <c r="D46" s="2">
        <v>3.6</v>
      </c>
      <c r="E46" s="2">
        <v>0.94464000000000015</v>
      </c>
      <c r="F46" s="2"/>
      <c r="G46" s="2"/>
      <c r="H46" s="2">
        <f t="shared" si="0"/>
        <v>2.052</v>
      </c>
      <c r="I46" s="3">
        <f t="shared" si="1"/>
        <v>0.41279999999999994</v>
      </c>
      <c r="J46" s="3">
        <v>-0.41</v>
      </c>
      <c r="K46" s="3">
        <f t="shared" si="2"/>
        <v>0.67829457364340351</v>
      </c>
      <c r="L46" s="3">
        <v>-0.15</v>
      </c>
    </row>
    <row r="47" spans="1:14" x14ac:dyDescent="0.55000000000000004">
      <c r="A47">
        <v>1708</v>
      </c>
      <c r="B47">
        <v>2</v>
      </c>
      <c r="C47" s="2">
        <v>7.1</v>
      </c>
      <c r="D47" s="2">
        <v>7.1</v>
      </c>
      <c r="E47" s="2">
        <v>1.8499200000000005</v>
      </c>
      <c r="F47" s="2"/>
      <c r="G47" s="2"/>
      <c r="H47" s="2">
        <f t="shared" si="0"/>
        <v>4.0469999999999997</v>
      </c>
      <c r="I47" s="3">
        <f t="shared" si="1"/>
        <v>0.81413333333333315</v>
      </c>
      <c r="J47" s="3">
        <v>-0.8</v>
      </c>
      <c r="K47" s="3">
        <f t="shared" si="2"/>
        <v>1.7359973796265695</v>
      </c>
      <c r="L47" s="3">
        <v>-0.28999999999999998</v>
      </c>
    </row>
    <row r="48" spans="1:14" x14ac:dyDescent="0.55000000000000004">
      <c r="A48">
        <v>1695</v>
      </c>
      <c r="B48">
        <v>1</v>
      </c>
      <c r="C48" s="2">
        <v>28.6</v>
      </c>
      <c r="D48" s="2">
        <v>28.6</v>
      </c>
      <c r="E48" s="2">
        <v>7.5046400000000011</v>
      </c>
      <c r="F48" s="2">
        <v>22.5</v>
      </c>
      <c r="G48" s="2">
        <v>2.6235265443611993</v>
      </c>
      <c r="H48" s="2">
        <f t="shared" si="0"/>
        <v>51.1</v>
      </c>
      <c r="I48" s="3">
        <f t="shared" si="1"/>
        <v>10.279766081871344</v>
      </c>
      <c r="J48" s="3">
        <v>-10.24</v>
      </c>
      <c r="K48" s="3">
        <f t="shared" si="2"/>
        <v>0.3868383925726897</v>
      </c>
      <c r="L48" s="3">
        <v>-3.01</v>
      </c>
      <c r="M48">
        <v>1695</v>
      </c>
      <c r="N48" s="3">
        <v>-11.028499999999999</v>
      </c>
    </row>
    <row r="49" spans="1:14" x14ac:dyDescent="0.55000000000000004">
      <c r="A49">
        <v>1693</v>
      </c>
      <c r="B49">
        <v>1</v>
      </c>
      <c r="C49" s="2">
        <v>5.4</v>
      </c>
      <c r="D49" s="2">
        <v>5.4</v>
      </c>
      <c r="E49" s="2">
        <v>1.4169600000000002</v>
      </c>
      <c r="F49" s="2">
        <v>1.5</v>
      </c>
      <c r="G49" s="2">
        <v>0.73738355154624757</v>
      </c>
      <c r="H49" s="2">
        <f t="shared" si="0"/>
        <v>6.9</v>
      </c>
      <c r="I49" s="3">
        <f t="shared" si="1"/>
        <v>1.3880701754385967</v>
      </c>
      <c r="J49" s="3">
        <v>-1.38</v>
      </c>
      <c r="K49" s="3">
        <f t="shared" si="2"/>
        <v>0.58139534883723021</v>
      </c>
      <c r="L49" s="3">
        <v>-0.47</v>
      </c>
    </row>
    <row r="50" spans="1:14" x14ac:dyDescent="0.55000000000000004">
      <c r="A50">
        <v>1673</v>
      </c>
      <c r="B50">
        <v>1</v>
      </c>
      <c r="C50" s="2">
        <v>7.4</v>
      </c>
      <c r="D50" s="2">
        <v>7.4</v>
      </c>
      <c r="E50" s="2">
        <v>1.9417600000000002</v>
      </c>
      <c r="F50" s="2">
        <v>8.1</v>
      </c>
      <c r="G50" s="2">
        <v>0.94375513212220419</v>
      </c>
      <c r="H50" s="2">
        <f t="shared" si="0"/>
        <v>15.5</v>
      </c>
      <c r="I50" s="3">
        <f t="shared" si="1"/>
        <v>3.1181286549707599</v>
      </c>
      <c r="J50" s="3">
        <v>-3.11</v>
      </c>
      <c r="K50" s="3">
        <f t="shared" si="2"/>
        <v>0.26069017254312782</v>
      </c>
      <c r="L50" s="3">
        <v>-0.89</v>
      </c>
      <c r="M50">
        <v>1673</v>
      </c>
      <c r="N50" s="3">
        <v>-5.4329000000000001</v>
      </c>
    </row>
    <row r="51" spans="1:14" x14ac:dyDescent="0.55000000000000004">
      <c r="A51">
        <v>1667</v>
      </c>
      <c r="B51">
        <v>2</v>
      </c>
      <c r="C51" s="2">
        <v>20.5</v>
      </c>
      <c r="D51" s="2">
        <v>20.5</v>
      </c>
      <c r="E51" s="2">
        <v>5.3660800000000011</v>
      </c>
      <c r="F51" s="2"/>
      <c r="G51" s="2"/>
      <c r="H51" s="2">
        <f t="shared" si="0"/>
        <v>11.684999999999999</v>
      </c>
      <c r="I51" s="3">
        <f t="shared" si="1"/>
        <v>2.3506666666666662</v>
      </c>
      <c r="J51" s="3">
        <v>-2.33</v>
      </c>
      <c r="K51" s="3">
        <f t="shared" si="2"/>
        <v>0.87918321043673442</v>
      </c>
      <c r="L51" s="3">
        <v>-0.85</v>
      </c>
    </row>
    <row r="52" spans="1:14" x14ac:dyDescent="0.55000000000000004">
      <c r="A52">
        <v>1662</v>
      </c>
      <c r="B52">
        <v>3</v>
      </c>
      <c r="C52" s="2"/>
      <c r="D52" s="2"/>
      <c r="E52" s="2"/>
      <c r="F52" s="2">
        <v>4</v>
      </c>
      <c r="G52" s="2">
        <v>0.61565184461781319</v>
      </c>
      <c r="H52" s="2">
        <f t="shared" si="0"/>
        <v>4</v>
      </c>
      <c r="I52" s="3">
        <f t="shared" si="1"/>
        <v>0.80467836257309944</v>
      </c>
      <c r="J52" s="3">
        <v>-0.81</v>
      </c>
      <c r="K52" s="3">
        <f t="shared" si="2"/>
        <v>-0.66133720930232942</v>
      </c>
      <c r="L52" s="3">
        <v>-0.24</v>
      </c>
    </row>
    <row r="53" spans="1:14" x14ac:dyDescent="0.55000000000000004">
      <c r="A53">
        <v>1654</v>
      </c>
      <c r="B53">
        <v>2</v>
      </c>
      <c r="C53" s="2">
        <v>13</v>
      </c>
      <c r="D53" s="2">
        <v>13</v>
      </c>
      <c r="E53" s="2">
        <v>3.4112000000000005</v>
      </c>
      <c r="F53" s="2">
        <v>5</v>
      </c>
      <c r="G53" s="2">
        <v>2.5158262229511612</v>
      </c>
      <c r="H53" s="2">
        <f t="shared" si="0"/>
        <v>7.4099999999999993</v>
      </c>
      <c r="I53" s="3">
        <f t="shared" si="1"/>
        <v>1.4906666666666666</v>
      </c>
      <c r="J53" s="3">
        <v>-1.48</v>
      </c>
      <c r="K53" s="3">
        <f t="shared" si="2"/>
        <v>0.71556350626117637</v>
      </c>
      <c r="L53" s="3">
        <v>-0.54</v>
      </c>
    </row>
    <row r="54" spans="1:14" x14ac:dyDescent="0.55000000000000004">
      <c r="A54">
        <v>1646</v>
      </c>
      <c r="B54">
        <v>2</v>
      </c>
      <c r="C54" s="2">
        <v>16.8</v>
      </c>
      <c r="D54" s="2">
        <v>16.8</v>
      </c>
      <c r="E54" s="2">
        <v>4.3952</v>
      </c>
      <c r="F54" s="2"/>
      <c r="G54" s="2"/>
      <c r="H54" s="2">
        <f t="shared" si="0"/>
        <v>9.5759999999999987</v>
      </c>
      <c r="I54" s="3">
        <f t="shared" si="1"/>
        <v>1.9263999999999997</v>
      </c>
      <c r="J54" s="3">
        <v>-1.91</v>
      </c>
      <c r="K54" s="3">
        <f t="shared" si="2"/>
        <v>0.85132890365447211</v>
      </c>
      <c r="L54" s="3">
        <v>-0.69</v>
      </c>
    </row>
    <row r="55" spans="1:14" x14ac:dyDescent="0.55000000000000004">
      <c r="A55">
        <v>1641</v>
      </c>
      <c r="B55">
        <v>1</v>
      </c>
      <c r="C55" s="2">
        <v>44.2</v>
      </c>
      <c r="D55" s="2">
        <v>44.2</v>
      </c>
      <c r="E55" s="2">
        <v>11.598080000000001</v>
      </c>
      <c r="F55" s="2">
        <v>14.9</v>
      </c>
      <c r="G55" s="2">
        <v>1.7388552919511564</v>
      </c>
      <c r="H55" s="2">
        <f t="shared" si="0"/>
        <v>59.1</v>
      </c>
      <c r="I55" s="3">
        <f t="shared" si="1"/>
        <v>11.889122807017543</v>
      </c>
      <c r="J55" s="3">
        <v>-11.84</v>
      </c>
      <c r="K55" s="3">
        <f t="shared" si="2"/>
        <v>0.41317435957973647</v>
      </c>
      <c r="L55" s="3">
        <v>-3.78</v>
      </c>
      <c r="M55">
        <v>1641</v>
      </c>
      <c r="N55" s="3">
        <v>-6.5751999999999997</v>
      </c>
    </row>
    <row r="56" spans="1:14" x14ac:dyDescent="0.55000000000000004">
      <c r="A56">
        <v>1637</v>
      </c>
      <c r="B56">
        <v>2</v>
      </c>
      <c r="C56" s="2">
        <v>8.8000000000000007</v>
      </c>
      <c r="D56" s="2">
        <v>8.8000000000000007</v>
      </c>
      <c r="E56" s="2">
        <v>2.2960000000000003</v>
      </c>
      <c r="F56" s="2"/>
      <c r="G56" s="2"/>
      <c r="H56" s="2">
        <f t="shared" si="0"/>
        <v>5.016</v>
      </c>
      <c r="I56" s="3">
        <f t="shared" si="1"/>
        <v>1.0090666666666666</v>
      </c>
      <c r="J56" s="3">
        <v>-1</v>
      </c>
      <c r="K56" s="3">
        <f t="shared" si="2"/>
        <v>0.89852008456658539</v>
      </c>
      <c r="L56" s="3">
        <v>-0.36</v>
      </c>
    </row>
    <row r="57" spans="1:14" x14ac:dyDescent="0.55000000000000004">
      <c r="A57">
        <v>1621</v>
      </c>
      <c r="B57">
        <v>3</v>
      </c>
      <c r="C57" s="2"/>
      <c r="D57" s="2"/>
      <c r="E57" s="2"/>
      <c r="F57" s="2">
        <v>8.6</v>
      </c>
      <c r="G57" s="2">
        <v>1.2044207788539236</v>
      </c>
      <c r="H57" s="2">
        <f t="shared" si="0"/>
        <v>8.6</v>
      </c>
      <c r="I57" s="3">
        <f t="shared" si="1"/>
        <v>1.7300584795321636</v>
      </c>
      <c r="J57" s="3">
        <v>-1.73</v>
      </c>
      <c r="K57" s="3">
        <f t="shared" si="2"/>
        <v>3.380205516489852E-3</v>
      </c>
      <c r="L57" s="3">
        <v>-0.49</v>
      </c>
    </row>
    <row r="58" spans="1:14" x14ac:dyDescent="0.55000000000000004">
      <c r="A58">
        <v>1619</v>
      </c>
      <c r="B58">
        <v>2</v>
      </c>
      <c r="C58" s="2">
        <v>4.2</v>
      </c>
      <c r="D58" s="2">
        <v>4.2</v>
      </c>
      <c r="E58" s="2">
        <v>1.1020800000000002</v>
      </c>
      <c r="F58" s="2"/>
      <c r="G58" s="2"/>
      <c r="H58" s="2">
        <f t="shared" si="0"/>
        <v>2.3939999999999997</v>
      </c>
      <c r="I58" s="3">
        <f t="shared" si="1"/>
        <v>0.48159999999999992</v>
      </c>
      <c r="J58" s="3">
        <v>-0.48</v>
      </c>
      <c r="K58" s="3">
        <f t="shared" si="2"/>
        <v>0.33222591362124898</v>
      </c>
      <c r="L58" s="3">
        <v>-0.17</v>
      </c>
    </row>
    <row r="59" spans="1:14" x14ac:dyDescent="0.55000000000000004">
      <c r="A59">
        <v>1601</v>
      </c>
      <c r="B59">
        <v>1</v>
      </c>
      <c r="C59" s="2">
        <v>39.200000000000003</v>
      </c>
      <c r="D59" s="2">
        <v>39.200000000000003</v>
      </c>
      <c r="E59" s="2">
        <v>10.286080000000002</v>
      </c>
      <c r="F59" s="2">
        <v>18.7</v>
      </c>
      <c r="G59" s="2">
        <v>2.6044707660438662</v>
      </c>
      <c r="H59" s="2">
        <f t="shared" si="0"/>
        <v>57.900000000000006</v>
      </c>
      <c r="I59" s="3">
        <f t="shared" si="1"/>
        <v>11.647719298245615</v>
      </c>
      <c r="J59" s="3">
        <v>-11.58</v>
      </c>
      <c r="K59" s="3">
        <f t="shared" si="2"/>
        <v>0.58139534883721911</v>
      </c>
      <c r="L59" s="3">
        <v>-3.59</v>
      </c>
      <c r="M59">
        <v>1600</v>
      </c>
      <c r="N59" s="3">
        <v>-7.0845000000000002</v>
      </c>
    </row>
    <row r="60" spans="1:14" x14ac:dyDescent="0.55000000000000004">
      <c r="A60">
        <v>1595</v>
      </c>
      <c r="B60">
        <v>1</v>
      </c>
      <c r="C60" s="2">
        <v>13.9</v>
      </c>
      <c r="D60" s="2">
        <v>13.9</v>
      </c>
      <c r="E60" s="2">
        <v>3.6473600000000004</v>
      </c>
      <c r="F60" s="2">
        <v>14.8</v>
      </c>
      <c r="G60" s="2">
        <v>1.7655745880188807</v>
      </c>
      <c r="H60" s="2">
        <f t="shared" si="0"/>
        <v>28.700000000000003</v>
      </c>
      <c r="I60" s="3">
        <f t="shared" si="1"/>
        <v>5.7735672514619889</v>
      </c>
      <c r="J60" s="3">
        <v>-5.75</v>
      </c>
      <c r="K60" s="3">
        <f t="shared" si="2"/>
        <v>0.40819220484564683</v>
      </c>
      <c r="L60" s="3">
        <v>-1.65</v>
      </c>
    </row>
    <row r="61" spans="1:14" x14ac:dyDescent="0.55000000000000004">
      <c r="A61">
        <v>1590</v>
      </c>
      <c r="B61">
        <v>3</v>
      </c>
      <c r="C61" s="2"/>
      <c r="D61" s="2"/>
      <c r="E61" s="2"/>
      <c r="F61" s="2">
        <v>2.6</v>
      </c>
      <c r="G61" s="2">
        <v>1.3154483266049068</v>
      </c>
      <c r="H61" s="2">
        <f t="shared" si="0"/>
        <v>2.6</v>
      </c>
      <c r="I61" s="3">
        <f t="shared" si="1"/>
        <v>0.52304093567251464</v>
      </c>
      <c r="J61" s="3">
        <v>-0.53</v>
      </c>
      <c r="K61" s="3">
        <f t="shared" si="2"/>
        <v>-1.3305008944543841</v>
      </c>
      <c r="L61" s="3">
        <v>-0.28999999999999998</v>
      </c>
    </row>
    <row r="62" spans="1:14" x14ac:dyDescent="0.55000000000000004">
      <c r="A62">
        <v>1585</v>
      </c>
      <c r="B62">
        <v>1</v>
      </c>
      <c r="C62" s="2">
        <v>19.5</v>
      </c>
      <c r="D62" s="2">
        <v>19.5</v>
      </c>
      <c r="E62" s="2">
        <v>5.1168000000000005</v>
      </c>
      <c r="F62" s="2">
        <v>2.2000000000000002</v>
      </c>
      <c r="G62" s="2">
        <v>1.0843608887415783</v>
      </c>
      <c r="H62" s="2">
        <f t="shared" si="0"/>
        <v>21.7</v>
      </c>
      <c r="I62" s="3">
        <f t="shared" si="1"/>
        <v>4.3653801169590638</v>
      </c>
      <c r="J62" s="3">
        <v>-4.34</v>
      </c>
      <c r="K62" s="3">
        <f t="shared" si="2"/>
        <v>0.58139534883720068</v>
      </c>
      <c r="L62" s="3">
        <v>-1.51</v>
      </c>
    </row>
    <row r="63" spans="1:14" x14ac:dyDescent="0.55000000000000004">
      <c r="A63">
        <v>1576</v>
      </c>
      <c r="B63">
        <v>3</v>
      </c>
      <c r="C63" s="2"/>
      <c r="D63" s="2"/>
      <c r="E63" s="2"/>
      <c r="F63" s="2">
        <v>2.1</v>
      </c>
      <c r="G63" s="2">
        <v>1.0746626851936669</v>
      </c>
      <c r="H63" s="2">
        <f t="shared" si="0"/>
        <v>2.1</v>
      </c>
      <c r="I63" s="3">
        <f t="shared" si="1"/>
        <v>0.42245614035087714</v>
      </c>
      <c r="J63" s="3">
        <v>-0.43</v>
      </c>
      <c r="K63" s="3">
        <f t="shared" si="2"/>
        <v>-1.7857142857142967</v>
      </c>
      <c r="L63" s="3">
        <v>-0.24</v>
      </c>
    </row>
    <row r="64" spans="1:14" x14ac:dyDescent="0.55000000000000004">
      <c r="A64">
        <v>1567</v>
      </c>
      <c r="B64">
        <v>2</v>
      </c>
      <c r="C64" s="2">
        <v>13.9</v>
      </c>
      <c r="D64" s="2">
        <v>13.9</v>
      </c>
      <c r="E64" s="2">
        <v>3.6342400000000006</v>
      </c>
      <c r="F64" s="2"/>
      <c r="G64" s="2"/>
      <c r="H64" s="2">
        <f t="shared" si="0"/>
        <v>7.9229999999999992</v>
      </c>
      <c r="I64" s="3">
        <f t="shared" si="1"/>
        <v>1.5938666666666663</v>
      </c>
      <c r="J64" s="3">
        <v>-1.58</v>
      </c>
      <c r="K64" s="3">
        <f t="shared" si="2"/>
        <v>0.87000167308011456</v>
      </c>
      <c r="L64" s="3">
        <v>-0.56999999999999995</v>
      </c>
    </row>
    <row r="65" spans="1:12" x14ac:dyDescent="0.55000000000000004">
      <c r="A65">
        <v>1554</v>
      </c>
      <c r="B65">
        <v>1</v>
      </c>
      <c r="C65" s="2">
        <v>6.4</v>
      </c>
      <c r="D65" s="2">
        <v>6.4</v>
      </c>
      <c r="E65" s="2">
        <v>1.6662400000000004</v>
      </c>
      <c r="F65" s="2">
        <v>2</v>
      </c>
      <c r="G65" s="2">
        <v>0.983361505126505</v>
      </c>
      <c r="H65" s="2">
        <f t="shared" si="0"/>
        <v>8.4</v>
      </c>
      <c r="I65" s="3">
        <f t="shared" si="1"/>
        <v>1.6898245614035086</v>
      </c>
      <c r="J65" s="3">
        <v>-1.66</v>
      </c>
      <c r="K65" s="3">
        <f t="shared" si="2"/>
        <v>1.7649501661129494</v>
      </c>
      <c r="L65" s="3">
        <v>-0.56999999999999995</v>
      </c>
    </row>
    <row r="66" spans="1:12" x14ac:dyDescent="0.55000000000000004">
      <c r="A66">
        <v>1541</v>
      </c>
      <c r="B66">
        <v>3</v>
      </c>
      <c r="C66" s="2"/>
      <c r="D66" s="2"/>
      <c r="E66" s="2"/>
      <c r="F66" s="2">
        <v>5</v>
      </c>
      <c r="G66" s="2">
        <v>0.76938013330448363</v>
      </c>
      <c r="H66" s="2">
        <f t="shared" si="0"/>
        <v>5</v>
      </c>
      <c r="I66" s="3">
        <f t="shared" si="1"/>
        <v>1.0058479532163742</v>
      </c>
      <c r="J66" s="3">
        <v>-1.01</v>
      </c>
      <c r="K66" s="3">
        <f t="shared" si="2"/>
        <v>-0.41279069767442506</v>
      </c>
      <c r="L66" s="3">
        <v>-0.3</v>
      </c>
    </row>
    <row r="67" spans="1:12" x14ac:dyDescent="0.55000000000000004">
      <c r="A67">
        <v>1537</v>
      </c>
      <c r="B67">
        <v>2</v>
      </c>
      <c r="C67" s="2">
        <v>5.2</v>
      </c>
      <c r="D67" s="2">
        <v>5.2</v>
      </c>
      <c r="E67" s="2">
        <v>1.3644800000000001</v>
      </c>
      <c r="F67" s="2"/>
      <c r="G67" s="2"/>
      <c r="H67" s="2">
        <f t="shared" si="0"/>
        <v>2.964</v>
      </c>
      <c r="I67" s="3">
        <f t="shared" si="1"/>
        <v>0.59626666666666661</v>
      </c>
      <c r="J67" s="3">
        <v>-0.59</v>
      </c>
      <c r="K67" s="3">
        <f t="shared" si="2"/>
        <v>1.0509838998211052</v>
      </c>
      <c r="L67" s="3">
        <v>-0.22</v>
      </c>
    </row>
    <row r="68" spans="1:12" x14ac:dyDescent="0.55000000000000004">
      <c r="A68">
        <v>1528</v>
      </c>
      <c r="B68">
        <v>2</v>
      </c>
      <c r="C68" s="2">
        <v>11.5</v>
      </c>
      <c r="D68" s="2">
        <v>11.5</v>
      </c>
      <c r="E68" s="2">
        <v>3.0176000000000003</v>
      </c>
      <c r="F68" s="2"/>
      <c r="G68" s="2"/>
      <c r="H68" s="2">
        <f t="shared" ref="H68:H131" si="4">IF(B68=2,D68*0.57,IF(B68=3,F68,F68+D68))</f>
        <v>6.5549999999999997</v>
      </c>
      <c r="I68" s="3">
        <f t="shared" ref="I68:I131" si="5">17.2*H68/85.5</f>
        <v>1.3186666666666667</v>
      </c>
      <c r="J68" s="3">
        <v>-1.31</v>
      </c>
      <c r="K68" s="3">
        <f t="shared" ref="K68:K131" si="6">(J68+I68)*100/I68</f>
        <v>0.65722952477249241</v>
      </c>
      <c r="L68" s="3">
        <v>-0.48</v>
      </c>
    </row>
    <row r="69" spans="1:12" x14ac:dyDescent="0.55000000000000004">
      <c r="A69">
        <v>1512</v>
      </c>
      <c r="B69">
        <v>1</v>
      </c>
      <c r="C69" s="2">
        <v>16.7</v>
      </c>
      <c r="D69" s="2">
        <v>16.7</v>
      </c>
      <c r="E69" s="2">
        <v>4.3689600000000004</v>
      </c>
      <c r="F69" s="2">
        <v>1.1000000000000001</v>
      </c>
      <c r="G69" s="2">
        <v>0.57449502934431218</v>
      </c>
      <c r="H69" s="2">
        <f t="shared" si="4"/>
        <v>17.8</v>
      </c>
      <c r="I69" s="3">
        <f t="shared" si="5"/>
        <v>3.5808187134502929</v>
      </c>
      <c r="J69" s="3">
        <v>-3.56</v>
      </c>
      <c r="K69" s="3">
        <f t="shared" si="6"/>
        <v>0.58139534883722177</v>
      </c>
      <c r="L69" s="3">
        <v>-1.25</v>
      </c>
    </row>
    <row r="70" spans="1:12" x14ac:dyDescent="0.55000000000000004">
      <c r="A70">
        <v>1505</v>
      </c>
      <c r="B70">
        <v>3</v>
      </c>
      <c r="C70" s="2"/>
      <c r="D70" s="2"/>
      <c r="E70" s="2"/>
      <c r="F70" s="2">
        <v>4.5999999999999996</v>
      </c>
      <c r="G70" s="2">
        <v>0.69147867650949102</v>
      </c>
      <c r="H70" s="2">
        <f t="shared" si="4"/>
        <v>4.5999999999999996</v>
      </c>
      <c r="I70" s="3">
        <f t="shared" si="5"/>
        <v>0.92538011695906419</v>
      </c>
      <c r="J70" s="3">
        <v>-0.93</v>
      </c>
      <c r="K70" s="3">
        <f t="shared" si="6"/>
        <v>-0.49924165824066713</v>
      </c>
      <c r="L70" s="3">
        <v>-0.27</v>
      </c>
    </row>
    <row r="71" spans="1:12" x14ac:dyDescent="0.55000000000000004">
      <c r="A71">
        <v>1502</v>
      </c>
      <c r="B71">
        <v>2</v>
      </c>
      <c r="C71" s="2">
        <v>6.5</v>
      </c>
      <c r="D71" s="2">
        <v>6.5</v>
      </c>
      <c r="E71" s="2">
        <v>1.6924800000000002</v>
      </c>
      <c r="F71" s="2"/>
      <c r="G71" s="2"/>
      <c r="H71" s="2">
        <f t="shared" si="4"/>
        <v>3.7049999999999996</v>
      </c>
      <c r="I71" s="3">
        <f t="shared" si="5"/>
        <v>0.74533333333333329</v>
      </c>
      <c r="J71" s="3">
        <v>-0.74</v>
      </c>
      <c r="K71" s="3">
        <f t="shared" si="6"/>
        <v>0.71556350626117637</v>
      </c>
      <c r="L71" s="3">
        <v>-0.27</v>
      </c>
    </row>
    <row r="72" spans="1:12" x14ac:dyDescent="0.55000000000000004">
      <c r="A72">
        <v>1480</v>
      </c>
      <c r="B72">
        <v>2</v>
      </c>
      <c r="C72" s="2">
        <v>9.6999999999999993</v>
      </c>
      <c r="D72" s="2">
        <v>9.6999999999999993</v>
      </c>
      <c r="E72" s="2">
        <v>2.54528</v>
      </c>
      <c r="F72" s="2"/>
      <c r="G72" s="2"/>
      <c r="H72" s="2">
        <f t="shared" si="4"/>
        <v>5.528999999999999</v>
      </c>
      <c r="I72" s="3">
        <f t="shared" si="5"/>
        <v>1.1122666666666665</v>
      </c>
      <c r="J72" s="3">
        <v>-1.1100000000000001</v>
      </c>
      <c r="K72" s="3">
        <f t="shared" si="6"/>
        <v>0.20378806041714373</v>
      </c>
      <c r="L72" s="3">
        <v>-0.4</v>
      </c>
    </row>
    <row r="73" spans="1:12" x14ac:dyDescent="0.55000000000000004">
      <c r="A73">
        <v>1478</v>
      </c>
      <c r="B73">
        <v>3</v>
      </c>
      <c r="C73" s="2"/>
      <c r="D73" s="2"/>
      <c r="E73" s="2"/>
      <c r="F73" s="2">
        <v>6.2</v>
      </c>
      <c r="G73" s="2">
        <v>0.89914455526442172</v>
      </c>
      <c r="H73" s="2">
        <f t="shared" si="4"/>
        <v>6.2</v>
      </c>
      <c r="I73" s="3">
        <f t="shared" si="5"/>
        <v>1.2472514619883042</v>
      </c>
      <c r="J73" s="3">
        <v>-1.24</v>
      </c>
      <c r="K73" s="3">
        <f t="shared" si="6"/>
        <v>0.58139534883721578</v>
      </c>
      <c r="L73" s="3">
        <v>-0.36</v>
      </c>
    </row>
    <row r="74" spans="1:12" x14ac:dyDescent="0.55000000000000004">
      <c r="A74">
        <v>1477</v>
      </c>
      <c r="B74">
        <v>2</v>
      </c>
      <c r="C74" s="2">
        <v>27</v>
      </c>
      <c r="D74" s="2">
        <v>27</v>
      </c>
      <c r="E74" s="2">
        <v>7.0716800000000015</v>
      </c>
      <c r="F74" s="2"/>
      <c r="G74" s="2"/>
      <c r="H74" s="2">
        <f t="shared" si="4"/>
        <v>15.389999999999999</v>
      </c>
      <c r="I74" s="3">
        <f t="shared" si="5"/>
        <v>3.0959999999999996</v>
      </c>
      <c r="J74" s="3">
        <v>-3.08</v>
      </c>
      <c r="K74" s="3">
        <f t="shared" si="6"/>
        <v>0.51679586563306112</v>
      </c>
      <c r="L74" s="3">
        <v>-1.1100000000000001</v>
      </c>
    </row>
    <row r="75" spans="1:12" x14ac:dyDescent="0.55000000000000004">
      <c r="A75">
        <v>1470</v>
      </c>
      <c r="B75">
        <v>2</v>
      </c>
      <c r="C75" s="2">
        <v>9.5</v>
      </c>
      <c r="D75" s="2">
        <v>9.5</v>
      </c>
      <c r="E75" s="2">
        <v>2.4928000000000003</v>
      </c>
      <c r="F75" s="2"/>
      <c r="G75" s="2"/>
      <c r="H75" s="2">
        <f t="shared" si="4"/>
        <v>5.4149999999999991</v>
      </c>
      <c r="I75" s="3">
        <f t="shared" si="5"/>
        <v>1.089333333333333</v>
      </c>
      <c r="J75" s="3">
        <v>-1.08</v>
      </c>
      <c r="K75" s="3">
        <f t="shared" si="6"/>
        <v>0.8567931456548018</v>
      </c>
      <c r="L75" s="3">
        <v>-0.39</v>
      </c>
    </row>
    <row r="76" spans="1:12" x14ac:dyDescent="0.55000000000000004">
      <c r="A76">
        <v>1463</v>
      </c>
      <c r="B76">
        <v>2</v>
      </c>
      <c r="C76" s="2">
        <v>4.0999999999999996</v>
      </c>
      <c r="D76" s="2">
        <v>4.0999999999999996</v>
      </c>
      <c r="E76" s="2">
        <v>1.0758399999999999</v>
      </c>
      <c r="F76" s="2"/>
      <c r="G76" s="2"/>
      <c r="H76" s="2">
        <f t="shared" si="4"/>
        <v>2.3369999999999997</v>
      </c>
      <c r="I76" s="3">
        <f t="shared" si="5"/>
        <v>0.47013333333333329</v>
      </c>
      <c r="J76" s="3">
        <v>-0.47</v>
      </c>
      <c r="K76" s="3">
        <f t="shared" si="6"/>
        <v>2.8360748723763186E-2</v>
      </c>
      <c r="L76" s="3">
        <v>-0.17</v>
      </c>
    </row>
    <row r="77" spans="1:12" x14ac:dyDescent="0.55000000000000004">
      <c r="A77">
        <v>1458</v>
      </c>
      <c r="B77">
        <v>1</v>
      </c>
      <c r="C77" s="2">
        <v>39</v>
      </c>
      <c r="D77" s="2">
        <v>39</v>
      </c>
      <c r="E77" s="2">
        <v>10.233600000000001</v>
      </c>
      <c r="F77" s="2">
        <v>63.6</v>
      </c>
      <c r="G77" s="2">
        <v>7.4051088484614667</v>
      </c>
      <c r="H77" s="2">
        <f t="shared" si="4"/>
        <v>102.6</v>
      </c>
      <c r="I77" s="3">
        <f t="shared" si="5"/>
        <v>20.639999999999997</v>
      </c>
      <c r="J77" s="3">
        <v>-20.55</v>
      </c>
      <c r="K77" s="3">
        <f t="shared" si="6"/>
        <v>0.43604651162788916</v>
      </c>
      <c r="L77" s="3">
        <v>-5.73</v>
      </c>
    </row>
    <row r="78" spans="1:12" x14ac:dyDescent="0.55000000000000004">
      <c r="A78">
        <v>1453</v>
      </c>
      <c r="B78">
        <v>1</v>
      </c>
      <c r="C78" s="2">
        <v>24.8</v>
      </c>
      <c r="D78" s="2">
        <v>24.8</v>
      </c>
      <c r="E78" s="2">
        <v>6.5075200000000004</v>
      </c>
      <c r="F78" s="2">
        <v>5.0999999999999996</v>
      </c>
      <c r="G78" s="2">
        <v>0.78389563123480432</v>
      </c>
      <c r="H78" s="2">
        <f t="shared" si="4"/>
        <v>29.9</v>
      </c>
      <c r="I78" s="3">
        <f t="shared" si="5"/>
        <v>6.0149707602339175</v>
      </c>
      <c r="J78" s="3">
        <v>-5.99</v>
      </c>
      <c r="K78" s="3">
        <f t="shared" si="6"/>
        <v>0.41514350159444863</v>
      </c>
      <c r="L78" s="3">
        <v>-1.99</v>
      </c>
    </row>
    <row r="79" spans="1:12" x14ac:dyDescent="0.55000000000000004">
      <c r="A79">
        <v>1448</v>
      </c>
      <c r="B79">
        <v>3</v>
      </c>
      <c r="C79" s="2"/>
      <c r="D79" s="2"/>
      <c r="E79" s="2"/>
      <c r="F79" s="2">
        <v>3.9</v>
      </c>
      <c r="G79" s="2">
        <v>0.61913969720413686</v>
      </c>
      <c r="H79" s="2">
        <f t="shared" si="4"/>
        <v>3.9</v>
      </c>
      <c r="I79" s="3">
        <f t="shared" si="5"/>
        <v>0.7845614035087719</v>
      </c>
      <c r="J79" s="3">
        <v>-0.78</v>
      </c>
      <c r="K79" s="3">
        <f t="shared" si="6"/>
        <v>0.58139534883720267</v>
      </c>
      <c r="L79" s="3">
        <v>-0.23</v>
      </c>
    </row>
    <row r="80" spans="1:12" x14ac:dyDescent="0.55000000000000004">
      <c r="A80">
        <v>1441</v>
      </c>
      <c r="B80">
        <v>2</v>
      </c>
      <c r="C80" s="2">
        <v>7.2</v>
      </c>
      <c r="D80" s="2">
        <v>7.2</v>
      </c>
      <c r="E80" s="2">
        <v>1.8892800000000003</v>
      </c>
      <c r="F80" s="2"/>
      <c r="G80" s="2"/>
      <c r="H80" s="2">
        <f t="shared" si="4"/>
        <v>4.1040000000000001</v>
      </c>
      <c r="I80" s="3">
        <f t="shared" si="5"/>
        <v>0.82559999999999989</v>
      </c>
      <c r="J80" s="3">
        <v>-0.82</v>
      </c>
      <c r="K80" s="3">
        <f t="shared" si="6"/>
        <v>0.67829457364340351</v>
      </c>
      <c r="L80" s="3">
        <v>-0.3</v>
      </c>
    </row>
    <row r="81" spans="1:12" x14ac:dyDescent="0.55000000000000004">
      <c r="A81">
        <v>1416</v>
      </c>
      <c r="B81">
        <v>2</v>
      </c>
      <c r="C81" s="2">
        <v>6.5</v>
      </c>
      <c r="D81" s="2">
        <v>6.5</v>
      </c>
      <c r="E81" s="2">
        <v>1.7056000000000002</v>
      </c>
      <c r="F81" s="2"/>
      <c r="G81" s="2"/>
      <c r="H81" s="2">
        <f t="shared" si="4"/>
        <v>3.7049999999999996</v>
      </c>
      <c r="I81" s="3">
        <f t="shared" si="5"/>
        <v>0.74533333333333329</v>
      </c>
      <c r="J81" s="3">
        <v>-0.74</v>
      </c>
      <c r="K81" s="3">
        <f t="shared" si="6"/>
        <v>0.71556350626117637</v>
      </c>
      <c r="L81" s="3">
        <v>-0.27</v>
      </c>
    </row>
    <row r="82" spans="1:12" x14ac:dyDescent="0.55000000000000004">
      <c r="A82">
        <v>1414</v>
      </c>
      <c r="B82">
        <v>3</v>
      </c>
      <c r="C82" s="2"/>
      <c r="D82" s="2"/>
      <c r="E82" s="2"/>
      <c r="F82" s="2">
        <v>1.7</v>
      </c>
      <c r="G82" s="2">
        <v>0.87224092291792665</v>
      </c>
      <c r="H82" s="2">
        <f t="shared" si="4"/>
        <v>1.7</v>
      </c>
      <c r="I82" s="3">
        <f t="shared" si="5"/>
        <v>0.34198830409356723</v>
      </c>
      <c r="J82" s="3">
        <v>-0.35</v>
      </c>
      <c r="K82" s="3">
        <f t="shared" si="6"/>
        <v>-2.3426812585499315</v>
      </c>
      <c r="L82" s="3">
        <v>-0.2</v>
      </c>
    </row>
    <row r="83" spans="1:12" x14ac:dyDescent="0.55000000000000004">
      <c r="A83">
        <v>1408</v>
      </c>
      <c r="B83">
        <v>2</v>
      </c>
      <c r="C83" s="2">
        <v>4.4000000000000004</v>
      </c>
      <c r="D83" s="2">
        <v>4.4000000000000004</v>
      </c>
      <c r="E83" s="2">
        <v>1.1545600000000003</v>
      </c>
      <c r="F83" s="2"/>
      <c r="G83" s="2"/>
      <c r="H83" s="2">
        <f t="shared" si="4"/>
        <v>2.508</v>
      </c>
      <c r="I83" s="3">
        <f t="shared" si="5"/>
        <v>0.50453333333333328</v>
      </c>
      <c r="J83" s="3">
        <v>-0.5</v>
      </c>
      <c r="K83" s="3">
        <f t="shared" si="6"/>
        <v>0.89852008456658539</v>
      </c>
      <c r="L83" s="3">
        <v>-0.18</v>
      </c>
    </row>
    <row r="84" spans="1:12" x14ac:dyDescent="0.55000000000000004">
      <c r="A84">
        <v>1389</v>
      </c>
      <c r="B84">
        <v>1</v>
      </c>
      <c r="C84" s="2">
        <v>10.199999999999999</v>
      </c>
      <c r="D84" s="2">
        <v>10.199999999999999</v>
      </c>
      <c r="E84" s="2">
        <v>2.6633599999999999</v>
      </c>
      <c r="F84" s="2">
        <v>4.4000000000000004</v>
      </c>
      <c r="G84" s="2">
        <v>0.72010529545081414</v>
      </c>
      <c r="H84" s="2">
        <f t="shared" si="4"/>
        <v>14.6</v>
      </c>
      <c r="I84" s="3">
        <f t="shared" si="5"/>
        <v>2.9370760233918127</v>
      </c>
      <c r="J84" s="3">
        <v>-2.91</v>
      </c>
      <c r="K84" s="3">
        <f t="shared" si="6"/>
        <v>0.92187002230008608</v>
      </c>
      <c r="L84" s="3">
        <v>-0.91</v>
      </c>
    </row>
    <row r="85" spans="1:12" x14ac:dyDescent="0.55000000000000004">
      <c r="A85">
        <v>1381</v>
      </c>
      <c r="B85">
        <v>3</v>
      </c>
      <c r="C85" s="2">
        <v>2.9</v>
      </c>
      <c r="D85" s="2">
        <v>2.9</v>
      </c>
      <c r="E85" s="2">
        <v>0.76096000000000008</v>
      </c>
      <c r="F85" s="2">
        <v>2.2999999999999998</v>
      </c>
      <c r="G85" s="2">
        <v>1.1550059251076841</v>
      </c>
      <c r="H85" s="2">
        <f t="shared" si="4"/>
        <v>2.2999999999999998</v>
      </c>
      <c r="I85" s="3">
        <f t="shared" si="5"/>
        <v>0.4626900584795321</v>
      </c>
      <c r="J85" s="3">
        <v>-1.04</v>
      </c>
      <c r="K85" s="3">
        <f t="shared" si="6"/>
        <v>-124.77249747219417</v>
      </c>
      <c r="L85" s="3">
        <v>-0.38</v>
      </c>
    </row>
    <row r="86" spans="1:12" x14ac:dyDescent="0.55000000000000004">
      <c r="A86">
        <v>1378</v>
      </c>
      <c r="B86">
        <v>3</v>
      </c>
      <c r="C86" s="2"/>
      <c r="D86" s="2"/>
      <c r="E86" s="2"/>
      <c r="F86" s="2">
        <v>4.9000000000000004</v>
      </c>
      <c r="G86" s="2">
        <v>0.70991181225023103</v>
      </c>
      <c r="H86" s="2">
        <f t="shared" si="4"/>
        <v>4.9000000000000004</v>
      </c>
      <c r="I86" s="3">
        <f t="shared" si="5"/>
        <v>0.98573099415204679</v>
      </c>
      <c r="J86" s="3">
        <v>-0.98</v>
      </c>
      <c r="K86" s="3">
        <f t="shared" si="6"/>
        <v>0.58139534883721189</v>
      </c>
      <c r="L86" s="3">
        <v>-0.28000000000000003</v>
      </c>
    </row>
    <row r="87" spans="1:12" x14ac:dyDescent="0.55000000000000004">
      <c r="A87">
        <v>1345</v>
      </c>
      <c r="B87">
        <v>1</v>
      </c>
      <c r="C87" s="2">
        <v>27.9</v>
      </c>
      <c r="D87" s="2">
        <v>27.9</v>
      </c>
      <c r="E87" s="2">
        <v>7.3078399999999997</v>
      </c>
      <c r="F87" s="2">
        <v>19.100000000000001</v>
      </c>
      <c r="G87" s="2">
        <v>2.3329501609700722</v>
      </c>
      <c r="H87" s="2">
        <f t="shared" si="4"/>
        <v>47</v>
      </c>
      <c r="I87" s="3">
        <f t="shared" si="5"/>
        <v>9.4549707602339179</v>
      </c>
      <c r="J87" s="3">
        <v>-9.4</v>
      </c>
      <c r="K87" s="3">
        <f t="shared" si="6"/>
        <v>0.58139534883720334</v>
      </c>
      <c r="L87" s="3">
        <v>-2.81</v>
      </c>
    </row>
    <row r="88" spans="1:12" x14ac:dyDescent="0.55000000000000004">
      <c r="A88">
        <v>1341</v>
      </c>
      <c r="B88">
        <v>2</v>
      </c>
      <c r="C88" s="2">
        <v>7.8</v>
      </c>
      <c r="D88" s="2">
        <v>7.8</v>
      </c>
      <c r="E88" s="2">
        <v>2.0336000000000003</v>
      </c>
      <c r="F88" s="2"/>
      <c r="G88" s="2"/>
      <c r="H88" s="2">
        <f t="shared" si="4"/>
        <v>4.4459999999999997</v>
      </c>
      <c r="I88" s="3">
        <f t="shared" si="5"/>
        <v>0.89439999999999997</v>
      </c>
      <c r="J88" s="3">
        <v>-0.88</v>
      </c>
      <c r="K88" s="3">
        <f t="shared" si="6"/>
        <v>1.6100178890876531</v>
      </c>
      <c r="L88" s="3">
        <v>-0.32</v>
      </c>
    </row>
    <row r="89" spans="1:12" x14ac:dyDescent="0.55000000000000004">
      <c r="A89">
        <v>1336</v>
      </c>
      <c r="B89">
        <v>3</v>
      </c>
      <c r="C89" s="2"/>
      <c r="D89" s="2"/>
      <c r="E89" s="2"/>
      <c r="F89" s="2">
        <v>3.5</v>
      </c>
      <c r="G89" s="2">
        <v>0.51776187677719143</v>
      </c>
      <c r="H89" s="2">
        <f t="shared" si="4"/>
        <v>3.5</v>
      </c>
      <c r="I89" s="3">
        <f t="shared" si="5"/>
        <v>0.70409356725146199</v>
      </c>
      <c r="J89" s="3">
        <v>-0.7</v>
      </c>
      <c r="K89" s="3">
        <f t="shared" si="6"/>
        <v>0.58139534883721633</v>
      </c>
      <c r="L89" s="3">
        <v>-0.2</v>
      </c>
    </row>
    <row r="90" spans="1:12" x14ac:dyDescent="0.55000000000000004">
      <c r="A90">
        <v>1329</v>
      </c>
      <c r="B90">
        <v>2</v>
      </c>
      <c r="C90" s="2">
        <v>25.6</v>
      </c>
      <c r="D90" s="2">
        <v>25.6</v>
      </c>
      <c r="E90" s="2">
        <v>6.7043200000000009</v>
      </c>
      <c r="F90" s="2"/>
      <c r="G90" s="2"/>
      <c r="H90" s="2">
        <f t="shared" si="4"/>
        <v>14.591999999999999</v>
      </c>
      <c r="I90" s="3">
        <f t="shared" si="5"/>
        <v>2.9354666666666662</v>
      </c>
      <c r="J90" s="3">
        <v>-2.92</v>
      </c>
      <c r="K90" s="3">
        <f t="shared" si="6"/>
        <v>0.52688953488370838</v>
      </c>
      <c r="L90" s="3">
        <v>-1.06</v>
      </c>
    </row>
    <row r="91" spans="1:12" x14ac:dyDescent="0.55000000000000004">
      <c r="A91">
        <v>1306</v>
      </c>
      <c r="B91">
        <v>3</v>
      </c>
      <c r="C91" s="2"/>
      <c r="D91" s="2"/>
      <c r="E91" s="2"/>
      <c r="F91" s="2">
        <v>3.8</v>
      </c>
      <c r="G91" s="2">
        <v>0.76349507948514006</v>
      </c>
      <c r="H91" s="2">
        <f t="shared" si="4"/>
        <v>3.8</v>
      </c>
      <c r="I91" s="3">
        <f t="shared" si="5"/>
        <v>0.76444444444444448</v>
      </c>
      <c r="J91" s="3">
        <v>-0.77</v>
      </c>
      <c r="K91" s="3">
        <f t="shared" si="6"/>
        <v>-0.72674418604650903</v>
      </c>
      <c r="L91" s="3">
        <v>-0.25</v>
      </c>
    </row>
    <row r="92" spans="1:12" x14ac:dyDescent="0.55000000000000004">
      <c r="A92">
        <v>1286</v>
      </c>
      <c r="B92">
        <v>1</v>
      </c>
      <c r="C92" s="2">
        <v>27.6</v>
      </c>
      <c r="D92" s="2">
        <v>27.6</v>
      </c>
      <c r="E92" s="2">
        <v>7.2422400000000007</v>
      </c>
      <c r="F92" s="2">
        <v>20.8</v>
      </c>
      <c r="G92" s="2">
        <v>2.9029263269501033</v>
      </c>
      <c r="H92" s="2">
        <f t="shared" si="4"/>
        <v>48.400000000000006</v>
      </c>
      <c r="I92" s="3">
        <f t="shared" si="5"/>
        <v>9.7366081871345038</v>
      </c>
      <c r="J92" s="3">
        <v>-9.69</v>
      </c>
      <c r="K92" s="3">
        <f t="shared" si="6"/>
        <v>0.47869017874304715</v>
      </c>
      <c r="L92" s="3">
        <v>-2.88</v>
      </c>
    </row>
    <row r="93" spans="1:12" x14ac:dyDescent="0.55000000000000004">
      <c r="A93">
        <v>1276</v>
      </c>
      <c r="B93">
        <v>1</v>
      </c>
      <c r="C93" s="2">
        <v>8.6</v>
      </c>
      <c r="D93" s="2">
        <v>8.6</v>
      </c>
      <c r="E93" s="2">
        <v>2.25664</v>
      </c>
      <c r="F93" s="2">
        <v>29.9</v>
      </c>
      <c r="G93" s="2">
        <v>3.5628590863404823</v>
      </c>
      <c r="H93" s="2">
        <f t="shared" si="4"/>
        <v>38.5</v>
      </c>
      <c r="I93" s="3">
        <f t="shared" si="5"/>
        <v>7.7450292397660814</v>
      </c>
      <c r="J93" s="3">
        <v>-7.71</v>
      </c>
      <c r="K93" s="3">
        <f t="shared" si="6"/>
        <v>0.4522802778616673</v>
      </c>
      <c r="L93" s="3">
        <v>-2.1</v>
      </c>
    </row>
    <row r="94" spans="1:12" x14ac:dyDescent="0.55000000000000004">
      <c r="A94">
        <v>1269</v>
      </c>
      <c r="B94">
        <v>3</v>
      </c>
      <c r="C94" s="2"/>
      <c r="D94" s="2"/>
      <c r="E94" s="2"/>
      <c r="F94" s="2">
        <v>16.7</v>
      </c>
      <c r="G94" s="2">
        <v>1.9916629975447082</v>
      </c>
      <c r="H94" s="2">
        <f t="shared" si="4"/>
        <v>16.7</v>
      </c>
      <c r="I94" s="3">
        <f t="shared" si="5"/>
        <v>3.3595321637426894</v>
      </c>
      <c r="J94" s="3">
        <v>-3.35</v>
      </c>
      <c r="K94" s="3">
        <f t="shared" si="6"/>
        <v>0.28373485586963298</v>
      </c>
      <c r="L94" s="3">
        <v>-0.93</v>
      </c>
    </row>
    <row r="95" spans="1:12" x14ac:dyDescent="0.55000000000000004">
      <c r="A95">
        <v>1262</v>
      </c>
      <c r="B95">
        <v>2</v>
      </c>
      <c r="C95" s="2">
        <v>3.6</v>
      </c>
      <c r="D95" s="2">
        <v>3.6</v>
      </c>
      <c r="E95" s="2">
        <v>0.94464000000000015</v>
      </c>
      <c r="F95" s="2"/>
      <c r="G95" s="2"/>
      <c r="H95" s="2">
        <f t="shared" si="4"/>
        <v>2.052</v>
      </c>
      <c r="I95" s="3">
        <f t="shared" si="5"/>
        <v>0.41279999999999994</v>
      </c>
      <c r="J95" s="3">
        <v>-0.41</v>
      </c>
      <c r="K95" s="3">
        <f t="shared" si="6"/>
        <v>0.67829457364340351</v>
      </c>
      <c r="L95" s="3">
        <v>-0.15</v>
      </c>
    </row>
    <row r="96" spans="1:12" x14ac:dyDescent="0.55000000000000004">
      <c r="A96">
        <v>1258</v>
      </c>
      <c r="B96">
        <v>1</v>
      </c>
      <c r="C96" s="2">
        <v>90.4</v>
      </c>
      <c r="D96" s="2">
        <v>90.4</v>
      </c>
      <c r="E96" s="2">
        <v>23.707840000000001</v>
      </c>
      <c r="F96" s="2">
        <v>73.400000000000006</v>
      </c>
      <c r="G96" s="2">
        <v>8.7421259207951323</v>
      </c>
      <c r="H96" s="2">
        <f t="shared" si="4"/>
        <v>163.80000000000001</v>
      </c>
      <c r="I96" s="3">
        <f t="shared" si="5"/>
        <v>32.951578947368425</v>
      </c>
      <c r="J96" s="3">
        <v>-32.79</v>
      </c>
      <c r="K96" s="3">
        <f t="shared" si="6"/>
        <v>0.49035267058524346</v>
      </c>
      <c r="L96" s="3">
        <v>-9.6300000000000008</v>
      </c>
    </row>
    <row r="97" spans="1:12" x14ac:dyDescent="0.55000000000000004">
      <c r="A97">
        <v>1236</v>
      </c>
      <c r="B97">
        <v>3</v>
      </c>
      <c r="C97" s="2"/>
      <c r="D97" s="2"/>
      <c r="E97" s="2"/>
      <c r="F97" s="2">
        <v>2</v>
      </c>
      <c r="G97" s="2">
        <v>0.9839083468033416</v>
      </c>
      <c r="H97" s="2">
        <f t="shared" si="4"/>
        <v>2</v>
      </c>
      <c r="I97" s="3">
        <f t="shared" si="5"/>
        <v>0.40233918128654972</v>
      </c>
      <c r="J97" s="3">
        <v>-0.39</v>
      </c>
      <c r="K97" s="3">
        <f t="shared" si="6"/>
        <v>3.0668604651162785</v>
      </c>
      <c r="L97" s="3">
        <v>-0.22</v>
      </c>
    </row>
    <row r="98" spans="1:12" x14ac:dyDescent="0.55000000000000004">
      <c r="A98">
        <v>1230</v>
      </c>
      <c r="B98">
        <v>1</v>
      </c>
      <c r="C98" s="2">
        <v>56.4</v>
      </c>
      <c r="D98" s="2">
        <v>56.4</v>
      </c>
      <c r="E98" s="2">
        <v>14.786239999999999</v>
      </c>
      <c r="F98" s="2">
        <v>23.1</v>
      </c>
      <c r="G98" s="2">
        <v>2.8197965146670048</v>
      </c>
      <c r="H98" s="2">
        <f t="shared" si="4"/>
        <v>79.5</v>
      </c>
      <c r="I98" s="3">
        <f t="shared" si="5"/>
        <v>15.99298245614035</v>
      </c>
      <c r="J98" s="3">
        <v>-15.9</v>
      </c>
      <c r="K98" s="3">
        <f t="shared" si="6"/>
        <v>0.58139534883720145</v>
      </c>
      <c r="L98" s="3">
        <v>-4.99</v>
      </c>
    </row>
    <row r="99" spans="1:12" x14ac:dyDescent="0.55000000000000004">
      <c r="A99">
        <v>1222</v>
      </c>
      <c r="B99">
        <v>2</v>
      </c>
      <c r="C99" s="2">
        <v>8.1999999999999993</v>
      </c>
      <c r="D99" s="2">
        <v>8.1999999999999993</v>
      </c>
      <c r="E99" s="2">
        <v>2.1516799999999998</v>
      </c>
      <c r="F99" s="2"/>
      <c r="G99" s="2"/>
      <c r="H99" s="2">
        <f t="shared" si="4"/>
        <v>4.6739999999999995</v>
      </c>
      <c r="I99" s="3">
        <f t="shared" si="5"/>
        <v>0.94026666666666658</v>
      </c>
      <c r="J99" s="3">
        <v>-0.94</v>
      </c>
      <c r="K99" s="3">
        <f t="shared" si="6"/>
        <v>2.8360748723763186E-2</v>
      </c>
      <c r="L99" s="3">
        <v>-0.34</v>
      </c>
    </row>
    <row r="100" spans="1:12" x14ac:dyDescent="0.55000000000000004">
      <c r="A100">
        <v>1210</v>
      </c>
      <c r="B100">
        <v>2</v>
      </c>
      <c r="C100" s="2">
        <v>36.5</v>
      </c>
      <c r="D100" s="2">
        <v>36.5</v>
      </c>
      <c r="E100" s="2">
        <v>9.5776000000000003</v>
      </c>
      <c r="F100" s="2"/>
      <c r="G100" s="2"/>
      <c r="H100" s="2">
        <f t="shared" si="4"/>
        <v>20.805</v>
      </c>
      <c r="I100" s="3">
        <f t="shared" si="5"/>
        <v>4.1853333333333333</v>
      </c>
      <c r="J100" s="3">
        <v>-4.17</v>
      </c>
      <c r="K100" s="3">
        <f t="shared" si="6"/>
        <v>0.36635871296591482</v>
      </c>
      <c r="L100" s="3">
        <v>-1.51</v>
      </c>
    </row>
    <row r="101" spans="1:12" x14ac:dyDescent="0.55000000000000004">
      <c r="A101">
        <v>1200</v>
      </c>
      <c r="B101">
        <v>2</v>
      </c>
      <c r="C101" s="2">
        <v>13.5</v>
      </c>
      <c r="D101" s="2">
        <v>13.5</v>
      </c>
      <c r="E101" s="2">
        <v>3.5424000000000002</v>
      </c>
      <c r="F101" s="2"/>
      <c r="G101" s="2"/>
      <c r="H101" s="2">
        <f t="shared" si="4"/>
        <v>7.6949999999999994</v>
      </c>
      <c r="I101" s="3">
        <f t="shared" si="5"/>
        <v>1.5479999999999998</v>
      </c>
      <c r="J101" s="3">
        <v>-1.54</v>
      </c>
      <c r="K101" s="3">
        <f t="shared" si="6"/>
        <v>0.51679586563306112</v>
      </c>
      <c r="L101" s="3">
        <v>-0.56000000000000005</v>
      </c>
    </row>
    <row r="102" spans="1:12" x14ac:dyDescent="0.55000000000000004">
      <c r="A102">
        <v>1191</v>
      </c>
      <c r="B102">
        <v>1</v>
      </c>
      <c r="C102" s="2">
        <v>14.1</v>
      </c>
      <c r="D102" s="2">
        <v>14.1</v>
      </c>
      <c r="E102" s="2">
        <v>3.6867200000000007</v>
      </c>
      <c r="F102" s="2">
        <v>15.2</v>
      </c>
      <c r="G102" s="2">
        <v>2.1234971972296512</v>
      </c>
      <c r="H102" s="2">
        <f t="shared" si="4"/>
        <v>29.299999999999997</v>
      </c>
      <c r="I102" s="3">
        <f t="shared" si="5"/>
        <v>5.8942690058479519</v>
      </c>
      <c r="J102" s="3">
        <v>-5.86</v>
      </c>
      <c r="K102" s="3">
        <f t="shared" si="6"/>
        <v>0.58139534883718136</v>
      </c>
      <c r="L102" s="3">
        <v>-1.69</v>
      </c>
    </row>
    <row r="103" spans="1:12" x14ac:dyDescent="0.55000000000000004">
      <c r="A103">
        <v>1182</v>
      </c>
      <c r="B103">
        <v>2</v>
      </c>
      <c r="C103" s="2">
        <v>48.9</v>
      </c>
      <c r="D103" s="2">
        <v>48.9</v>
      </c>
      <c r="E103" s="2">
        <v>12.818240000000001</v>
      </c>
      <c r="F103" s="2"/>
      <c r="G103" s="2"/>
      <c r="H103" s="2">
        <f t="shared" si="4"/>
        <v>27.872999999999998</v>
      </c>
      <c r="I103" s="3">
        <f t="shared" si="5"/>
        <v>5.6071999999999989</v>
      </c>
      <c r="J103" s="3">
        <v>-5.57</v>
      </c>
      <c r="K103" s="3">
        <f t="shared" si="6"/>
        <v>0.66343272934795572</v>
      </c>
      <c r="L103" s="3">
        <v>-2.02</v>
      </c>
    </row>
    <row r="104" spans="1:12" x14ac:dyDescent="0.55000000000000004">
      <c r="A104">
        <v>1180</v>
      </c>
      <c r="B104">
        <v>3</v>
      </c>
      <c r="C104" s="2"/>
      <c r="D104" s="2"/>
      <c r="E104" s="2"/>
      <c r="F104" s="2">
        <v>1.5</v>
      </c>
      <c r="G104" s="2">
        <v>0.76546322189468885</v>
      </c>
      <c r="H104" s="2">
        <f t="shared" si="4"/>
        <v>1.5</v>
      </c>
      <c r="I104" s="3">
        <f t="shared" si="5"/>
        <v>0.30175438596491228</v>
      </c>
      <c r="J104" s="3">
        <v>-0.31</v>
      </c>
      <c r="K104" s="3">
        <f t="shared" si="6"/>
        <v>-2.732558139534885</v>
      </c>
      <c r="L104" s="3">
        <v>-0.17</v>
      </c>
    </row>
    <row r="105" spans="1:12" x14ac:dyDescent="0.55000000000000004">
      <c r="A105">
        <v>1171</v>
      </c>
      <c r="B105">
        <v>1</v>
      </c>
      <c r="C105" s="2">
        <v>37</v>
      </c>
      <c r="D105" s="2">
        <v>37</v>
      </c>
      <c r="E105" s="2">
        <v>9.7088000000000001</v>
      </c>
      <c r="F105" s="2">
        <v>19.5</v>
      </c>
      <c r="G105" s="2">
        <v>2.317653761332636</v>
      </c>
      <c r="H105" s="2">
        <f t="shared" si="4"/>
        <v>56.5</v>
      </c>
      <c r="I105" s="3">
        <f t="shared" si="5"/>
        <v>11.366081871345029</v>
      </c>
      <c r="J105" s="3">
        <v>-11.3</v>
      </c>
      <c r="K105" s="3">
        <f t="shared" si="6"/>
        <v>0.5813953488372039</v>
      </c>
      <c r="L105" s="3">
        <v>-3.46</v>
      </c>
    </row>
    <row r="106" spans="1:12" x14ac:dyDescent="0.55000000000000004">
      <c r="A106">
        <v>1137</v>
      </c>
      <c r="B106">
        <v>2</v>
      </c>
      <c r="C106" s="2">
        <v>11.2</v>
      </c>
      <c r="D106" s="2">
        <v>11.2</v>
      </c>
      <c r="E106" s="2">
        <v>2.9388800000000002</v>
      </c>
      <c r="F106" s="2"/>
      <c r="G106" s="2"/>
      <c r="H106" s="2">
        <f t="shared" si="4"/>
        <v>6.3839999999999995</v>
      </c>
      <c r="I106" s="3">
        <f t="shared" si="5"/>
        <v>1.2842666666666664</v>
      </c>
      <c r="J106" s="3">
        <v>-1.28</v>
      </c>
      <c r="K106" s="3">
        <f t="shared" si="6"/>
        <v>0.33222591362124321</v>
      </c>
      <c r="L106" s="3">
        <v>-0.46</v>
      </c>
    </row>
    <row r="107" spans="1:12" x14ac:dyDescent="0.55000000000000004">
      <c r="A107">
        <v>1127</v>
      </c>
      <c r="B107">
        <v>1</v>
      </c>
      <c r="C107" s="2">
        <v>19</v>
      </c>
      <c r="D107" s="2">
        <v>19</v>
      </c>
      <c r="E107" s="2">
        <v>4.9856000000000007</v>
      </c>
      <c r="F107" s="2">
        <v>3.2</v>
      </c>
      <c r="G107" s="2">
        <v>0.47495218906156278</v>
      </c>
      <c r="H107" s="2">
        <f t="shared" si="4"/>
        <v>22.2</v>
      </c>
      <c r="I107" s="3">
        <f t="shared" si="5"/>
        <v>4.4659649122807012</v>
      </c>
      <c r="J107" s="3">
        <v>-4.4400000000000004</v>
      </c>
      <c r="K107" s="3">
        <f t="shared" si="6"/>
        <v>0.58139534883718935</v>
      </c>
      <c r="L107" s="3">
        <v>-1.5</v>
      </c>
    </row>
    <row r="108" spans="1:12" x14ac:dyDescent="0.55000000000000004">
      <c r="A108">
        <v>1118</v>
      </c>
      <c r="B108">
        <v>3</v>
      </c>
      <c r="C108" s="2"/>
      <c r="D108" s="2"/>
      <c r="E108" s="2"/>
      <c r="F108" s="2">
        <v>1.6</v>
      </c>
      <c r="G108" s="2">
        <v>0.81320221446306018</v>
      </c>
      <c r="H108" s="2">
        <f t="shared" si="4"/>
        <v>1.6</v>
      </c>
      <c r="I108" s="3">
        <f t="shared" si="5"/>
        <v>0.32187134502923975</v>
      </c>
      <c r="J108" s="3">
        <v>-0.33</v>
      </c>
      <c r="K108" s="3">
        <f t="shared" si="6"/>
        <v>-2.5254360465116372</v>
      </c>
      <c r="L108" s="3">
        <v>-0.18</v>
      </c>
    </row>
    <row r="109" spans="1:12" x14ac:dyDescent="0.55000000000000004">
      <c r="A109">
        <v>1115</v>
      </c>
      <c r="B109">
        <v>2</v>
      </c>
      <c r="C109" s="2">
        <v>6.8</v>
      </c>
      <c r="D109" s="2">
        <v>6.8</v>
      </c>
      <c r="E109" s="2">
        <v>1.7843200000000001</v>
      </c>
      <c r="F109" s="2"/>
      <c r="G109" s="2"/>
      <c r="H109" s="2">
        <f t="shared" si="4"/>
        <v>3.8759999999999994</v>
      </c>
      <c r="I109" s="3">
        <f t="shared" si="5"/>
        <v>0.77973333333333328</v>
      </c>
      <c r="J109" s="3">
        <v>-0.78</v>
      </c>
      <c r="K109" s="3">
        <f t="shared" si="6"/>
        <v>-3.419972640219926E-2</v>
      </c>
      <c r="L109" s="3">
        <v>-0.28000000000000003</v>
      </c>
    </row>
    <row r="110" spans="1:12" x14ac:dyDescent="0.55000000000000004">
      <c r="A110">
        <v>1108</v>
      </c>
      <c r="B110">
        <v>1</v>
      </c>
      <c r="C110" s="2">
        <v>48.3</v>
      </c>
      <c r="D110" s="2">
        <v>48.3</v>
      </c>
      <c r="E110" s="2">
        <v>12.673920000000001</v>
      </c>
      <c r="F110" s="2">
        <v>11.6</v>
      </c>
      <c r="G110" s="2">
        <v>1.6457548764361352</v>
      </c>
      <c r="H110" s="2">
        <f t="shared" si="4"/>
        <v>59.9</v>
      </c>
      <c r="I110" s="3">
        <f t="shared" si="5"/>
        <v>12.050058479532163</v>
      </c>
      <c r="J110" s="3">
        <v>-11.99</v>
      </c>
      <c r="K110" s="3">
        <f t="shared" si="6"/>
        <v>0.49840819971269362</v>
      </c>
      <c r="L110" s="3">
        <v>-3.94</v>
      </c>
    </row>
    <row r="111" spans="1:12" x14ac:dyDescent="0.55000000000000004">
      <c r="A111">
        <v>1092</v>
      </c>
      <c r="B111">
        <v>3</v>
      </c>
      <c r="C111" s="2"/>
      <c r="D111" s="2"/>
      <c r="E111" s="2"/>
      <c r="F111" s="2">
        <v>1.2</v>
      </c>
      <c r="G111" s="2">
        <v>0.5943647044544339</v>
      </c>
      <c r="H111" s="2">
        <f t="shared" si="4"/>
        <v>1.2</v>
      </c>
      <c r="I111" s="3">
        <f t="shared" si="5"/>
        <v>0.24140350877192979</v>
      </c>
      <c r="J111" s="3">
        <v>-0.24</v>
      </c>
      <c r="K111" s="3">
        <f t="shared" si="6"/>
        <v>0.58139534883719746</v>
      </c>
      <c r="L111" s="3">
        <v>-0.13</v>
      </c>
    </row>
    <row r="112" spans="1:12" x14ac:dyDescent="0.55000000000000004">
      <c r="A112">
        <v>1067</v>
      </c>
      <c r="B112">
        <v>2</v>
      </c>
      <c r="C112" s="2">
        <v>5.0999999999999996</v>
      </c>
      <c r="D112" s="2">
        <v>5.0999999999999996</v>
      </c>
      <c r="E112" s="2">
        <v>1.3382400000000001</v>
      </c>
      <c r="F112" s="2"/>
      <c r="G112" s="2"/>
      <c r="H112" s="2">
        <f t="shared" si="4"/>
        <v>2.9069999999999996</v>
      </c>
      <c r="I112" s="3">
        <f t="shared" si="5"/>
        <v>0.58479999999999988</v>
      </c>
      <c r="J112" s="3">
        <v>-0.57999999999999996</v>
      </c>
      <c r="K112" s="3">
        <f t="shared" si="6"/>
        <v>0.82079343365251645</v>
      </c>
      <c r="L112" s="3">
        <v>-0.21</v>
      </c>
    </row>
    <row r="113" spans="1:12" x14ac:dyDescent="0.55000000000000004">
      <c r="A113">
        <v>1064</v>
      </c>
      <c r="B113">
        <v>2</v>
      </c>
      <c r="C113" s="2">
        <v>6</v>
      </c>
      <c r="D113" s="2">
        <v>6</v>
      </c>
      <c r="E113" s="2">
        <v>1.56128</v>
      </c>
      <c r="F113" s="2"/>
      <c r="G113" s="2"/>
      <c r="H113" s="2">
        <f t="shared" si="4"/>
        <v>3.42</v>
      </c>
      <c r="I113" s="3">
        <f t="shared" si="5"/>
        <v>0.68799999999999994</v>
      </c>
      <c r="J113" s="3">
        <v>-0.68</v>
      </c>
      <c r="K113" s="3">
        <f t="shared" si="6"/>
        <v>1.1627906976744036</v>
      </c>
      <c r="L113" s="3">
        <v>-0.25</v>
      </c>
    </row>
    <row r="114" spans="1:12" x14ac:dyDescent="0.55000000000000004">
      <c r="A114">
        <v>1057</v>
      </c>
      <c r="B114">
        <v>2</v>
      </c>
      <c r="C114" s="2">
        <v>5</v>
      </c>
      <c r="D114" s="2">
        <v>5</v>
      </c>
      <c r="E114" s="2">
        <v>1.3120000000000001</v>
      </c>
      <c r="F114" s="2"/>
      <c r="G114" s="2"/>
      <c r="H114" s="2">
        <f t="shared" si="4"/>
        <v>2.8499999999999996</v>
      </c>
      <c r="I114" s="3">
        <f t="shared" si="5"/>
        <v>0.57333333333333325</v>
      </c>
      <c r="J114" s="3">
        <v>-0.56999999999999995</v>
      </c>
      <c r="K114" s="3">
        <f t="shared" si="6"/>
        <v>0.58139534883720345</v>
      </c>
      <c r="L114" s="3">
        <v>-0.21</v>
      </c>
    </row>
    <row r="115" spans="1:12" x14ac:dyDescent="0.55000000000000004">
      <c r="A115">
        <v>1039</v>
      </c>
      <c r="B115">
        <v>3</v>
      </c>
      <c r="C115" s="2"/>
      <c r="D115" s="2"/>
      <c r="E115" s="2"/>
      <c r="F115" s="2">
        <v>10.9</v>
      </c>
      <c r="G115" s="2">
        <v>1.5887207215812427</v>
      </c>
      <c r="H115" s="2">
        <f t="shared" si="4"/>
        <v>10.9</v>
      </c>
      <c r="I115" s="3">
        <f t="shared" si="5"/>
        <v>2.192748538011696</v>
      </c>
      <c r="J115" s="3">
        <v>-2.19</v>
      </c>
      <c r="K115" s="3">
        <f t="shared" si="6"/>
        <v>0.12534670364839595</v>
      </c>
      <c r="L115" s="3">
        <v>-0.63</v>
      </c>
    </row>
    <row r="116" spans="1:12" x14ac:dyDescent="0.55000000000000004">
      <c r="A116">
        <v>1028</v>
      </c>
      <c r="B116">
        <v>1</v>
      </c>
      <c r="C116" s="2">
        <v>21.7</v>
      </c>
      <c r="D116" s="2">
        <v>21.7</v>
      </c>
      <c r="E116" s="2">
        <v>5.6809599999999998</v>
      </c>
      <c r="F116" s="2">
        <v>2.9</v>
      </c>
      <c r="G116" s="2">
        <v>0.46425991662497085</v>
      </c>
      <c r="H116" s="2">
        <f t="shared" si="4"/>
        <v>24.599999999999998</v>
      </c>
      <c r="I116" s="3">
        <f t="shared" si="5"/>
        <v>4.9487719298245612</v>
      </c>
      <c r="J116" s="3">
        <v>-4.92</v>
      </c>
      <c r="K116" s="3">
        <f t="shared" si="6"/>
        <v>0.58139534883720578</v>
      </c>
      <c r="L116" s="3">
        <v>-1.68</v>
      </c>
    </row>
    <row r="117" spans="1:12" x14ac:dyDescent="0.55000000000000004">
      <c r="A117">
        <v>1020</v>
      </c>
      <c r="B117">
        <v>2</v>
      </c>
      <c r="C117" s="2">
        <v>14.1</v>
      </c>
      <c r="D117" s="2">
        <v>14.1</v>
      </c>
      <c r="E117" s="2">
        <v>3.6867200000000007</v>
      </c>
      <c r="F117" s="2"/>
      <c r="G117" s="2"/>
      <c r="H117" s="2">
        <f t="shared" si="4"/>
        <v>8.036999999999999</v>
      </c>
      <c r="I117" s="3">
        <f t="shared" si="5"/>
        <v>1.6167999999999998</v>
      </c>
      <c r="J117" s="3">
        <v>-1.6</v>
      </c>
      <c r="K117" s="3">
        <f t="shared" si="6"/>
        <v>1.0390895596239305</v>
      </c>
      <c r="L117" s="3">
        <v>-0.57999999999999996</v>
      </c>
    </row>
    <row r="118" spans="1:12" x14ac:dyDescent="0.55000000000000004">
      <c r="A118">
        <v>1017</v>
      </c>
      <c r="B118">
        <v>2</v>
      </c>
      <c r="C118" s="2">
        <v>4.2</v>
      </c>
      <c r="D118" s="2">
        <v>4.2</v>
      </c>
      <c r="E118" s="2">
        <v>1.1020800000000002</v>
      </c>
      <c r="F118" s="2"/>
      <c r="G118" s="2"/>
      <c r="H118" s="2">
        <f t="shared" si="4"/>
        <v>2.3939999999999997</v>
      </c>
      <c r="I118" s="3">
        <f t="shared" si="5"/>
        <v>0.48159999999999992</v>
      </c>
      <c r="J118" s="3">
        <v>-0.48</v>
      </c>
      <c r="K118" s="3">
        <f t="shared" si="6"/>
        <v>0.33222591362124898</v>
      </c>
      <c r="L118" s="3">
        <v>-0.17</v>
      </c>
    </row>
    <row r="119" spans="1:12" x14ac:dyDescent="0.55000000000000004">
      <c r="A119">
        <v>1011</v>
      </c>
      <c r="B119">
        <v>2</v>
      </c>
      <c r="C119" s="2">
        <v>11.2</v>
      </c>
      <c r="D119" s="2">
        <v>11.2</v>
      </c>
      <c r="E119" s="2">
        <v>2.9388800000000006</v>
      </c>
      <c r="F119" s="2"/>
      <c r="G119" s="2"/>
      <c r="H119" s="2">
        <f t="shared" si="4"/>
        <v>6.3839999999999995</v>
      </c>
      <c r="I119" s="3">
        <f t="shared" si="5"/>
        <v>1.2842666666666664</v>
      </c>
      <c r="J119" s="3">
        <v>-1.28</v>
      </c>
      <c r="K119" s="3">
        <f t="shared" si="6"/>
        <v>0.33222591362124321</v>
      </c>
      <c r="L119" s="3">
        <v>-0.46</v>
      </c>
    </row>
    <row r="120" spans="1:12" x14ac:dyDescent="0.55000000000000004">
      <c r="A120">
        <v>1003</v>
      </c>
      <c r="B120">
        <v>1</v>
      </c>
      <c r="C120" s="2">
        <v>15.1</v>
      </c>
      <c r="D120" s="2">
        <v>15.1</v>
      </c>
      <c r="E120" s="2">
        <v>3.9622400000000009</v>
      </c>
      <c r="F120" s="2">
        <v>3.9</v>
      </c>
      <c r="G120" s="2">
        <v>1.9708805655728876</v>
      </c>
      <c r="H120" s="2">
        <f t="shared" si="4"/>
        <v>19</v>
      </c>
      <c r="I120" s="3">
        <f t="shared" si="5"/>
        <v>3.8222222222222224</v>
      </c>
      <c r="J120" s="3">
        <v>-3.81</v>
      </c>
      <c r="K120" s="3">
        <f t="shared" si="6"/>
        <v>0.31976744186046863</v>
      </c>
      <c r="L120" s="3">
        <v>-1.3</v>
      </c>
    </row>
    <row r="121" spans="1:12" x14ac:dyDescent="0.55000000000000004">
      <c r="A121">
        <v>998</v>
      </c>
      <c r="B121">
        <v>2</v>
      </c>
      <c r="C121" s="2">
        <v>6.6</v>
      </c>
      <c r="D121" s="2">
        <v>6.6</v>
      </c>
      <c r="E121" s="2">
        <v>1.73184</v>
      </c>
      <c r="F121" s="2"/>
      <c r="G121" s="2"/>
      <c r="H121" s="2">
        <f t="shared" si="4"/>
        <v>3.7619999999999996</v>
      </c>
      <c r="I121" s="3">
        <f t="shared" si="5"/>
        <v>0.75679999999999981</v>
      </c>
      <c r="J121" s="3">
        <v>-0.75</v>
      </c>
      <c r="K121" s="3">
        <f t="shared" si="6"/>
        <v>0.89852008456657084</v>
      </c>
      <c r="L121" s="3">
        <v>-0.27</v>
      </c>
    </row>
    <row r="122" spans="1:12" x14ac:dyDescent="0.55000000000000004">
      <c r="A122">
        <v>990</v>
      </c>
      <c r="B122">
        <v>3</v>
      </c>
      <c r="C122" s="2"/>
      <c r="D122" s="2"/>
      <c r="E122" s="2"/>
      <c r="F122" s="2">
        <v>1.1000000000000001</v>
      </c>
      <c r="G122" s="2">
        <v>0.5661532302804142</v>
      </c>
      <c r="H122" s="2">
        <f t="shared" si="4"/>
        <v>1.1000000000000001</v>
      </c>
      <c r="I122" s="3">
        <f t="shared" si="5"/>
        <v>0.22128654970760236</v>
      </c>
      <c r="J122" s="3">
        <v>-0.23</v>
      </c>
      <c r="K122" s="3">
        <f t="shared" si="6"/>
        <v>-3.9376321353065467</v>
      </c>
      <c r="L122" s="3">
        <v>-0.13</v>
      </c>
    </row>
    <row r="123" spans="1:12" x14ac:dyDescent="0.55000000000000004">
      <c r="A123">
        <v>982</v>
      </c>
      <c r="B123">
        <v>2</v>
      </c>
      <c r="C123" s="2">
        <v>10.7</v>
      </c>
      <c r="D123" s="2">
        <v>10.7</v>
      </c>
      <c r="E123" s="2">
        <v>2.7945600000000002</v>
      </c>
      <c r="F123" s="2"/>
      <c r="G123" s="2"/>
      <c r="H123" s="2">
        <f t="shared" si="4"/>
        <v>6.0989999999999993</v>
      </c>
      <c r="I123" s="3">
        <f t="shared" si="5"/>
        <v>1.2269333333333332</v>
      </c>
      <c r="J123" s="3">
        <v>-1.22</v>
      </c>
      <c r="K123" s="3">
        <f t="shared" si="6"/>
        <v>0.56509454466419551</v>
      </c>
      <c r="L123" s="3">
        <v>-0.44</v>
      </c>
    </row>
    <row r="124" spans="1:12" x14ac:dyDescent="0.55000000000000004">
      <c r="A124">
        <v>976</v>
      </c>
      <c r="B124">
        <v>1</v>
      </c>
      <c r="C124" s="2">
        <v>16.3</v>
      </c>
      <c r="D124" s="2">
        <v>16.3</v>
      </c>
      <c r="E124" s="2">
        <v>4.2640000000000002</v>
      </c>
      <c r="F124" s="2">
        <v>6.9</v>
      </c>
      <c r="G124" s="2">
        <v>0.98238161243039324</v>
      </c>
      <c r="H124" s="2">
        <f t="shared" si="4"/>
        <v>23.200000000000003</v>
      </c>
      <c r="I124" s="3">
        <f t="shared" si="5"/>
        <v>4.667134502923977</v>
      </c>
      <c r="J124" s="3">
        <v>-4.6399999999999997</v>
      </c>
      <c r="K124" s="3">
        <f t="shared" si="6"/>
        <v>0.58139534883722499</v>
      </c>
      <c r="L124" s="3">
        <v>-1.45</v>
      </c>
    </row>
    <row r="125" spans="1:12" x14ac:dyDescent="0.55000000000000004">
      <c r="A125">
        <v>970</v>
      </c>
      <c r="B125">
        <v>2</v>
      </c>
      <c r="C125" s="2">
        <v>11.9</v>
      </c>
      <c r="D125" s="2">
        <v>11.9</v>
      </c>
      <c r="E125" s="2">
        <v>3.1225600000000004</v>
      </c>
      <c r="F125" s="2"/>
      <c r="G125" s="2"/>
      <c r="H125" s="2">
        <f t="shared" si="4"/>
        <v>6.7829999999999995</v>
      </c>
      <c r="I125" s="3">
        <f t="shared" si="5"/>
        <v>1.3645333333333332</v>
      </c>
      <c r="J125" s="3">
        <v>-1.36</v>
      </c>
      <c r="K125" s="3">
        <f t="shared" si="6"/>
        <v>0.33222591362124221</v>
      </c>
      <c r="L125" s="3">
        <v>-0.49</v>
      </c>
    </row>
    <row r="126" spans="1:12" x14ac:dyDescent="0.55000000000000004">
      <c r="A126">
        <v>960</v>
      </c>
      <c r="B126">
        <v>3</v>
      </c>
      <c r="C126" s="2"/>
      <c r="D126" s="2"/>
      <c r="E126" s="2"/>
      <c r="F126" s="2">
        <v>8</v>
      </c>
      <c r="G126" s="2">
        <v>1.00672492624555</v>
      </c>
      <c r="H126" s="2">
        <f t="shared" si="4"/>
        <v>8</v>
      </c>
      <c r="I126" s="3">
        <f t="shared" si="5"/>
        <v>1.6093567251461989</v>
      </c>
      <c r="J126" s="3">
        <v>-1.6</v>
      </c>
      <c r="K126" s="3">
        <f t="shared" si="6"/>
        <v>0.58139534883720645</v>
      </c>
      <c r="L126" s="3">
        <v>-0.45</v>
      </c>
    </row>
    <row r="127" spans="1:12" x14ac:dyDescent="0.55000000000000004">
      <c r="A127">
        <v>958</v>
      </c>
      <c r="B127">
        <v>2</v>
      </c>
      <c r="C127" s="2">
        <v>5.3</v>
      </c>
      <c r="D127" s="2">
        <v>5.3</v>
      </c>
      <c r="E127" s="2">
        <v>1.3907200000000002</v>
      </c>
      <c r="F127" s="2"/>
      <c r="G127" s="2"/>
      <c r="H127" s="2">
        <f t="shared" si="4"/>
        <v>3.0209999999999995</v>
      </c>
      <c r="I127" s="3">
        <f t="shared" si="5"/>
        <v>0.60773333333333324</v>
      </c>
      <c r="J127" s="3">
        <v>-0.6</v>
      </c>
      <c r="K127" s="3">
        <f t="shared" si="6"/>
        <v>1.2724879333040686</v>
      </c>
      <c r="L127" s="3">
        <v>-0.22</v>
      </c>
    </row>
    <row r="128" spans="1:12" x14ac:dyDescent="0.55000000000000004">
      <c r="A128">
        <v>953</v>
      </c>
      <c r="B128">
        <v>2</v>
      </c>
      <c r="C128" s="2">
        <v>8.4</v>
      </c>
      <c r="D128" s="2">
        <v>8.4</v>
      </c>
      <c r="E128" s="2">
        <v>2.2041600000000003</v>
      </c>
      <c r="F128" s="2"/>
      <c r="G128" s="2"/>
      <c r="H128" s="2">
        <f t="shared" si="4"/>
        <v>4.7879999999999994</v>
      </c>
      <c r="I128" s="3">
        <f t="shared" si="5"/>
        <v>0.96319999999999983</v>
      </c>
      <c r="J128" s="3">
        <v>-0.96</v>
      </c>
      <c r="K128" s="3">
        <f t="shared" si="6"/>
        <v>0.33222591362124898</v>
      </c>
      <c r="L128" s="3">
        <v>-0.35</v>
      </c>
    </row>
    <row r="129" spans="1:12" x14ac:dyDescent="0.55000000000000004">
      <c r="A129">
        <v>946</v>
      </c>
      <c r="B129">
        <v>2</v>
      </c>
      <c r="C129" s="2">
        <v>12.1</v>
      </c>
      <c r="D129" s="2">
        <v>12.1</v>
      </c>
      <c r="E129" s="2">
        <v>3.1750400000000005</v>
      </c>
      <c r="F129" s="2"/>
      <c r="G129" s="2"/>
      <c r="H129" s="2">
        <f t="shared" si="4"/>
        <v>6.8969999999999994</v>
      </c>
      <c r="I129" s="3">
        <f t="shared" si="5"/>
        <v>1.3874666666666664</v>
      </c>
      <c r="J129" s="3">
        <v>-1.38</v>
      </c>
      <c r="K129" s="3">
        <f t="shared" si="6"/>
        <v>0.53815106669228174</v>
      </c>
      <c r="L129" s="3">
        <v>-0.5</v>
      </c>
    </row>
    <row r="130" spans="1:12" x14ac:dyDescent="0.55000000000000004">
      <c r="A130">
        <v>939</v>
      </c>
      <c r="B130">
        <v>2</v>
      </c>
      <c r="C130" s="2">
        <v>88.7</v>
      </c>
      <c r="D130" s="2">
        <v>88.7</v>
      </c>
      <c r="E130" s="2">
        <v>23.261760000000002</v>
      </c>
      <c r="F130" s="2"/>
      <c r="G130" s="2"/>
      <c r="H130" s="2">
        <f t="shared" si="4"/>
        <v>50.558999999999997</v>
      </c>
      <c r="I130" s="3">
        <f t="shared" si="5"/>
        <v>10.170933333333332</v>
      </c>
      <c r="J130" s="3">
        <v>-10.119999999999999</v>
      </c>
      <c r="K130" s="3">
        <f t="shared" si="6"/>
        <v>0.50077344589811223</v>
      </c>
      <c r="L130" s="3">
        <v>-3.67</v>
      </c>
    </row>
    <row r="131" spans="1:12" x14ac:dyDescent="0.55000000000000004">
      <c r="A131">
        <v>929</v>
      </c>
      <c r="B131">
        <v>1</v>
      </c>
      <c r="C131" s="2">
        <v>10.8</v>
      </c>
      <c r="D131" s="2">
        <v>10.8</v>
      </c>
      <c r="E131" s="2">
        <v>2.8208000000000002</v>
      </c>
      <c r="F131" s="2">
        <v>4</v>
      </c>
      <c r="G131" s="2">
        <v>0.5144247280646157</v>
      </c>
      <c r="H131" s="2">
        <f t="shared" si="4"/>
        <v>14.8</v>
      </c>
      <c r="I131" s="3">
        <f t="shared" si="5"/>
        <v>2.9773099415204678</v>
      </c>
      <c r="J131" s="3">
        <v>-2.95</v>
      </c>
      <c r="K131" s="3">
        <f t="shared" si="6"/>
        <v>0.91726901319923848</v>
      </c>
      <c r="L131" s="3">
        <v>-0.93</v>
      </c>
    </row>
    <row r="132" spans="1:12" x14ac:dyDescent="0.55000000000000004">
      <c r="A132">
        <v>916</v>
      </c>
      <c r="B132">
        <v>1</v>
      </c>
      <c r="C132" s="2">
        <v>23.8</v>
      </c>
      <c r="D132" s="2">
        <v>23.8</v>
      </c>
      <c r="E132" s="2">
        <v>6.2451200000000009</v>
      </c>
      <c r="F132" s="2">
        <v>5.8</v>
      </c>
      <c r="G132" s="2">
        <v>0.96236704139756735</v>
      </c>
      <c r="H132" s="2">
        <f t="shared" ref="H132:H195" si="7">IF(B132=2,D132*0.57,IF(B132=3,F132,F132+D132))</f>
        <v>29.6</v>
      </c>
      <c r="I132" s="3">
        <f t="shared" ref="I132:I195" si="8">17.2*H132/85.5</f>
        <v>5.9546198830409356</v>
      </c>
      <c r="J132" s="3">
        <v>-5.94</v>
      </c>
      <c r="K132" s="3">
        <f t="shared" ref="K132:K195" si="9">(J132+I132)*100/I132</f>
        <v>0.24552168447516493</v>
      </c>
      <c r="L132" s="3">
        <v>-1.95</v>
      </c>
    </row>
    <row r="133" spans="1:12" x14ac:dyDescent="0.55000000000000004">
      <c r="A133">
        <v>908</v>
      </c>
      <c r="B133">
        <v>2</v>
      </c>
      <c r="C133" s="2">
        <v>6.2</v>
      </c>
      <c r="D133" s="2">
        <v>6.2</v>
      </c>
      <c r="E133" s="2">
        <v>1.6268800000000001</v>
      </c>
      <c r="F133" s="2"/>
      <c r="G133" s="2"/>
      <c r="H133" s="2">
        <f t="shared" si="7"/>
        <v>3.5339999999999998</v>
      </c>
      <c r="I133" s="3">
        <f t="shared" si="8"/>
        <v>0.71093333333333331</v>
      </c>
      <c r="J133" s="3">
        <v>-0.71</v>
      </c>
      <c r="K133" s="3">
        <f t="shared" si="9"/>
        <v>0.13128282070517747</v>
      </c>
      <c r="L133" s="3">
        <v>-0.26</v>
      </c>
    </row>
    <row r="134" spans="1:12" x14ac:dyDescent="0.55000000000000004">
      <c r="A134">
        <v>904</v>
      </c>
      <c r="B134">
        <v>2</v>
      </c>
      <c r="C134" s="2">
        <v>22.5</v>
      </c>
      <c r="D134" s="2">
        <v>22.5</v>
      </c>
      <c r="E134" s="2">
        <v>5.890880000000001</v>
      </c>
      <c r="F134" s="2"/>
      <c r="G134" s="2"/>
      <c r="H134" s="2">
        <f t="shared" si="7"/>
        <v>12.824999999999999</v>
      </c>
      <c r="I134" s="3">
        <f t="shared" si="8"/>
        <v>2.5799999999999996</v>
      </c>
      <c r="J134" s="3">
        <v>-2.56</v>
      </c>
      <c r="K134" s="3">
        <f t="shared" si="9"/>
        <v>0.77519379844959602</v>
      </c>
      <c r="L134" s="3">
        <v>-0.93</v>
      </c>
    </row>
    <row r="135" spans="1:12" x14ac:dyDescent="0.55000000000000004">
      <c r="A135">
        <v>900</v>
      </c>
      <c r="B135">
        <v>1</v>
      </c>
      <c r="C135" s="2">
        <v>6.6</v>
      </c>
      <c r="D135" s="2">
        <v>6.6</v>
      </c>
      <c r="E135" s="2">
        <v>1.7187200000000002</v>
      </c>
      <c r="F135" s="2">
        <v>7</v>
      </c>
      <c r="G135" s="2">
        <v>0.83770147619154578</v>
      </c>
      <c r="H135" s="2">
        <f t="shared" si="7"/>
        <v>13.6</v>
      </c>
      <c r="I135" s="3">
        <f t="shared" si="8"/>
        <v>2.7359064327485378</v>
      </c>
      <c r="J135" s="3">
        <v>-2.72</v>
      </c>
      <c r="K135" s="3">
        <f t="shared" si="9"/>
        <v>0.58139534883719601</v>
      </c>
      <c r="L135" s="3">
        <v>-0.78</v>
      </c>
    </row>
    <row r="136" spans="1:12" x14ac:dyDescent="0.55000000000000004">
      <c r="A136">
        <v>880</v>
      </c>
      <c r="B136">
        <v>2</v>
      </c>
      <c r="C136" s="2">
        <v>8.6</v>
      </c>
      <c r="D136" s="2">
        <v>8.6</v>
      </c>
      <c r="E136" s="2">
        <v>2.2616714563106797</v>
      </c>
      <c r="F136" s="2"/>
      <c r="G136" s="2"/>
      <c r="H136" s="2">
        <f t="shared" si="7"/>
        <v>4.9019999999999992</v>
      </c>
      <c r="I136" s="3">
        <f t="shared" si="8"/>
        <v>0.98613333333333308</v>
      </c>
      <c r="J136" s="3">
        <v>-0.98</v>
      </c>
      <c r="K136" s="3">
        <f t="shared" si="9"/>
        <v>0.62195781503513081</v>
      </c>
      <c r="L136" s="3">
        <v>-0.36</v>
      </c>
    </row>
    <row r="137" spans="1:12" x14ac:dyDescent="0.55000000000000004">
      <c r="A137">
        <v>879</v>
      </c>
      <c r="B137">
        <v>2</v>
      </c>
      <c r="C137" s="2">
        <v>17.600000000000001</v>
      </c>
      <c r="D137" s="2">
        <v>17.600000000000001</v>
      </c>
      <c r="E137" s="2">
        <v>4.6249910679611661</v>
      </c>
      <c r="F137" s="2"/>
      <c r="G137" s="2"/>
      <c r="H137" s="2">
        <f t="shared" si="7"/>
        <v>10.032</v>
      </c>
      <c r="I137" s="3">
        <f t="shared" si="8"/>
        <v>2.0181333333333331</v>
      </c>
      <c r="J137" s="3">
        <v>-2.0099999999999998</v>
      </c>
      <c r="K137" s="3">
        <f t="shared" si="9"/>
        <v>0.40301268498942883</v>
      </c>
      <c r="L137" s="3">
        <v>-0.73</v>
      </c>
    </row>
    <row r="138" spans="1:12" x14ac:dyDescent="0.55000000000000004">
      <c r="A138">
        <v>876</v>
      </c>
      <c r="B138">
        <v>2</v>
      </c>
      <c r="C138" s="2">
        <v>13.7</v>
      </c>
      <c r="D138" s="2">
        <v>13.7</v>
      </c>
      <c r="E138" s="2">
        <v>3.583097475728156</v>
      </c>
      <c r="F138" s="2"/>
      <c r="G138" s="2"/>
      <c r="H138" s="2">
        <f t="shared" si="7"/>
        <v>7.8089999999999993</v>
      </c>
      <c r="I138" s="3">
        <f t="shared" si="8"/>
        <v>1.5709333333333333</v>
      </c>
      <c r="J138" s="3">
        <v>-1.56</v>
      </c>
      <c r="K138" s="3">
        <f t="shared" si="9"/>
        <v>0.6959769139365074</v>
      </c>
      <c r="L138" s="3">
        <v>-0.56000000000000005</v>
      </c>
    </row>
    <row r="139" spans="1:12" x14ac:dyDescent="0.55000000000000004">
      <c r="A139">
        <v>869</v>
      </c>
      <c r="B139">
        <v>3</v>
      </c>
      <c r="C139" s="2"/>
      <c r="D139" s="2"/>
      <c r="E139" s="2"/>
      <c r="F139" s="2">
        <v>2.7</v>
      </c>
      <c r="G139" s="2">
        <v>1.3480747704258118</v>
      </c>
      <c r="H139" s="2">
        <f t="shared" si="7"/>
        <v>2.7</v>
      </c>
      <c r="I139" s="3">
        <f t="shared" si="8"/>
        <v>0.54315789473684206</v>
      </c>
      <c r="J139" s="3">
        <v>-0.54</v>
      </c>
      <c r="K139" s="3">
        <f t="shared" si="9"/>
        <v>0.58139534883719479</v>
      </c>
      <c r="L139" s="3">
        <v>-0.3</v>
      </c>
    </row>
    <row r="140" spans="1:12" x14ac:dyDescent="0.55000000000000004">
      <c r="A140">
        <v>859</v>
      </c>
      <c r="B140">
        <v>1</v>
      </c>
      <c r="C140" s="2">
        <v>6.4</v>
      </c>
      <c r="D140" s="2">
        <v>6.4</v>
      </c>
      <c r="E140" s="2">
        <v>1.6793600000000002</v>
      </c>
      <c r="F140" s="2">
        <v>6.7</v>
      </c>
      <c r="G140" s="2">
        <v>0.95153519880963422</v>
      </c>
      <c r="H140" s="2">
        <f t="shared" si="7"/>
        <v>13.100000000000001</v>
      </c>
      <c r="I140" s="3">
        <f t="shared" si="8"/>
        <v>2.6353216374269008</v>
      </c>
      <c r="J140" s="3">
        <v>-2.62</v>
      </c>
      <c r="K140" s="3">
        <f t="shared" si="9"/>
        <v>0.581395348837215</v>
      </c>
      <c r="L140" s="3">
        <v>-0.76</v>
      </c>
    </row>
    <row r="141" spans="1:12" x14ac:dyDescent="0.55000000000000004">
      <c r="A141">
        <v>853</v>
      </c>
      <c r="B141">
        <v>1</v>
      </c>
      <c r="C141" s="2">
        <v>20.6</v>
      </c>
      <c r="D141" s="2">
        <v>20.6</v>
      </c>
      <c r="E141" s="2">
        <v>5.4054400000000005</v>
      </c>
      <c r="F141" s="2">
        <v>6.4</v>
      </c>
      <c r="G141" s="2">
        <v>0.9828242386173569</v>
      </c>
      <c r="H141" s="2">
        <f t="shared" si="7"/>
        <v>27</v>
      </c>
      <c r="I141" s="3">
        <f t="shared" si="8"/>
        <v>5.4315789473684211</v>
      </c>
      <c r="J141" s="3">
        <v>-5.41</v>
      </c>
      <c r="K141" s="3">
        <f t="shared" si="9"/>
        <v>0.3972868217054239</v>
      </c>
      <c r="L141" s="3">
        <v>-1.74</v>
      </c>
    </row>
    <row r="142" spans="1:12" x14ac:dyDescent="0.55000000000000004">
      <c r="A142">
        <v>841</v>
      </c>
      <c r="B142">
        <v>2</v>
      </c>
      <c r="C142" s="2">
        <v>6.1</v>
      </c>
      <c r="D142" s="2">
        <v>6.1</v>
      </c>
      <c r="E142" s="2">
        <v>1.6006400000000001</v>
      </c>
      <c r="F142" s="2"/>
      <c r="G142" s="2"/>
      <c r="H142" s="2">
        <f t="shared" si="7"/>
        <v>3.4769999999999994</v>
      </c>
      <c r="I142" s="3">
        <f t="shared" si="8"/>
        <v>0.69946666666666646</v>
      </c>
      <c r="J142" s="3">
        <v>-0.7</v>
      </c>
      <c r="K142" s="3">
        <f t="shared" si="9"/>
        <v>-7.6248570339329511E-2</v>
      </c>
      <c r="L142" s="3">
        <v>-0.25</v>
      </c>
    </row>
    <row r="143" spans="1:12" x14ac:dyDescent="0.55000000000000004">
      <c r="A143">
        <v>837</v>
      </c>
      <c r="B143">
        <v>2</v>
      </c>
      <c r="C143" s="2">
        <v>7.2</v>
      </c>
      <c r="D143" s="2">
        <v>7.2</v>
      </c>
      <c r="E143" s="2">
        <v>1.8892800000000003</v>
      </c>
      <c r="F143" s="2"/>
      <c r="G143" s="2"/>
      <c r="H143" s="2">
        <f t="shared" si="7"/>
        <v>4.1040000000000001</v>
      </c>
      <c r="I143" s="3">
        <f t="shared" si="8"/>
        <v>0.82559999999999989</v>
      </c>
      <c r="J143" s="3">
        <v>-0.82</v>
      </c>
      <c r="K143" s="3">
        <f t="shared" si="9"/>
        <v>0.67829457364340351</v>
      </c>
      <c r="L143" s="3">
        <v>-0.3</v>
      </c>
    </row>
    <row r="144" spans="1:12" x14ac:dyDescent="0.55000000000000004">
      <c r="A144">
        <v>835</v>
      </c>
      <c r="B144">
        <v>2</v>
      </c>
      <c r="C144" s="2">
        <v>4.3</v>
      </c>
      <c r="D144" s="2">
        <v>4.3</v>
      </c>
      <c r="E144" s="2">
        <v>1.12832</v>
      </c>
      <c r="F144" s="2"/>
      <c r="G144" s="2"/>
      <c r="H144" s="2">
        <f t="shared" si="7"/>
        <v>2.4509999999999996</v>
      </c>
      <c r="I144" s="3">
        <f t="shared" si="8"/>
        <v>0.49306666666666654</v>
      </c>
      <c r="J144" s="3">
        <v>-0.49</v>
      </c>
      <c r="K144" s="3">
        <f t="shared" si="9"/>
        <v>0.62195781503513081</v>
      </c>
      <c r="L144" s="3">
        <v>-0.18</v>
      </c>
    </row>
    <row r="145" spans="1:12" x14ac:dyDescent="0.55000000000000004">
      <c r="A145">
        <v>827</v>
      </c>
      <c r="B145">
        <v>3</v>
      </c>
      <c r="C145" s="2"/>
      <c r="D145" s="2"/>
      <c r="E145" s="2"/>
      <c r="F145" s="2">
        <v>1.3</v>
      </c>
      <c r="G145" s="2">
        <v>0.6488983552489086</v>
      </c>
      <c r="H145" s="2">
        <f t="shared" si="7"/>
        <v>1.3</v>
      </c>
      <c r="I145" s="3">
        <f t="shared" si="8"/>
        <v>0.26152046783625732</v>
      </c>
      <c r="J145" s="3">
        <v>-0.26</v>
      </c>
      <c r="K145" s="3">
        <f t="shared" si="9"/>
        <v>0.58139534883720967</v>
      </c>
      <c r="L145" s="3">
        <v>-0.15</v>
      </c>
    </row>
    <row r="146" spans="1:12" x14ac:dyDescent="0.55000000000000004">
      <c r="A146">
        <v>822</v>
      </c>
      <c r="B146">
        <v>2</v>
      </c>
      <c r="C146" s="2">
        <v>29.6</v>
      </c>
      <c r="D146" s="2">
        <v>29.6</v>
      </c>
      <c r="E146" s="2">
        <v>7.7539199999999999</v>
      </c>
      <c r="F146" s="2"/>
      <c r="G146" s="2"/>
      <c r="H146" s="2">
        <f t="shared" si="7"/>
        <v>16.872</v>
      </c>
      <c r="I146" s="3">
        <f t="shared" si="8"/>
        <v>3.3941333333333334</v>
      </c>
      <c r="J146" s="3">
        <v>-3.37</v>
      </c>
      <c r="K146" s="3">
        <f t="shared" si="9"/>
        <v>0.71103079824010074</v>
      </c>
      <c r="L146" s="3">
        <v>-1.22</v>
      </c>
    </row>
    <row r="147" spans="1:12" x14ac:dyDescent="0.55000000000000004">
      <c r="A147">
        <v>819</v>
      </c>
      <c r="B147">
        <v>3</v>
      </c>
      <c r="C147" s="2"/>
      <c r="D147" s="2"/>
      <c r="E147" s="2"/>
      <c r="F147" s="2">
        <v>7.1</v>
      </c>
      <c r="G147" s="2">
        <v>1.124180211434163</v>
      </c>
      <c r="H147" s="2">
        <f t="shared" si="7"/>
        <v>7.1</v>
      </c>
      <c r="I147" s="3">
        <f t="shared" si="8"/>
        <v>1.4283040935672513</v>
      </c>
      <c r="J147" s="3">
        <v>-1.42</v>
      </c>
      <c r="K147" s="3">
        <f t="shared" si="9"/>
        <v>0.5813953488372029</v>
      </c>
      <c r="L147" s="3">
        <v>-0.42</v>
      </c>
    </row>
    <row r="148" spans="1:12" x14ac:dyDescent="0.55000000000000004">
      <c r="A148">
        <v>817</v>
      </c>
      <c r="B148">
        <v>2</v>
      </c>
      <c r="C148" s="2">
        <v>58.2</v>
      </c>
      <c r="D148" s="2">
        <v>58.2</v>
      </c>
      <c r="E148" s="2">
        <v>15.271680000000002</v>
      </c>
      <c r="F148" s="2"/>
      <c r="G148" s="2"/>
      <c r="H148" s="2">
        <f t="shared" si="7"/>
        <v>33.173999999999999</v>
      </c>
      <c r="I148" s="3">
        <f t="shared" si="8"/>
        <v>6.6736000000000004</v>
      </c>
      <c r="J148" s="3">
        <v>-6.64</v>
      </c>
      <c r="K148" s="3">
        <f t="shared" si="9"/>
        <v>0.5034763845600686</v>
      </c>
      <c r="L148" s="3">
        <v>-2.41</v>
      </c>
    </row>
    <row r="149" spans="1:12" x14ac:dyDescent="0.55000000000000004">
      <c r="A149">
        <v>800</v>
      </c>
      <c r="B149">
        <v>2</v>
      </c>
      <c r="C149" s="2">
        <v>18.100000000000001</v>
      </c>
      <c r="D149" s="2">
        <v>18.100000000000001</v>
      </c>
      <c r="E149" s="2">
        <v>4.736320000000001</v>
      </c>
      <c r="F149" s="2"/>
      <c r="G149" s="2"/>
      <c r="H149" s="2">
        <f t="shared" si="7"/>
        <v>10.317</v>
      </c>
      <c r="I149" s="3">
        <f t="shared" si="8"/>
        <v>2.0754666666666663</v>
      </c>
      <c r="J149" s="3">
        <v>-2.06</v>
      </c>
      <c r="K149" s="3">
        <f t="shared" si="9"/>
        <v>0.74521392779132234</v>
      </c>
      <c r="L149" s="3">
        <v>-0.75</v>
      </c>
    </row>
    <row r="150" spans="1:12" x14ac:dyDescent="0.55000000000000004">
      <c r="A150">
        <v>782</v>
      </c>
      <c r="B150">
        <v>2</v>
      </c>
      <c r="C150" s="2">
        <v>21.7</v>
      </c>
      <c r="D150" s="2">
        <v>21.7</v>
      </c>
      <c r="E150" s="2">
        <v>5.6940800000000005</v>
      </c>
      <c r="F150" s="2"/>
      <c r="G150" s="2"/>
      <c r="H150" s="2">
        <f t="shared" si="7"/>
        <v>12.368999999999998</v>
      </c>
      <c r="I150" s="3">
        <f t="shared" si="8"/>
        <v>2.4882666666666662</v>
      </c>
      <c r="J150" s="3">
        <v>-2.48</v>
      </c>
      <c r="K150" s="3">
        <f t="shared" si="9"/>
        <v>0.33222591362124376</v>
      </c>
      <c r="L150" s="3">
        <v>-0.9</v>
      </c>
    </row>
    <row r="151" spans="1:12" x14ac:dyDescent="0.55000000000000004">
      <c r="A151">
        <v>777</v>
      </c>
      <c r="B151">
        <v>2</v>
      </c>
      <c r="C151" s="2">
        <v>7.8</v>
      </c>
      <c r="D151" s="2">
        <v>7.8</v>
      </c>
      <c r="E151" s="2">
        <v>2.0467200000000001</v>
      </c>
      <c r="F151" s="2"/>
      <c r="G151" s="2"/>
      <c r="H151" s="2">
        <f t="shared" si="7"/>
        <v>4.4459999999999997</v>
      </c>
      <c r="I151" s="3">
        <f t="shared" si="8"/>
        <v>0.89439999999999997</v>
      </c>
      <c r="J151" s="3">
        <v>-0.89</v>
      </c>
      <c r="K151" s="3">
        <f t="shared" si="9"/>
        <v>0.49194991055455722</v>
      </c>
      <c r="L151" s="3">
        <v>-0.32</v>
      </c>
    </row>
    <row r="152" spans="1:12" x14ac:dyDescent="0.55000000000000004">
      <c r="A152">
        <v>764</v>
      </c>
      <c r="B152">
        <v>1</v>
      </c>
      <c r="C152" s="2">
        <v>17.600000000000001</v>
      </c>
      <c r="D152" s="2">
        <v>17.600000000000001</v>
      </c>
      <c r="E152" s="2">
        <v>4.618240000000001</v>
      </c>
      <c r="F152" s="2">
        <v>1</v>
      </c>
      <c r="G152" s="2">
        <v>0.51402728735048664</v>
      </c>
      <c r="H152" s="2">
        <f t="shared" si="7"/>
        <v>18.600000000000001</v>
      </c>
      <c r="I152" s="3">
        <f t="shared" si="8"/>
        <v>3.7417543859649123</v>
      </c>
      <c r="J152" s="3">
        <v>-3.73</v>
      </c>
      <c r="K152" s="3">
        <f t="shared" si="9"/>
        <v>0.31414103525881509</v>
      </c>
      <c r="L152" s="3">
        <v>-1.32</v>
      </c>
    </row>
    <row r="153" spans="1:12" x14ac:dyDescent="0.55000000000000004">
      <c r="A153">
        <v>756</v>
      </c>
      <c r="B153">
        <v>2</v>
      </c>
      <c r="C153" s="2">
        <v>31.1</v>
      </c>
      <c r="D153" s="2">
        <v>31.1</v>
      </c>
      <c r="E153" s="2">
        <v>8.1606400000000008</v>
      </c>
      <c r="F153" s="2"/>
      <c r="G153" s="2"/>
      <c r="H153" s="2">
        <f t="shared" si="7"/>
        <v>17.727</v>
      </c>
      <c r="I153" s="3">
        <f t="shared" si="8"/>
        <v>3.5661333333333336</v>
      </c>
      <c r="J153" s="3">
        <v>-3.55</v>
      </c>
      <c r="K153" s="3">
        <f t="shared" si="9"/>
        <v>0.45240409780903057</v>
      </c>
      <c r="L153" s="3">
        <v>-1.29</v>
      </c>
    </row>
    <row r="154" spans="1:12" x14ac:dyDescent="0.55000000000000004">
      <c r="A154">
        <v>750</v>
      </c>
      <c r="B154">
        <v>2</v>
      </c>
      <c r="C154" s="2">
        <v>63.2</v>
      </c>
      <c r="D154" s="2">
        <v>63.2</v>
      </c>
      <c r="E154" s="2">
        <v>16.583680000000001</v>
      </c>
      <c r="F154" s="2"/>
      <c r="G154" s="2"/>
      <c r="H154" s="2">
        <f t="shared" si="7"/>
        <v>36.024000000000001</v>
      </c>
      <c r="I154" s="3">
        <f t="shared" si="8"/>
        <v>7.2469333333333337</v>
      </c>
      <c r="J154" s="3">
        <v>-7.21</v>
      </c>
      <c r="K154" s="3">
        <f t="shared" si="9"/>
        <v>0.50964085958198924</v>
      </c>
      <c r="L154" s="3">
        <v>-2.61</v>
      </c>
    </row>
    <row r="155" spans="1:12" x14ac:dyDescent="0.55000000000000004">
      <c r="A155">
        <v>749</v>
      </c>
      <c r="B155">
        <v>3</v>
      </c>
      <c r="C155" s="2"/>
      <c r="D155" s="2"/>
      <c r="E155" s="2"/>
      <c r="F155" s="2">
        <v>7</v>
      </c>
      <c r="G155" s="2">
        <v>1.1570504634316663</v>
      </c>
      <c r="H155" s="2">
        <f t="shared" si="7"/>
        <v>7</v>
      </c>
      <c r="I155" s="3">
        <f t="shared" si="8"/>
        <v>1.408187134502924</v>
      </c>
      <c r="J155" s="3">
        <v>-1.41</v>
      </c>
      <c r="K155" s="3">
        <f t="shared" si="9"/>
        <v>-0.12873754152823277</v>
      </c>
      <c r="L155" s="3">
        <v>-0.42</v>
      </c>
    </row>
    <row r="156" spans="1:12" x14ac:dyDescent="0.55000000000000004">
      <c r="A156">
        <v>745</v>
      </c>
      <c r="B156">
        <v>3</v>
      </c>
      <c r="C156" s="2"/>
      <c r="D156" s="2"/>
      <c r="E156" s="2"/>
      <c r="F156" s="2">
        <v>8.8000000000000007</v>
      </c>
      <c r="G156" s="2">
        <v>1.2763217499254491</v>
      </c>
      <c r="H156" s="2">
        <f t="shared" si="7"/>
        <v>8.8000000000000007</v>
      </c>
      <c r="I156" s="3">
        <f t="shared" si="8"/>
        <v>1.7702923976608189</v>
      </c>
      <c r="J156" s="3">
        <v>-1.76</v>
      </c>
      <c r="K156" s="3">
        <f t="shared" si="9"/>
        <v>0.58139534883722022</v>
      </c>
      <c r="L156" s="3">
        <v>-0.51</v>
      </c>
    </row>
    <row r="157" spans="1:12" x14ac:dyDescent="0.55000000000000004">
      <c r="A157">
        <v>732</v>
      </c>
      <c r="B157">
        <v>2</v>
      </c>
      <c r="C157" s="2">
        <v>5.8</v>
      </c>
      <c r="D157" s="2">
        <v>5.8</v>
      </c>
      <c r="E157" s="2">
        <v>1.5219200000000002</v>
      </c>
      <c r="F157" s="2"/>
      <c r="G157" s="2"/>
      <c r="H157" s="2">
        <f t="shared" si="7"/>
        <v>3.3059999999999996</v>
      </c>
      <c r="I157" s="3">
        <f t="shared" si="8"/>
        <v>0.66506666666666658</v>
      </c>
      <c r="J157" s="3">
        <v>-0.66</v>
      </c>
      <c r="K157" s="3">
        <f t="shared" si="9"/>
        <v>0.76182838813149856</v>
      </c>
      <c r="L157" s="3">
        <v>-0.24</v>
      </c>
    </row>
    <row r="158" spans="1:12" x14ac:dyDescent="0.55000000000000004">
      <c r="A158">
        <v>725</v>
      </c>
      <c r="B158">
        <v>3</v>
      </c>
      <c r="C158" s="2"/>
      <c r="D158" s="2"/>
      <c r="E158" s="2"/>
      <c r="F158" s="2">
        <v>3.9</v>
      </c>
      <c r="G158" s="2">
        <v>0.70858573629891108</v>
      </c>
      <c r="H158" s="2">
        <f t="shared" si="7"/>
        <v>3.9</v>
      </c>
      <c r="I158" s="3">
        <f t="shared" si="8"/>
        <v>0.7845614035087719</v>
      </c>
      <c r="J158" s="3">
        <v>-0.77</v>
      </c>
      <c r="K158" s="3">
        <f t="shared" si="9"/>
        <v>1.8559928443649318</v>
      </c>
      <c r="L158" s="3">
        <v>-0.24</v>
      </c>
    </row>
    <row r="159" spans="1:12" x14ac:dyDescent="0.55000000000000004">
      <c r="A159">
        <v>717</v>
      </c>
      <c r="B159">
        <v>3</v>
      </c>
      <c r="C159" s="2"/>
      <c r="D159" s="2"/>
      <c r="E159" s="2"/>
      <c r="F159" s="2">
        <v>3.8</v>
      </c>
      <c r="G159" s="2">
        <v>1.9099476113045586</v>
      </c>
      <c r="H159" s="2">
        <f t="shared" si="7"/>
        <v>3.8</v>
      </c>
      <c r="I159" s="3">
        <f t="shared" si="8"/>
        <v>0.76444444444444448</v>
      </c>
      <c r="J159" s="3">
        <v>-0.76</v>
      </c>
      <c r="K159" s="3">
        <f t="shared" si="9"/>
        <v>0.581395348837213</v>
      </c>
      <c r="L159" s="3">
        <v>-0.43</v>
      </c>
    </row>
    <row r="160" spans="1:12" x14ac:dyDescent="0.55000000000000004">
      <c r="A160">
        <v>713</v>
      </c>
      <c r="B160">
        <v>3</v>
      </c>
      <c r="C160" s="2"/>
      <c r="D160" s="2"/>
      <c r="E160" s="2"/>
      <c r="F160" s="2">
        <v>7</v>
      </c>
      <c r="G160" s="2">
        <v>1.2871618843151478</v>
      </c>
      <c r="H160" s="2">
        <f t="shared" si="7"/>
        <v>7</v>
      </c>
      <c r="I160" s="3">
        <f t="shared" si="8"/>
        <v>1.408187134502924</v>
      </c>
      <c r="J160" s="3">
        <v>-1.4</v>
      </c>
      <c r="K160" s="3">
        <f t="shared" si="9"/>
        <v>0.58139534883721633</v>
      </c>
      <c r="L160" s="3">
        <v>-0.44</v>
      </c>
    </row>
    <row r="161" spans="1:12" x14ac:dyDescent="0.55000000000000004">
      <c r="A161">
        <v>698</v>
      </c>
      <c r="B161">
        <v>1</v>
      </c>
      <c r="C161" s="2">
        <v>5.7</v>
      </c>
      <c r="D161" s="2">
        <v>5.7</v>
      </c>
      <c r="E161" s="2">
        <v>1.4956800000000001</v>
      </c>
      <c r="F161" s="2">
        <v>5</v>
      </c>
      <c r="G161" s="2">
        <v>0.70524150500402449</v>
      </c>
      <c r="H161" s="2">
        <f t="shared" si="7"/>
        <v>10.7</v>
      </c>
      <c r="I161" s="3">
        <f t="shared" si="8"/>
        <v>2.1525146198830409</v>
      </c>
      <c r="J161" s="3">
        <v>-2.13</v>
      </c>
      <c r="K161" s="3">
        <f t="shared" si="9"/>
        <v>1.0459682677678814</v>
      </c>
      <c r="L161" s="3">
        <v>-0.63</v>
      </c>
    </row>
    <row r="162" spans="1:12" x14ac:dyDescent="0.55000000000000004">
      <c r="A162">
        <v>694</v>
      </c>
      <c r="B162">
        <v>2</v>
      </c>
      <c r="C162" s="2">
        <v>9.9</v>
      </c>
      <c r="D162" s="2">
        <v>9.9</v>
      </c>
      <c r="E162" s="2">
        <v>2.5846400000000003</v>
      </c>
      <c r="F162" s="2"/>
      <c r="G162" s="2"/>
      <c r="H162" s="2">
        <f t="shared" si="7"/>
        <v>5.6429999999999998</v>
      </c>
      <c r="I162" s="3">
        <f t="shared" si="8"/>
        <v>1.1351999999999998</v>
      </c>
      <c r="J162" s="3">
        <v>-1.1200000000000001</v>
      </c>
      <c r="K162" s="3">
        <f t="shared" si="9"/>
        <v>1.338971106412937</v>
      </c>
      <c r="L162" s="3">
        <v>-0.41</v>
      </c>
    </row>
    <row r="163" spans="1:12" x14ac:dyDescent="0.55000000000000004">
      <c r="A163">
        <v>688</v>
      </c>
      <c r="B163">
        <v>1</v>
      </c>
      <c r="C163" s="2">
        <v>14.7</v>
      </c>
      <c r="D163" s="2">
        <v>14.7</v>
      </c>
      <c r="E163" s="2">
        <v>3.8572800000000007</v>
      </c>
      <c r="F163" s="2"/>
      <c r="G163" s="2"/>
      <c r="H163" s="2">
        <f t="shared" si="7"/>
        <v>14.7</v>
      </c>
      <c r="I163" s="3">
        <f t="shared" si="8"/>
        <v>2.95719298245614</v>
      </c>
      <c r="J163" s="3">
        <v>-2.94</v>
      </c>
      <c r="K163" s="3">
        <f t="shared" si="9"/>
        <v>0.58139534883720068</v>
      </c>
      <c r="L163" s="3">
        <v>-1.07</v>
      </c>
    </row>
    <row r="164" spans="1:12" x14ac:dyDescent="0.55000000000000004">
      <c r="A164">
        <v>682</v>
      </c>
      <c r="B164">
        <v>1</v>
      </c>
      <c r="C164" s="2">
        <v>38.4</v>
      </c>
      <c r="D164" s="2">
        <v>38.4</v>
      </c>
      <c r="E164" s="2">
        <v>10.063040000000001</v>
      </c>
      <c r="F164" s="2">
        <v>38.700000000000003</v>
      </c>
      <c r="G164" s="2">
        <v>4.6094248944875824</v>
      </c>
      <c r="H164" s="2">
        <f t="shared" si="7"/>
        <v>77.099999999999994</v>
      </c>
      <c r="I164" s="3">
        <f t="shared" si="8"/>
        <v>15.510175438596489</v>
      </c>
      <c r="J164" s="3">
        <v>-15.43</v>
      </c>
      <c r="K164" s="3">
        <f t="shared" si="9"/>
        <v>0.51692154556147629</v>
      </c>
      <c r="L164" s="3">
        <v>-4.45</v>
      </c>
    </row>
    <row r="165" spans="1:12" x14ac:dyDescent="0.55000000000000004">
      <c r="A165">
        <v>671</v>
      </c>
      <c r="B165">
        <v>2</v>
      </c>
      <c r="C165" s="2">
        <v>7</v>
      </c>
      <c r="D165" s="2">
        <v>7</v>
      </c>
      <c r="E165" s="2">
        <v>1.8368000000000002</v>
      </c>
      <c r="F165" s="2"/>
      <c r="G165" s="2"/>
      <c r="H165" s="2">
        <f t="shared" si="7"/>
        <v>3.9899999999999998</v>
      </c>
      <c r="I165" s="3">
        <f t="shared" si="8"/>
        <v>0.80266666666666664</v>
      </c>
      <c r="J165" s="3">
        <v>-0.8</v>
      </c>
      <c r="K165" s="3">
        <f t="shared" si="9"/>
        <v>0.33222591362125353</v>
      </c>
      <c r="L165" s="3">
        <v>-0.28999999999999998</v>
      </c>
    </row>
    <row r="166" spans="1:12" x14ac:dyDescent="0.55000000000000004">
      <c r="A166">
        <v>657</v>
      </c>
      <c r="B166">
        <v>2</v>
      </c>
      <c r="C166" s="2">
        <v>5.3</v>
      </c>
      <c r="D166" s="2">
        <v>5.3</v>
      </c>
      <c r="E166" s="2">
        <v>1.3907200000000002</v>
      </c>
      <c r="F166" s="2"/>
      <c r="G166" s="2"/>
      <c r="H166" s="2">
        <f t="shared" si="7"/>
        <v>3.0209999999999995</v>
      </c>
      <c r="I166" s="3">
        <f t="shared" si="8"/>
        <v>0.60773333333333324</v>
      </c>
      <c r="J166" s="3">
        <v>-0.6</v>
      </c>
      <c r="K166" s="3">
        <f t="shared" si="9"/>
        <v>1.2724879333040686</v>
      </c>
      <c r="L166" s="3">
        <v>-0.22</v>
      </c>
    </row>
    <row r="167" spans="1:12" x14ac:dyDescent="0.55000000000000004">
      <c r="A167">
        <v>641</v>
      </c>
      <c r="B167">
        <v>3</v>
      </c>
      <c r="C167" s="2"/>
      <c r="D167" s="2"/>
      <c r="E167" s="2"/>
      <c r="F167" s="2">
        <v>2.5</v>
      </c>
      <c r="G167" s="2">
        <v>1.2399513350654934</v>
      </c>
      <c r="H167" s="2">
        <f t="shared" si="7"/>
        <v>2.5</v>
      </c>
      <c r="I167" s="3">
        <f t="shared" si="8"/>
        <v>0.50292397660818711</v>
      </c>
      <c r="J167" s="3">
        <v>-0.5</v>
      </c>
      <c r="K167" s="3">
        <f t="shared" si="9"/>
        <v>0.58139534883720378</v>
      </c>
      <c r="L167" s="3">
        <v>-0.28000000000000003</v>
      </c>
    </row>
    <row r="168" spans="1:12" x14ac:dyDescent="0.55000000000000004">
      <c r="A168">
        <v>637</v>
      </c>
      <c r="B168">
        <v>1</v>
      </c>
      <c r="C168" s="2">
        <v>5.7</v>
      </c>
      <c r="D168" s="2">
        <v>5.7</v>
      </c>
      <c r="E168" s="2">
        <v>1.4956800000000001</v>
      </c>
      <c r="F168" s="2">
        <v>1.5</v>
      </c>
      <c r="G168" s="2">
        <v>0.75864665372377005</v>
      </c>
      <c r="H168" s="2">
        <f t="shared" si="7"/>
        <v>7.2</v>
      </c>
      <c r="I168" s="3">
        <f t="shared" si="8"/>
        <v>1.4484210526315791</v>
      </c>
      <c r="J168" s="3">
        <v>-1.44</v>
      </c>
      <c r="K168" s="3">
        <f t="shared" si="9"/>
        <v>0.58139534883722022</v>
      </c>
      <c r="L168" s="3">
        <v>-0.49</v>
      </c>
    </row>
    <row r="169" spans="1:12" x14ac:dyDescent="0.55000000000000004">
      <c r="A169">
        <v>632</v>
      </c>
      <c r="B169">
        <v>2</v>
      </c>
      <c r="C169" s="2">
        <v>15</v>
      </c>
      <c r="D169" s="2">
        <v>15</v>
      </c>
      <c r="E169" s="2">
        <v>3.9228800000000001</v>
      </c>
      <c r="F169" s="2"/>
      <c r="G169" s="2"/>
      <c r="H169" s="2">
        <f t="shared" si="7"/>
        <v>8.5499999999999989</v>
      </c>
      <c r="I169" s="3">
        <f t="shared" si="8"/>
        <v>1.7199999999999998</v>
      </c>
      <c r="J169" s="3">
        <v>-1.71</v>
      </c>
      <c r="K169" s="3">
        <f t="shared" si="9"/>
        <v>0.58139534883719701</v>
      </c>
      <c r="L169" s="3">
        <v>-0.62</v>
      </c>
    </row>
    <row r="170" spans="1:12" x14ac:dyDescent="0.55000000000000004">
      <c r="A170">
        <v>629</v>
      </c>
      <c r="B170">
        <v>3</v>
      </c>
      <c r="C170" s="2"/>
      <c r="D170" s="2"/>
      <c r="E170" s="2"/>
      <c r="F170" s="2">
        <v>3.4</v>
      </c>
      <c r="G170" s="2">
        <v>0.56254515418496331</v>
      </c>
      <c r="H170" s="2">
        <f t="shared" si="7"/>
        <v>3.4</v>
      </c>
      <c r="I170" s="3">
        <f t="shared" si="8"/>
        <v>0.68397660818713446</v>
      </c>
      <c r="J170" s="3">
        <v>-0.68</v>
      </c>
      <c r="K170" s="3">
        <f t="shared" si="9"/>
        <v>0.58139534883719601</v>
      </c>
      <c r="L170" s="3">
        <v>-0.2</v>
      </c>
    </row>
    <row r="171" spans="1:12" x14ac:dyDescent="0.55000000000000004">
      <c r="A171">
        <v>626</v>
      </c>
      <c r="B171">
        <v>2</v>
      </c>
      <c r="C171" s="2">
        <v>72.2</v>
      </c>
      <c r="D171" s="2">
        <v>72.2</v>
      </c>
      <c r="E171" s="2">
        <v>18.945280000000004</v>
      </c>
      <c r="F171" s="2"/>
      <c r="G171" s="2"/>
      <c r="H171" s="2">
        <f t="shared" si="7"/>
        <v>41.153999999999996</v>
      </c>
      <c r="I171" s="3">
        <f t="shared" si="8"/>
        <v>8.278933333333331</v>
      </c>
      <c r="J171" s="3">
        <v>-8.24</v>
      </c>
      <c r="K171" s="3">
        <f t="shared" si="9"/>
        <v>0.47026992205111973</v>
      </c>
      <c r="L171" s="3">
        <v>-2.99</v>
      </c>
    </row>
    <row r="172" spans="1:12" x14ac:dyDescent="0.55000000000000004">
      <c r="A172">
        <v>607</v>
      </c>
      <c r="B172">
        <v>1</v>
      </c>
      <c r="C172" s="2">
        <v>9.1999999999999993</v>
      </c>
      <c r="D172" s="2">
        <v>9.1999999999999993</v>
      </c>
      <c r="E172" s="2">
        <v>2.4140800000000002</v>
      </c>
      <c r="F172" s="2">
        <v>2.1</v>
      </c>
      <c r="G172" s="2">
        <v>1.0312640048632551</v>
      </c>
      <c r="H172" s="2">
        <f t="shared" si="7"/>
        <v>11.299999999999999</v>
      </c>
      <c r="I172" s="3">
        <f t="shared" si="8"/>
        <v>2.2732163742690057</v>
      </c>
      <c r="J172" s="3">
        <v>-2.25</v>
      </c>
      <c r="K172" s="3">
        <f t="shared" si="9"/>
        <v>1.021300679152082</v>
      </c>
      <c r="L172" s="3">
        <v>-0.77</v>
      </c>
    </row>
    <row r="173" spans="1:12" x14ac:dyDescent="0.55000000000000004">
      <c r="A173">
        <v>595</v>
      </c>
      <c r="B173">
        <v>2</v>
      </c>
      <c r="C173" s="2">
        <v>9.1</v>
      </c>
      <c r="D173" s="2">
        <v>9.1</v>
      </c>
      <c r="E173" s="2">
        <v>2.3878400000000002</v>
      </c>
      <c r="F173" s="2"/>
      <c r="G173" s="2"/>
      <c r="H173" s="2">
        <f t="shared" si="7"/>
        <v>5.1869999999999994</v>
      </c>
      <c r="I173" s="3">
        <f t="shared" si="8"/>
        <v>1.0434666666666663</v>
      </c>
      <c r="J173" s="3">
        <v>-1.04</v>
      </c>
      <c r="K173" s="3">
        <f t="shared" si="9"/>
        <v>0.332225913621226</v>
      </c>
      <c r="L173" s="3">
        <v>-0.38</v>
      </c>
    </row>
    <row r="174" spans="1:12" x14ac:dyDescent="0.55000000000000004">
      <c r="A174">
        <v>589</v>
      </c>
      <c r="B174">
        <v>1</v>
      </c>
      <c r="C174" s="2">
        <v>7.2</v>
      </c>
      <c r="D174" s="2">
        <v>7.2</v>
      </c>
      <c r="E174" s="2">
        <v>1.8892800000000003</v>
      </c>
      <c r="F174" s="2">
        <v>6</v>
      </c>
      <c r="G174" s="2">
        <v>0.85373436172931749</v>
      </c>
      <c r="H174" s="2">
        <f t="shared" si="7"/>
        <v>13.2</v>
      </c>
      <c r="I174" s="3">
        <f t="shared" si="8"/>
        <v>2.6554385964912282</v>
      </c>
      <c r="J174" s="3">
        <v>-2.64</v>
      </c>
      <c r="K174" s="3">
        <f t="shared" si="9"/>
        <v>0.58139534883720778</v>
      </c>
      <c r="L174" s="3">
        <v>-0.78</v>
      </c>
    </row>
    <row r="175" spans="1:12" x14ac:dyDescent="0.55000000000000004">
      <c r="A175">
        <v>581</v>
      </c>
      <c r="B175">
        <v>2</v>
      </c>
      <c r="C175" s="2">
        <v>6.8</v>
      </c>
      <c r="D175" s="2">
        <v>6.8</v>
      </c>
      <c r="E175" s="2">
        <v>1.7843200000000001</v>
      </c>
      <c r="F175" s="2"/>
      <c r="G175" s="2"/>
      <c r="H175" s="2">
        <f t="shared" si="7"/>
        <v>3.8759999999999994</v>
      </c>
      <c r="I175" s="3">
        <f t="shared" si="8"/>
        <v>0.77973333333333328</v>
      </c>
      <c r="J175" s="3">
        <v>-0.78</v>
      </c>
      <c r="K175" s="3">
        <f t="shared" si="9"/>
        <v>-3.419972640219926E-2</v>
      </c>
      <c r="L175" s="3">
        <v>-0.28000000000000003</v>
      </c>
    </row>
    <row r="176" spans="1:12" x14ac:dyDescent="0.55000000000000004">
      <c r="A176">
        <v>574</v>
      </c>
      <c r="B176">
        <v>1</v>
      </c>
      <c r="C176" s="2">
        <v>38.299999999999997</v>
      </c>
      <c r="D176" s="2">
        <v>38.299999999999997</v>
      </c>
      <c r="E176" s="2">
        <v>10.04992</v>
      </c>
      <c r="F176" s="2">
        <v>34.1</v>
      </c>
      <c r="G176" s="2">
        <v>4.0557640151747396</v>
      </c>
      <c r="H176" s="2">
        <f t="shared" si="7"/>
        <v>72.400000000000006</v>
      </c>
      <c r="I176" s="3">
        <f t="shared" si="8"/>
        <v>14.564678362573099</v>
      </c>
      <c r="J176" s="3">
        <v>-14.49</v>
      </c>
      <c r="K176" s="3">
        <f t="shared" si="9"/>
        <v>0.51273609148143184</v>
      </c>
      <c r="L176" s="3">
        <v>-4.22</v>
      </c>
    </row>
    <row r="177" spans="1:12" x14ac:dyDescent="0.55000000000000004">
      <c r="A177">
        <v>571</v>
      </c>
      <c r="B177">
        <v>2</v>
      </c>
      <c r="C177" s="2">
        <v>5.0999999999999996</v>
      </c>
      <c r="D177" s="2">
        <v>5.0999999999999996</v>
      </c>
      <c r="E177" s="2">
        <v>1.3382400000000001</v>
      </c>
      <c r="F177" s="2"/>
      <c r="G177" s="2"/>
      <c r="H177" s="2">
        <f t="shared" si="7"/>
        <v>2.9069999999999996</v>
      </c>
      <c r="I177" s="3">
        <f t="shared" si="8"/>
        <v>0.58479999999999988</v>
      </c>
      <c r="J177" s="3">
        <v>-0.57999999999999996</v>
      </c>
      <c r="K177" s="3">
        <f t="shared" si="9"/>
        <v>0.82079343365251645</v>
      </c>
      <c r="L177" s="3">
        <v>-0.21</v>
      </c>
    </row>
    <row r="178" spans="1:12" x14ac:dyDescent="0.55000000000000004">
      <c r="A178">
        <v>547</v>
      </c>
      <c r="B178">
        <v>2</v>
      </c>
      <c r="C178" s="2">
        <v>9.6</v>
      </c>
      <c r="D178" s="2">
        <v>9.6</v>
      </c>
      <c r="E178" s="2">
        <v>2.5059200000000006</v>
      </c>
      <c r="F178" s="2"/>
      <c r="G178" s="2"/>
      <c r="H178" s="2">
        <f t="shared" si="7"/>
        <v>5.4719999999999995</v>
      </c>
      <c r="I178" s="3">
        <f t="shared" si="8"/>
        <v>1.1008</v>
      </c>
      <c r="J178" s="3">
        <v>-1.0900000000000001</v>
      </c>
      <c r="K178" s="3">
        <f t="shared" si="9"/>
        <v>0.98110465116278345</v>
      </c>
      <c r="L178" s="3">
        <v>-0.39</v>
      </c>
    </row>
    <row r="179" spans="1:12" x14ac:dyDescent="0.55000000000000004">
      <c r="A179">
        <v>540</v>
      </c>
      <c r="B179">
        <v>1</v>
      </c>
      <c r="C179" s="2">
        <v>61.2</v>
      </c>
      <c r="D179" s="2">
        <v>61.2</v>
      </c>
      <c r="E179" s="2">
        <v>16.045760000000001</v>
      </c>
      <c r="F179" s="2">
        <v>34.4</v>
      </c>
      <c r="G179" s="2">
        <v>4.0072139433144427</v>
      </c>
      <c r="H179" s="2">
        <f t="shared" si="7"/>
        <v>95.6</v>
      </c>
      <c r="I179" s="3">
        <f t="shared" si="8"/>
        <v>19.231812865497076</v>
      </c>
      <c r="J179" s="3">
        <v>-19.14</v>
      </c>
      <c r="K179" s="3">
        <f t="shared" si="9"/>
        <v>0.47740099250753987</v>
      </c>
      <c r="L179" s="3">
        <v>-5.82</v>
      </c>
    </row>
    <row r="180" spans="1:12" x14ac:dyDescent="0.55000000000000004">
      <c r="A180">
        <v>536</v>
      </c>
      <c r="B180">
        <v>2</v>
      </c>
      <c r="C180" s="2">
        <v>99</v>
      </c>
      <c r="D180" s="2">
        <v>99</v>
      </c>
      <c r="E180" s="2">
        <v>25.977600000000002</v>
      </c>
      <c r="F180" s="2"/>
      <c r="G180" s="2"/>
      <c r="H180" s="2">
        <f t="shared" si="7"/>
        <v>56.429999999999993</v>
      </c>
      <c r="I180" s="3">
        <f t="shared" si="8"/>
        <v>11.351999999999997</v>
      </c>
      <c r="J180" s="3">
        <v>-11.3</v>
      </c>
      <c r="K180" s="3">
        <f t="shared" si="9"/>
        <v>0.45806906272019082</v>
      </c>
      <c r="L180" s="3">
        <v>-4.09</v>
      </c>
    </row>
    <row r="181" spans="1:12" x14ac:dyDescent="0.55000000000000004">
      <c r="A181">
        <v>528</v>
      </c>
      <c r="B181">
        <v>3</v>
      </c>
      <c r="C181" s="2"/>
      <c r="D181" s="2"/>
      <c r="E181" s="2"/>
      <c r="F181" s="2">
        <v>4.0999999999999996</v>
      </c>
      <c r="G181" s="2">
        <v>0.58900073056055191</v>
      </c>
      <c r="H181" s="2">
        <f t="shared" si="7"/>
        <v>4.0999999999999996</v>
      </c>
      <c r="I181" s="3">
        <f t="shared" si="8"/>
        <v>0.82479532163742686</v>
      </c>
      <c r="J181" s="3">
        <v>-0.81</v>
      </c>
      <c r="K181" s="3">
        <f t="shared" si="9"/>
        <v>1.7938173567782076</v>
      </c>
      <c r="L181" s="3">
        <v>-0.23</v>
      </c>
    </row>
    <row r="182" spans="1:12" x14ac:dyDescent="0.55000000000000004">
      <c r="A182">
        <v>521</v>
      </c>
      <c r="B182">
        <v>2</v>
      </c>
      <c r="C182" s="2">
        <v>24.6</v>
      </c>
      <c r="D182" s="2">
        <v>24.6</v>
      </c>
      <c r="E182" s="2">
        <v>6.4550400000000012</v>
      </c>
      <c r="F182" s="2"/>
      <c r="G182" s="2"/>
      <c r="H182" s="2">
        <f t="shared" si="7"/>
        <v>14.022</v>
      </c>
      <c r="I182" s="3">
        <f t="shared" si="8"/>
        <v>2.8207999999999998</v>
      </c>
      <c r="J182" s="3">
        <v>-2.81</v>
      </c>
      <c r="K182" s="3">
        <f t="shared" si="9"/>
        <v>0.38287010777083452</v>
      </c>
      <c r="L182" s="3">
        <v>-1.02</v>
      </c>
    </row>
    <row r="183" spans="1:12" x14ac:dyDescent="0.55000000000000004">
      <c r="A183">
        <v>511</v>
      </c>
      <c r="B183">
        <v>2</v>
      </c>
      <c r="C183" s="2">
        <v>5.5</v>
      </c>
      <c r="D183" s="2">
        <v>5.5</v>
      </c>
      <c r="E183" s="2">
        <v>1.4310285783255772</v>
      </c>
      <c r="F183" s="2"/>
      <c r="G183" s="2"/>
      <c r="H183" s="2">
        <f t="shared" si="7"/>
        <v>3.1349999999999998</v>
      </c>
      <c r="I183" s="3">
        <f t="shared" si="8"/>
        <v>0.6306666666666666</v>
      </c>
      <c r="J183" s="3">
        <v>-0.62</v>
      </c>
      <c r="K183" s="3">
        <f t="shared" si="9"/>
        <v>1.6913319238900533</v>
      </c>
      <c r="L183" s="3">
        <v>-0.23</v>
      </c>
    </row>
    <row r="184" spans="1:12" x14ac:dyDescent="0.55000000000000004">
      <c r="A184">
        <v>501</v>
      </c>
      <c r="B184">
        <v>2</v>
      </c>
      <c r="C184" s="2">
        <v>13.2</v>
      </c>
      <c r="D184" s="2">
        <v>13.2</v>
      </c>
      <c r="E184" s="2">
        <v>3.4636800000000001</v>
      </c>
      <c r="F184" s="2"/>
      <c r="G184" s="2"/>
      <c r="H184" s="2">
        <f t="shared" si="7"/>
        <v>7.5239999999999991</v>
      </c>
      <c r="I184" s="3">
        <f t="shared" si="8"/>
        <v>1.5135999999999996</v>
      </c>
      <c r="J184" s="3">
        <v>-1.51</v>
      </c>
      <c r="K184" s="3">
        <f t="shared" si="9"/>
        <v>0.23784355179701402</v>
      </c>
      <c r="L184" s="3">
        <v>-0.55000000000000004</v>
      </c>
    </row>
    <row r="185" spans="1:12" x14ac:dyDescent="0.55000000000000004">
      <c r="A185">
        <v>492</v>
      </c>
      <c r="B185">
        <v>3</v>
      </c>
      <c r="C185" s="2"/>
      <c r="D185" s="2"/>
      <c r="E185" s="2"/>
      <c r="F185" s="2">
        <v>9.8000000000000007</v>
      </c>
      <c r="G185" s="2">
        <v>1.4281515860492393</v>
      </c>
      <c r="H185" s="2">
        <f t="shared" si="7"/>
        <v>9.8000000000000007</v>
      </c>
      <c r="I185" s="3">
        <f t="shared" si="8"/>
        <v>1.9714619883040936</v>
      </c>
      <c r="J185" s="3">
        <v>-1.97</v>
      </c>
      <c r="K185" s="3">
        <f t="shared" si="9"/>
        <v>7.4157570004748194E-2</v>
      </c>
      <c r="L185" s="3">
        <v>-0.56999999999999995</v>
      </c>
    </row>
    <row r="186" spans="1:12" x14ac:dyDescent="0.55000000000000004">
      <c r="A186">
        <v>487</v>
      </c>
      <c r="B186">
        <v>3</v>
      </c>
      <c r="C186" s="2"/>
      <c r="D186" s="2"/>
      <c r="E186" s="2"/>
      <c r="F186" s="2">
        <v>1.2</v>
      </c>
      <c r="G186" s="2">
        <v>0.60091530552134376</v>
      </c>
      <c r="H186" s="2">
        <f t="shared" si="7"/>
        <v>1.2</v>
      </c>
      <c r="I186" s="3">
        <f t="shared" si="8"/>
        <v>0.24140350877192979</v>
      </c>
      <c r="J186" s="3">
        <v>-0.24</v>
      </c>
      <c r="K186" s="3">
        <f t="shared" si="9"/>
        <v>0.58139534883719746</v>
      </c>
      <c r="L186" s="3">
        <v>-0.13</v>
      </c>
    </row>
    <row r="187" spans="1:12" x14ac:dyDescent="0.55000000000000004">
      <c r="A187">
        <v>469</v>
      </c>
      <c r="B187">
        <v>2</v>
      </c>
      <c r="C187" s="2">
        <v>6.8</v>
      </c>
      <c r="D187" s="2">
        <v>6.8</v>
      </c>
      <c r="E187" s="2">
        <v>1.7712000000000001</v>
      </c>
      <c r="F187" s="2"/>
      <c r="G187" s="2"/>
      <c r="H187" s="2">
        <f t="shared" si="7"/>
        <v>3.8759999999999994</v>
      </c>
      <c r="I187" s="3">
        <f t="shared" si="8"/>
        <v>0.77973333333333328</v>
      </c>
      <c r="J187" s="3">
        <v>-0.77</v>
      </c>
      <c r="K187" s="3">
        <f t="shared" si="9"/>
        <v>1.2482900136798813</v>
      </c>
      <c r="L187" s="3">
        <v>-0.28000000000000003</v>
      </c>
    </row>
    <row r="188" spans="1:12" x14ac:dyDescent="0.55000000000000004">
      <c r="A188">
        <v>467</v>
      </c>
      <c r="B188">
        <v>2</v>
      </c>
      <c r="C188" s="2">
        <v>14.3</v>
      </c>
      <c r="D188" s="2">
        <v>14.3</v>
      </c>
      <c r="E188" s="2">
        <v>3.7523200000000005</v>
      </c>
      <c r="F188" s="2"/>
      <c r="G188" s="2"/>
      <c r="H188" s="2">
        <f t="shared" si="7"/>
        <v>8.1509999999999998</v>
      </c>
      <c r="I188" s="3">
        <f t="shared" si="8"/>
        <v>1.639733333333333</v>
      </c>
      <c r="J188" s="3">
        <v>-1.63</v>
      </c>
      <c r="K188" s="3">
        <f t="shared" si="9"/>
        <v>0.59359245405755923</v>
      </c>
      <c r="L188" s="3">
        <v>-0.59</v>
      </c>
    </row>
    <row r="189" spans="1:12" x14ac:dyDescent="0.55000000000000004">
      <c r="A189">
        <v>462</v>
      </c>
      <c r="B189">
        <v>3</v>
      </c>
      <c r="C189" s="2"/>
      <c r="D189" s="2"/>
      <c r="E189" s="2"/>
      <c r="F189" s="2">
        <v>4.3</v>
      </c>
      <c r="G189" s="2">
        <v>2.1547888674751947</v>
      </c>
      <c r="H189" s="2">
        <f t="shared" si="7"/>
        <v>4.3</v>
      </c>
      <c r="I189" s="3">
        <f t="shared" si="8"/>
        <v>0.86502923976608181</v>
      </c>
      <c r="J189" s="3">
        <v>-0.86</v>
      </c>
      <c r="K189" s="3">
        <f t="shared" si="9"/>
        <v>0.58139534883720434</v>
      </c>
      <c r="L189" s="3">
        <v>-0.48</v>
      </c>
    </row>
    <row r="190" spans="1:12" x14ac:dyDescent="0.55000000000000004">
      <c r="A190">
        <v>456</v>
      </c>
      <c r="B190">
        <v>1</v>
      </c>
      <c r="C190" s="2">
        <v>11.6</v>
      </c>
      <c r="D190" s="2">
        <v>11.6</v>
      </c>
      <c r="E190" s="2">
        <v>3.0438400000000003</v>
      </c>
      <c r="F190" s="2">
        <v>1.8</v>
      </c>
      <c r="G190" s="2">
        <v>0.89609218033746807</v>
      </c>
      <c r="H190" s="2">
        <f t="shared" si="7"/>
        <v>13.4</v>
      </c>
      <c r="I190" s="3">
        <f t="shared" si="8"/>
        <v>2.6956725146198828</v>
      </c>
      <c r="J190" s="3">
        <v>-2.68</v>
      </c>
      <c r="K190" s="3">
        <f t="shared" si="9"/>
        <v>0.58139534883719357</v>
      </c>
      <c r="L190" s="3">
        <v>-0.92</v>
      </c>
    </row>
    <row r="191" spans="1:12" x14ac:dyDescent="0.55000000000000004">
      <c r="A191">
        <v>452</v>
      </c>
      <c r="B191">
        <v>2</v>
      </c>
      <c r="C191" s="2">
        <v>5.0999999999999996</v>
      </c>
      <c r="D191" s="2">
        <v>5.0999999999999996</v>
      </c>
      <c r="E191" s="2">
        <v>1.3382400000000001</v>
      </c>
      <c r="F191" s="2"/>
      <c r="G191" s="2"/>
      <c r="H191" s="2">
        <f t="shared" si="7"/>
        <v>2.9069999999999996</v>
      </c>
      <c r="I191" s="3">
        <f t="shared" si="8"/>
        <v>0.58479999999999988</v>
      </c>
      <c r="J191" s="3">
        <v>-0.57999999999999996</v>
      </c>
      <c r="K191" s="3">
        <f t="shared" si="9"/>
        <v>0.82079343365251645</v>
      </c>
      <c r="L191" s="3">
        <v>-0.21</v>
      </c>
    </row>
    <row r="192" spans="1:12" x14ac:dyDescent="0.55000000000000004">
      <c r="A192">
        <v>433</v>
      </c>
      <c r="B192">
        <v>1</v>
      </c>
      <c r="C192" s="2">
        <v>20.6</v>
      </c>
      <c r="D192" s="2">
        <v>20.6</v>
      </c>
      <c r="E192" s="2">
        <v>5.4054400000000005</v>
      </c>
      <c r="F192" s="2">
        <v>27.2</v>
      </c>
      <c r="G192" s="2">
        <v>3.2392472603108446</v>
      </c>
      <c r="H192" s="2">
        <f t="shared" si="7"/>
        <v>47.8</v>
      </c>
      <c r="I192" s="3">
        <f t="shared" si="8"/>
        <v>9.6159064327485382</v>
      </c>
      <c r="J192" s="3">
        <v>-9.57</v>
      </c>
      <c r="K192" s="3">
        <f t="shared" si="9"/>
        <v>0.47740099250753987</v>
      </c>
      <c r="L192" s="3">
        <v>-2.7</v>
      </c>
    </row>
    <row r="193" spans="1:12" x14ac:dyDescent="0.55000000000000004">
      <c r="A193">
        <v>426</v>
      </c>
      <c r="B193">
        <v>2</v>
      </c>
      <c r="C193" s="2">
        <v>12</v>
      </c>
      <c r="D193" s="2">
        <v>12</v>
      </c>
      <c r="E193" s="2">
        <v>3.1488000000000005</v>
      </c>
      <c r="F193" s="2"/>
      <c r="G193" s="2"/>
      <c r="H193" s="2">
        <f t="shared" si="7"/>
        <v>6.84</v>
      </c>
      <c r="I193" s="3">
        <f t="shared" si="8"/>
        <v>1.3759999999999999</v>
      </c>
      <c r="J193" s="3">
        <v>-1.37</v>
      </c>
      <c r="K193" s="3">
        <f t="shared" si="9"/>
        <v>0.43604651162789126</v>
      </c>
      <c r="L193" s="3">
        <v>-0.5</v>
      </c>
    </row>
    <row r="194" spans="1:12" x14ac:dyDescent="0.55000000000000004">
      <c r="A194">
        <v>423</v>
      </c>
      <c r="B194">
        <v>2</v>
      </c>
      <c r="C194" s="2">
        <v>12.8</v>
      </c>
      <c r="D194" s="2">
        <v>12.8</v>
      </c>
      <c r="E194" s="2">
        <v>3.3456000000000001</v>
      </c>
      <c r="F194" s="2"/>
      <c r="G194" s="2"/>
      <c r="H194" s="2">
        <f t="shared" si="7"/>
        <v>7.2959999999999994</v>
      </c>
      <c r="I194" s="3">
        <f t="shared" si="8"/>
        <v>1.4677333333333331</v>
      </c>
      <c r="J194" s="3">
        <v>-1.45</v>
      </c>
      <c r="K194" s="3">
        <f t="shared" si="9"/>
        <v>1.2082122093023138</v>
      </c>
      <c r="L194" s="3">
        <v>-0.53</v>
      </c>
    </row>
    <row r="195" spans="1:12" x14ac:dyDescent="0.55000000000000004">
      <c r="A195">
        <v>418</v>
      </c>
      <c r="B195">
        <v>2</v>
      </c>
      <c r="C195" s="2">
        <v>8</v>
      </c>
      <c r="D195" s="2">
        <v>8</v>
      </c>
      <c r="E195" s="2">
        <v>2.0992000000000002</v>
      </c>
      <c r="F195" s="2"/>
      <c r="G195" s="2"/>
      <c r="H195" s="2">
        <f t="shared" si="7"/>
        <v>4.5599999999999996</v>
      </c>
      <c r="I195" s="3">
        <f t="shared" si="8"/>
        <v>0.91733333333333322</v>
      </c>
      <c r="J195" s="3">
        <v>-0.91</v>
      </c>
      <c r="K195" s="3">
        <f t="shared" si="9"/>
        <v>0.79941860465114745</v>
      </c>
      <c r="L195" s="3">
        <v>-0.33</v>
      </c>
    </row>
    <row r="196" spans="1:12" x14ac:dyDescent="0.55000000000000004">
      <c r="A196">
        <v>411</v>
      </c>
      <c r="B196">
        <v>2</v>
      </c>
      <c r="C196" s="2">
        <v>10.8</v>
      </c>
      <c r="D196" s="2">
        <v>10.8</v>
      </c>
      <c r="E196" s="2">
        <v>2.8208000000000002</v>
      </c>
      <c r="F196" s="2"/>
      <c r="G196" s="2"/>
      <c r="H196" s="2">
        <f t="shared" ref="H196:H259" si="10">IF(B196=2,D196*0.57,IF(B196=3,F196,F196+D196))</f>
        <v>6.1559999999999997</v>
      </c>
      <c r="I196" s="3">
        <f t="shared" ref="I196:I259" si="11">17.2*H196/85.5</f>
        <v>1.2383999999999999</v>
      </c>
      <c r="J196" s="3">
        <v>-1.23</v>
      </c>
      <c r="K196" s="3">
        <f t="shared" ref="K196:K259" si="12">(J196+I196)*100/I196</f>
        <v>0.67829457364340795</v>
      </c>
      <c r="L196" s="3">
        <v>-0.44</v>
      </c>
    </row>
    <row r="197" spans="1:12" x14ac:dyDescent="0.55000000000000004">
      <c r="A197">
        <v>393</v>
      </c>
      <c r="B197">
        <v>1</v>
      </c>
      <c r="C197" s="2">
        <v>9.9</v>
      </c>
      <c r="D197" s="2">
        <v>9.9</v>
      </c>
      <c r="E197" s="2">
        <v>2.5977600000000005</v>
      </c>
      <c r="F197" s="2">
        <v>1.6</v>
      </c>
      <c r="G197" s="2">
        <v>0.80100749039540509</v>
      </c>
      <c r="H197" s="2">
        <f t="shared" si="10"/>
        <v>11.5</v>
      </c>
      <c r="I197" s="3">
        <f t="shared" si="11"/>
        <v>2.3134502923976608</v>
      </c>
      <c r="J197" s="3">
        <v>-2.2999999999999998</v>
      </c>
      <c r="K197" s="3">
        <f t="shared" si="12"/>
        <v>0.58139534883721433</v>
      </c>
      <c r="L197" s="3">
        <v>-0.79</v>
      </c>
    </row>
    <row r="198" spans="1:12" x14ac:dyDescent="0.55000000000000004">
      <c r="A198">
        <v>388</v>
      </c>
      <c r="B198">
        <v>3</v>
      </c>
      <c r="C198" s="2"/>
      <c r="D198" s="2"/>
      <c r="E198" s="2"/>
      <c r="F198" s="2">
        <v>2.7</v>
      </c>
      <c r="G198" s="2">
        <v>1.3420170195032111</v>
      </c>
      <c r="H198" s="2">
        <f t="shared" si="10"/>
        <v>2.7</v>
      </c>
      <c r="I198" s="3">
        <f t="shared" si="11"/>
        <v>0.54315789473684206</v>
      </c>
      <c r="J198" s="3">
        <v>-0.54</v>
      </c>
      <c r="K198" s="3">
        <f t="shared" si="12"/>
        <v>0.58139534883719479</v>
      </c>
      <c r="L198" s="3">
        <v>-0.3</v>
      </c>
    </row>
    <row r="199" spans="1:12" x14ac:dyDescent="0.55000000000000004">
      <c r="A199">
        <v>379</v>
      </c>
      <c r="B199">
        <v>3</v>
      </c>
      <c r="C199" s="2"/>
      <c r="D199" s="2"/>
      <c r="E199" s="2"/>
      <c r="F199" s="2">
        <v>6.1</v>
      </c>
      <c r="G199" s="2">
        <v>1.1271108857933074</v>
      </c>
      <c r="H199" s="2">
        <f t="shared" si="10"/>
        <v>6.1</v>
      </c>
      <c r="I199" s="3">
        <f t="shared" si="11"/>
        <v>1.2271345029239764</v>
      </c>
      <c r="J199" s="3">
        <v>-1.23</v>
      </c>
      <c r="K199" s="3">
        <f t="shared" si="12"/>
        <v>-0.23351124666413969</v>
      </c>
      <c r="L199" s="3">
        <v>-0.38</v>
      </c>
    </row>
    <row r="200" spans="1:12" x14ac:dyDescent="0.55000000000000004">
      <c r="A200">
        <v>369</v>
      </c>
      <c r="B200">
        <v>2</v>
      </c>
      <c r="C200" s="2">
        <v>12.8</v>
      </c>
      <c r="D200" s="2">
        <v>12.8</v>
      </c>
      <c r="E200" s="2">
        <v>3.3587200000000004</v>
      </c>
      <c r="F200" s="2"/>
      <c r="G200" s="2"/>
      <c r="H200" s="2">
        <f t="shared" si="10"/>
        <v>7.2959999999999994</v>
      </c>
      <c r="I200" s="3">
        <f t="shared" si="11"/>
        <v>1.4677333333333331</v>
      </c>
      <c r="J200" s="3">
        <v>-1.46</v>
      </c>
      <c r="K200" s="3">
        <f t="shared" si="12"/>
        <v>0.52688953488370838</v>
      </c>
      <c r="L200" s="3">
        <v>-0.53</v>
      </c>
    </row>
    <row r="201" spans="1:12" x14ac:dyDescent="0.55000000000000004">
      <c r="A201">
        <v>366</v>
      </c>
      <c r="B201">
        <v>2</v>
      </c>
      <c r="C201" s="2">
        <v>15.3</v>
      </c>
      <c r="D201" s="2">
        <v>15.3</v>
      </c>
      <c r="E201" s="2">
        <v>4.0147200000000005</v>
      </c>
      <c r="F201" s="2"/>
      <c r="G201" s="2"/>
      <c r="H201" s="2">
        <f t="shared" si="10"/>
        <v>8.7210000000000001</v>
      </c>
      <c r="I201" s="3">
        <f t="shared" si="11"/>
        <v>1.7543999999999997</v>
      </c>
      <c r="J201" s="3">
        <v>-1.75</v>
      </c>
      <c r="K201" s="3">
        <f t="shared" si="12"/>
        <v>0.25079799361603616</v>
      </c>
      <c r="L201" s="3">
        <v>-0.63</v>
      </c>
    </row>
    <row r="202" spans="1:12" x14ac:dyDescent="0.55000000000000004">
      <c r="A202">
        <v>360</v>
      </c>
      <c r="B202">
        <v>3</v>
      </c>
      <c r="C202" s="2"/>
      <c r="D202" s="2"/>
      <c r="E202" s="2"/>
      <c r="F202" s="2">
        <v>3.4</v>
      </c>
      <c r="G202" s="2">
        <v>1.711401281986237</v>
      </c>
      <c r="H202" s="2">
        <f t="shared" si="10"/>
        <v>3.4</v>
      </c>
      <c r="I202" s="3">
        <f t="shared" si="11"/>
        <v>0.68397660818713446</v>
      </c>
      <c r="J202" s="3">
        <v>-0.69</v>
      </c>
      <c r="K202" s="3">
        <f t="shared" si="12"/>
        <v>-0.88064295485635957</v>
      </c>
      <c r="L202" s="3">
        <v>-0.38</v>
      </c>
    </row>
    <row r="203" spans="1:12" x14ac:dyDescent="0.55000000000000004">
      <c r="A203">
        <v>358</v>
      </c>
      <c r="B203">
        <v>2</v>
      </c>
      <c r="C203" s="2">
        <v>4.5</v>
      </c>
      <c r="D203" s="2">
        <v>4.5</v>
      </c>
      <c r="E203" s="2">
        <v>1.1808000000000001</v>
      </c>
      <c r="F203" s="2"/>
      <c r="G203" s="2"/>
      <c r="H203" s="2">
        <f t="shared" si="10"/>
        <v>2.5649999999999999</v>
      </c>
      <c r="I203" s="3">
        <f t="shared" si="11"/>
        <v>0.5159999999999999</v>
      </c>
      <c r="J203" s="3">
        <v>-0.51</v>
      </c>
      <c r="K203" s="3">
        <f t="shared" si="12"/>
        <v>1.1627906976743982</v>
      </c>
      <c r="L203" s="3">
        <v>-0.19</v>
      </c>
    </row>
    <row r="204" spans="1:12" x14ac:dyDescent="0.55000000000000004">
      <c r="A204">
        <v>353</v>
      </c>
      <c r="B204">
        <v>3</v>
      </c>
      <c r="C204" s="2"/>
      <c r="D204" s="2"/>
      <c r="E204" s="2"/>
      <c r="F204" s="2">
        <v>3.1</v>
      </c>
      <c r="G204" s="2">
        <v>1.5558181013310972</v>
      </c>
      <c r="H204" s="2">
        <f t="shared" si="10"/>
        <v>3.1</v>
      </c>
      <c r="I204" s="3">
        <f t="shared" si="11"/>
        <v>0.62362573099415208</v>
      </c>
      <c r="J204" s="3">
        <v>-0.62</v>
      </c>
      <c r="K204" s="3">
        <f t="shared" si="12"/>
        <v>0.58139534883721578</v>
      </c>
      <c r="L204" s="3">
        <v>-0.35</v>
      </c>
    </row>
    <row r="205" spans="1:12" x14ac:dyDescent="0.55000000000000004">
      <c r="A205">
        <v>345</v>
      </c>
      <c r="B205">
        <v>1</v>
      </c>
      <c r="C205" s="2">
        <v>8</v>
      </c>
      <c r="D205" s="2">
        <v>8</v>
      </c>
      <c r="E205" s="2">
        <v>2.0992000000000002</v>
      </c>
      <c r="F205" s="2">
        <v>6</v>
      </c>
      <c r="G205" s="2">
        <v>0.91528559631864792</v>
      </c>
      <c r="H205" s="2">
        <f t="shared" si="10"/>
        <v>14</v>
      </c>
      <c r="I205" s="3">
        <f t="shared" si="11"/>
        <v>2.816374269005848</v>
      </c>
      <c r="J205" s="3">
        <v>-2.8</v>
      </c>
      <c r="K205" s="3">
        <f t="shared" si="12"/>
        <v>0.58139534883721633</v>
      </c>
      <c r="L205" s="3">
        <v>-0.84</v>
      </c>
    </row>
    <row r="206" spans="1:12" x14ac:dyDescent="0.55000000000000004">
      <c r="A206">
        <v>332</v>
      </c>
      <c r="B206">
        <v>1</v>
      </c>
      <c r="C206" s="2">
        <v>6.5</v>
      </c>
      <c r="D206" s="2">
        <v>6.5</v>
      </c>
      <c r="E206" s="2">
        <v>1.7056000000000002</v>
      </c>
      <c r="F206" s="2">
        <v>8.1999999999999993</v>
      </c>
      <c r="G206" s="2">
        <v>1.3010809973955499</v>
      </c>
      <c r="H206" s="2">
        <f t="shared" si="10"/>
        <v>14.7</v>
      </c>
      <c r="I206" s="3">
        <f t="shared" si="11"/>
        <v>2.95719298245614</v>
      </c>
      <c r="J206" s="3">
        <v>-2.95</v>
      </c>
      <c r="K206" s="3">
        <f t="shared" si="12"/>
        <v>0.24323682961555068</v>
      </c>
      <c r="L206" s="3">
        <v>-0.85</v>
      </c>
    </row>
    <row r="207" spans="1:12" x14ac:dyDescent="0.55000000000000004">
      <c r="A207">
        <v>310</v>
      </c>
      <c r="B207">
        <v>2</v>
      </c>
      <c r="C207" s="2">
        <v>3.4</v>
      </c>
      <c r="D207" s="2">
        <v>3.4</v>
      </c>
      <c r="E207" s="2">
        <v>0.89216000000000006</v>
      </c>
      <c r="F207" s="2"/>
      <c r="G207" s="2"/>
      <c r="H207" s="2">
        <f t="shared" si="10"/>
        <v>1.9379999999999997</v>
      </c>
      <c r="I207" s="3">
        <f t="shared" si="11"/>
        <v>0.38986666666666664</v>
      </c>
      <c r="J207" s="3">
        <v>-0.39</v>
      </c>
      <c r="K207" s="3">
        <f t="shared" si="12"/>
        <v>-3.419972640219926E-2</v>
      </c>
      <c r="L207" s="3">
        <v>-0.14000000000000001</v>
      </c>
    </row>
    <row r="208" spans="1:12" x14ac:dyDescent="0.55000000000000004">
      <c r="A208">
        <v>307</v>
      </c>
      <c r="B208">
        <v>2</v>
      </c>
      <c r="C208" s="2">
        <v>5</v>
      </c>
      <c r="D208" s="2">
        <v>5</v>
      </c>
      <c r="E208" s="2">
        <v>1.3120000000000001</v>
      </c>
      <c r="F208" s="2"/>
      <c r="G208" s="2"/>
      <c r="H208" s="2">
        <f t="shared" si="10"/>
        <v>2.8499999999999996</v>
      </c>
      <c r="I208" s="3">
        <f t="shared" si="11"/>
        <v>0.57333333333333325</v>
      </c>
      <c r="J208" s="3">
        <v>-0.56999999999999995</v>
      </c>
      <c r="K208" s="3">
        <f t="shared" si="12"/>
        <v>0.58139534883720345</v>
      </c>
      <c r="L208" s="3">
        <v>-0.21</v>
      </c>
    </row>
    <row r="209" spans="1:12" x14ac:dyDescent="0.55000000000000004">
      <c r="A209">
        <v>304</v>
      </c>
      <c r="B209">
        <v>1</v>
      </c>
      <c r="C209" s="2">
        <v>9.9</v>
      </c>
      <c r="D209" s="2">
        <v>9.9</v>
      </c>
      <c r="E209" s="2">
        <v>2.5977600000000005</v>
      </c>
      <c r="F209" s="2">
        <v>16.600000000000001</v>
      </c>
      <c r="G209" s="2">
        <v>2.0862663041117688</v>
      </c>
      <c r="H209" s="2">
        <f t="shared" si="10"/>
        <v>26.5</v>
      </c>
      <c r="I209" s="3">
        <f t="shared" si="11"/>
        <v>5.3309941520467827</v>
      </c>
      <c r="J209" s="3">
        <v>-5.31</v>
      </c>
      <c r="K209" s="3">
        <f t="shared" si="12"/>
        <v>0.39381307591047765</v>
      </c>
      <c r="L209" s="3">
        <v>-1.48</v>
      </c>
    </row>
    <row r="210" spans="1:12" x14ac:dyDescent="0.55000000000000004">
      <c r="A210">
        <v>299</v>
      </c>
      <c r="B210">
        <v>2</v>
      </c>
      <c r="C210" s="2">
        <v>10.3</v>
      </c>
      <c r="D210" s="2">
        <v>10.3</v>
      </c>
      <c r="E210" s="2">
        <v>2.7027200000000002</v>
      </c>
      <c r="F210" s="2"/>
      <c r="G210" s="2"/>
      <c r="H210" s="2">
        <f t="shared" si="10"/>
        <v>5.8709999999999996</v>
      </c>
      <c r="I210" s="3">
        <f t="shared" si="11"/>
        <v>1.1810666666666665</v>
      </c>
      <c r="J210" s="3">
        <v>-1.18</v>
      </c>
      <c r="K210" s="3">
        <f t="shared" si="12"/>
        <v>9.0313840596061415E-2</v>
      </c>
      <c r="L210" s="3">
        <v>-0.43</v>
      </c>
    </row>
    <row r="211" spans="1:12" x14ac:dyDescent="0.55000000000000004">
      <c r="A211">
        <v>281</v>
      </c>
      <c r="B211">
        <v>2</v>
      </c>
      <c r="C211" s="2">
        <v>33</v>
      </c>
      <c r="D211" s="2">
        <v>33</v>
      </c>
      <c r="E211" s="2">
        <v>8.6460800000000013</v>
      </c>
      <c r="F211" s="2"/>
      <c r="G211" s="2"/>
      <c r="H211" s="2">
        <f t="shared" si="10"/>
        <v>18.809999999999999</v>
      </c>
      <c r="I211" s="3">
        <f t="shared" si="11"/>
        <v>3.7839999999999998</v>
      </c>
      <c r="J211" s="3">
        <v>-3.76</v>
      </c>
      <c r="K211" s="3">
        <f t="shared" si="12"/>
        <v>0.63424947145877442</v>
      </c>
      <c r="L211" s="3">
        <v>-1.36</v>
      </c>
    </row>
    <row r="212" spans="1:12" x14ac:dyDescent="0.55000000000000004">
      <c r="A212">
        <v>266</v>
      </c>
      <c r="B212">
        <v>1</v>
      </c>
      <c r="C212" s="2">
        <v>61</v>
      </c>
      <c r="D212" s="2">
        <v>61</v>
      </c>
      <c r="E212" s="2">
        <v>15.993280000000002</v>
      </c>
      <c r="F212" s="2">
        <v>11.3</v>
      </c>
      <c r="G212" s="2">
        <v>1.4158378486745848</v>
      </c>
      <c r="H212" s="2">
        <f t="shared" si="10"/>
        <v>72.3</v>
      </c>
      <c r="I212" s="3">
        <f t="shared" si="11"/>
        <v>14.544561403508771</v>
      </c>
      <c r="J212" s="3">
        <v>-14.46</v>
      </c>
      <c r="K212" s="3">
        <f t="shared" si="12"/>
        <v>0.58139534883719801</v>
      </c>
      <c r="L212" s="3">
        <v>-4.84</v>
      </c>
    </row>
    <row r="213" spans="1:12" x14ac:dyDescent="0.55000000000000004">
      <c r="A213">
        <v>244</v>
      </c>
      <c r="B213">
        <v>1</v>
      </c>
      <c r="C213" s="2">
        <v>5.0999999999999996</v>
      </c>
      <c r="D213" s="2">
        <v>5.0999999999999996</v>
      </c>
      <c r="E213" s="2">
        <v>1.3382400000000001</v>
      </c>
      <c r="F213" s="2">
        <v>1.2</v>
      </c>
      <c r="G213" s="2">
        <v>0.59295718211587289</v>
      </c>
      <c r="H213" s="2">
        <f t="shared" si="10"/>
        <v>6.3</v>
      </c>
      <c r="I213" s="3">
        <f t="shared" si="11"/>
        <v>1.2673684210526315</v>
      </c>
      <c r="J213" s="3">
        <v>-1.26</v>
      </c>
      <c r="K213" s="3">
        <f t="shared" si="12"/>
        <v>0.58139534883720068</v>
      </c>
      <c r="L213" s="3">
        <v>-0.43</v>
      </c>
    </row>
    <row r="214" spans="1:12" x14ac:dyDescent="0.55000000000000004">
      <c r="A214">
        <v>236</v>
      </c>
      <c r="B214">
        <v>1</v>
      </c>
      <c r="C214" s="2">
        <v>12.7</v>
      </c>
      <c r="D214" s="2">
        <v>12.7</v>
      </c>
      <c r="E214" s="2">
        <v>3.3193600000000005</v>
      </c>
      <c r="F214" s="2">
        <v>14.1</v>
      </c>
      <c r="G214" s="2">
        <v>2.0933818588145372</v>
      </c>
      <c r="H214" s="2">
        <f t="shared" si="10"/>
        <v>26.799999999999997</v>
      </c>
      <c r="I214" s="3">
        <f t="shared" si="11"/>
        <v>5.3913450292397656</v>
      </c>
      <c r="J214" s="3">
        <v>-5.35</v>
      </c>
      <c r="K214" s="3">
        <f t="shared" si="12"/>
        <v>0.76687782020131579</v>
      </c>
      <c r="L214" s="3">
        <v>-1.55</v>
      </c>
    </row>
    <row r="215" spans="1:12" x14ac:dyDescent="0.55000000000000004">
      <c r="A215">
        <v>230</v>
      </c>
      <c r="B215">
        <v>2</v>
      </c>
      <c r="C215" s="2">
        <v>5.4</v>
      </c>
      <c r="D215" s="2">
        <v>5.4</v>
      </c>
      <c r="E215" s="2">
        <v>1.4169600000000002</v>
      </c>
      <c r="F215" s="2"/>
      <c r="G215" s="2"/>
      <c r="H215" s="2">
        <f t="shared" si="10"/>
        <v>3.0779999999999998</v>
      </c>
      <c r="I215" s="3">
        <f t="shared" si="11"/>
        <v>0.61919999999999997</v>
      </c>
      <c r="J215" s="3">
        <v>-0.62</v>
      </c>
      <c r="K215" s="3">
        <f t="shared" si="12"/>
        <v>-0.12919896640827244</v>
      </c>
      <c r="L215" s="3">
        <v>-0.22</v>
      </c>
    </row>
    <row r="216" spans="1:12" x14ac:dyDescent="0.55000000000000004">
      <c r="A216">
        <v>226</v>
      </c>
      <c r="B216">
        <v>2</v>
      </c>
      <c r="C216" s="2">
        <v>10</v>
      </c>
      <c r="D216" s="2">
        <v>10</v>
      </c>
      <c r="E216" s="2">
        <v>2.6240000000000001</v>
      </c>
      <c r="F216" s="2"/>
      <c r="G216" s="2"/>
      <c r="H216" s="2">
        <f t="shared" si="10"/>
        <v>5.6999999999999993</v>
      </c>
      <c r="I216" s="3">
        <f t="shared" si="11"/>
        <v>1.1466666666666665</v>
      </c>
      <c r="J216" s="3">
        <v>-1.1399999999999999</v>
      </c>
      <c r="K216" s="3">
        <f t="shared" si="12"/>
        <v>0.58139534883720345</v>
      </c>
      <c r="L216" s="3">
        <v>-0.41</v>
      </c>
    </row>
    <row r="217" spans="1:12" x14ac:dyDescent="0.55000000000000004">
      <c r="A217">
        <v>218</v>
      </c>
      <c r="B217">
        <v>1</v>
      </c>
      <c r="C217" s="2">
        <v>7</v>
      </c>
      <c r="D217" s="2">
        <v>7</v>
      </c>
      <c r="E217" s="2">
        <v>1.8236800000000002</v>
      </c>
      <c r="F217" s="2">
        <v>2.4</v>
      </c>
      <c r="G217" s="2">
        <v>1.2164525670485664</v>
      </c>
      <c r="H217" s="2">
        <f t="shared" si="10"/>
        <v>9.4</v>
      </c>
      <c r="I217" s="3">
        <f t="shared" si="11"/>
        <v>1.8909941520467837</v>
      </c>
      <c r="J217" s="3">
        <v>-1.88</v>
      </c>
      <c r="K217" s="3">
        <f t="shared" si="12"/>
        <v>0.58139534883721733</v>
      </c>
      <c r="L217" s="3">
        <v>-0.64</v>
      </c>
    </row>
    <row r="218" spans="1:12" x14ac:dyDescent="0.55000000000000004">
      <c r="A218">
        <v>215</v>
      </c>
      <c r="B218">
        <v>3</v>
      </c>
      <c r="C218" s="2"/>
      <c r="D218" s="2"/>
      <c r="E218" s="2"/>
      <c r="F218" s="2">
        <v>1.7</v>
      </c>
      <c r="G218" s="2">
        <v>0.84983173909543241</v>
      </c>
      <c r="H218" s="2">
        <f t="shared" si="10"/>
        <v>1.7</v>
      </c>
      <c r="I218" s="3">
        <f t="shared" si="11"/>
        <v>0.34198830409356723</v>
      </c>
      <c r="J218" s="3">
        <v>-0.34</v>
      </c>
      <c r="K218" s="3">
        <f t="shared" si="12"/>
        <v>0.58139534883719601</v>
      </c>
      <c r="L218" s="3">
        <v>-0.19</v>
      </c>
    </row>
    <row r="219" spans="1:12" x14ac:dyDescent="0.55000000000000004">
      <c r="A219">
        <v>206</v>
      </c>
      <c r="B219">
        <v>3</v>
      </c>
      <c r="C219" s="2"/>
      <c r="D219" s="2"/>
      <c r="E219" s="2"/>
      <c r="F219" s="2">
        <v>14</v>
      </c>
      <c r="G219" s="2">
        <v>1.7629193846425875</v>
      </c>
      <c r="H219" s="2">
        <f t="shared" si="10"/>
        <v>14</v>
      </c>
      <c r="I219" s="3">
        <f t="shared" si="11"/>
        <v>2.816374269005848</v>
      </c>
      <c r="J219" s="3">
        <v>-2.81</v>
      </c>
      <c r="K219" s="3">
        <f t="shared" si="12"/>
        <v>0.22632890365448391</v>
      </c>
      <c r="L219" s="3">
        <v>-0.79</v>
      </c>
    </row>
    <row r="220" spans="1:12" x14ac:dyDescent="0.55000000000000004">
      <c r="A220">
        <v>192</v>
      </c>
      <c r="B220">
        <v>2</v>
      </c>
      <c r="C220" s="2">
        <v>5.3</v>
      </c>
      <c r="D220" s="2">
        <v>5.3</v>
      </c>
      <c r="E220" s="2">
        <v>1.3907200000000002</v>
      </c>
      <c r="F220" s="2"/>
      <c r="G220" s="2"/>
      <c r="H220" s="2">
        <f t="shared" si="10"/>
        <v>3.0209999999999995</v>
      </c>
      <c r="I220" s="3">
        <f t="shared" si="11"/>
        <v>0.60773333333333324</v>
      </c>
      <c r="J220" s="3">
        <v>-0.6</v>
      </c>
      <c r="K220" s="3">
        <f t="shared" si="12"/>
        <v>1.2724879333040686</v>
      </c>
      <c r="L220" s="3">
        <v>-0.22</v>
      </c>
    </row>
    <row r="221" spans="1:12" x14ac:dyDescent="0.55000000000000004">
      <c r="A221">
        <v>172</v>
      </c>
      <c r="B221">
        <v>2</v>
      </c>
      <c r="C221" s="2">
        <v>8.8000000000000007</v>
      </c>
      <c r="D221" s="2">
        <v>8.8000000000000007</v>
      </c>
      <c r="E221" s="2">
        <v>2.3091200000000005</v>
      </c>
      <c r="F221" s="2"/>
      <c r="G221" s="2"/>
      <c r="H221" s="2">
        <f t="shared" si="10"/>
        <v>5.016</v>
      </c>
      <c r="I221" s="3">
        <f t="shared" si="11"/>
        <v>1.0090666666666666</v>
      </c>
      <c r="J221" s="3">
        <v>-1</v>
      </c>
      <c r="K221" s="3">
        <f t="shared" si="12"/>
        <v>0.89852008456658539</v>
      </c>
      <c r="L221" s="3">
        <v>-0.36</v>
      </c>
    </row>
    <row r="222" spans="1:12" x14ac:dyDescent="0.55000000000000004">
      <c r="A222">
        <v>169</v>
      </c>
      <c r="B222">
        <v>1</v>
      </c>
      <c r="C222" s="2">
        <v>39.1</v>
      </c>
      <c r="D222" s="2">
        <v>39.1</v>
      </c>
      <c r="E222" s="2">
        <v>10.259840000000001</v>
      </c>
      <c r="F222" s="2">
        <v>18.399999999999999</v>
      </c>
      <c r="G222" s="2">
        <v>2.3114510050487054</v>
      </c>
      <c r="H222" s="2">
        <f t="shared" si="10"/>
        <v>57.5</v>
      </c>
      <c r="I222" s="3">
        <f t="shared" si="11"/>
        <v>11.567251461988304</v>
      </c>
      <c r="J222" s="3">
        <v>-11.51</v>
      </c>
      <c r="K222" s="3">
        <f t="shared" si="12"/>
        <v>0.4949443882709838</v>
      </c>
      <c r="L222" s="3">
        <v>-3.57</v>
      </c>
    </row>
    <row r="223" spans="1:12" x14ac:dyDescent="0.55000000000000004">
      <c r="A223">
        <v>164</v>
      </c>
      <c r="B223">
        <v>3</v>
      </c>
      <c r="C223" s="2"/>
      <c r="D223" s="2"/>
      <c r="E223" s="2"/>
      <c r="F223" s="2">
        <v>2.8</v>
      </c>
      <c r="G223" s="2">
        <v>1.4237734318101287</v>
      </c>
      <c r="H223" s="2">
        <f t="shared" si="10"/>
        <v>2.8</v>
      </c>
      <c r="I223" s="3">
        <f t="shared" si="11"/>
        <v>0.56327485380116959</v>
      </c>
      <c r="J223" s="3">
        <v>-0.56999999999999995</v>
      </c>
      <c r="K223" s="3">
        <f t="shared" si="12"/>
        <v>-1.1939368770764025</v>
      </c>
      <c r="L223" s="3">
        <v>-0.32</v>
      </c>
    </row>
    <row r="224" spans="1:12" x14ac:dyDescent="0.55000000000000004">
      <c r="A224">
        <v>160</v>
      </c>
      <c r="B224">
        <v>2</v>
      </c>
      <c r="C224" s="2">
        <v>17</v>
      </c>
      <c r="D224" s="2">
        <v>17</v>
      </c>
      <c r="E224" s="2">
        <v>4.4608000000000008</v>
      </c>
      <c r="F224" s="2"/>
      <c r="G224" s="2"/>
      <c r="H224" s="2">
        <f t="shared" si="10"/>
        <v>9.69</v>
      </c>
      <c r="I224" s="3">
        <f t="shared" si="11"/>
        <v>1.9493333333333331</v>
      </c>
      <c r="J224" s="3">
        <v>-1.94</v>
      </c>
      <c r="K224" s="3">
        <f t="shared" si="12"/>
        <v>0.47879616963063582</v>
      </c>
      <c r="L224" s="3">
        <v>-0.7</v>
      </c>
    </row>
    <row r="225" spans="1:12" x14ac:dyDescent="0.55000000000000004">
      <c r="A225">
        <v>150</v>
      </c>
      <c r="B225">
        <v>3</v>
      </c>
      <c r="C225" s="2"/>
      <c r="D225" s="2"/>
      <c r="E225" s="2"/>
      <c r="F225" s="2">
        <v>1.6</v>
      </c>
      <c r="G225" s="2">
        <v>0.80322014208384707</v>
      </c>
      <c r="H225" s="2">
        <f t="shared" si="10"/>
        <v>1.6</v>
      </c>
      <c r="I225" s="3">
        <f t="shared" si="11"/>
        <v>0.32187134502923975</v>
      </c>
      <c r="J225" s="3">
        <v>-0.32</v>
      </c>
      <c r="K225" s="3">
        <f t="shared" si="12"/>
        <v>0.58139534883720312</v>
      </c>
      <c r="L225" s="3">
        <v>-0.18</v>
      </c>
    </row>
    <row r="226" spans="1:12" x14ac:dyDescent="0.55000000000000004">
      <c r="A226">
        <v>143</v>
      </c>
      <c r="B226">
        <v>3</v>
      </c>
      <c r="C226" s="2"/>
      <c r="D226" s="2"/>
      <c r="E226" s="2"/>
      <c r="F226" s="2">
        <v>5.9</v>
      </c>
      <c r="G226" s="2">
        <v>0.82854410078964558</v>
      </c>
      <c r="H226" s="2">
        <f t="shared" si="10"/>
        <v>5.9</v>
      </c>
      <c r="I226" s="3">
        <f t="shared" si="11"/>
        <v>1.1869005847953218</v>
      </c>
      <c r="J226" s="3">
        <v>-1.18</v>
      </c>
      <c r="K226" s="3">
        <f t="shared" si="12"/>
        <v>0.58139534883722721</v>
      </c>
      <c r="L226" s="3">
        <v>-0.34</v>
      </c>
    </row>
    <row r="227" spans="1:12" x14ac:dyDescent="0.55000000000000004">
      <c r="A227">
        <v>124</v>
      </c>
      <c r="B227">
        <v>3</v>
      </c>
      <c r="C227" s="2"/>
      <c r="D227" s="2"/>
      <c r="E227" s="2"/>
      <c r="F227" s="2">
        <v>13.1</v>
      </c>
      <c r="G227" s="2">
        <v>2.2027947676032156</v>
      </c>
      <c r="H227" s="2">
        <f t="shared" si="10"/>
        <v>13.1</v>
      </c>
      <c r="I227" s="3">
        <f t="shared" si="11"/>
        <v>2.6353216374269004</v>
      </c>
      <c r="J227" s="3">
        <v>-2.62</v>
      </c>
      <c r="K227" s="3">
        <f t="shared" si="12"/>
        <v>0.58139534883719823</v>
      </c>
      <c r="L227" s="3">
        <v>-0.79</v>
      </c>
    </row>
    <row r="228" spans="1:12" x14ac:dyDescent="0.55000000000000004">
      <c r="A228">
        <v>121</v>
      </c>
      <c r="B228">
        <v>3</v>
      </c>
      <c r="C228" s="2"/>
      <c r="D228" s="2"/>
      <c r="E228" s="2"/>
      <c r="F228" s="2">
        <v>10</v>
      </c>
      <c r="G228" s="2">
        <v>1.5320697603629101</v>
      </c>
      <c r="H228" s="2">
        <f t="shared" si="10"/>
        <v>10</v>
      </c>
      <c r="I228" s="3">
        <f t="shared" si="11"/>
        <v>2.0116959064327484</v>
      </c>
      <c r="J228" s="3">
        <v>-2</v>
      </c>
      <c r="K228" s="3">
        <f t="shared" si="12"/>
        <v>0.58139534883720378</v>
      </c>
      <c r="L228" s="3">
        <v>-0.59</v>
      </c>
    </row>
    <row r="229" spans="1:12" x14ac:dyDescent="0.55000000000000004">
      <c r="A229">
        <v>114</v>
      </c>
      <c r="B229">
        <v>2</v>
      </c>
      <c r="C229" s="2">
        <v>17.7</v>
      </c>
      <c r="D229" s="2">
        <v>17.7</v>
      </c>
      <c r="E229" s="2">
        <v>4.6444800000000006</v>
      </c>
      <c r="F229" s="2"/>
      <c r="G229" s="2"/>
      <c r="H229" s="2">
        <f t="shared" si="10"/>
        <v>10.088999999999999</v>
      </c>
      <c r="I229" s="3">
        <f t="shared" si="11"/>
        <v>2.0295999999999998</v>
      </c>
      <c r="J229" s="3">
        <v>-2.02</v>
      </c>
      <c r="K229" s="3">
        <f t="shared" si="12"/>
        <v>0.47299960583365352</v>
      </c>
      <c r="L229" s="3">
        <v>-0.73</v>
      </c>
    </row>
    <row r="230" spans="1:12" x14ac:dyDescent="0.55000000000000004">
      <c r="A230">
        <v>102</v>
      </c>
      <c r="B230">
        <v>3</v>
      </c>
      <c r="C230" s="2"/>
      <c r="D230" s="2"/>
      <c r="E230" s="2"/>
      <c r="F230" s="2">
        <v>3.1</v>
      </c>
      <c r="G230" s="2">
        <v>1.5358204392693586</v>
      </c>
      <c r="H230" s="2">
        <f t="shared" si="10"/>
        <v>3.1</v>
      </c>
      <c r="I230" s="3">
        <f t="shared" si="11"/>
        <v>0.62362573099415208</v>
      </c>
      <c r="J230" s="3">
        <v>-0.61</v>
      </c>
      <c r="K230" s="3">
        <f t="shared" si="12"/>
        <v>2.1849212303075847</v>
      </c>
      <c r="L230" s="3">
        <v>-0.34</v>
      </c>
    </row>
    <row r="231" spans="1:12" x14ac:dyDescent="0.55000000000000004">
      <c r="A231">
        <v>95</v>
      </c>
      <c r="B231">
        <v>3</v>
      </c>
      <c r="C231" s="2"/>
      <c r="D231" s="2"/>
      <c r="E231" s="2"/>
      <c r="F231" s="2">
        <v>1.6</v>
      </c>
      <c r="G231" s="2">
        <v>0.82371052905748932</v>
      </c>
      <c r="H231" s="2">
        <f t="shared" si="10"/>
        <v>1.6</v>
      </c>
      <c r="I231" s="3">
        <f t="shared" si="11"/>
        <v>0.32187134502923975</v>
      </c>
      <c r="J231" s="3">
        <v>-0.33</v>
      </c>
      <c r="K231" s="3">
        <f t="shared" si="12"/>
        <v>-2.5254360465116372</v>
      </c>
      <c r="L231" s="3">
        <v>-0.18</v>
      </c>
    </row>
    <row r="232" spans="1:12" x14ac:dyDescent="0.55000000000000004">
      <c r="A232">
        <v>87</v>
      </c>
      <c r="B232">
        <v>2</v>
      </c>
      <c r="C232" s="2">
        <v>83.1</v>
      </c>
      <c r="D232" s="2">
        <v>83.1</v>
      </c>
      <c r="E232" s="2">
        <v>21.805440000000001</v>
      </c>
      <c r="F232" s="2"/>
      <c r="G232" s="2"/>
      <c r="H232" s="2">
        <f t="shared" si="10"/>
        <v>47.36699999999999</v>
      </c>
      <c r="I232" s="3">
        <f t="shared" si="11"/>
        <v>9.5287999999999968</v>
      </c>
      <c r="J232" s="3">
        <v>-9.48</v>
      </c>
      <c r="K232" s="3">
        <f t="shared" si="12"/>
        <v>0.51213164301902048</v>
      </c>
      <c r="L232" s="3">
        <v>-3.44</v>
      </c>
    </row>
    <row r="233" spans="1:12" x14ac:dyDescent="0.55000000000000004">
      <c r="A233">
        <v>58</v>
      </c>
      <c r="B233">
        <v>3</v>
      </c>
      <c r="C233" s="2"/>
      <c r="D233" s="2"/>
      <c r="E233" s="2"/>
      <c r="F233" s="2">
        <v>7.3</v>
      </c>
      <c r="G233" s="2">
        <v>1.1508722676433465</v>
      </c>
      <c r="H233" s="2">
        <f t="shared" si="10"/>
        <v>7.3</v>
      </c>
      <c r="I233" s="3">
        <f t="shared" si="11"/>
        <v>1.4685380116959064</v>
      </c>
      <c r="J233" s="3">
        <v>-1.46</v>
      </c>
      <c r="K233" s="3">
        <f t="shared" si="12"/>
        <v>0.58139534883720712</v>
      </c>
      <c r="L233" s="3">
        <v>-0.43</v>
      </c>
    </row>
    <row r="234" spans="1:12" x14ac:dyDescent="0.55000000000000004">
      <c r="A234">
        <v>31</v>
      </c>
      <c r="B234">
        <v>3</v>
      </c>
      <c r="C234" s="2"/>
      <c r="D234" s="2"/>
      <c r="E234" s="2"/>
      <c r="F234" s="2">
        <v>5</v>
      </c>
      <c r="G234" s="2">
        <v>3.6944205134953214</v>
      </c>
      <c r="H234" s="2">
        <f t="shared" si="10"/>
        <v>5</v>
      </c>
      <c r="I234" s="3">
        <f t="shared" si="11"/>
        <v>1.0058479532163742</v>
      </c>
      <c r="J234" s="3">
        <v>-0.99</v>
      </c>
      <c r="K234" s="3">
        <f t="shared" si="12"/>
        <v>1.5755813953488327</v>
      </c>
      <c r="L234" s="3">
        <v>-0.78</v>
      </c>
    </row>
    <row r="235" spans="1:12" x14ac:dyDescent="0.55000000000000004">
      <c r="A235">
        <v>4</v>
      </c>
      <c r="B235">
        <v>3</v>
      </c>
      <c r="C235" s="2"/>
      <c r="D235" s="2"/>
      <c r="E235" s="2"/>
      <c r="F235" s="2">
        <v>3.7</v>
      </c>
      <c r="G235" s="2">
        <v>0.96890150400000019</v>
      </c>
      <c r="H235" s="2">
        <f t="shared" si="10"/>
        <v>3.7</v>
      </c>
      <c r="I235" s="3">
        <f t="shared" si="11"/>
        <v>0.74432748538011695</v>
      </c>
      <c r="J235" s="3">
        <v>-0.74</v>
      </c>
      <c r="K235" s="3">
        <f t="shared" si="12"/>
        <v>0.58139534883720911</v>
      </c>
      <c r="L235" s="3">
        <v>-0.27</v>
      </c>
    </row>
    <row r="236" spans="1:12" x14ac:dyDescent="0.55000000000000004">
      <c r="A236">
        <v>-8</v>
      </c>
      <c r="B236">
        <v>3</v>
      </c>
      <c r="C236" s="2"/>
      <c r="D236" s="2"/>
      <c r="E236" s="2"/>
      <c r="F236" s="2">
        <v>9.1</v>
      </c>
      <c r="G236" s="2">
        <v>2.3907527239680002</v>
      </c>
      <c r="H236" s="2">
        <f t="shared" si="10"/>
        <v>9.1</v>
      </c>
      <c r="I236" s="3">
        <f t="shared" si="11"/>
        <v>1.8306432748538009</v>
      </c>
      <c r="J236" s="3">
        <v>-1.82</v>
      </c>
      <c r="K236" s="3">
        <f t="shared" si="12"/>
        <v>0.58139534883718857</v>
      </c>
      <c r="L236" s="3">
        <v>-0.66</v>
      </c>
    </row>
    <row r="237" spans="1:12" x14ac:dyDescent="0.55000000000000004">
      <c r="A237">
        <v>-21</v>
      </c>
      <c r="B237">
        <v>3</v>
      </c>
      <c r="C237" s="2"/>
      <c r="D237" s="2"/>
      <c r="E237" s="2"/>
      <c r="F237" s="2">
        <v>8.1999999999999993</v>
      </c>
      <c r="G237" s="2">
        <v>2.1391500641280006</v>
      </c>
      <c r="H237" s="2">
        <f t="shared" si="10"/>
        <v>8.1999999999999993</v>
      </c>
      <c r="I237" s="3">
        <f t="shared" si="11"/>
        <v>1.6495906432748537</v>
      </c>
      <c r="J237" s="3">
        <v>-1.63</v>
      </c>
      <c r="K237" s="3">
        <f t="shared" si="12"/>
        <v>1.1876063528077156</v>
      </c>
      <c r="L237" s="3">
        <v>-0.59</v>
      </c>
    </row>
    <row r="238" spans="1:12" x14ac:dyDescent="0.55000000000000004">
      <c r="A238">
        <v>-35</v>
      </c>
      <c r="B238">
        <v>2</v>
      </c>
      <c r="C238" s="2">
        <v>6.4</v>
      </c>
      <c r="D238" s="2">
        <v>6.4</v>
      </c>
      <c r="E238" s="2">
        <v>1.6918371161858514</v>
      </c>
      <c r="F238" s="2"/>
      <c r="G238" s="2"/>
      <c r="H238" s="2">
        <f t="shared" si="10"/>
        <v>3.6479999999999997</v>
      </c>
      <c r="I238" s="3">
        <f t="shared" si="11"/>
        <v>0.73386666666666656</v>
      </c>
      <c r="J238" s="3">
        <v>-0.74</v>
      </c>
      <c r="K238" s="3">
        <f t="shared" si="12"/>
        <v>-0.8357558139535024</v>
      </c>
      <c r="L238" s="3">
        <v>-0.27</v>
      </c>
    </row>
    <row r="239" spans="1:12" x14ac:dyDescent="0.55000000000000004">
      <c r="A239">
        <v>-44</v>
      </c>
      <c r="B239">
        <v>1</v>
      </c>
      <c r="C239" s="2">
        <v>100.6</v>
      </c>
      <c r="D239" s="2">
        <v>100.6</v>
      </c>
      <c r="E239" s="2">
        <v>26.386071975145942</v>
      </c>
      <c r="F239" s="2">
        <v>15.4</v>
      </c>
      <c r="G239" s="2">
        <v>4.0332164755008009</v>
      </c>
      <c r="H239" s="2">
        <f t="shared" si="10"/>
        <v>116</v>
      </c>
      <c r="I239" s="3">
        <f t="shared" si="11"/>
        <v>23.33567251461988</v>
      </c>
      <c r="J239" s="3">
        <v>-23.21</v>
      </c>
      <c r="K239" s="3">
        <f t="shared" si="12"/>
        <v>0.53854250200479403</v>
      </c>
      <c r="L239" s="3">
        <v>-7.89</v>
      </c>
    </row>
    <row r="240" spans="1:12" x14ac:dyDescent="0.55000000000000004">
      <c r="A240">
        <v>-46</v>
      </c>
      <c r="B240">
        <v>2</v>
      </c>
      <c r="C240" s="2">
        <v>18.100000000000001</v>
      </c>
      <c r="D240" s="2">
        <v>18.100000000000001</v>
      </c>
      <c r="E240" s="2">
        <v>4.7571493085904972</v>
      </c>
      <c r="F240" s="2"/>
      <c r="G240" s="2"/>
      <c r="H240" s="2">
        <f t="shared" si="10"/>
        <v>10.317</v>
      </c>
      <c r="I240" s="3">
        <f t="shared" si="11"/>
        <v>2.0754666666666663</v>
      </c>
      <c r="J240" s="3">
        <v>-2.0699999999999998</v>
      </c>
      <c r="K240" s="3">
        <f t="shared" si="12"/>
        <v>0.26339457792624194</v>
      </c>
      <c r="L240" s="3">
        <v>-0.75</v>
      </c>
    </row>
    <row r="241" spans="1:12" x14ac:dyDescent="0.55000000000000004">
      <c r="A241">
        <v>-85</v>
      </c>
      <c r="B241">
        <v>1</v>
      </c>
      <c r="C241" s="2">
        <v>15</v>
      </c>
      <c r="D241" s="2">
        <v>15</v>
      </c>
      <c r="E241" s="2">
        <v>3.9248140780368375</v>
      </c>
      <c r="F241" s="2">
        <v>5.8</v>
      </c>
      <c r="G241" s="2">
        <v>1.5128218546560002</v>
      </c>
      <c r="H241" s="2">
        <f t="shared" si="10"/>
        <v>20.8</v>
      </c>
      <c r="I241" s="3">
        <f t="shared" si="11"/>
        <v>4.1843274853801171</v>
      </c>
      <c r="J241" s="3">
        <v>-4.1500000000000004</v>
      </c>
      <c r="K241" s="3">
        <f t="shared" si="12"/>
        <v>0.82038237924865354</v>
      </c>
      <c r="L241" s="3">
        <v>-1.34</v>
      </c>
    </row>
    <row r="242" spans="1:12" x14ac:dyDescent="0.55000000000000004">
      <c r="A242">
        <v>-100</v>
      </c>
      <c r="B242">
        <v>3</v>
      </c>
      <c r="C242" s="2"/>
      <c r="D242" s="2"/>
      <c r="E242" s="2"/>
      <c r="F242" s="2">
        <v>14</v>
      </c>
      <c r="G242" s="2">
        <v>3.6647055053952005</v>
      </c>
      <c r="H242" s="2">
        <f t="shared" si="10"/>
        <v>14</v>
      </c>
      <c r="I242" s="3">
        <f t="shared" si="11"/>
        <v>2.816374269005848</v>
      </c>
      <c r="J242" s="3">
        <v>-2.8</v>
      </c>
      <c r="K242" s="3">
        <f t="shared" si="12"/>
        <v>0.58139534883721633</v>
      </c>
      <c r="L242" s="3">
        <v>-1.01</v>
      </c>
    </row>
    <row r="243" spans="1:12" x14ac:dyDescent="0.55000000000000004">
      <c r="A243">
        <v>-105</v>
      </c>
      <c r="B243">
        <v>2</v>
      </c>
      <c r="C243" s="2">
        <v>11.2</v>
      </c>
      <c r="D243" s="2">
        <v>11.2</v>
      </c>
      <c r="E243" s="2">
        <v>2.9270909410556882</v>
      </c>
      <c r="F243" s="2"/>
      <c r="G243" s="2"/>
      <c r="H243" s="2">
        <f t="shared" si="10"/>
        <v>6.3839999999999995</v>
      </c>
      <c r="I243" s="3">
        <f t="shared" si="11"/>
        <v>1.2842666666666664</v>
      </c>
      <c r="J243" s="3">
        <v>-1.27</v>
      </c>
      <c r="K243" s="3">
        <f t="shared" si="12"/>
        <v>1.110880398671078</v>
      </c>
      <c r="L243" s="3">
        <v>-0.46</v>
      </c>
    </row>
    <row r="244" spans="1:12" x14ac:dyDescent="0.55000000000000004">
      <c r="A244">
        <v>-123</v>
      </c>
      <c r="B244">
        <v>1</v>
      </c>
      <c r="C244" s="2">
        <v>21.5</v>
      </c>
      <c r="D244" s="2">
        <v>21.5</v>
      </c>
      <c r="E244" s="2">
        <v>5.6331102096794368</v>
      </c>
      <c r="F244" s="2">
        <v>11.3</v>
      </c>
      <c r="G244" s="2">
        <v>2.9668667632128005</v>
      </c>
      <c r="H244" s="2">
        <f t="shared" si="10"/>
        <v>32.799999999999997</v>
      </c>
      <c r="I244" s="3">
        <f t="shared" si="11"/>
        <v>6.5983625730994149</v>
      </c>
      <c r="J244" s="3">
        <v>-6.56</v>
      </c>
      <c r="K244" s="3">
        <f t="shared" si="12"/>
        <v>0.58139534883721022</v>
      </c>
      <c r="L244" s="3">
        <v>-2.08</v>
      </c>
    </row>
    <row r="245" spans="1:12" x14ac:dyDescent="0.55000000000000004">
      <c r="A245">
        <v>-139</v>
      </c>
      <c r="B245">
        <v>3</v>
      </c>
      <c r="C245" s="2"/>
      <c r="D245" s="2"/>
      <c r="E245" s="2"/>
      <c r="F245" s="2">
        <v>8.1999999999999993</v>
      </c>
      <c r="G245" s="2">
        <v>2.1401615531520002</v>
      </c>
      <c r="H245" s="2">
        <f t="shared" si="10"/>
        <v>8.1999999999999993</v>
      </c>
      <c r="I245" s="3">
        <f t="shared" si="11"/>
        <v>1.6495906432748537</v>
      </c>
      <c r="J245" s="3">
        <v>-1.63</v>
      </c>
      <c r="K245" s="3">
        <f t="shared" si="12"/>
        <v>1.1876063528077156</v>
      </c>
      <c r="L245" s="3">
        <v>-0.59</v>
      </c>
    </row>
    <row r="246" spans="1:12" x14ac:dyDescent="0.55000000000000004">
      <c r="A246">
        <v>-141</v>
      </c>
      <c r="B246">
        <v>2</v>
      </c>
      <c r="C246" s="2">
        <v>28.8</v>
      </c>
      <c r="D246" s="2">
        <v>28.8</v>
      </c>
      <c r="E246" s="2">
        <v>7.5598998406972315</v>
      </c>
      <c r="F246" s="2"/>
      <c r="G246" s="2"/>
      <c r="H246" s="2">
        <f t="shared" si="10"/>
        <v>16.416</v>
      </c>
      <c r="I246" s="3">
        <f t="shared" si="11"/>
        <v>3.3023999999999996</v>
      </c>
      <c r="J246" s="3">
        <v>-3.29</v>
      </c>
      <c r="K246" s="3">
        <f t="shared" si="12"/>
        <v>0.37548449612401658</v>
      </c>
      <c r="L246" s="3">
        <v>-1.19</v>
      </c>
    </row>
    <row r="247" spans="1:12" x14ac:dyDescent="0.55000000000000004">
      <c r="A247">
        <v>-147</v>
      </c>
      <c r="B247">
        <v>1</v>
      </c>
      <c r="C247" s="2">
        <v>31.4</v>
      </c>
      <c r="D247" s="2">
        <v>31.4</v>
      </c>
      <c r="E247" s="2">
        <v>8.2473003063987562</v>
      </c>
      <c r="F247" s="2">
        <v>6</v>
      </c>
      <c r="G247" s="2">
        <v>1.5791025438720006</v>
      </c>
      <c r="H247" s="2">
        <f t="shared" si="10"/>
        <v>37.4</v>
      </c>
      <c r="I247" s="3">
        <f t="shared" si="11"/>
        <v>7.5237426900584792</v>
      </c>
      <c r="J247" s="3">
        <v>-7.5</v>
      </c>
      <c r="K247" s="3">
        <f t="shared" si="12"/>
        <v>0.31557020271110087</v>
      </c>
      <c r="L247" s="3">
        <v>-2.52</v>
      </c>
    </row>
    <row r="248" spans="1:12" x14ac:dyDescent="0.55000000000000004">
      <c r="A248">
        <v>-158</v>
      </c>
      <c r="B248">
        <v>2</v>
      </c>
      <c r="C248" s="2">
        <v>13.2</v>
      </c>
      <c r="D248" s="2">
        <v>13.2</v>
      </c>
      <c r="E248" s="2">
        <v>3.4757020539578405</v>
      </c>
      <c r="F248" s="2"/>
      <c r="G248" s="2"/>
      <c r="H248" s="2">
        <f t="shared" si="10"/>
        <v>7.5239999999999991</v>
      </c>
      <c r="I248" s="3">
        <f t="shared" si="11"/>
        <v>1.5135999999999996</v>
      </c>
      <c r="J248" s="3">
        <v>-1.51</v>
      </c>
      <c r="K248" s="3">
        <f t="shared" si="12"/>
        <v>0.23784355179701402</v>
      </c>
      <c r="L248" s="3">
        <v>-0.55000000000000004</v>
      </c>
    </row>
    <row r="249" spans="1:12" x14ac:dyDescent="0.55000000000000004">
      <c r="A249">
        <v>-161</v>
      </c>
      <c r="B249">
        <v>2</v>
      </c>
      <c r="C249" s="2">
        <v>12.8</v>
      </c>
      <c r="D249" s="2">
        <v>12.8</v>
      </c>
      <c r="E249" s="2">
        <v>3.3554206701447282</v>
      </c>
      <c r="F249" s="2"/>
      <c r="G249" s="2"/>
      <c r="H249" s="2">
        <f t="shared" si="10"/>
        <v>7.2959999999999994</v>
      </c>
      <c r="I249" s="3">
        <f t="shared" si="11"/>
        <v>1.4677333333333331</v>
      </c>
      <c r="J249" s="3">
        <v>-1.46</v>
      </c>
      <c r="K249" s="3">
        <f t="shared" si="12"/>
        <v>0.52688953488370838</v>
      </c>
      <c r="L249" s="3">
        <v>-0.53</v>
      </c>
    </row>
    <row r="250" spans="1:12" x14ac:dyDescent="0.55000000000000004">
      <c r="A250">
        <v>-164</v>
      </c>
      <c r="B250">
        <v>2</v>
      </c>
      <c r="C250" s="2">
        <v>11.5</v>
      </c>
      <c r="D250" s="2">
        <v>11.5</v>
      </c>
      <c r="E250" s="2">
        <v>3.0145542512458898</v>
      </c>
      <c r="F250" s="2"/>
      <c r="G250" s="2"/>
      <c r="H250" s="2">
        <f t="shared" si="10"/>
        <v>6.5549999999999997</v>
      </c>
      <c r="I250" s="3">
        <f t="shared" si="11"/>
        <v>1.3186666666666667</v>
      </c>
      <c r="J250" s="3">
        <v>-1.31</v>
      </c>
      <c r="K250" s="3">
        <f t="shared" si="12"/>
        <v>0.65722952477249241</v>
      </c>
      <c r="L250" s="3">
        <v>-0.48</v>
      </c>
    </row>
    <row r="251" spans="1:12" x14ac:dyDescent="0.55000000000000004">
      <c r="A251">
        <v>-168</v>
      </c>
      <c r="B251">
        <v>1</v>
      </c>
      <c r="C251" s="2">
        <v>26.7</v>
      </c>
      <c r="D251" s="2">
        <v>26.7</v>
      </c>
      <c r="E251" s="2">
        <v>7.0133632668399217</v>
      </c>
      <c r="F251" s="2">
        <v>12.7</v>
      </c>
      <c r="G251" s="2">
        <v>3.3436822973567999</v>
      </c>
      <c r="H251" s="2">
        <f t="shared" si="10"/>
        <v>39.4</v>
      </c>
      <c r="I251" s="3">
        <f t="shared" si="11"/>
        <v>7.926081871345029</v>
      </c>
      <c r="J251" s="3">
        <v>-7.9</v>
      </c>
      <c r="K251" s="3">
        <f t="shared" si="12"/>
        <v>0.32906386495100121</v>
      </c>
      <c r="L251" s="3">
        <v>-2.5099999999999998</v>
      </c>
    </row>
    <row r="252" spans="1:12" x14ac:dyDescent="0.55000000000000004">
      <c r="A252">
        <v>-180</v>
      </c>
      <c r="B252">
        <v>2</v>
      </c>
      <c r="C252" s="2">
        <v>5.6</v>
      </c>
      <c r="D252" s="2">
        <v>5.6</v>
      </c>
      <c r="E252" s="2">
        <v>1.4711165499477292</v>
      </c>
      <c r="F252" s="2"/>
      <c r="G252" s="2"/>
      <c r="H252" s="2">
        <f t="shared" si="10"/>
        <v>3.1919999999999997</v>
      </c>
      <c r="I252" s="3">
        <f t="shared" si="11"/>
        <v>0.64213333333333322</v>
      </c>
      <c r="J252" s="3">
        <v>-0.64</v>
      </c>
      <c r="K252" s="3">
        <f t="shared" si="12"/>
        <v>0.33222591362124321</v>
      </c>
      <c r="L252" s="3">
        <v>-0.23</v>
      </c>
    </row>
    <row r="253" spans="1:12" x14ac:dyDescent="0.55000000000000004">
      <c r="A253">
        <v>-190</v>
      </c>
      <c r="B253">
        <v>1</v>
      </c>
      <c r="C253" s="2">
        <v>3.7</v>
      </c>
      <c r="D253" s="2">
        <v>3.7</v>
      </c>
      <c r="E253" s="2">
        <v>0.98248135611569476</v>
      </c>
      <c r="F253" s="2">
        <v>4.7</v>
      </c>
      <c r="G253" s="2">
        <v>1.2343296000000001</v>
      </c>
      <c r="H253" s="2">
        <f t="shared" si="10"/>
        <v>8.4</v>
      </c>
      <c r="I253" s="3">
        <f t="shared" si="11"/>
        <v>1.6898245614035086</v>
      </c>
      <c r="J253" s="3">
        <v>-1.69</v>
      </c>
      <c r="K253" s="3">
        <f t="shared" si="12"/>
        <v>-1.0382059800673683E-2</v>
      </c>
      <c r="L253" s="3">
        <v>-0.53</v>
      </c>
    </row>
    <row r="254" spans="1:12" x14ac:dyDescent="0.55000000000000004">
      <c r="A254">
        <v>-209</v>
      </c>
      <c r="B254">
        <v>1</v>
      </c>
      <c r="C254" s="2">
        <v>11.6</v>
      </c>
      <c r="D254" s="2">
        <v>11.6</v>
      </c>
      <c r="E254" s="2">
        <v>3.0394673515784341</v>
      </c>
      <c r="F254" s="2">
        <v>15.9</v>
      </c>
      <c r="G254" s="2">
        <v>4.1685255652992002</v>
      </c>
      <c r="H254" s="2">
        <f t="shared" si="10"/>
        <v>27.5</v>
      </c>
      <c r="I254" s="3">
        <f t="shared" si="11"/>
        <v>5.5321637426900585</v>
      </c>
      <c r="J254" s="3">
        <v>-5.5</v>
      </c>
      <c r="K254" s="3">
        <f t="shared" si="12"/>
        <v>0.58139534883720978</v>
      </c>
      <c r="L254" s="3">
        <v>-1.72</v>
      </c>
    </row>
    <row r="255" spans="1:12" x14ac:dyDescent="0.55000000000000004">
      <c r="A255">
        <v>-217</v>
      </c>
      <c r="B255">
        <v>2</v>
      </c>
      <c r="C255" s="2">
        <v>40.6</v>
      </c>
      <c r="D255" s="2">
        <v>40.6</v>
      </c>
      <c r="E255" s="2">
        <v>10.654909110741052</v>
      </c>
      <c r="F255" s="2"/>
      <c r="G255" s="2"/>
      <c r="H255" s="2">
        <f t="shared" si="10"/>
        <v>23.141999999999999</v>
      </c>
      <c r="I255" s="3">
        <f t="shared" si="11"/>
        <v>4.6554666666666664</v>
      </c>
      <c r="J255" s="3">
        <v>-4.63</v>
      </c>
      <c r="K255" s="3">
        <f t="shared" si="12"/>
        <v>0.54702715087638609</v>
      </c>
      <c r="L255" s="3">
        <v>-1.68</v>
      </c>
    </row>
    <row r="256" spans="1:12" x14ac:dyDescent="0.55000000000000004">
      <c r="A256">
        <v>-228</v>
      </c>
      <c r="B256">
        <v>2</v>
      </c>
      <c r="C256" s="2">
        <v>6.6</v>
      </c>
      <c r="D256" s="2">
        <v>6.6</v>
      </c>
      <c r="E256" s="2">
        <v>1.7222585315322132</v>
      </c>
      <c r="F256" s="2"/>
      <c r="G256" s="2"/>
      <c r="H256" s="2">
        <f t="shared" si="10"/>
        <v>3.7619999999999996</v>
      </c>
      <c r="I256" s="3">
        <f t="shared" si="11"/>
        <v>0.75679999999999981</v>
      </c>
      <c r="J256" s="3">
        <v>-0.75</v>
      </c>
      <c r="K256" s="3">
        <f t="shared" si="12"/>
        <v>0.89852008456657084</v>
      </c>
      <c r="L256" s="3">
        <v>-0.27</v>
      </c>
    </row>
    <row r="257" spans="1:12" x14ac:dyDescent="0.55000000000000004">
      <c r="A257">
        <v>-244</v>
      </c>
      <c r="B257">
        <v>2</v>
      </c>
      <c r="C257" s="2">
        <v>26.5</v>
      </c>
      <c r="D257" s="2">
        <v>26.5</v>
      </c>
      <c r="E257" s="2">
        <v>6.9460208413006148</v>
      </c>
      <c r="F257" s="2"/>
      <c r="G257" s="2"/>
      <c r="H257" s="2">
        <f t="shared" si="10"/>
        <v>15.104999999999999</v>
      </c>
      <c r="I257" s="3">
        <f t="shared" si="11"/>
        <v>3.0386666666666664</v>
      </c>
      <c r="J257" s="3">
        <v>-3.02</v>
      </c>
      <c r="K257" s="3">
        <f t="shared" si="12"/>
        <v>0.61430451952609877</v>
      </c>
      <c r="L257" s="3">
        <v>-1.0900000000000001</v>
      </c>
    </row>
    <row r="258" spans="1:12" x14ac:dyDescent="0.55000000000000004">
      <c r="A258">
        <v>-247</v>
      </c>
      <c r="B258">
        <v>1</v>
      </c>
      <c r="C258" s="2">
        <v>17.3</v>
      </c>
      <c r="D258" s="2">
        <v>17.3</v>
      </c>
      <c r="E258" s="2">
        <v>4.5396904707741905</v>
      </c>
      <c r="F258" s="2">
        <v>12.6</v>
      </c>
      <c r="G258" s="2">
        <v>3.3097051599360006</v>
      </c>
      <c r="H258" s="2">
        <f t="shared" si="10"/>
        <v>29.9</v>
      </c>
      <c r="I258" s="3">
        <f t="shared" si="11"/>
        <v>6.0149707602339175</v>
      </c>
      <c r="J258" s="3">
        <v>-5.99</v>
      </c>
      <c r="K258" s="3">
        <f t="shared" si="12"/>
        <v>0.41514350159444863</v>
      </c>
      <c r="L258" s="3">
        <v>-1.87</v>
      </c>
    </row>
    <row r="259" spans="1:12" x14ac:dyDescent="0.55000000000000004">
      <c r="A259">
        <v>-255</v>
      </c>
      <c r="B259">
        <v>2</v>
      </c>
      <c r="C259" s="2">
        <v>25.6</v>
      </c>
      <c r="D259" s="2">
        <v>25.6</v>
      </c>
      <c r="E259" s="2">
        <v>6.7071996126176803</v>
      </c>
      <c r="F259" s="2"/>
      <c r="G259" s="2"/>
      <c r="H259" s="2">
        <f t="shared" si="10"/>
        <v>14.591999999999999</v>
      </c>
      <c r="I259" s="3">
        <f t="shared" si="11"/>
        <v>2.9354666666666662</v>
      </c>
      <c r="J259" s="3">
        <v>-2.92</v>
      </c>
      <c r="K259" s="3">
        <f t="shared" si="12"/>
        <v>0.52688953488370838</v>
      </c>
      <c r="L259" s="3">
        <v>-1.06</v>
      </c>
    </row>
    <row r="260" spans="1:12" x14ac:dyDescent="0.55000000000000004">
      <c r="A260">
        <v>-279</v>
      </c>
      <c r="B260">
        <v>2</v>
      </c>
      <c r="C260" s="2">
        <v>4.9000000000000004</v>
      </c>
      <c r="D260" s="2">
        <v>4.9000000000000004</v>
      </c>
      <c r="E260" s="2">
        <v>1.2967617640207771</v>
      </c>
      <c r="F260" s="2"/>
      <c r="G260" s="2"/>
      <c r="H260" s="2">
        <f t="shared" ref="H260:H285" si="13">IF(B260=2,D260*0.57,IF(B260=3,F260,F260+D260))</f>
        <v>2.7930000000000001</v>
      </c>
      <c r="I260" s="3">
        <f t="shared" ref="I260:I285" si="14">17.2*H260/85.5</f>
        <v>0.56186666666666663</v>
      </c>
      <c r="J260" s="3">
        <v>-0.56000000000000005</v>
      </c>
      <c r="K260" s="3">
        <f t="shared" ref="K260:K285" si="15">(J260+I260)*100/I260</f>
        <v>0.33222591362124565</v>
      </c>
      <c r="L260" s="3">
        <v>-0.2</v>
      </c>
    </row>
    <row r="261" spans="1:12" x14ac:dyDescent="0.55000000000000004">
      <c r="A261">
        <v>-293</v>
      </c>
      <c r="B261">
        <v>2</v>
      </c>
      <c r="C261" s="2">
        <v>4.5999999999999996</v>
      </c>
      <c r="D261" s="2">
        <v>4.5999999999999996</v>
      </c>
      <c r="E261" s="2">
        <v>1.1973654117087043</v>
      </c>
      <c r="F261" s="2"/>
      <c r="G261" s="2"/>
      <c r="H261" s="2">
        <f t="shared" si="13"/>
        <v>2.6219999999999994</v>
      </c>
      <c r="I261" s="3">
        <f t="shared" si="14"/>
        <v>0.52746666666666653</v>
      </c>
      <c r="J261" s="3">
        <v>-0.52</v>
      </c>
      <c r="K261" s="3">
        <f t="shared" si="15"/>
        <v>1.4155712841253498</v>
      </c>
      <c r="L261" s="3">
        <v>-0.19</v>
      </c>
    </row>
    <row r="262" spans="1:12" x14ac:dyDescent="0.55000000000000004">
      <c r="A262">
        <v>-299</v>
      </c>
      <c r="B262">
        <v>2</v>
      </c>
      <c r="C262" s="2">
        <v>15.5</v>
      </c>
      <c r="D262" s="2">
        <v>15.5</v>
      </c>
      <c r="E262" s="2">
        <v>4.0609120556123788</v>
      </c>
      <c r="F262" s="2"/>
      <c r="G262" s="2"/>
      <c r="H262" s="2">
        <f t="shared" si="13"/>
        <v>8.8349999999999991</v>
      </c>
      <c r="I262" s="3">
        <f t="shared" si="14"/>
        <v>1.7773333333333332</v>
      </c>
      <c r="J262" s="3">
        <v>-1.77</v>
      </c>
      <c r="K262" s="3">
        <f t="shared" si="15"/>
        <v>0.412603150787689</v>
      </c>
      <c r="L262" s="3">
        <v>-0.64</v>
      </c>
    </row>
    <row r="263" spans="1:12" x14ac:dyDescent="0.55000000000000004">
      <c r="A263">
        <v>-301</v>
      </c>
      <c r="B263">
        <v>2</v>
      </c>
      <c r="C263" s="2">
        <v>18.600000000000001</v>
      </c>
      <c r="D263" s="2">
        <v>18.600000000000001</v>
      </c>
      <c r="E263" s="2">
        <v>4.877988213938079</v>
      </c>
      <c r="F263" s="2"/>
      <c r="G263" s="2"/>
      <c r="H263" s="2">
        <f t="shared" si="13"/>
        <v>10.602</v>
      </c>
      <c r="I263" s="3">
        <f t="shared" si="14"/>
        <v>2.1328</v>
      </c>
      <c r="J263" s="3">
        <v>-2.12</v>
      </c>
      <c r="K263" s="3">
        <f t="shared" si="15"/>
        <v>0.60015003750937368</v>
      </c>
      <c r="L263" s="3">
        <v>-0.77</v>
      </c>
    </row>
    <row r="264" spans="1:12" x14ac:dyDescent="0.55000000000000004">
      <c r="A264">
        <v>-326</v>
      </c>
      <c r="B264">
        <v>3</v>
      </c>
      <c r="C264" s="2"/>
      <c r="D264" s="2"/>
      <c r="E264" s="2"/>
      <c r="F264" s="2">
        <v>20.5</v>
      </c>
      <c r="G264" s="2">
        <v>5.3781504</v>
      </c>
      <c r="H264" s="2">
        <f t="shared" si="13"/>
        <v>20.5</v>
      </c>
      <c r="I264" s="3">
        <f t="shared" si="14"/>
        <v>4.1239766081871343</v>
      </c>
      <c r="J264" s="3">
        <v>-4.0999999999999996</v>
      </c>
      <c r="K264" s="3">
        <f t="shared" si="15"/>
        <v>0.58139534883721289</v>
      </c>
      <c r="L264" s="3">
        <v>-1.49</v>
      </c>
    </row>
    <row r="265" spans="1:12" x14ac:dyDescent="0.55000000000000004">
      <c r="A265">
        <v>-329</v>
      </c>
      <c r="B265">
        <v>1</v>
      </c>
      <c r="C265" s="2">
        <v>4.8</v>
      </c>
      <c r="D265" s="2">
        <v>4.8</v>
      </c>
      <c r="E265" s="2">
        <v>1.2521717776030548</v>
      </c>
      <c r="F265" s="2">
        <v>7</v>
      </c>
      <c r="G265" s="2">
        <v>1.8329146206335998</v>
      </c>
      <c r="H265" s="2">
        <f t="shared" si="13"/>
        <v>11.8</v>
      </c>
      <c r="I265" s="3">
        <f t="shared" si="14"/>
        <v>2.3738011695906436</v>
      </c>
      <c r="J265" s="3">
        <v>-2.35</v>
      </c>
      <c r="K265" s="3">
        <f t="shared" si="15"/>
        <v>1.0026606227828232</v>
      </c>
      <c r="L265" s="3">
        <v>-0.74</v>
      </c>
    </row>
    <row r="266" spans="1:12" x14ac:dyDescent="0.55000000000000004">
      <c r="A266">
        <v>-331</v>
      </c>
      <c r="B266">
        <v>2</v>
      </c>
      <c r="C266" s="2">
        <v>7.4</v>
      </c>
      <c r="D266" s="2">
        <v>7.4</v>
      </c>
      <c r="E266" s="2">
        <v>1.9387354136131498</v>
      </c>
      <c r="F266" s="2"/>
      <c r="G266" s="2"/>
      <c r="H266" s="2">
        <f t="shared" si="13"/>
        <v>4.218</v>
      </c>
      <c r="I266" s="3">
        <f t="shared" si="14"/>
        <v>0.84853333333333336</v>
      </c>
      <c r="J266" s="3">
        <v>-0.84</v>
      </c>
      <c r="K266" s="3">
        <f t="shared" si="15"/>
        <v>1.0056568196103151</v>
      </c>
      <c r="L266" s="3">
        <v>-0.31</v>
      </c>
    </row>
    <row r="267" spans="1:12" x14ac:dyDescent="0.55000000000000004">
      <c r="A267">
        <v>-339</v>
      </c>
      <c r="B267">
        <v>2</v>
      </c>
      <c r="C267" s="2">
        <v>11.5</v>
      </c>
      <c r="D267" s="2">
        <v>11.5</v>
      </c>
      <c r="E267" s="2">
        <v>3.0104259880086843</v>
      </c>
      <c r="F267" s="2"/>
      <c r="G267" s="2"/>
      <c r="H267" s="2">
        <f t="shared" si="13"/>
        <v>6.5549999999999997</v>
      </c>
      <c r="I267" s="3">
        <f t="shared" si="14"/>
        <v>1.3186666666666667</v>
      </c>
      <c r="J267" s="3">
        <v>-1.31</v>
      </c>
      <c r="K267" s="3">
        <f t="shared" si="15"/>
        <v>0.65722952477249241</v>
      </c>
      <c r="L267" s="3">
        <v>-0.47</v>
      </c>
    </row>
    <row r="268" spans="1:12" x14ac:dyDescent="0.55000000000000004">
      <c r="A268">
        <v>-346</v>
      </c>
      <c r="B268">
        <v>1</v>
      </c>
      <c r="C268" s="2">
        <v>14.8</v>
      </c>
      <c r="D268" s="2">
        <v>14.8</v>
      </c>
      <c r="E268" s="2">
        <v>3.8902301375257813</v>
      </c>
      <c r="F268" s="2">
        <v>5.4</v>
      </c>
      <c r="G268" s="2">
        <v>1.4106944154240002</v>
      </c>
      <c r="H268" s="2">
        <f t="shared" si="13"/>
        <v>20.200000000000003</v>
      </c>
      <c r="I268" s="3">
        <f t="shared" si="14"/>
        <v>4.0636257309941524</v>
      </c>
      <c r="J268" s="3">
        <v>-4.04</v>
      </c>
      <c r="K268" s="3">
        <f t="shared" si="15"/>
        <v>0.58139534883721622</v>
      </c>
      <c r="L268" s="3">
        <v>-1.31</v>
      </c>
    </row>
    <row r="269" spans="1:12" x14ac:dyDescent="0.55000000000000004">
      <c r="A269">
        <v>-352</v>
      </c>
      <c r="B269">
        <v>2</v>
      </c>
      <c r="C269" s="2">
        <v>7.2</v>
      </c>
      <c r="D269" s="2">
        <v>7.2</v>
      </c>
      <c r="E269" s="2">
        <v>1.9007887088484028</v>
      </c>
      <c r="F269" s="2"/>
      <c r="G269" s="2"/>
      <c r="H269" s="2">
        <f t="shared" si="13"/>
        <v>4.1040000000000001</v>
      </c>
      <c r="I269" s="3">
        <f t="shared" si="14"/>
        <v>0.82559999999999989</v>
      </c>
      <c r="J269" s="3">
        <v>-0.83</v>
      </c>
      <c r="K269" s="3">
        <f t="shared" si="15"/>
        <v>-0.53294573643411713</v>
      </c>
      <c r="L269" s="3">
        <v>-0.3</v>
      </c>
    </row>
    <row r="270" spans="1:12" x14ac:dyDescent="0.55000000000000004">
      <c r="A270">
        <v>-356</v>
      </c>
      <c r="B270">
        <v>1</v>
      </c>
      <c r="C270" s="2">
        <v>23.1</v>
      </c>
      <c r="D270" s="2">
        <v>23.1</v>
      </c>
      <c r="E270" s="2">
        <v>6.0538525172836657</v>
      </c>
      <c r="F270" s="2">
        <v>8.9</v>
      </c>
      <c r="G270" s="2">
        <v>2.3381340245759996</v>
      </c>
      <c r="H270" s="2">
        <f t="shared" si="13"/>
        <v>32</v>
      </c>
      <c r="I270" s="3">
        <f t="shared" si="14"/>
        <v>6.4374269005847955</v>
      </c>
      <c r="J270" s="3">
        <v>-6.4</v>
      </c>
      <c r="K270" s="3">
        <f t="shared" si="15"/>
        <v>0.58139534883720645</v>
      </c>
      <c r="L270" s="3">
        <v>-2.06</v>
      </c>
    </row>
    <row r="271" spans="1:12" x14ac:dyDescent="0.55000000000000004">
      <c r="A271">
        <v>-362</v>
      </c>
      <c r="B271">
        <v>1</v>
      </c>
      <c r="C271" s="2">
        <v>8.4</v>
      </c>
      <c r="D271" s="2">
        <v>8.4</v>
      </c>
      <c r="E271" s="2">
        <v>2.1990936371558778</v>
      </c>
      <c r="F271" s="2"/>
      <c r="G271" s="2"/>
      <c r="H271" s="2">
        <f t="shared" si="13"/>
        <v>8.4</v>
      </c>
      <c r="I271" s="3">
        <f t="shared" si="14"/>
        <v>1.6898245614035086</v>
      </c>
      <c r="J271" s="3">
        <v>-1.68</v>
      </c>
      <c r="K271" s="3">
        <f t="shared" si="15"/>
        <v>0.58139534883720068</v>
      </c>
      <c r="L271" s="3">
        <v>-0.61</v>
      </c>
    </row>
    <row r="272" spans="1:12" x14ac:dyDescent="0.55000000000000004">
      <c r="A272">
        <v>-376</v>
      </c>
      <c r="B272">
        <v>3</v>
      </c>
      <c r="C272" s="2"/>
      <c r="D272" s="2"/>
      <c r="E272" s="2"/>
      <c r="F272" s="2">
        <v>5.3</v>
      </c>
      <c r="G272" s="2">
        <v>1.3886208</v>
      </c>
      <c r="H272" s="2">
        <f t="shared" si="13"/>
        <v>5.3</v>
      </c>
      <c r="I272" s="3">
        <f t="shared" si="14"/>
        <v>1.0661988304093566</v>
      </c>
      <c r="J272" s="3">
        <v>-1.06</v>
      </c>
      <c r="K272" s="3">
        <f t="shared" si="15"/>
        <v>0.58139534883719179</v>
      </c>
      <c r="L272" s="3">
        <v>-0.38</v>
      </c>
    </row>
    <row r="273" spans="1:12" x14ac:dyDescent="0.55000000000000004">
      <c r="A273">
        <v>-385</v>
      </c>
      <c r="B273">
        <v>2</v>
      </c>
      <c r="C273" s="2">
        <v>9.1999999999999993</v>
      </c>
      <c r="D273" s="2">
        <v>9.1999999999999993</v>
      </c>
      <c r="E273" s="2">
        <v>2.4078059303659063</v>
      </c>
      <c r="F273" s="2"/>
      <c r="G273" s="2"/>
      <c r="H273" s="2">
        <f t="shared" si="13"/>
        <v>5.2439999999999989</v>
      </c>
      <c r="I273" s="3">
        <f t="shared" si="14"/>
        <v>1.0549333333333331</v>
      </c>
      <c r="J273" s="3">
        <v>-1.05</v>
      </c>
      <c r="K273" s="3">
        <f t="shared" si="15"/>
        <v>0.4676440849342467</v>
      </c>
      <c r="L273" s="3">
        <v>-0.38</v>
      </c>
    </row>
    <row r="274" spans="1:12" x14ac:dyDescent="0.55000000000000004">
      <c r="A274">
        <v>-392</v>
      </c>
      <c r="B274">
        <v>1</v>
      </c>
      <c r="C274" s="2">
        <v>24.7</v>
      </c>
      <c r="D274" s="2">
        <v>24.7</v>
      </c>
      <c r="E274" s="2">
        <v>6.4844961588909875</v>
      </c>
      <c r="F274" s="2">
        <v>9.6</v>
      </c>
      <c r="G274" s="2">
        <v>2.5130993967743995</v>
      </c>
      <c r="H274" s="2">
        <f t="shared" si="13"/>
        <v>34.299999999999997</v>
      </c>
      <c r="I274" s="3">
        <f t="shared" si="14"/>
        <v>6.9001169590643263</v>
      </c>
      <c r="J274" s="3">
        <v>-6.86</v>
      </c>
      <c r="K274" s="3">
        <f t="shared" si="15"/>
        <v>0.5813953488371878</v>
      </c>
      <c r="L274" s="3">
        <v>-2.21</v>
      </c>
    </row>
    <row r="275" spans="1:12" x14ac:dyDescent="0.55000000000000004">
      <c r="A275">
        <v>-396</v>
      </c>
      <c r="B275">
        <v>2</v>
      </c>
      <c r="C275" s="2">
        <v>13.3</v>
      </c>
      <c r="D275" s="2">
        <v>13.3</v>
      </c>
      <c r="E275" s="2">
        <v>3.4874903760445801</v>
      </c>
      <c r="F275" s="2"/>
      <c r="G275" s="2"/>
      <c r="H275" s="2">
        <f t="shared" si="13"/>
        <v>7.5809999999999995</v>
      </c>
      <c r="I275" s="3">
        <f t="shared" si="14"/>
        <v>1.5250666666666663</v>
      </c>
      <c r="J275" s="3">
        <v>-1.52</v>
      </c>
      <c r="K275" s="3">
        <f t="shared" si="15"/>
        <v>0.33222591362124049</v>
      </c>
      <c r="L275" s="3">
        <v>-0.55000000000000004</v>
      </c>
    </row>
    <row r="276" spans="1:12" x14ac:dyDescent="0.55000000000000004">
      <c r="A276">
        <v>-403</v>
      </c>
      <c r="B276">
        <v>2</v>
      </c>
      <c r="C276" s="2">
        <v>5</v>
      </c>
      <c r="D276" s="2">
        <v>5</v>
      </c>
      <c r="E276" s="2">
        <v>1.301004309398277</v>
      </c>
      <c r="F276" s="2"/>
      <c r="G276" s="2"/>
      <c r="H276" s="2">
        <f t="shared" si="13"/>
        <v>2.8499999999999996</v>
      </c>
      <c r="I276" s="3">
        <f t="shared" si="14"/>
        <v>0.57333333333333325</v>
      </c>
      <c r="J276" s="3">
        <v>-0.56999999999999995</v>
      </c>
      <c r="K276" s="3">
        <f t="shared" si="15"/>
        <v>0.58139534883720345</v>
      </c>
      <c r="L276" s="3">
        <v>-0.21</v>
      </c>
    </row>
    <row r="277" spans="1:12" x14ac:dyDescent="0.55000000000000004">
      <c r="A277">
        <v>-413</v>
      </c>
      <c r="B277">
        <v>2</v>
      </c>
      <c r="C277" s="2">
        <v>4.7</v>
      </c>
      <c r="D277" s="2">
        <v>4.7</v>
      </c>
      <c r="E277" s="2">
        <v>1.2370798728011523</v>
      </c>
      <c r="F277" s="2"/>
      <c r="G277" s="2"/>
      <c r="H277" s="2">
        <f t="shared" si="13"/>
        <v>2.6789999999999998</v>
      </c>
      <c r="I277" s="3">
        <f t="shared" si="14"/>
        <v>0.53893333333333326</v>
      </c>
      <c r="J277" s="3">
        <v>-0.54</v>
      </c>
      <c r="K277" s="3">
        <f t="shared" si="15"/>
        <v>-0.19792182088077154</v>
      </c>
      <c r="L277" s="3">
        <v>-0.19</v>
      </c>
    </row>
    <row r="278" spans="1:12" x14ac:dyDescent="0.55000000000000004">
      <c r="A278">
        <v>-418</v>
      </c>
      <c r="B278">
        <v>2</v>
      </c>
      <c r="C278" s="2">
        <v>4.9000000000000004</v>
      </c>
      <c r="D278" s="2">
        <v>4.9000000000000004</v>
      </c>
      <c r="E278" s="2">
        <v>1.2732036438236174</v>
      </c>
      <c r="F278" s="2"/>
      <c r="G278" s="2"/>
      <c r="H278" s="2">
        <f t="shared" si="13"/>
        <v>2.7930000000000001</v>
      </c>
      <c r="I278" s="3">
        <f t="shared" si="14"/>
        <v>0.56186666666666663</v>
      </c>
      <c r="J278" s="3">
        <v>-0.55000000000000004</v>
      </c>
      <c r="K278" s="3">
        <f t="shared" si="15"/>
        <v>2.1120075937351532</v>
      </c>
      <c r="L278" s="3">
        <v>-0.2</v>
      </c>
    </row>
    <row r="279" spans="1:12" x14ac:dyDescent="0.55000000000000004">
      <c r="A279">
        <v>-426</v>
      </c>
      <c r="B279">
        <v>1</v>
      </c>
      <c r="C279" s="2">
        <v>99.8</v>
      </c>
      <c r="D279" s="2">
        <v>99.8</v>
      </c>
      <c r="E279" s="2">
        <v>26.187701874407015</v>
      </c>
      <c r="F279" s="2">
        <v>78.2</v>
      </c>
      <c r="G279" s="2">
        <v>20.531675546726408</v>
      </c>
      <c r="H279" s="2">
        <f t="shared" si="13"/>
        <v>178</v>
      </c>
      <c r="I279" s="3">
        <f t="shared" si="14"/>
        <v>35.808187134502923</v>
      </c>
      <c r="J279" s="3">
        <v>-35.64</v>
      </c>
      <c r="K279" s="3">
        <f t="shared" si="15"/>
        <v>0.46968905147634732</v>
      </c>
      <c r="L279" s="3">
        <v>-11.13</v>
      </c>
    </row>
    <row r="280" spans="1:12" x14ac:dyDescent="0.55000000000000004">
      <c r="A280">
        <v>-430</v>
      </c>
      <c r="B280">
        <v>1</v>
      </c>
      <c r="C280" s="2">
        <v>6.8</v>
      </c>
      <c r="D280" s="2">
        <v>6.8</v>
      </c>
      <c r="E280" s="2">
        <v>1.7901828455731597</v>
      </c>
      <c r="F280" s="2"/>
      <c r="G280" s="2"/>
      <c r="H280" s="2">
        <f t="shared" si="13"/>
        <v>6.8</v>
      </c>
      <c r="I280" s="3">
        <f t="shared" si="14"/>
        <v>1.3679532163742689</v>
      </c>
      <c r="J280" s="3">
        <v>-1.37</v>
      </c>
      <c r="K280" s="3">
        <f t="shared" si="15"/>
        <v>-0.14962380300958991</v>
      </c>
      <c r="L280" s="3">
        <v>-0.5</v>
      </c>
    </row>
    <row r="281" spans="1:12" x14ac:dyDescent="0.55000000000000004">
      <c r="A281">
        <v>-434</v>
      </c>
      <c r="B281">
        <v>1</v>
      </c>
      <c r="C281" s="2">
        <v>17.899999999999999</v>
      </c>
      <c r="D281" s="2">
        <v>17.899999999999999</v>
      </c>
      <c r="E281" s="2">
        <v>4.684073185468165</v>
      </c>
      <c r="F281" s="2">
        <v>4.5999999999999996</v>
      </c>
      <c r="G281" s="2">
        <v>1.2037599999999999</v>
      </c>
      <c r="H281" s="2">
        <f t="shared" si="13"/>
        <v>22.5</v>
      </c>
      <c r="I281" s="3">
        <f t="shared" si="14"/>
        <v>4.5263157894736841</v>
      </c>
      <c r="J281" s="3">
        <v>-4.49</v>
      </c>
      <c r="K281" s="3">
        <f t="shared" si="15"/>
        <v>0.80232558139534105</v>
      </c>
      <c r="L281" s="3">
        <v>-1.48</v>
      </c>
    </row>
    <row r="282" spans="1:12" x14ac:dyDescent="0.55000000000000004">
      <c r="A282">
        <v>-465</v>
      </c>
      <c r="B282">
        <v>1</v>
      </c>
      <c r="C282" s="2">
        <v>17.8</v>
      </c>
      <c r="D282" s="2">
        <v>17.8</v>
      </c>
      <c r="E282" s="2">
        <v>4.6709501616599685</v>
      </c>
      <c r="F282" s="2">
        <v>7.9</v>
      </c>
      <c r="G282" s="2">
        <v>2.063331809280001</v>
      </c>
      <c r="H282" s="2">
        <f t="shared" si="13"/>
        <v>25.700000000000003</v>
      </c>
      <c r="I282" s="3">
        <f t="shared" si="14"/>
        <v>5.1700584795321642</v>
      </c>
      <c r="J282" s="3">
        <v>-5.14</v>
      </c>
      <c r="K282" s="3">
        <f t="shared" si="15"/>
        <v>0.5813953488372251</v>
      </c>
      <c r="L282" s="3">
        <v>-1.64</v>
      </c>
    </row>
    <row r="283" spans="1:12" x14ac:dyDescent="0.55000000000000004">
      <c r="A283">
        <v>-478</v>
      </c>
      <c r="B283">
        <v>1</v>
      </c>
      <c r="C283" s="2">
        <v>4.9000000000000004</v>
      </c>
      <c r="D283" s="2">
        <v>4.9000000000000004</v>
      </c>
      <c r="E283" s="2">
        <v>1.2837450786171372</v>
      </c>
      <c r="F283" s="2">
        <v>5</v>
      </c>
      <c r="G283" s="2">
        <v>1.2991989986304004</v>
      </c>
      <c r="H283" s="2">
        <f t="shared" si="13"/>
        <v>9.9</v>
      </c>
      <c r="I283" s="3">
        <f t="shared" si="14"/>
        <v>1.9915789473684211</v>
      </c>
      <c r="J283" s="3">
        <v>-1.97</v>
      </c>
      <c r="K283" s="3">
        <f t="shared" si="15"/>
        <v>1.0835095137420763</v>
      </c>
      <c r="L283" s="3">
        <v>-0.61</v>
      </c>
    </row>
    <row r="284" spans="1:12" x14ac:dyDescent="0.55000000000000004">
      <c r="A284">
        <v>-487</v>
      </c>
      <c r="B284">
        <v>2</v>
      </c>
      <c r="C284" s="2">
        <v>5.4</v>
      </c>
      <c r="D284" s="2">
        <v>5.4</v>
      </c>
      <c r="E284" s="2">
        <v>1.4139681395064951</v>
      </c>
      <c r="F284" s="2"/>
      <c r="G284" s="2"/>
      <c r="H284" s="2">
        <f t="shared" si="13"/>
        <v>3.0779999999999998</v>
      </c>
      <c r="I284" s="3">
        <f t="shared" si="14"/>
        <v>0.61919999999999997</v>
      </c>
      <c r="J284" s="3">
        <v>-0.61</v>
      </c>
      <c r="K284" s="3">
        <f t="shared" si="15"/>
        <v>1.4857881136950883</v>
      </c>
      <c r="L284" s="3">
        <v>-0.22</v>
      </c>
    </row>
    <row r="285" spans="1:12" x14ac:dyDescent="0.55000000000000004">
      <c r="A285">
        <v>-491</v>
      </c>
      <c r="B285">
        <v>1</v>
      </c>
      <c r="C285" s="2">
        <v>24.5</v>
      </c>
      <c r="D285" s="2">
        <v>24.5</v>
      </c>
      <c r="E285" s="2">
        <v>6.4200882891480653</v>
      </c>
      <c r="F285" s="2">
        <v>3.8</v>
      </c>
      <c r="G285" s="2">
        <v>1.0015467635712003</v>
      </c>
      <c r="H285" s="2">
        <f t="shared" si="13"/>
        <v>28.3</v>
      </c>
      <c r="I285" s="3">
        <f t="shared" si="14"/>
        <v>5.6930994152046779</v>
      </c>
      <c r="J285" s="3">
        <v>-5.66</v>
      </c>
      <c r="K285" s="3">
        <f t="shared" si="15"/>
        <v>0.58139534883719846</v>
      </c>
      <c r="L285" s="3">
        <v>-1.92</v>
      </c>
    </row>
    <row r="287" spans="1:12" x14ac:dyDescent="0.55000000000000004">
      <c r="J287"/>
      <c r="K287"/>
    </row>
    <row r="288" spans="1:12" x14ac:dyDescent="0.55000000000000004">
      <c r="C288" s="2"/>
      <c r="D288" s="2"/>
      <c r="E288" s="2"/>
      <c r="F288" s="2"/>
      <c r="G288" s="2"/>
      <c r="H288" s="2"/>
      <c r="I288" s="2"/>
      <c r="J288" s="2"/>
      <c r="K28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topLeftCell="A13" workbookViewId="0">
      <selection activeCell="E28" sqref="E28"/>
    </sheetView>
  </sheetViews>
  <sheetFormatPr defaultRowHeight="14.4" x14ac:dyDescent="0.55000000000000004"/>
  <cols>
    <col min="1" max="1" width="11.26171875" customWidth="1"/>
    <col min="2" max="2" width="21.15625" customWidth="1"/>
    <col min="3" max="3" width="31.68359375" customWidth="1"/>
    <col min="4" max="4" width="21.41796875" customWidth="1"/>
    <col min="5" max="5" width="20.578125" customWidth="1"/>
    <col min="9" max="9" width="13.68359375" bestFit="1" customWidth="1"/>
  </cols>
  <sheetData>
    <row r="1" spans="1:13" x14ac:dyDescent="0.55000000000000004">
      <c r="A1" s="6" t="s">
        <v>42</v>
      </c>
      <c r="B1" s="10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55000000000000004">
      <c r="A2" s="6"/>
      <c r="B2" s="10" t="s">
        <v>43</v>
      </c>
      <c r="C2" s="7" t="s">
        <v>44</v>
      </c>
      <c r="D2" s="7" t="s">
        <v>45</v>
      </c>
      <c r="E2" s="7" t="s">
        <v>66</v>
      </c>
      <c r="F2" s="7"/>
      <c r="G2" s="7"/>
      <c r="H2" s="7"/>
      <c r="I2" s="7"/>
      <c r="J2" s="7"/>
      <c r="K2" s="7"/>
      <c r="L2" s="7"/>
      <c r="M2" s="7"/>
    </row>
    <row r="3" spans="1:13" x14ac:dyDescent="0.55000000000000004">
      <c r="A3" s="7" t="s">
        <v>13</v>
      </c>
      <c r="B3" s="7" t="s">
        <v>14</v>
      </c>
      <c r="C3" s="7" t="s">
        <v>15</v>
      </c>
      <c r="D3" s="7" t="s">
        <v>46</v>
      </c>
      <c r="E3" s="7"/>
      <c r="F3" s="7"/>
      <c r="G3" s="7"/>
      <c r="H3" s="7"/>
      <c r="I3" s="7"/>
      <c r="J3" s="7"/>
      <c r="K3" s="7"/>
      <c r="L3" s="7"/>
      <c r="M3" s="7"/>
    </row>
    <row r="4" spans="1:13" x14ac:dyDescent="0.55000000000000004">
      <c r="A4" s="7"/>
      <c r="B4" s="7" t="s">
        <v>2</v>
      </c>
      <c r="C4" s="7" t="s">
        <v>16</v>
      </c>
      <c r="D4" s="7" t="s">
        <v>47</v>
      </c>
      <c r="E4" s="11" t="s">
        <v>49</v>
      </c>
      <c r="F4" s="7"/>
      <c r="G4" s="7"/>
      <c r="H4" s="7"/>
      <c r="I4" s="7"/>
      <c r="J4" s="7"/>
      <c r="K4" s="7"/>
      <c r="L4" s="7"/>
      <c r="M4" s="7"/>
    </row>
    <row r="5" spans="1:13" x14ac:dyDescent="0.55000000000000004">
      <c r="A5" s="7" t="s">
        <v>17</v>
      </c>
      <c r="B5" s="7" t="s">
        <v>18</v>
      </c>
      <c r="C5" s="7" t="s">
        <v>19</v>
      </c>
      <c r="D5" s="7" t="s">
        <v>46</v>
      </c>
      <c r="E5" s="11" t="s">
        <v>50</v>
      </c>
      <c r="F5" s="7"/>
      <c r="G5" s="7"/>
      <c r="H5" s="7"/>
      <c r="I5" s="7"/>
      <c r="J5" s="7"/>
      <c r="K5" s="7"/>
      <c r="L5" s="7"/>
      <c r="M5" s="7"/>
    </row>
    <row r="6" spans="1:13" x14ac:dyDescent="0.55000000000000004">
      <c r="A6" s="7"/>
      <c r="B6" s="7" t="s">
        <v>20</v>
      </c>
      <c r="C6" s="7" t="s">
        <v>21</v>
      </c>
      <c r="D6" s="7" t="s">
        <v>48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5500000000000000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55000000000000004">
      <c r="A8" s="6" t="s">
        <v>22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55000000000000004">
      <c r="A9" s="7" t="s">
        <v>23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55000000000000004">
      <c r="A10" s="7" t="s">
        <v>24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55000000000000004">
      <c r="A11" s="7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55000000000000004">
      <c r="A12" s="7" t="s">
        <v>26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5500000000000000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55000000000000004">
      <c r="A14" s="6" t="s">
        <v>27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55000000000000004">
      <c r="A15" s="7" t="s">
        <v>72</v>
      </c>
      <c r="B15" s="7"/>
      <c r="C15" s="11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55000000000000004">
      <c r="A16" s="7" t="s">
        <v>28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5500000000000000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55000000000000004">
      <c r="A18" s="6" t="s">
        <v>65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55000000000000004">
      <c r="A19" s="7" t="s">
        <v>51</v>
      </c>
      <c r="B19" s="7"/>
      <c r="C19" s="7" t="s">
        <v>62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55000000000000004">
      <c r="A20" s="7" t="s">
        <v>29</v>
      </c>
      <c r="B20" s="7"/>
      <c r="C20" s="7" t="s">
        <v>63</v>
      </c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55000000000000004">
      <c r="A21" s="7" t="s">
        <v>30</v>
      </c>
      <c r="B21" s="7"/>
      <c r="C21" s="7" t="s">
        <v>64</v>
      </c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5500000000000000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55000000000000004">
      <c r="A23" s="6" t="s">
        <v>31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55000000000000004">
      <c r="A24" s="7" t="s">
        <v>52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5500000000000000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55000000000000004">
      <c r="A26" s="6" t="s">
        <v>32</v>
      </c>
      <c r="B26" s="7"/>
      <c r="C26" s="7" t="s">
        <v>33</v>
      </c>
      <c r="D26" s="7" t="s">
        <v>34</v>
      </c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55000000000000004">
      <c r="A27" s="7"/>
      <c r="B27" s="7"/>
      <c r="C27" s="7" t="s">
        <v>35</v>
      </c>
      <c r="D27" s="7" t="s">
        <v>36</v>
      </c>
      <c r="E27" s="7" t="s">
        <v>37</v>
      </c>
      <c r="F27" s="7"/>
      <c r="G27" s="7"/>
      <c r="H27" s="7"/>
      <c r="I27" s="7"/>
      <c r="K27" s="7"/>
      <c r="L27" s="7"/>
      <c r="M27" s="7"/>
    </row>
    <row r="28" spans="1:13" x14ac:dyDescent="0.55000000000000004">
      <c r="A28" s="7" t="s">
        <v>16</v>
      </c>
      <c r="B28" s="7" t="s">
        <v>13</v>
      </c>
      <c r="C28" s="7" t="s">
        <v>38</v>
      </c>
      <c r="D28" s="8" t="s">
        <v>39</v>
      </c>
      <c r="E28" s="7" t="s">
        <v>40</v>
      </c>
      <c r="F28" s="7"/>
      <c r="G28" s="7"/>
      <c r="H28" s="7"/>
      <c r="I28" s="7"/>
      <c r="J28" s="7"/>
      <c r="K28" s="7"/>
      <c r="L28" s="7"/>
      <c r="M28" s="7"/>
    </row>
    <row r="29" spans="1:13" x14ac:dyDescent="0.55000000000000004">
      <c r="A29" s="7"/>
      <c r="B29" s="7" t="s">
        <v>17</v>
      </c>
      <c r="C29" s="8" t="s">
        <v>54</v>
      </c>
      <c r="D29" s="8" t="s">
        <v>39</v>
      </c>
      <c r="E29" s="7" t="s">
        <v>40</v>
      </c>
      <c r="F29" s="7"/>
      <c r="G29" s="7"/>
      <c r="H29" s="7"/>
      <c r="I29" s="7"/>
      <c r="J29" s="7"/>
      <c r="K29" s="7"/>
      <c r="L29" s="7"/>
      <c r="M29" s="7"/>
    </row>
    <row r="30" spans="1:13" x14ac:dyDescent="0.55000000000000004">
      <c r="A30" s="7" t="s">
        <v>15</v>
      </c>
      <c r="B30" s="7" t="s">
        <v>13</v>
      </c>
      <c r="C30" s="8" t="s">
        <v>41</v>
      </c>
      <c r="D30" s="8" t="s">
        <v>39</v>
      </c>
      <c r="E30" s="7" t="s">
        <v>40</v>
      </c>
      <c r="F30" s="7"/>
      <c r="G30" s="7"/>
      <c r="H30" s="7"/>
      <c r="I30" s="7"/>
      <c r="J30" s="7"/>
      <c r="K30" s="7"/>
      <c r="L30" s="7"/>
      <c r="M30" s="7"/>
    </row>
    <row r="31" spans="1:13" x14ac:dyDescent="0.55000000000000004">
      <c r="A31" s="7"/>
      <c r="B31" s="7" t="s">
        <v>17</v>
      </c>
      <c r="C31" s="8" t="s">
        <v>41</v>
      </c>
      <c r="D31" s="8" t="s">
        <v>39</v>
      </c>
      <c r="E31" s="7" t="s">
        <v>40</v>
      </c>
      <c r="F31" s="7"/>
      <c r="G31" s="7"/>
      <c r="H31" s="7"/>
      <c r="I31" s="7"/>
      <c r="J31" s="7"/>
      <c r="K31" s="7"/>
      <c r="L31" s="7"/>
      <c r="M31" s="7"/>
    </row>
    <row r="32" spans="1:13" x14ac:dyDescent="0.55000000000000004">
      <c r="A32" s="7"/>
      <c r="B32" s="7"/>
      <c r="C32" s="9" t="s">
        <v>53</v>
      </c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55000000000000004">
      <c r="A33" s="7"/>
      <c r="B33" s="7"/>
      <c r="C33" s="9" t="s">
        <v>67</v>
      </c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5500000000000000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55000000000000004">
      <c r="A35" s="6" t="s">
        <v>56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55000000000000004">
      <c r="A36" t="s">
        <v>55</v>
      </c>
    </row>
    <row r="37" spans="1:13" x14ac:dyDescent="0.55000000000000004">
      <c r="A37" s="12" t="s">
        <v>57</v>
      </c>
    </row>
    <row r="38" spans="1:13" x14ac:dyDescent="0.55000000000000004">
      <c r="A38" t="s">
        <v>58</v>
      </c>
    </row>
    <row r="39" spans="1:13" x14ac:dyDescent="0.55000000000000004">
      <c r="A39" s="7" t="s">
        <v>59</v>
      </c>
    </row>
    <row r="40" spans="1:13" x14ac:dyDescent="0.55000000000000004">
      <c r="A40" t="s">
        <v>60</v>
      </c>
    </row>
    <row r="41" spans="1:13" x14ac:dyDescent="0.55000000000000004">
      <c r="A41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8"/>
  <sheetViews>
    <sheetView workbookViewId="0">
      <selection activeCell="B6" sqref="B6"/>
    </sheetView>
  </sheetViews>
  <sheetFormatPr defaultRowHeight="14.4" x14ac:dyDescent="0.55000000000000004"/>
  <sheetData>
    <row r="1" spans="1:15" x14ac:dyDescent="0.55000000000000004">
      <c r="A1" s="7" t="s">
        <v>76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1:15" x14ac:dyDescent="0.55000000000000004">
      <c r="A2" s="7" t="s">
        <v>77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1:15" ht="14.7" thickBot="1" x14ac:dyDescent="0.6">
      <c r="A3" s="14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</row>
    <row r="4" spans="1:15" ht="15" thickBot="1" x14ac:dyDescent="0.6">
      <c r="A4" s="15"/>
      <c r="B4" s="16" t="s">
        <v>78</v>
      </c>
      <c r="C4" s="17" t="s">
        <v>79</v>
      </c>
      <c r="D4" s="17" t="s">
        <v>80</v>
      </c>
      <c r="E4" s="17" t="s">
        <v>81</v>
      </c>
      <c r="F4" s="17" t="s">
        <v>82</v>
      </c>
      <c r="G4" s="17" t="s">
        <v>83</v>
      </c>
      <c r="H4" s="17" t="s">
        <v>84</v>
      </c>
      <c r="I4" s="17" t="s">
        <v>85</v>
      </c>
      <c r="J4" s="17" t="s">
        <v>86</v>
      </c>
      <c r="K4" s="16" t="s">
        <v>87</v>
      </c>
      <c r="L4" s="16" t="s">
        <v>88</v>
      </c>
      <c r="M4" s="16" t="s">
        <v>89</v>
      </c>
      <c r="N4" s="17" t="s">
        <v>90</v>
      </c>
      <c r="O4" s="17" t="s">
        <v>91</v>
      </c>
    </row>
    <row r="5" spans="1:15" x14ac:dyDescent="0.55000000000000004">
      <c r="A5" s="18" t="s">
        <v>92</v>
      </c>
      <c r="B5" s="19"/>
      <c r="C5" s="20"/>
      <c r="D5" s="20"/>
      <c r="E5" s="20"/>
      <c r="F5" s="20"/>
      <c r="G5" s="20"/>
      <c r="H5" s="20"/>
      <c r="I5" s="20"/>
      <c r="J5" s="20"/>
      <c r="K5" s="19"/>
      <c r="L5" s="19"/>
      <c r="M5" s="19"/>
      <c r="N5" s="21"/>
      <c r="O5" s="22"/>
    </row>
    <row r="6" spans="1:15" x14ac:dyDescent="0.55000000000000004">
      <c r="A6" s="23" t="s">
        <v>93</v>
      </c>
      <c r="B6" s="24">
        <v>77.111156770084236</v>
      </c>
      <c r="C6" s="24">
        <v>1.027326895418122E-2</v>
      </c>
      <c r="D6" s="24">
        <v>13.067598109718512</v>
      </c>
      <c r="E6" s="24">
        <v>0.5342099856174235</v>
      </c>
      <c r="F6" s="24">
        <v>0</v>
      </c>
      <c r="G6" s="24">
        <v>6.1639613725087319E-2</v>
      </c>
      <c r="H6" s="24">
        <v>0.74994863365522901</v>
      </c>
      <c r="I6" s="24">
        <v>3.6470104787343329</v>
      </c>
      <c r="J6" s="24">
        <v>4.6332442983357307</v>
      </c>
      <c r="K6" s="24">
        <v>5.1366344770906097E-2</v>
      </c>
      <c r="L6" s="24">
        <v>0.11300595849599342</v>
      </c>
      <c r="M6" s="25">
        <v>97.34</v>
      </c>
      <c r="N6" s="26">
        <v>41624</v>
      </c>
      <c r="O6" s="27" t="s">
        <v>94</v>
      </c>
    </row>
    <row r="7" spans="1:15" x14ac:dyDescent="0.55000000000000004">
      <c r="A7" s="28"/>
      <c r="B7" s="29">
        <v>76.854206938650933</v>
      </c>
      <c r="C7" s="29">
        <v>8.1391799776172544E-2</v>
      </c>
      <c r="D7" s="29">
        <v>13.093905788991758</v>
      </c>
      <c r="E7" s="29">
        <v>0.67148234815342345</v>
      </c>
      <c r="F7" s="29">
        <v>5.0869874860107842E-2</v>
      </c>
      <c r="G7" s="29">
        <v>2.0347949944043136E-2</v>
      </c>
      <c r="H7" s="29">
        <v>0.75287414792959606</v>
      </c>
      <c r="I7" s="29">
        <v>3.5303693152914843</v>
      </c>
      <c r="J7" s="29">
        <v>4.6800284871299205</v>
      </c>
      <c r="K7" s="29">
        <v>9.156577474819412E-2</v>
      </c>
      <c r="L7" s="29">
        <v>0.16278359955234509</v>
      </c>
      <c r="M7" s="30">
        <v>98.29</v>
      </c>
      <c r="N7" s="31">
        <v>41624</v>
      </c>
      <c r="O7" s="32"/>
    </row>
    <row r="8" spans="1:15" x14ac:dyDescent="0.55000000000000004">
      <c r="A8" s="28" t="s">
        <v>95</v>
      </c>
      <c r="B8" s="29">
        <v>76.93649327998358</v>
      </c>
      <c r="C8" s="29">
        <v>0.10259567046270647</v>
      </c>
      <c r="D8" s="29">
        <v>13.019390581717452</v>
      </c>
      <c r="E8" s="29">
        <v>0.53349748640607364</v>
      </c>
      <c r="F8" s="29">
        <v>4.1038268185082591E-2</v>
      </c>
      <c r="G8" s="29">
        <v>7.1816969323894544E-2</v>
      </c>
      <c r="H8" s="29">
        <v>0.77972709551656916</v>
      </c>
      <c r="I8" s="29">
        <v>3.6524058684723504</v>
      </c>
      <c r="J8" s="29">
        <v>4.7091412742382275</v>
      </c>
      <c r="K8" s="29">
        <v>6.1557402277623886E-2</v>
      </c>
      <c r="L8" s="29">
        <v>9.2336103416435833E-2</v>
      </c>
      <c r="M8" s="29">
        <v>97.47</v>
      </c>
      <c r="N8" s="33">
        <v>41624</v>
      </c>
      <c r="O8" s="34" t="s">
        <v>94</v>
      </c>
    </row>
    <row r="9" spans="1:15" x14ac:dyDescent="0.55000000000000004">
      <c r="A9" s="35" t="s">
        <v>96</v>
      </c>
      <c r="B9" s="36">
        <v>76.312655624120367</v>
      </c>
      <c r="C9" s="36">
        <v>5.4130128829706615E-2</v>
      </c>
      <c r="D9" s="36">
        <v>12.947926816065822</v>
      </c>
      <c r="E9" s="36">
        <v>0.57377936559489007</v>
      </c>
      <c r="F9" s="36">
        <v>0.18404243802100248</v>
      </c>
      <c r="G9" s="36">
        <v>0.10826025765941323</v>
      </c>
      <c r="H9" s="36">
        <v>0.84443000974342319</v>
      </c>
      <c r="I9" s="36">
        <v>4.1463678683555267</v>
      </c>
      <c r="J9" s="36">
        <v>4.5685828732272382</v>
      </c>
      <c r="K9" s="36">
        <v>0.10826025765941323</v>
      </c>
      <c r="L9" s="36">
        <v>0.15156436072317853</v>
      </c>
      <c r="M9" s="37">
        <v>92.37</v>
      </c>
      <c r="N9" s="26">
        <v>41946</v>
      </c>
      <c r="O9" s="27" t="s">
        <v>94</v>
      </c>
    </row>
    <row r="10" spans="1:15" x14ac:dyDescent="0.55000000000000004">
      <c r="A10" s="38" t="s">
        <v>96</v>
      </c>
      <c r="B10" s="39">
        <v>76.822944226902322</v>
      </c>
      <c r="C10" s="39">
        <v>0.17991321832998203</v>
      </c>
      <c r="D10" s="39">
        <v>12.509260239178749</v>
      </c>
      <c r="E10" s="39">
        <v>0.61382156841993862</v>
      </c>
      <c r="F10" s="39">
        <v>3.1749391469996828E-2</v>
      </c>
      <c r="G10" s="39">
        <v>5.2915652449994709E-2</v>
      </c>
      <c r="H10" s="39">
        <v>0.77256852576992274</v>
      </c>
      <c r="I10" s="39">
        <v>4.2438353264895756</v>
      </c>
      <c r="J10" s="39">
        <v>4.4766641972695531</v>
      </c>
      <c r="K10" s="39">
        <v>7.408191342999261E-2</v>
      </c>
      <c r="L10" s="39">
        <v>0.22224574028997779</v>
      </c>
      <c r="M10" s="40">
        <v>94.49</v>
      </c>
      <c r="N10" s="31">
        <v>41946</v>
      </c>
      <c r="O10" s="41"/>
    </row>
    <row r="11" spans="1:15" x14ac:dyDescent="0.55000000000000004">
      <c r="A11" s="42" t="s">
        <v>97</v>
      </c>
      <c r="B11" s="43">
        <v>75.395465994962223</v>
      </c>
      <c r="C11" s="43">
        <v>0.32241813602015112</v>
      </c>
      <c r="D11" s="43">
        <v>12.312342569269521</v>
      </c>
      <c r="E11" s="43">
        <v>3.2846347607052895</v>
      </c>
      <c r="F11" s="43">
        <v>-3.0226700251889168E-2</v>
      </c>
      <c r="G11" s="43">
        <v>9.06801007556675E-2</v>
      </c>
      <c r="H11" s="43">
        <v>1.7732997481108312</v>
      </c>
      <c r="I11" s="43">
        <v>3.9093198992443323</v>
      </c>
      <c r="J11" s="43">
        <v>2.831234256926952</v>
      </c>
      <c r="K11" s="43">
        <v>4.0302267002518891E-2</v>
      </c>
      <c r="L11" s="43">
        <v>7.0528967254408076E-2</v>
      </c>
      <c r="M11" s="44">
        <v>99.25</v>
      </c>
      <c r="N11" s="31">
        <v>41946</v>
      </c>
      <c r="O11" s="45"/>
    </row>
    <row r="12" spans="1:15" x14ac:dyDescent="0.55000000000000004">
      <c r="A12" s="23" t="s">
        <v>98</v>
      </c>
      <c r="B12" s="24">
        <v>70.141843971631204</v>
      </c>
      <c r="C12" s="24">
        <v>0.3850050658561297</v>
      </c>
      <c r="D12" s="24">
        <v>16.038500506585613</v>
      </c>
      <c r="E12" s="24">
        <v>2.2998986828774064</v>
      </c>
      <c r="F12" s="24">
        <v>0.13171225937183384</v>
      </c>
      <c r="G12" s="24">
        <v>0.37487335359675783</v>
      </c>
      <c r="H12" s="24">
        <v>1.5400202634245188</v>
      </c>
      <c r="I12" s="24">
        <v>4.0222897669706184</v>
      </c>
      <c r="J12" s="24">
        <v>4.7720364741641337</v>
      </c>
      <c r="K12" s="24">
        <v>0.19250253292806485</v>
      </c>
      <c r="L12" s="24">
        <v>0.11144883485309016</v>
      </c>
      <c r="M12" s="24">
        <v>98.7</v>
      </c>
      <c r="N12" s="26">
        <v>41624</v>
      </c>
      <c r="O12" s="27" t="s">
        <v>99</v>
      </c>
    </row>
    <row r="13" spans="1:15" x14ac:dyDescent="0.55000000000000004">
      <c r="A13" s="28"/>
      <c r="B13" s="29">
        <v>69.782092326758232</v>
      </c>
      <c r="C13" s="29">
        <v>0.40276773727150678</v>
      </c>
      <c r="D13" s="29">
        <v>16.286274914799133</v>
      </c>
      <c r="E13" s="29">
        <v>2.261695755447692</v>
      </c>
      <c r="F13" s="29">
        <v>5.1636889393782921E-2</v>
      </c>
      <c r="G13" s="29">
        <v>0.32014871424145408</v>
      </c>
      <c r="H13" s="29">
        <v>1.5077971702984612</v>
      </c>
      <c r="I13" s="29">
        <v>4.4820819993803571</v>
      </c>
      <c r="J13" s="29">
        <v>4.7505938242280283</v>
      </c>
      <c r="K13" s="29">
        <v>7.2291645151296102E-2</v>
      </c>
      <c r="L13" s="29">
        <v>0.10327377878756584</v>
      </c>
      <c r="M13" s="29">
        <v>96.83</v>
      </c>
      <c r="N13" s="31">
        <v>41624</v>
      </c>
      <c r="O13" s="32"/>
    </row>
    <row r="14" spans="1:15" x14ac:dyDescent="0.55000000000000004">
      <c r="A14" s="38" t="s">
        <v>100</v>
      </c>
      <c r="B14" s="39">
        <v>63.159506072048174</v>
      </c>
      <c r="C14" s="39">
        <v>0.6837432391060313</v>
      </c>
      <c r="D14" s="39">
        <v>14.215736299622412</v>
      </c>
      <c r="E14" s="39">
        <v>8.0416369017246669</v>
      </c>
      <c r="F14" s="39">
        <v>0.27553832023675889</v>
      </c>
      <c r="G14" s="39">
        <v>8.1640983773854481E-2</v>
      </c>
      <c r="H14" s="39">
        <v>1.07153791203184</v>
      </c>
      <c r="I14" s="39">
        <v>7.5926114909684665</v>
      </c>
      <c r="J14" s="39">
        <v>4.5514848453923875</v>
      </c>
      <c r="K14" s="39" t="s">
        <v>101</v>
      </c>
      <c r="L14" s="39">
        <v>0.32656393509541792</v>
      </c>
      <c r="M14" s="40">
        <v>97.99</v>
      </c>
      <c r="N14" s="31">
        <v>41946</v>
      </c>
      <c r="O14" s="34" t="s">
        <v>102</v>
      </c>
    </row>
    <row r="15" spans="1:15" x14ac:dyDescent="0.55000000000000004">
      <c r="A15" s="23" t="s">
        <v>103</v>
      </c>
      <c r="B15" s="24">
        <v>62.848676816184735</v>
      </c>
      <c r="C15" s="24">
        <v>0.51088178195565548</v>
      </c>
      <c r="D15" s="24">
        <v>15.7453765198733</v>
      </c>
      <c r="E15" s="24">
        <v>7.4793092878307954</v>
      </c>
      <c r="F15" s="24">
        <v>0.37805251864718503</v>
      </c>
      <c r="G15" s="24">
        <v>0.11239399203024419</v>
      </c>
      <c r="H15" s="24">
        <v>1.1239399203024421</v>
      </c>
      <c r="I15" s="24">
        <v>6.692551343619086</v>
      </c>
      <c r="J15" s="24">
        <v>4.9351180136916319</v>
      </c>
      <c r="K15" s="46" t="s">
        <v>101</v>
      </c>
      <c r="L15" s="24">
        <v>0.18391744150403597</v>
      </c>
      <c r="M15" s="24">
        <v>97.87</v>
      </c>
      <c r="N15" s="26">
        <v>41582</v>
      </c>
      <c r="O15" s="27" t="s">
        <v>102</v>
      </c>
    </row>
    <row r="16" spans="1:15" x14ac:dyDescent="0.55000000000000004">
      <c r="A16" s="23"/>
      <c r="B16" s="24">
        <v>62.294749645246306</v>
      </c>
      <c r="C16" s="24">
        <v>0.50679099939185079</v>
      </c>
      <c r="D16" s="24">
        <v>15.578755321305493</v>
      </c>
      <c r="E16" s="24">
        <v>7.5005067909993919</v>
      </c>
      <c r="F16" s="24">
        <v>0.22298803973241435</v>
      </c>
      <c r="G16" s="24">
        <v>0.16217311980539226</v>
      </c>
      <c r="H16" s="24">
        <v>1.1757551185890938</v>
      </c>
      <c r="I16" s="24">
        <v>7.3586053111696739</v>
      </c>
      <c r="J16" s="24">
        <v>5.0172308939793231</v>
      </c>
      <c r="K16" s="46" t="s">
        <v>101</v>
      </c>
      <c r="L16" s="24">
        <v>0.1925805797689033</v>
      </c>
      <c r="M16" s="24">
        <v>98.66</v>
      </c>
      <c r="N16" s="26">
        <v>41582</v>
      </c>
      <c r="O16" s="27"/>
    </row>
    <row r="17" spans="1:15" x14ac:dyDescent="0.55000000000000004">
      <c r="A17" s="23"/>
      <c r="B17" s="24">
        <v>61.932162325863111</v>
      </c>
      <c r="C17" s="24">
        <v>0.54512416717141121</v>
      </c>
      <c r="D17" s="24">
        <v>15.677367252170402</v>
      </c>
      <c r="E17" s="24">
        <v>7.1370886331516248</v>
      </c>
      <c r="F17" s="24">
        <v>0.22208762366242682</v>
      </c>
      <c r="G17" s="24">
        <v>0.20189783969311528</v>
      </c>
      <c r="H17" s="24">
        <v>1.1811023622047243</v>
      </c>
      <c r="I17" s="24">
        <v>7.8336361800928724</v>
      </c>
      <c r="J17" s="24">
        <v>5.0373511003432263</v>
      </c>
      <c r="K17" s="46" t="s">
        <v>101</v>
      </c>
      <c r="L17" s="24">
        <v>0.23218251564708256</v>
      </c>
      <c r="M17" s="24">
        <v>99.06</v>
      </c>
      <c r="N17" s="26">
        <v>41582</v>
      </c>
      <c r="O17" s="27"/>
    </row>
    <row r="18" spans="1:15" x14ac:dyDescent="0.55000000000000004">
      <c r="A18" s="28"/>
      <c r="B18" s="29">
        <v>61.734321193780652</v>
      </c>
      <c r="C18" s="29">
        <v>0.48001669623291243</v>
      </c>
      <c r="D18" s="29">
        <v>15.391839716164041</v>
      </c>
      <c r="E18" s="29">
        <v>7.4715642283209851</v>
      </c>
      <c r="F18" s="29">
        <v>0.15652718355421058</v>
      </c>
      <c r="G18" s="29">
        <v>0.15652718355421058</v>
      </c>
      <c r="H18" s="29">
        <v>1.1687363038714391</v>
      </c>
      <c r="I18" s="29">
        <v>8.2228947093811957</v>
      </c>
      <c r="J18" s="29">
        <v>5.0506104560158613</v>
      </c>
      <c r="K18" s="47" t="s">
        <v>101</v>
      </c>
      <c r="L18" s="29">
        <v>0.17739747469477199</v>
      </c>
      <c r="M18" s="29">
        <v>95.83</v>
      </c>
      <c r="N18" s="31">
        <v>41582</v>
      </c>
      <c r="O18" s="32"/>
    </row>
    <row r="19" spans="1:15" x14ac:dyDescent="0.55000000000000004">
      <c r="A19" s="28" t="s">
        <v>104</v>
      </c>
      <c r="B19" s="48">
        <v>62.121363590922719</v>
      </c>
      <c r="C19" s="48">
        <v>0.40987703688893329</v>
      </c>
      <c r="D19" s="48">
        <v>15.325402379286214</v>
      </c>
      <c r="E19" s="48">
        <v>8.1375587323802865</v>
      </c>
      <c r="F19" s="48">
        <v>0.2699190242927122</v>
      </c>
      <c r="G19" s="48">
        <v>4.9985004498650405E-2</v>
      </c>
      <c r="H19" s="48">
        <v>1.0396880935719284</v>
      </c>
      <c r="I19" s="48">
        <v>7.5877236828951311</v>
      </c>
      <c r="J19" s="48">
        <v>4.6785964210736779</v>
      </c>
      <c r="K19" s="48">
        <v>0.1599520143956813</v>
      </c>
      <c r="L19" s="48">
        <v>0.2099370188943317</v>
      </c>
      <c r="M19" s="48">
        <v>100.03</v>
      </c>
      <c r="N19" s="31">
        <v>41624</v>
      </c>
      <c r="O19" s="34" t="s">
        <v>102</v>
      </c>
    </row>
    <row r="20" spans="1:15" x14ac:dyDescent="0.55000000000000004">
      <c r="A20" s="23" t="s">
        <v>105</v>
      </c>
      <c r="B20" s="24">
        <v>61.432506887052348</v>
      </c>
      <c r="C20" s="24">
        <v>1.3986013986013988</v>
      </c>
      <c r="D20" s="24">
        <v>15.23627887264251</v>
      </c>
      <c r="E20" s="24">
        <v>6.8234795507522783</v>
      </c>
      <c r="F20" s="24">
        <v>0.19071837253655435</v>
      </c>
      <c r="G20" s="24">
        <v>2.881966518330155</v>
      </c>
      <c r="H20" s="24">
        <v>5.5308328035600764</v>
      </c>
      <c r="I20" s="24">
        <v>3.8991311718584449</v>
      </c>
      <c r="J20" s="24">
        <v>2.5217207035388856</v>
      </c>
      <c r="K20" s="46" t="s">
        <v>101</v>
      </c>
      <c r="L20" s="24">
        <v>9.5359186268277177E-2</v>
      </c>
      <c r="M20" s="24">
        <v>94.38</v>
      </c>
      <c r="N20" s="26">
        <v>41582</v>
      </c>
      <c r="O20" s="27" t="s">
        <v>106</v>
      </c>
    </row>
    <row r="21" spans="1:15" x14ac:dyDescent="0.55000000000000004">
      <c r="A21" s="28"/>
      <c r="B21" s="29">
        <v>61.993439847635166</v>
      </c>
      <c r="C21" s="29">
        <v>1.2379642365887207</v>
      </c>
      <c r="D21" s="29">
        <v>15.352872711882339</v>
      </c>
      <c r="E21" s="29">
        <v>6.7294466194053539</v>
      </c>
      <c r="F21" s="29">
        <v>8.4647127288117657E-2</v>
      </c>
      <c r="G21" s="29">
        <v>2.8462596550629562</v>
      </c>
      <c r="H21" s="29">
        <v>5.6607766373928685</v>
      </c>
      <c r="I21" s="29">
        <v>3.5763411279229711</v>
      </c>
      <c r="J21" s="29">
        <v>2.4441858004443975</v>
      </c>
      <c r="K21" s="47" t="s">
        <v>101</v>
      </c>
      <c r="L21" s="29">
        <v>6.3485345466088236E-2</v>
      </c>
      <c r="M21" s="29">
        <v>94.51</v>
      </c>
      <c r="N21" s="31">
        <v>41582</v>
      </c>
      <c r="O21" s="32"/>
    </row>
    <row r="22" spans="1:15" x14ac:dyDescent="0.55000000000000004">
      <c r="A22" s="23" t="s">
        <v>107</v>
      </c>
      <c r="B22" s="24">
        <v>60.965754116577436</v>
      </c>
      <c r="C22" s="24">
        <v>1.1314274169107992</v>
      </c>
      <c r="D22" s="24">
        <v>16.18345287402768</v>
      </c>
      <c r="E22" s="24">
        <v>7.5664208505909691</v>
      </c>
      <c r="F22" s="24">
        <v>0.26265279321143553</v>
      </c>
      <c r="G22" s="24">
        <v>2.4042832609354483</v>
      </c>
      <c r="H22" s="24">
        <v>5.7884634811597131</v>
      </c>
      <c r="I22" s="24">
        <v>3.6468330134357005</v>
      </c>
      <c r="J22" s="24">
        <v>1.7678553389231237</v>
      </c>
      <c r="K22" s="24">
        <v>0.16163248813011416</v>
      </c>
      <c r="L22" s="24">
        <v>0.12122436609758562</v>
      </c>
      <c r="M22" s="25">
        <v>98.99</v>
      </c>
      <c r="N22" s="26">
        <v>41624</v>
      </c>
      <c r="O22" s="27" t="s">
        <v>106</v>
      </c>
    </row>
    <row r="23" spans="1:15" x14ac:dyDescent="0.55000000000000004">
      <c r="A23" s="23"/>
      <c r="B23" s="24">
        <v>59.96212918156953</v>
      </c>
      <c r="C23" s="24">
        <v>1.0309278350515463</v>
      </c>
      <c r="D23" s="24">
        <v>15.821586366505365</v>
      </c>
      <c r="E23" s="24">
        <v>7.81611613717652</v>
      </c>
      <c r="F23" s="24">
        <v>0.17883442036608457</v>
      </c>
      <c r="G23" s="24">
        <v>2.3984851672627809</v>
      </c>
      <c r="H23" s="24">
        <v>6.0803702924468759</v>
      </c>
      <c r="I23" s="24">
        <v>4.775930990953082</v>
      </c>
      <c r="J23" s="24">
        <v>1.8093835472333262</v>
      </c>
      <c r="K23" s="46" t="s">
        <v>101</v>
      </c>
      <c r="L23" s="24">
        <v>0.1367557332211235</v>
      </c>
      <c r="M23" s="24">
        <v>95.06</v>
      </c>
      <c r="N23" s="26">
        <v>41582</v>
      </c>
      <c r="O23" s="27"/>
    </row>
    <row r="24" spans="1:15" x14ac:dyDescent="0.55000000000000004">
      <c r="A24" s="23"/>
      <c r="B24" s="24">
        <v>59.949542730999688</v>
      </c>
      <c r="C24" s="24">
        <v>1.145800483548828</v>
      </c>
      <c r="D24" s="24">
        <v>16.083254493850522</v>
      </c>
      <c r="E24" s="24">
        <v>7.6316619362976983</v>
      </c>
      <c r="F24" s="24">
        <v>0.25228634500157682</v>
      </c>
      <c r="G24" s="24">
        <v>2.4492799327236416</v>
      </c>
      <c r="H24" s="24">
        <v>6.0969200042047724</v>
      </c>
      <c r="I24" s="24">
        <v>4.5411542100283828</v>
      </c>
      <c r="J24" s="24">
        <v>1.7449805529275728</v>
      </c>
      <c r="K24" s="46" t="s">
        <v>101</v>
      </c>
      <c r="L24" s="24">
        <v>0.10511931041732367</v>
      </c>
      <c r="M24" s="24">
        <v>95.13</v>
      </c>
      <c r="N24" s="26">
        <v>41582</v>
      </c>
      <c r="O24" s="27"/>
    </row>
    <row r="25" spans="1:15" x14ac:dyDescent="0.55000000000000004">
      <c r="A25" s="28"/>
      <c r="B25" s="29">
        <v>60.33507853403141</v>
      </c>
      <c r="C25" s="29">
        <v>1.1413612565445028</v>
      </c>
      <c r="D25" s="29">
        <v>16.083769633507853</v>
      </c>
      <c r="E25" s="29">
        <v>7.4869109947643979</v>
      </c>
      <c r="F25" s="29">
        <v>0.17801047120418848</v>
      </c>
      <c r="G25" s="29">
        <v>2.5549738219895288</v>
      </c>
      <c r="H25" s="29">
        <v>6</v>
      </c>
      <c r="I25" s="29">
        <v>4.3664921465968582</v>
      </c>
      <c r="J25" s="29">
        <v>1.706806282722513</v>
      </c>
      <c r="K25" s="47" t="s">
        <v>101</v>
      </c>
      <c r="L25" s="29">
        <v>0.13612565445026178</v>
      </c>
      <c r="M25" s="29">
        <v>95.5</v>
      </c>
      <c r="N25" s="31">
        <v>41582</v>
      </c>
      <c r="O25" s="32"/>
    </row>
    <row r="26" spans="1:15" x14ac:dyDescent="0.55000000000000004">
      <c r="A26" s="28" t="s">
        <v>108</v>
      </c>
      <c r="B26" s="48">
        <v>56.709463657071858</v>
      </c>
      <c r="C26" s="48">
        <v>1.4806378132118452</v>
      </c>
      <c r="D26" s="48">
        <v>16.121350176019881</v>
      </c>
      <c r="E26" s="48">
        <v>10.519776351211432</v>
      </c>
      <c r="F26" s="48">
        <v>0.13460343756471319</v>
      </c>
      <c r="G26" s="48">
        <v>2.1433008904535096</v>
      </c>
      <c r="H26" s="48">
        <v>8.1486850279560983</v>
      </c>
      <c r="I26" s="48">
        <v>3.5514599295920481</v>
      </c>
      <c r="J26" s="48">
        <v>0.85939117829778422</v>
      </c>
      <c r="K26" s="48">
        <v>0.20708221163802029</v>
      </c>
      <c r="L26" s="48">
        <v>0.12424932698281217</v>
      </c>
      <c r="M26" s="48">
        <v>96.58</v>
      </c>
      <c r="N26" s="31">
        <v>41624</v>
      </c>
      <c r="O26" s="34"/>
    </row>
    <row r="27" spans="1:15" x14ac:dyDescent="0.55000000000000004">
      <c r="A27" s="71" t="s">
        <v>109</v>
      </c>
      <c r="B27" s="71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50"/>
    </row>
    <row r="28" spans="1:15" x14ac:dyDescent="0.55000000000000004">
      <c r="A28" s="51" t="s">
        <v>110</v>
      </c>
      <c r="B28" s="25">
        <v>77.187627187627172</v>
      </c>
      <c r="C28" s="25">
        <v>6.1050061050061041E-2</v>
      </c>
      <c r="D28" s="25">
        <v>12.708587708587707</v>
      </c>
      <c r="E28" s="25">
        <v>0.41717541717541712</v>
      </c>
      <c r="F28" s="25">
        <v>4.0700040700040692E-2</v>
      </c>
      <c r="G28" s="25">
        <v>4.0700040700040692E-2</v>
      </c>
      <c r="H28" s="25">
        <v>0.62067562067562054</v>
      </c>
      <c r="I28" s="25">
        <v>4.13105413105413</v>
      </c>
      <c r="J28" s="25">
        <v>4.7822547822547818</v>
      </c>
      <c r="K28" s="25">
        <v>1.0175010175010173E-2</v>
      </c>
      <c r="L28" s="52" t="s">
        <v>101</v>
      </c>
      <c r="M28" s="25">
        <v>98.280000000000015</v>
      </c>
      <c r="N28" s="52"/>
      <c r="O28" s="27" t="s">
        <v>111</v>
      </c>
    </row>
    <row r="29" spans="1:15" x14ac:dyDescent="0.55000000000000004">
      <c r="A29" s="51" t="s">
        <v>112</v>
      </c>
      <c r="B29" s="25">
        <v>77.307770338811125</v>
      </c>
      <c r="C29" s="25">
        <v>7.1008318117265184E-2</v>
      </c>
      <c r="D29" s="25">
        <v>12.680056806654497</v>
      </c>
      <c r="E29" s="25">
        <v>0.35504159058632589</v>
      </c>
      <c r="F29" s="25">
        <v>4.0576181781294386E-2</v>
      </c>
      <c r="G29" s="25">
        <v>3.0432136335970791E-2</v>
      </c>
      <c r="H29" s="25">
        <v>0.59849868127409223</v>
      </c>
      <c r="I29" s="25">
        <v>4.1286264962467039</v>
      </c>
      <c r="J29" s="25">
        <v>4.7778454047474144</v>
      </c>
      <c r="K29" s="25">
        <v>1.0144045445323597E-2</v>
      </c>
      <c r="L29" s="52" t="s">
        <v>101</v>
      </c>
      <c r="M29" s="25">
        <v>98.579999999999984</v>
      </c>
      <c r="N29" s="52"/>
      <c r="O29" s="27" t="s">
        <v>113</v>
      </c>
    </row>
    <row r="30" spans="1:15" x14ac:dyDescent="0.55000000000000004">
      <c r="A30" s="51" t="s">
        <v>114</v>
      </c>
      <c r="B30" s="25">
        <v>77.276414520381266</v>
      </c>
      <c r="C30" s="25">
        <v>7.0979517339282108E-2</v>
      </c>
      <c r="D30" s="25">
        <v>12.75603325897384</v>
      </c>
      <c r="E30" s="25">
        <v>0.30419793145406615</v>
      </c>
      <c r="F30" s="25">
        <v>4.0559724193875484E-2</v>
      </c>
      <c r="G30" s="25">
        <v>3.0419793145406614E-2</v>
      </c>
      <c r="H30" s="25">
        <v>0.61853579395660119</v>
      </c>
      <c r="I30" s="25">
        <v>4.106672074629893</v>
      </c>
      <c r="J30" s="25">
        <v>4.7860474548773073</v>
      </c>
      <c r="K30" s="25">
        <v>1.0139931048468871E-2</v>
      </c>
      <c r="L30" s="52" t="s">
        <v>101</v>
      </c>
      <c r="M30" s="25">
        <v>98.61999999999999</v>
      </c>
      <c r="N30" s="52"/>
      <c r="O30" s="27" t="s">
        <v>115</v>
      </c>
    </row>
    <row r="31" spans="1:15" x14ac:dyDescent="0.55000000000000004">
      <c r="A31" s="53" t="s">
        <v>116</v>
      </c>
      <c r="B31" s="30">
        <v>77.240889249822374</v>
      </c>
      <c r="C31" s="30">
        <v>7.1058775758806245E-2</v>
      </c>
      <c r="D31" s="30">
        <v>12.729672114506144</v>
      </c>
      <c r="E31" s="30">
        <v>0.35529387879403113</v>
      </c>
      <c r="F31" s="30">
        <v>5.0756268399147306E-2</v>
      </c>
      <c r="G31" s="30">
        <v>2.0302507359658922E-2</v>
      </c>
      <c r="H31" s="30">
        <v>0.60907522078976772</v>
      </c>
      <c r="I31" s="30">
        <v>4.1417115013704207</v>
      </c>
      <c r="J31" s="30">
        <v>4.7710892295198466</v>
      </c>
      <c r="K31" s="30">
        <v>1.0151253679829461E-2</v>
      </c>
      <c r="L31" s="54" t="s">
        <v>101</v>
      </c>
      <c r="M31" s="30">
        <v>98.509999999999977</v>
      </c>
      <c r="N31" s="54"/>
      <c r="O31" s="32" t="s">
        <v>117</v>
      </c>
    </row>
    <row r="32" spans="1:15" x14ac:dyDescent="0.55000000000000004">
      <c r="A32" s="51" t="s">
        <v>118</v>
      </c>
      <c r="B32" s="25">
        <v>70.73</v>
      </c>
      <c r="C32" s="25">
        <v>0.37</v>
      </c>
      <c r="D32" s="25">
        <v>15.47</v>
      </c>
      <c r="E32" s="25">
        <v>2.35</v>
      </c>
      <c r="F32" s="25" t="s">
        <v>101</v>
      </c>
      <c r="G32" s="25">
        <v>0.42</v>
      </c>
      <c r="H32" s="25">
        <v>1.34</v>
      </c>
      <c r="I32" s="25">
        <v>4.2699999999999996</v>
      </c>
      <c r="J32" s="25">
        <v>4.96</v>
      </c>
      <c r="K32" s="25">
        <v>0.09</v>
      </c>
      <c r="L32" s="52" t="s">
        <v>101</v>
      </c>
      <c r="M32" s="52">
        <v>97.91</v>
      </c>
      <c r="N32" s="52"/>
      <c r="O32" s="27" t="s">
        <v>119</v>
      </c>
    </row>
    <row r="33" spans="1:15" x14ac:dyDescent="0.55000000000000004">
      <c r="A33" s="51" t="s">
        <v>120</v>
      </c>
      <c r="B33" s="25">
        <v>71.23</v>
      </c>
      <c r="C33" s="25">
        <v>0.32</v>
      </c>
      <c r="D33" s="25">
        <v>15.32</v>
      </c>
      <c r="E33" s="25">
        <v>2.23</v>
      </c>
      <c r="F33" s="25" t="s">
        <v>101</v>
      </c>
      <c r="G33" s="25">
        <v>0.39</v>
      </c>
      <c r="H33" s="25">
        <v>1.25</v>
      </c>
      <c r="I33" s="25">
        <v>4.17</v>
      </c>
      <c r="J33" s="25">
        <v>5</v>
      </c>
      <c r="K33" s="25">
        <v>0.08</v>
      </c>
      <c r="L33" s="52" t="s">
        <v>101</v>
      </c>
      <c r="M33" s="52">
        <v>99.47</v>
      </c>
      <c r="N33" s="52"/>
      <c r="O33" s="27" t="s">
        <v>121</v>
      </c>
    </row>
    <row r="34" spans="1:15" x14ac:dyDescent="0.55000000000000004">
      <c r="A34" s="51" t="s">
        <v>122</v>
      </c>
      <c r="B34" s="25">
        <v>70</v>
      </c>
      <c r="C34" s="25">
        <v>0.42</v>
      </c>
      <c r="D34" s="25">
        <v>15.78</v>
      </c>
      <c r="E34" s="25">
        <v>2.52</v>
      </c>
      <c r="F34" s="25" t="s">
        <v>101</v>
      </c>
      <c r="G34" s="25">
        <v>0.49</v>
      </c>
      <c r="H34" s="25">
        <v>1.45</v>
      </c>
      <c r="I34" s="25">
        <v>4.3499999999999996</v>
      </c>
      <c r="J34" s="25">
        <v>4.88</v>
      </c>
      <c r="K34" s="25">
        <v>0.11</v>
      </c>
      <c r="L34" s="52" t="s">
        <v>101</v>
      </c>
      <c r="M34" s="52">
        <v>99.06</v>
      </c>
      <c r="N34" s="52"/>
      <c r="O34" s="27" t="s">
        <v>121</v>
      </c>
    </row>
    <row r="35" spans="1:15" x14ac:dyDescent="0.55000000000000004">
      <c r="A35" s="53" t="s">
        <v>123</v>
      </c>
      <c r="B35" s="30">
        <v>70.37</v>
      </c>
      <c r="C35" s="30">
        <v>0.39</v>
      </c>
      <c r="D35" s="30">
        <v>15.56</v>
      </c>
      <c r="E35" s="30">
        <v>2.41</v>
      </c>
      <c r="F35" s="30" t="s">
        <v>101</v>
      </c>
      <c r="G35" s="30">
        <v>0.51</v>
      </c>
      <c r="H35" s="30">
        <v>1.5</v>
      </c>
      <c r="I35" s="30">
        <v>4.29</v>
      </c>
      <c r="J35" s="30">
        <v>4.87</v>
      </c>
      <c r="K35" s="30">
        <v>0.1</v>
      </c>
      <c r="L35" s="54" t="s">
        <v>101</v>
      </c>
      <c r="M35" s="54">
        <v>97.81</v>
      </c>
      <c r="N35" s="54"/>
      <c r="O35" s="32" t="s">
        <v>121</v>
      </c>
    </row>
    <row r="36" spans="1:15" x14ac:dyDescent="0.55000000000000004">
      <c r="A36" s="51" t="s">
        <v>124</v>
      </c>
      <c r="B36" s="52">
        <v>59.98</v>
      </c>
      <c r="C36" s="52">
        <v>0.24</v>
      </c>
      <c r="D36" s="52">
        <v>16.53</v>
      </c>
      <c r="E36" s="52">
        <v>8.07</v>
      </c>
      <c r="F36" s="52">
        <v>0.21</v>
      </c>
      <c r="G36" s="52">
        <v>0.03</v>
      </c>
      <c r="H36" s="52">
        <v>1.25</v>
      </c>
      <c r="I36" s="52">
        <v>8.74</v>
      </c>
      <c r="J36" s="52">
        <v>4.6900000000000004</v>
      </c>
      <c r="K36" s="52" t="s">
        <v>101</v>
      </c>
      <c r="L36" s="52">
        <v>0.26</v>
      </c>
      <c r="M36" s="52"/>
      <c r="N36" s="52" t="s">
        <v>125</v>
      </c>
      <c r="O36" s="27" t="s">
        <v>126</v>
      </c>
    </row>
    <row r="37" spans="1:15" x14ac:dyDescent="0.55000000000000004">
      <c r="A37" s="27"/>
      <c r="B37" s="55">
        <v>0.71</v>
      </c>
      <c r="C37" s="55">
        <v>0.06</v>
      </c>
      <c r="D37" s="55">
        <v>0.44</v>
      </c>
      <c r="E37" s="55">
        <v>0.3</v>
      </c>
      <c r="F37" s="55">
        <v>0.03</v>
      </c>
      <c r="G37" s="55">
        <v>0.03</v>
      </c>
      <c r="H37" s="55">
        <v>0.08</v>
      </c>
      <c r="I37" s="55">
        <v>0.79</v>
      </c>
      <c r="J37" s="55">
        <v>0.16</v>
      </c>
      <c r="K37" s="55" t="s">
        <v>101</v>
      </c>
      <c r="L37" s="55">
        <v>0.05</v>
      </c>
      <c r="M37" s="55"/>
      <c r="N37" s="55" t="s">
        <v>127</v>
      </c>
      <c r="O37" s="27"/>
    </row>
    <row r="38" spans="1:15" x14ac:dyDescent="0.55000000000000004">
      <c r="A38" s="51" t="s">
        <v>128</v>
      </c>
      <c r="B38" s="52">
        <v>59.96</v>
      </c>
      <c r="C38" s="52">
        <v>0.21</v>
      </c>
      <c r="D38" s="52">
        <v>16.489999999999998</v>
      </c>
      <c r="E38" s="52">
        <v>7.87</v>
      </c>
      <c r="F38" s="52">
        <v>0.21</v>
      </c>
      <c r="G38" s="52">
        <v>0.04</v>
      </c>
      <c r="H38" s="52">
        <v>1.26</v>
      </c>
      <c r="I38" s="52">
        <v>9.02</v>
      </c>
      <c r="J38" s="52">
        <v>4.71</v>
      </c>
      <c r="K38" s="52" t="s">
        <v>101</v>
      </c>
      <c r="L38" s="52">
        <v>0.23</v>
      </c>
      <c r="M38" s="52"/>
      <c r="N38" s="52" t="s">
        <v>125</v>
      </c>
      <c r="O38" s="27" t="s">
        <v>126</v>
      </c>
    </row>
    <row r="39" spans="1:15" x14ac:dyDescent="0.55000000000000004">
      <c r="A39" s="51"/>
      <c r="B39" s="55">
        <v>0.48</v>
      </c>
      <c r="C39" s="55">
        <v>0.04</v>
      </c>
      <c r="D39" s="55">
        <v>0.38</v>
      </c>
      <c r="E39" s="55">
        <v>0.42</v>
      </c>
      <c r="F39" s="55">
        <v>0.04</v>
      </c>
      <c r="G39" s="55">
        <v>0.05</v>
      </c>
      <c r="H39" s="55">
        <v>0.12</v>
      </c>
      <c r="I39" s="55">
        <v>0.46</v>
      </c>
      <c r="J39" s="55">
        <v>0.2</v>
      </c>
      <c r="K39" s="55" t="s">
        <v>101</v>
      </c>
      <c r="L39" s="55">
        <v>0.04</v>
      </c>
      <c r="M39" s="55"/>
      <c r="N39" s="55" t="s">
        <v>127</v>
      </c>
      <c r="O39" s="27"/>
    </row>
    <row r="40" spans="1:15" x14ac:dyDescent="0.55000000000000004">
      <c r="A40" s="51" t="s">
        <v>129</v>
      </c>
      <c r="B40" s="52">
        <v>59.88</v>
      </c>
      <c r="C40" s="52">
        <v>0.24</v>
      </c>
      <c r="D40" s="52">
        <v>16.239999999999998</v>
      </c>
      <c r="E40" s="52">
        <v>8.2100000000000009</v>
      </c>
      <c r="F40" s="52">
        <v>0.22</v>
      </c>
      <c r="G40" s="52">
        <v>0.02</v>
      </c>
      <c r="H40" s="52">
        <v>1.28</v>
      </c>
      <c r="I40" s="52">
        <v>8.9499999999999993</v>
      </c>
      <c r="J40" s="52">
        <v>4.72</v>
      </c>
      <c r="K40" s="52" t="s">
        <v>101</v>
      </c>
      <c r="L40" s="52">
        <v>0.24</v>
      </c>
      <c r="M40" s="52"/>
      <c r="N40" s="52" t="s">
        <v>125</v>
      </c>
      <c r="O40" s="27" t="s">
        <v>126</v>
      </c>
    </row>
    <row r="41" spans="1:15" x14ac:dyDescent="0.55000000000000004">
      <c r="A41" s="51"/>
      <c r="B41" s="52">
        <v>0.72</v>
      </c>
      <c r="C41" s="52">
        <v>7.0000000000000007E-2</v>
      </c>
      <c r="D41" s="52">
        <v>0.47</v>
      </c>
      <c r="E41" s="52">
        <v>0.31</v>
      </c>
      <c r="F41" s="52">
        <v>0.04</v>
      </c>
      <c r="G41" s="52">
        <v>0.02</v>
      </c>
      <c r="H41" s="52">
        <v>0.09</v>
      </c>
      <c r="I41" s="52">
        <v>0.47</v>
      </c>
      <c r="J41" s="52">
        <v>0.1</v>
      </c>
      <c r="K41" s="52" t="s">
        <v>101</v>
      </c>
      <c r="L41" s="52">
        <v>0.05</v>
      </c>
      <c r="M41" s="52"/>
      <c r="N41" s="55" t="s">
        <v>127</v>
      </c>
      <c r="O41" s="27"/>
    </row>
    <row r="42" spans="1:15" x14ac:dyDescent="0.55000000000000004">
      <c r="A42" s="51" t="s">
        <v>130</v>
      </c>
      <c r="B42" s="52">
        <v>60.28</v>
      </c>
      <c r="C42" s="52">
        <v>0.23</v>
      </c>
      <c r="D42" s="52">
        <v>16.53</v>
      </c>
      <c r="E42" s="52">
        <v>7.67</v>
      </c>
      <c r="F42" s="52">
        <v>0.21</v>
      </c>
      <c r="G42" s="52">
        <v>0.03</v>
      </c>
      <c r="H42" s="52">
        <v>1.22</v>
      </c>
      <c r="I42" s="52">
        <v>8.8699999999999992</v>
      </c>
      <c r="J42" s="52">
        <v>4.72</v>
      </c>
      <c r="K42" s="52" t="s">
        <v>101</v>
      </c>
      <c r="L42" s="52">
        <v>0.24</v>
      </c>
      <c r="M42" s="52"/>
      <c r="N42" s="52" t="s">
        <v>125</v>
      </c>
      <c r="O42" s="27" t="s">
        <v>126</v>
      </c>
    </row>
    <row r="43" spans="1:15" x14ac:dyDescent="0.55000000000000004">
      <c r="A43" s="32"/>
      <c r="B43" s="56">
        <v>0.45</v>
      </c>
      <c r="C43" s="56">
        <v>0.03</v>
      </c>
      <c r="D43" s="56">
        <v>0.44</v>
      </c>
      <c r="E43" s="56">
        <v>0.28999999999999998</v>
      </c>
      <c r="F43" s="56">
        <v>0.05</v>
      </c>
      <c r="G43" s="56">
        <v>0.02</v>
      </c>
      <c r="H43" s="56">
        <v>7.0000000000000007E-2</v>
      </c>
      <c r="I43" s="56">
        <v>0.35</v>
      </c>
      <c r="J43" s="56">
        <v>0.23</v>
      </c>
      <c r="K43" s="56" t="s">
        <v>101</v>
      </c>
      <c r="L43" s="56">
        <v>0.03</v>
      </c>
      <c r="M43" s="56"/>
      <c r="N43" s="56" t="s">
        <v>127</v>
      </c>
      <c r="O43" s="32"/>
    </row>
    <row r="44" spans="1:15" x14ac:dyDescent="0.55000000000000004">
      <c r="A44" s="51" t="s">
        <v>131</v>
      </c>
      <c r="B44" s="25">
        <v>59.214904966375613</v>
      </c>
      <c r="C44" s="25">
        <v>1.3536531845203592</v>
      </c>
      <c r="D44" s="25">
        <v>16.63146128797127</v>
      </c>
      <c r="E44" s="25">
        <v>7.5143294083346746</v>
      </c>
      <c r="F44" s="25">
        <v>0.21500434710602501</v>
      </c>
      <c r="G44" s="25">
        <v>2.7589794199818285</v>
      </c>
      <c r="H44" s="25">
        <v>6.1958447519208208</v>
      </c>
      <c r="I44" s="25">
        <v>4.4182916895368392</v>
      </c>
      <c r="J44" s="25">
        <v>1.5854922772709499</v>
      </c>
      <c r="K44" s="25" t="s">
        <v>101</v>
      </c>
      <c r="L44" s="25">
        <v>0.12266289915254588</v>
      </c>
      <c r="M44" s="52">
        <v>97.4</v>
      </c>
      <c r="N44" s="52" t="s">
        <v>125</v>
      </c>
      <c r="O44" s="27" t="s">
        <v>132</v>
      </c>
    </row>
    <row r="45" spans="1:15" x14ac:dyDescent="0.55000000000000004">
      <c r="A45" s="53"/>
      <c r="B45" s="57">
        <v>1.7657163287764506</v>
      </c>
      <c r="C45" s="57">
        <v>9.4236246242018998E-2</v>
      </c>
      <c r="D45" s="57">
        <v>0.22995177133457143</v>
      </c>
      <c r="E45" s="57">
        <v>0.96840246578439992</v>
      </c>
      <c r="F45" s="57">
        <v>3.2453459783500192E-2</v>
      </c>
      <c r="G45" s="57">
        <v>0.39420071857293326</v>
      </c>
      <c r="H45" s="57">
        <v>0.806974678617424</v>
      </c>
      <c r="I45" s="57">
        <v>0.39062552546855933</v>
      </c>
      <c r="J45" s="57">
        <v>0.21189295410243064</v>
      </c>
      <c r="K45" s="57" t="s">
        <v>101</v>
      </c>
      <c r="L45" s="57">
        <v>3.5841151196853278E-2</v>
      </c>
      <c r="M45" s="56"/>
      <c r="N45" s="56" t="s">
        <v>127</v>
      </c>
      <c r="O45" s="32"/>
    </row>
    <row r="46" spans="1:15" x14ac:dyDescent="0.55000000000000004">
      <c r="A46" s="72" t="s">
        <v>133</v>
      </c>
      <c r="B46" s="72"/>
      <c r="C46" s="72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50"/>
    </row>
    <row r="47" spans="1:15" x14ac:dyDescent="0.55000000000000004">
      <c r="A47" s="27" t="s">
        <v>134</v>
      </c>
      <c r="B47" s="25">
        <v>74.992200635028439</v>
      </c>
      <c r="C47" s="25">
        <v>4.7020794068215958E-2</v>
      </c>
      <c r="D47" s="25">
        <v>13.266287336273507</v>
      </c>
      <c r="E47" s="25">
        <v>1.5611170662948235</v>
      </c>
      <c r="F47" s="25">
        <v>5.3794651645244308E-2</v>
      </c>
      <c r="G47" s="25">
        <v>1.680089014560416E-2</v>
      </c>
      <c r="H47" s="25">
        <v>0.73529887733163879</v>
      </c>
      <c r="I47" s="25">
        <v>3.7906591798912195</v>
      </c>
      <c r="J47" s="25">
        <v>5.2009734810650183</v>
      </c>
      <c r="K47" s="27" t="s">
        <v>101</v>
      </c>
      <c r="L47" s="25">
        <v>0.33919280072575814</v>
      </c>
      <c r="M47" s="52">
        <v>99.27</v>
      </c>
      <c r="N47" s="58" t="s">
        <v>125</v>
      </c>
      <c r="O47" s="27"/>
    </row>
    <row r="48" spans="1:15" x14ac:dyDescent="0.55000000000000004">
      <c r="A48" s="32" t="s">
        <v>135</v>
      </c>
      <c r="B48" s="57">
        <v>0.2811063446348635</v>
      </c>
      <c r="C48" s="57">
        <v>5.9527409980013298E-3</v>
      </c>
      <c r="D48" s="57">
        <v>4.4321883721148661E-2</v>
      </c>
      <c r="E48" s="57">
        <v>9.0126152660258696E-2</v>
      </c>
      <c r="F48" s="57">
        <v>3.8206282289626976E-2</v>
      </c>
      <c r="G48" s="57">
        <v>5.8577772364166152E-3</v>
      </c>
      <c r="H48" s="57">
        <v>1.7302031299245239E-2</v>
      </c>
      <c r="I48" s="57">
        <v>0.10609616441094469</v>
      </c>
      <c r="J48" s="57">
        <v>8.8880390932061015E-2</v>
      </c>
      <c r="K48" s="59" t="s">
        <v>101</v>
      </c>
      <c r="L48" s="57">
        <v>3.3242996525740719E-2</v>
      </c>
      <c r="M48" s="56">
        <v>0.39</v>
      </c>
      <c r="N48" s="56" t="s">
        <v>127</v>
      </c>
      <c r="O48" s="32"/>
    </row>
    <row r="49" spans="1:15" x14ac:dyDescent="0.55000000000000004">
      <c r="A49" s="27" t="s">
        <v>136</v>
      </c>
      <c r="B49" s="25">
        <v>75.404449379898338</v>
      </c>
      <c r="C49" s="25">
        <v>0.21260557815614275</v>
      </c>
      <c r="D49" s="25">
        <v>12.115238042596388</v>
      </c>
      <c r="E49" s="25">
        <v>3.2869335455120798</v>
      </c>
      <c r="F49" s="25">
        <v>0.10606128305527118</v>
      </c>
      <c r="G49" s="25">
        <v>7.611671366175024E-2</v>
      </c>
      <c r="H49" s="25">
        <v>1.6584487750921872</v>
      </c>
      <c r="I49" s="25">
        <v>4.2981504032597888</v>
      </c>
      <c r="J49" s="25">
        <v>2.767325322967213</v>
      </c>
      <c r="K49" s="60" t="s">
        <v>101</v>
      </c>
      <c r="L49" s="25">
        <v>7.6099764346512708E-2</v>
      </c>
      <c r="M49" s="25">
        <v>99.48571428571428</v>
      </c>
      <c r="N49" s="58" t="s">
        <v>125</v>
      </c>
      <c r="O49" s="27"/>
    </row>
    <row r="50" spans="1:15" x14ac:dyDescent="0.55000000000000004">
      <c r="A50" s="32" t="s">
        <v>137</v>
      </c>
      <c r="B50" s="57">
        <v>0.13539834650600074</v>
      </c>
      <c r="C50" s="57">
        <v>2.5705570338731297E-2</v>
      </c>
      <c r="D50" s="57">
        <v>9.5520779502017678E-2</v>
      </c>
      <c r="E50" s="57">
        <v>8.9253475013166772E-2</v>
      </c>
      <c r="F50" s="57">
        <v>4.8155819756057566E-2</v>
      </c>
      <c r="G50" s="57">
        <v>1.8220703347519789E-2</v>
      </c>
      <c r="H50" s="57">
        <v>9.6740011291217953E-2</v>
      </c>
      <c r="I50" s="57">
        <v>7.7056300639686839E-2</v>
      </c>
      <c r="J50" s="57">
        <v>6.8142172480750218E-2</v>
      </c>
      <c r="K50" s="61" t="s">
        <v>101</v>
      </c>
      <c r="L50" s="57">
        <v>1.3994555142674441E-2</v>
      </c>
      <c r="M50" s="56">
        <v>0.94</v>
      </c>
      <c r="N50" s="56" t="s">
        <v>127</v>
      </c>
      <c r="O50" s="32"/>
    </row>
    <row r="51" spans="1:15" x14ac:dyDescent="0.55000000000000004">
      <c r="A51" s="27" t="s">
        <v>138</v>
      </c>
      <c r="B51" s="25">
        <v>74.752978373445501</v>
      </c>
      <c r="C51" s="25">
        <v>8.5861323695337485E-2</v>
      </c>
      <c r="D51" s="25">
        <v>13.235138511872151</v>
      </c>
      <c r="E51" s="25">
        <v>1.6187196784164599</v>
      </c>
      <c r="F51" s="25">
        <v>6.9198458171407379E-2</v>
      </c>
      <c r="G51" s="25">
        <v>3.4633382013614759E-2</v>
      </c>
      <c r="H51" s="25">
        <v>0.74350153788676299</v>
      </c>
      <c r="I51" s="25">
        <v>3.9535383042929455</v>
      </c>
      <c r="J51" s="25">
        <v>5.1387159015726276</v>
      </c>
      <c r="K51" s="25">
        <v>3.0654287585227924E-2</v>
      </c>
      <c r="L51" s="25">
        <v>0.34097386101596933</v>
      </c>
      <c r="M51" s="25">
        <v>97.538750000000007</v>
      </c>
      <c r="N51" s="58" t="s">
        <v>125</v>
      </c>
      <c r="O51" s="27"/>
    </row>
    <row r="52" spans="1:15" x14ac:dyDescent="0.55000000000000004">
      <c r="A52" s="32" t="s">
        <v>139</v>
      </c>
      <c r="B52" s="57">
        <v>0.31214117893841381</v>
      </c>
      <c r="C52" s="57">
        <v>3.2767387363110988E-2</v>
      </c>
      <c r="D52" s="57">
        <v>0.11571538372133748</v>
      </c>
      <c r="E52" s="57">
        <v>8.1707202321179812E-2</v>
      </c>
      <c r="F52" s="57">
        <v>4.4108942787058798E-2</v>
      </c>
      <c r="G52" s="57">
        <v>7.7782969549746043E-3</v>
      </c>
      <c r="H52" s="57">
        <v>5.6387788577002981E-2</v>
      </c>
      <c r="I52" s="57">
        <v>0.23466630256612486</v>
      </c>
      <c r="J52" s="57">
        <v>5.3203657112143747E-2</v>
      </c>
      <c r="K52" s="57">
        <v>5.0867204605198557E-2</v>
      </c>
      <c r="L52" s="57">
        <v>1.661059936070006E-2</v>
      </c>
      <c r="M52" s="57">
        <v>1.3</v>
      </c>
      <c r="N52" s="56" t="s">
        <v>127</v>
      </c>
      <c r="O52" s="32"/>
    </row>
    <row r="53" spans="1:15" x14ac:dyDescent="0.55000000000000004">
      <c r="A53" s="27" t="s">
        <v>140</v>
      </c>
      <c r="B53" s="25">
        <v>75.399300434776904</v>
      </c>
      <c r="C53" s="25">
        <v>0.24431911668885906</v>
      </c>
      <c r="D53" s="25">
        <v>12.130071678913357</v>
      </c>
      <c r="E53" s="25">
        <v>3.279300771007545</v>
      </c>
      <c r="F53" s="25">
        <v>0.12400599062021875</v>
      </c>
      <c r="G53" s="25">
        <v>8.5567524713426282E-2</v>
      </c>
      <c r="H53" s="25">
        <v>1.6862896306723851</v>
      </c>
      <c r="I53" s="25">
        <v>4.2422643279901235</v>
      </c>
      <c r="J53" s="25">
        <v>2.7110535829655245</v>
      </c>
      <c r="K53" s="25">
        <v>2.2305151087019755E-2</v>
      </c>
      <c r="L53" s="25">
        <v>7.1449817799399656E-2</v>
      </c>
      <c r="M53" s="25">
        <v>98.206000000000003</v>
      </c>
      <c r="N53" s="58" t="s">
        <v>125</v>
      </c>
      <c r="O53" s="27"/>
    </row>
    <row r="54" spans="1:15" x14ac:dyDescent="0.55000000000000004">
      <c r="A54" s="32" t="s">
        <v>141</v>
      </c>
      <c r="B54" s="57">
        <v>0.1704723019168907</v>
      </c>
      <c r="C54" s="57">
        <v>2.416042296899797E-2</v>
      </c>
      <c r="D54" s="57">
        <v>0.20988595045958686</v>
      </c>
      <c r="E54" s="57">
        <v>7.8646058360218096E-2</v>
      </c>
      <c r="F54" s="57">
        <v>8.0850972742021632E-2</v>
      </c>
      <c r="G54" s="57">
        <v>1.9873663778278195E-2</v>
      </c>
      <c r="H54" s="57">
        <v>6.4479466377710959E-2</v>
      </c>
      <c r="I54" s="57">
        <v>9.8499745232348279E-2</v>
      </c>
      <c r="J54" s="57">
        <v>5.7003258544522067E-2</v>
      </c>
      <c r="K54" s="57">
        <v>5.3278222656891999E-2</v>
      </c>
      <c r="L54" s="57">
        <v>3.1329034889928067E-2</v>
      </c>
      <c r="M54" s="57">
        <v>1.04</v>
      </c>
      <c r="N54" s="56" t="s">
        <v>127</v>
      </c>
      <c r="O54" s="32"/>
    </row>
    <row r="55" spans="1:15" x14ac:dyDescent="0.55000000000000004">
      <c r="A55" s="27" t="s">
        <v>142</v>
      </c>
      <c r="B55" s="25">
        <v>75.091087710967855</v>
      </c>
      <c r="C55" s="25">
        <v>0.24909631196208815</v>
      </c>
      <c r="D55" s="25">
        <v>12.297854389659692</v>
      </c>
      <c r="E55" s="25">
        <v>3.2718071963019959</v>
      </c>
      <c r="F55" s="25">
        <v>0.11566877048268627</v>
      </c>
      <c r="G55" s="25">
        <v>9.9860857089735994E-2</v>
      </c>
      <c r="H55" s="25">
        <v>1.7461633480331429</v>
      </c>
      <c r="I55" s="25">
        <v>4.2389287505143542</v>
      </c>
      <c r="J55" s="25">
        <v>2.7595835095064123</v>
      </c>
      <c r="K55" s="25">
        <v>6.7874115838793353E-2</v>
      </c>
      <c r="L55" s="25">
        <v>6.0715807817513498E-2</v>
      </c>
      <c r="M55" s="25">
        <v>98.94874999999999</v>
      </c>
      <c r="N55" s="58" t="s">
        <v>125</v>
      </c>
      <c r="O55" s="27"/>
    </row>
    <row r="56" spans="1:15" x14ac:dyDescent="0.55000000000000004">
      <c r="A56" s="32" t="s">
        <v>139</v>
      </c>
      <c r="B56" s="57">
        <v>0.49599828962621439</v>
      </c>
      <c r="C56" s="57">
        <v>5.7093728268689303E-2</v>
      </c>
      <c r="D56" s="57">
        <v>0.2787307893747562</v>
      </c>
      <c r="E56" s="57">
        <v>0.12004129563585414</v>
      </c>
      <c r="F56" s="57">
        <v>0.11758437570440992</v>
      </c>
      <c r="G56" s="57">
        <v>2.9026353415127694E-2</v>
      </c>
      <c r="H56" s="57">
        <v>6.471582128013903E-2</v>
      </c>
      <c r="I56" s="57">
        <v>0.26018567902765871</v>
      </c>
      <c r="J56" s="57">
        <v>5.9473151139538084E-2</v>
      </c>
      <c r="K56" s="57">
        <v>9.4729595497020855E-2</v>
      </c>
      <c r="L56" s="57">
        <v>2.6681414190847831E-2</v>
      </c>
      <c r="M56" s="57">
        <v>1.5115123694026267</v>
      </c>
      <c r="N56" s="56" t="s">
        <v>127</v>
      </c>
      <c r="O56" s="32"/>
    </row>
    <row r="57" spans="1:15" x14ac:dyDescent="0.55000000000000004">
      <c r="A57" s="27" t="s">
        <v>143</v>
      </c>
      <c r="B57" s="62">
        <v>74.099999999999994</v>
      </c>
      <c r="C57" s="62">
        <v>7.0000000000000007E-2</v>
      </c>
      <c r="D57" s="62">
        <v>13.1</v>
      </c>
      <c r="E57" s="62">
        <v>1.55</v>
      </c>
      <c r="F57" s="62">
        <v>7.0000000000000007E-2</v>
      </c>
      <c r="G57" s="62">
        <v>0.04</v>
      </c>
      <c r="H57" s="62">
        <v>0.74</v>
      </c>
      <c r="I57" s="62">
        <v>4.0599999999999996</v>
      </c>
      <c r="J57" s="62">
        <v>5.13</v>
      </c>
      <c r="K57" s="52">
        <v>0.01</v>
      </c>
      <c r="L57" s="52">
        <v>0.34</v>
      </c>
      <c r="M57" s="63"/>
      <c r="N57" s="58"/>
      <c r="O57" s="64" t="s">
        <v>144</v>
      </c>
    </row>
    <row r="58" spans="1:15" ht="14.7" thickBot="1" x14ac:dyDescent="0.6">
      <c r="A58" s="65" t="s">
        <v>145</v>
      </c>
      <c r="B58" s="66">
        <v>75.057946185629348</v>
      </c>
      <c r="C58" s="66">
        <v>0.27209513252040718</v>
      </c>
      <c r="D58" s="66">
        <v>12.163660183412276</v>
      </c>
      <c r="E58" s="66">
        <v>3.4566159427592464</v>
      </c>
      <c r="F58" s="66">
        <v>0.10077597500755821</v>
      </c>
      <c r="G58" s="66">
        <v>0.10077597500755821</v>
      </c>
      <c r="H58" s="66">
        <v>1.7635795626322686</v>
      </c>
      <c r="I58" s="66">
        <v>4.3434445228257585</v>
      </c>
      <c r="J58" s="66">
        <v>2.7411065202055833</v>
      </c>
      <c r="K58" s="67" t="s">
        <v>101</v>
      </c>
      <c r="L58" s="67" t="s">
        <v>101</v>
      </c>
      <c r="M58" s="68"/>
      <c r="N58" s="69"/>
      <c r="O58" s="70" t="s">
        <v>146</v>
      </c>
    </row>
  </sheetData>
  <mergeCells count="2">
    <mergeCell ref="A27:B27"/>
    <mergeCell ref="A46:C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1 - Volcanic_Forcing</vt:lpstr>
      <vt:lpstr>2 - Volcanic_Forcing_Methods</vt:lpstr>
      <vt:lpstr>3 - NEEM2011S1_Tephra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McConnell</dc:creator>
  <cp:lastModifiedBy>Aubry, Thomas</cp:lastModifiedBy>
  <dcterms:created xsi:type="dcterms:W3CDTF">2015-04-21T21:12:39Z</dcterms:created>
  <dcterms:modified xsi:type="dcterms:W3CDTF">2025-02-27T09:41:34Z</dcterms:modified>
</cp:coreProperties>
</file>