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7DAFBD52-199A-4CBB-ADFA-F26A78C0B1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D16" i="4" l="1"/>
  <c r="F16" i="4" s="1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<sst xmlns="http://schemas.openxmlformats.org/spreadsheetml/2006/main" count="46" uniqueCount="46">
  <si>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</si>
  <si>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</si>
  <si>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</si>
  <si>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</si>
  <si>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</si>
  <si>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</si>
  <si>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</si>
  <si>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</si>
  <si>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</si>
  <si>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</si>
  <si>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</si>
  <si>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</si>
  <si>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</si>
  <si>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</si>
  <si>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</si>
  <si>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</si>
  <si>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</si>
  <si>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</si>
  <si>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</si>
  <si>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</si>
  <si>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RV09AF-40-20K-A25K</t>
  </si>
  <si>
    <t>BODY, EDGE</t>
  </si>
  <si>
    <t>DRIVE</t>
  </si>
  <si>
    <t>LEVEL</t>
  </si>
  <si>
    <t>RESONANCE, VOICING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</si>
  <si>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</si>
  <si>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</si>
  <si>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</si>
  <si>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</si>
  <si>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</si>
  <si>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Style Aluminum Diecast Enclosure SKU A-5165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</si>
  <si>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</si>
  <si>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</si>
  <si>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</si>
  <si>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</si>
  <si>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6.35mm 1/4" Stereo Female Socket Connector SKU A-5235</t>
  </si>
  <si>
    <t>LED 3mm Orange Water Clear SKU A-4571</t>
  </si>
  <si>
    <t>3mm Bezel LED Holder Chrome Metal SKU A-661</t>
  </si>
  <si>
    <t>50K OHM Logarithmic Dual Taper Potentiometer Round Shaft PCB 9mm SKU A-6432</t>
  </si>
  <si>
    <t>25K OHM Logarithmic Taper Potentiometer Round Knurled Plastic Shaft PCB 9mm SKU A-1880</t>
  </si>
  <si>
    <t>DC Power Jack 2.1mm Black 3 Pins SKU A-7137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</si>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</sst>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0" quotePrefix="1"/>
    <xf numFmtId="0" fontId="4" fillId="0" borderId="0" xfId="1"/>
    <xf numFmtId="0" fontId="1" fillId="0" borderId="0" xfId="0" applyFont="1"/>
    <xf numFmtId="0" fontId="1" fillId="0" borderId="0" xfId="0" quotePrefix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9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BOM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TAYDA ORDER-style" pivot="0" count="4" xr9:uid="{00000000-0011-0000-FFFF-FFFF02000000}">
      <tableStyleElement type="headerRow" dxfId="22"/>
      <tableStyleElement type="totalRow" dxfId="21"/>
      <tableStyleElement type="firstRowStripe" dxfId="20"/>
      <tableStyleElement type="secondRowStripe" dxfId="19"/>
    </tableStyle>
    <tableStyle name="TAYDA ALTERNATIVES-style" pivot="0" count="4" xr9:uid="{00000000-0011-0000-FFFF-FFFF03000000}">
      <tableStyleElement type="headerRow" dxfId="18"/>
      <tableStyleElement type="totalRow" dxfId="17"/>
      <tableStyleElement type="firstRowStripe" dxfId="16"/>
      <tableStyleElement type="secondRowStripe" dxfId="15"/>
    </tableStyle>
    <tableStyle name="TAYDA HI Q CAP-style" pivot="0" count="4" xr9:uid="{00000000-0011-0000-FFFF-FFFF04000000}">
      <tableStyleElement type="headerRow" dxfId="14"/>
      <tableStyleElement type="totalRow" dxfId="13"/>
      <tableStyleElement type="firstRowStripe" dxfId="12"/>
      <tableStyleElement type="secondRowStripe" dxfId="11"/>
    </tableStyle>
    <tableStyle name="TAYDA ORDER ALTERNATIVE-style" pivot="0" count="4" xr9:uid="{00000000-0011-0000-FFFF-FFFF05000000}">
      <tableStyleElement type="headerRow" dxfId="10"/>
      <tableStyleElement type="totalRow" dxfId="9"/>
      <tableStyleElement type="firstRowStripe" dxfId="8"/>
      <tableStyleElement type="secondRowStripe" dxfId="7"/>
    </tableStyle>
    <tableStyle name="JLCPCB PCBA-style" pivot="0" count="4" xr9:uid="{00000000-0011-0000-FFFF-FFFF06000000}"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DxfId="1"/>
    <tableColumn id="5" xr3:uid="{00000000-0010-0000-0200-000005000000}" name="Product" totalsRowLabel="All prices are in USD $ "/>
    <tableColumn id="2" xr3:uid="{EF38395C-E8F4-4E08-957D-1D1B6D78882E}" name="Part No" dataDxfId="2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47843231517" TargetMode="External"/><Relationship Id="rId2" Type="http://schemas.openxmlformats.org/officeDocument/2006/relationships/hyperlink" Target="https://drill.taydakits.com/box-designs/new?public_key=WERUT3VQeFNLYVoxaHFwdDNqbjFZUT09Cg==" TargetMode="External"/><Relationship Id="rId1" Type="http://schemas.openxmlformats.org/officeDocument/2006/relationships/hyperlink" Target="https://s3.us-west-2.amazonaws.com/taydadrill/box_uv_designs/documents/000/021/613/original/MOSFERATU_23NOV2024_125B_C1_APC0_W0_0_APW0_G0_0_0_D0.pdf?1732617146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/>
  </sheetViews>
  <sheetFormatPr defaultColWidth="12.6328125" defaultRowHeight="15" customHeight="1" x14ac:dyDescent="0.35"/>
  <cols>
    <col min="1" max="1" width="20" bestFit="1" customWidth="1"/>
    <col min="2" max="2" width="76.9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29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30</v>
      </c>
      <c r="C3" s="1" t="s">
        <v>15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12</v>
      </c>
      <c r="B4" s="1" t="s">
        <v>31</v>
      </c>
      <c r="C4" s="5" t="s">
        <v>26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25</v>
      </c>
      <c r="B5" s="1" t="s">
        <v>32</v>
      </c>
      <c r="C5" s="5" t="s">
        <v>27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23</v>
      </c>
      <c r="B6" s="1" t="s">
        <v>33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22</v>
      </c>
      <c r="B7" s="1" t="s">
        <v>34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35</v>
      </c>
      <c r="C8" s="1"/>
      <c r="D8" s="1">
        <f t="shared" si="0"/>
        <v>2</v>
      </c>
      <c r="E8" s="2">
        <v>0.21</v>
      </c>
      <c r="F8" s="2">
        <f>'TAYDA ORDER'!$E8*'TAYDA ORDER'!$D8</f>
        <v>0.42</v>
      </c>
    </row>
    <row r="9" spans="1:6" ht="14.25" customHeight="1" x14ac:dyDescent="0.35">
      <c r="A9" s="1" t="s">
        <v>17</v>
      </c>
      <c r="B9" s="1" t="s">
        <v>36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37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38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21</v>
      </c>
      <c r="B12" s="1" t="s">
        <v>39</v>
      </c>
      <c r="C12" s="1" t="s">
        <v>20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40</v>
      </c>
      <c r="C13" s="1"/>
      <c r="D13" s="1">
        <f t="shared" si="0"/>
        <v>1</v>
      </c>
      <c r="E13" s="2">
        <v>0.1</v>
      </c>
      <c r="F13" s="2">
        <f>'TAYDA ORDER'!$E13*'TAYDA ORDER'!$D13</f>
        <v>0.1</v>
      </c>
    </row>
    <row r="14" spans="1:6" ht="14.25" customHeight="1" x14ac:dyDescent="0.35">
      <c r="A14" s="4" t="s">
        <v>24</v>
      </c>
      <c r="B14" s="4" t="s">
        <v>41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43</v>
      </c>
      <c r="B15" s="4" t="s">
        <v>42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44</v>
      </c>
      <c r="B16" s="7" t="s">
        <v>45</v>
      </c>
      <c r="C16" s="6"/>
      <c r="D16" s="1">
        <f>(LEN(A16)-LEN(SUBSTITUTE(A16,",",""))+1)</f>
        <v>1</v>
      </c>
      <c r="E16" s="2">
        <v>11.72</v>
      </c>
      <c r="F16" s="2">
        <f>'TAYDA ORDER'!$E16*'TAYDA ORDER'!$D16</f>
        <v>11.72</v>
      </c>
    </row>
    <row r="17" spans="1:6" ht="14.25" customHeight="1" x14ac:dyDescent="0.35">
      <c r="A17" s="8" t="s">
        <v>13</v>
      </c>
      <c r="B17" t="s">
        <v>28</v>
      </c>
      <c r="D17">
        <f>SUBTOTAL(109,Table_3[QTY])</f>
        <v>20</v>
      </c>
      <c r="F17" s="3">
        <f>SUBTOTAL(109,Table_3[Total])</f>
        <v>36.440000000000005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2024-11-26T12:52:52Z</dcterms:modified>
</cp:coreProperties>
</file>