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homasblanchet/Dropbox/SaezZucman2014/RealTime/raw-data/covid-aid-data/"/>
    </mc:Choice>
  </mc:AlternateContent>
  <xr:revisionPtr revIDLastSave="0" documentId="13_ncr:1_{88501FA5-6A12-2346-9BEB-3DEDA507F7DD}" xr6:coauthVersionLast="47" xr6:coauthVersionMax="47" xr10:uidLastSave="{00000000-0000-0000-0000-000000000000}"/>
  <bookViews>
    <workbookView xWindow="8640" yWindow="500" windowWidth="35840" windowHeight="20720" activeTab="1" xr2:uid="{0180C981-D5DD-8741-B3B6-FE6645D85AC7}"/>
  </bookViews>
  <sheets>
    <sheet name="COVID (monthly)" sheetId="1" r:id="rId1"/>
    <sheet name="COVID (quarterly)" sheetId="14" r:id="rId2"/>
    <sheet name="June 2020" sheetId="13" r:id="rId3"/>
    <sheet name="December 2020" sheetId="12" r:id="rId4"/>
    <sheet name="June 2021" sheetId="11" r:id="rId5"/>
    <sheet name="February 2022" sheetId="10" r:id="rId6"/>
    <sheet name="2020Q4 Third" sheetId="16" r:id="rId7"/>
    <sheet name="2021Q4 Third" sheetId="15" r:id="rId8"/>
    <sheet name="2022Q1 Advance" sheetId="1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 i="14" l="1"/>
  <c r="C9" i="14"/>
  <c r="I78" i="17"/>
  <c r="D24" i="1"/>
  <c r="D23" i="1"/>
  <c r="D22" i="1"/>
  <c r="D21" i="1"/>
  <c r="D20" i="1"/>
  <c r="D18" i="1"/>
  <c r="D17" i="1"/>
  <c r="D16" i="1"/>
  <c r="D15" i="1"/>
  <c r="D14" i="1"/>
  <c r="D13" i="1"/>
  <c r="D12" i="1"/>
  <c r="D11" i="1"/>
  <c r="D10" i="1"/>
  <c r="D9" i="1"/>
  <c r="D8" i="1"/>
  <c r="D7" i="1"/>
  <c r="D6" i="1"/>
  <c r="D5" i="1"/>
  <c r="D4" i="1"/>
  <c r="D3" i="1"/>
  <c r="D2" i="1"/>
  <c r="D9" i="14"/>
  <c r="D8" i="14"/>
  <c r="D7" i="14"/>
  <c r="D6" i="14"/>
  <c r="D5" i="14"/>
  <c r="D4" i="14"/>
  <c r="D3" i="14"/>
  <c r="C3" i="14"/>
  <c r="C8" i="14"/>
  <c r="C7" i="14"/>
  <c r="C6" i="14"/>
  <c r="C5" i="14"/>
  <c r="C4" i="14"/>
  <c r="J13" i="16"/>
  <c r="J20" i="16"/>
  <c r="K31" i="16"/>
  <c r="K36" i="16"/>
  <c r="K37" i="16"/>
  <c r="K38" i="16"/>
  <c r="L39" i="16"/>
  <c r="K40" i="16"/>
  <c r="K41" i="16"/>
  <c r="K44" i="16"/>
  <c r="K48" i="16"/>
  <c r="K49" i="16"/>
  <c r="K50" i="16"/>
  <c r="K55" i="16"/>
  <c r="K56" i="16"/>
  <c r="K57" i="16"/>
  <c r="K58" i="16"/>
  <c r="K59" i="16"/>
  <c r="K60" i="16"/>
  <c r="K61" i="16"/>
  <c r="K62" i="16"/>
  <c r="K63" i="16"/>
  <c r="K64" i="16"/>
  <c r="K65" i="16"/>
  <c r="J78" i="15"/>
  <c r="D19" i="1"/>
  <c r="C2" i="1"/>
  <c r="C3" i="1"/>
  <c r="C4" i="1"/>
  <c r="K40" i="13"/>
  <c r="C5" i="1"/>
  <c r="C6" i="1"/>
  <c r="C7" i="1"/>
  <c r="C8" i="1"/>
  <c r="C9" i="1"/>
  <c r="C10" i="1"/>
  <c r="C11" i="1"/>
  <c r="C12" i="1"/>
  <c r="C13" i="1"/>
  <c r="C14" i="1"/>
  <c r="C15" i="1"/>
  <c r="C16" i="1"/>
  <c r="C17" i="1"/>
  <c r="C18" i="1"/>
  <c r="C19" i="1"/>
  <c r="C20" i="1"/>
  <c r="C21" i="1"/>
  <c r="C22" i="1"/>
  <c r="C23" i="1"/>
  <c r="C24" i="1"/>
</calcChain>
</file>

<file path=xl/sharedStrings.xml><?xml version="1.0" encoding="utf-8"?>
<sst xmlns="http://schemas.openxmlformats.org/spreadsheetml/2006/main" count="1254" uniqueCount="298">
  <si>
    <t>year</t>
  </si>
  <si>
    <t>month</t>
  </si>
  <si>
    <t>covid_relief</t>
  </si>
  <si>
    <t>Source: U.S. Bureau of Economic Analysis</t>
  </si>
  <si>
    <t>Data on this table will be superseded by updated estimates.</t>
  </si>
  <si>
    <t>-Capital consumption adjustment</t>
  </si>
  <si>
    <t>CCAdj</t>
  </si>
  <si>
    <t>-Inventory valuation adjustment</t>
  </si>
  <si>
    <t>IVA</t>
  </si>
  <si>
    <t>Equals: Personal saving</t>
  </si>
  <si>
    <t xml:space="preserve">                To the rest of the world (net)</t>
  </si>
  <si>
    <t xml:space="preserve">                To government</t>
  </si>
  <si>
    <t xml:space="preserve">        Personal current transfer payments</t>
  </si>
  <si>
    <t>...</t>
  </si>
  <si>
    <t xml:space="preserve">        Personal interest payments </t>
  </si>
  <si>
    <t xml:space="preserve">        Personal consumption expenditures</t>
  </si>
  <si>
    <t>Less: Personal outlays</t>
  </si>
  <si>
    <t>Equals: Disposable personal income (DPI)</t>
  </si>
  <si>
    <t>Less: Personal current taxes</t>
  </si>
  <si>
    <t xml:space="preserve">        Less: Contributions for government social insurance</t>
  </si>
  <si>
    <t xml:space="preserve">                Other current transfer receipts, from business (net)</t>
  </si>
  <si>
    <t xml:space="preserve">                        Other</t>
  </si>
  <si>
    <t xml:space="preserve">                        Veterans' benefits</t>
  </si>
  <si>
    <t xml:space="preserve">                        Unemployment insurance</t>
  </si>
  <si>
    <t xml:space="preserve">                        Medicaid</t>
  </si>
  <si>
    <t xml:space="preserve">                        Medicare </t>
  </si>
  <si>
    <t xml:space="preserve">                        Social security </t>
  </si>
  <si>
    <t xml:space="preserve">                Government social benefits to persons</t>
  </si>
  <si>
    <t xml:space="preserve">        Personal current transfer receipts</t>
  </si>
  <si>
    <t xml:space="preserve">                Personal dividend income</t>
  </si>
  <si>
    <t xml:space="preserve">                Personal interest income</t>
  </si>
  <si>
    <t xml:space="preserve">        Personal income receipts on assets</t>
  </si>
  <si>
    <t xml:space="preserve">        Rental income of persons with CCAdj</t>
  </si>
  <si>
    <t xml:space="preserve">                Nonfarm</t>
  </si>
  <si>
    <t xml:space="preserve">                Farm</t>
  </si>
  <si>
    <t xml:space="preserve">        Proprietors' income with IVA and CCAdj</t>
  </si>
  <si>
    <t xml:space="preserve">                Supplements to wages and salaries</t>
  </si>
  <si>
    <t xml:space="preserve">                        Government</t>
  </si>
  <si>
    <t xml:space="preserve">                        Private industries</t>
  </si>
  <si>
    <t xml:space="preserve">                Wages and salaries</t>
  </si>
  <si>
    <t xml:space="preserve">        Compensation of employees</t>
  </si>
  <si>
    <t>Personal income</t>
  </si>
  <si>
    <t>May</t>
  </si>
  <si>
    <t>Apr.</t>
  </si>
  <si>
    <t>Mar.</t>
  </si>
  <si>
    <t>Feb.</t>
  </si>
  <si>
    <t>Jan.</t>
  </si>
  <si>
    <t>Line</t>
  </si>
  <si>
    <t>Change from preceding month</t>
  </si>
  <si>
    <t>Levels</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</si>
  <si>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</si>
  <si>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</si>
  <si>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monthly estimates of personal income can be easily compared to quarterly estimates of personal income included in BEA's quarterly gross domestic product report, for example. To be</t>
  </si>
  <si>
    <t>NOTE: For national statistics detailing the amount and sources of people’s incomes for each month, BEA publishes the total level of personal income at an annualized rate. BEA does this so that</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</si>
  <si>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</si>
  <si>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5. The Coronavirus Aid, Relief and Economic Security Act (CARES) provides for the temporary suspension of interest payments due on certain categories of federally held student loans. For more</t>
  </si>
  <si>
    <r>
      <rPr>
        <sz val="11"/>
        <rFont val="Calibri"/>
        <family val="2"/>
        <scheme val="minor"/>
      </rPr>
      <t xml:space="preserve">     </t>
    </r>
    <r>
      <rPr>
        <u/>
        <sz val="11"/>
        <color theme="10"/>
        <rFont val="Calibri"/>
        <family val="2"/>
        <scheme val="minor"/>
      </rPr>
      <t>economic impact payments for individuals authorized by the CARES Act of 2020 recorded in the NIPAs?".</t>
    </r>
  </si>
  <si>
    <t>4. The Coronavirus Aid, Relief and Economic Security Act (CARES) provides $300 billion in direct support economic impact payments to individuals. For more information, see "How are the</t>
  </si>
  <si>
    <r>
      <rPr>
        <sz val="11"/>
        <rFont val="Calibri"/>
        <family val="2"/>
        <scheme val="minor"/>
      </rPr>
      <t xml:space="preserve">     information, see</t>
    </r>
    <r>
      <rPr>
        <u/>
        <sz val="11"/>
        <color theme="10"/>
        <rFont val="Calibri"/>
        <family val="2"/>
        <scheme val="minor"/>
      </rPr>
      <t xml:space="preserve"> "How will the expansion of unemployment benefits in response to the COVID-19 pandemic be recorded in the NIPAs?"</t>
    </r>
  </si>
  <si>
    <t xml:space="preserve">     (PEUC) program provides a temporary extension of unemployment benefits for 13 weeks to people who exhausted all available regular and extended unemployment benefits. For more</t>
  </si>
  <si>
    <t xml:space="preserve">     program provides temporary unemployment benefits to people who are not usually eligible for unemployment insurance benefits. The Pandemic Emergency Unemployment Compensation</t>
  </si>
  <si>
    <t xml:space="preserve">     Compensation (PUC) program provides a temporary weekly supplemental payment of $600 for people receiving unemployment benefits. The Pandemic Unemployment Assistance (PUA)</t>
  </si>
  <si>
    <t>3. The Coronavirus Aid, Relief and Economic Security Act (CARES) expanded unemployment insurance benefits provided through three programs. The Federal Pandemic Unemployment</t>
  </si>
  <si>
    <t xml:space="preserve">     2013. Increased reimbursement rates will be in effect from May 1, 2020 through December 31, 2020.</t>
  </si>
  <si>
    <t xml:space="preserve">2. The Coronavirus Aid, Relief, and Economic Security (CARES) Act temporarily suspends a two percent reduction in reimbursements paid to Medicare service providers that went into effect in </t>
  </si>
  <si>
    <r>
      <rPr>
        <sz val="11"/>
        <rFont val="Calibri"/>
        <family val="2"/>
        <scheme val="minor"/>
      </rPr>
      <t xml:space="preserve">     information, see</t>
    </r>
    <r>
      <rPr>
        <u/>
        <sz val="11"/>
        <color theme="10"/>
        <rFont val="Calibri"/>
        <family val="2"/>
        <scheme val="minor"/>
      </rPr>
      <t xml:space="preserve"> "How does the Paycheck Protection Program of 2020 impact the national income and product accounts (NIPAs)?".</t>
    </r>
  </si>
  <si>
    <t xml:space="preserve">1. The Coronavirus Aid, Relief and Economic Security Act (CARES) provides forgivable loans to help small businesses and nonprofit institutions make payroll and cover other expenses. For more </t>
  </si>
  <si>
    <t>-Nonprofit institutions serving households</t>
  </si>
  <si>
    <t>NPISH</t>
  </si>
  <si>
    <r>
      <t xml:space="preserve">               Student loan forbearance</t>
    </r>
    <r>
      <rPr>
        <vertAlign val="superscript"/>
        <sz val="11"/>
        <rFont val="Calibri"/>
        <family val="2"/>
      </rPr>
      <t xml:space="preserve"> 5</t>
    </r>
  </si>
  <si>
    <t xml:space="preserve">    Of which:</t>
  </si>
  <si>
    <r>
      <t xml:space="preserve">                               Paycheck Protection Program loans to NPISH </t>
    </r>
    <r>
      <rPr>
        <vertAlign val="superscript"/>
        <sz val="11"/>
        <color theme="1"/>
        <rFont val="Calibri"/>
        <family val="2"/>
        <scheme val="minor"/>
      </rPr>
      <t>1</t>
    </r>
  </si>
  <si>
    <r>
      <t xml:space="preserve">                               Economic impact payments</t>
    </r>
    <r>
      <rPr>
        <vertAlign val="superscript"/>
        <sz val="11"/>
        <color theme="1"/>
        <rFont val="Calibri"/>
        <family val="2"/>
        <scheme val="minor"/>
      </rPr>
      <t xml:space="preserve"> 4</t>
    </r>
  </si>
  <si>
    <t xml:space="preserve">                           Of which:</t>
  </si>
  <si>
    <t xml:space="preserve">                              Pandemic Unemployment Compensation Payments</t>
  </si>
  <si>
    <t xml:space="preserve">                              Pandemic Unemployment Assistance</t>
  </si>
  <si>
    <t xml:space="preserve">                              Pandemic Emergency Unemployment Compensation</t>
  </si>
  <si>
    <r>
      <t xml:space="preserve">                           Of which: </t>
    </r>
    <r>
      <rPr>
        <i/>
        <vertAlign val="superscript"/>
        <sz val="11"/>
        <color theme="1"/>
        <rFont val="Calibri"/>
        <family val="2"/>
        <scheme val="minor"/>
      </rPr>
      <t>3</t>
    </r>
  </si>
  <si>
    <r>
      <t xml:space="preserve">                                 Increase in Medicare reimbursement rates </t>
    </r>
    <r>
      <rPr>
        <vertAlign val="superscript"/>
        <sz val="11"/>
        <color theme="1"/>
        <rFont val="Calibri"/>
        <family val="2"/>
        <scheme val="minor"/>
      </rPr>
      <t>2</t>
    </r>
  </si>
  <si>
    <t xml:space="preserve">                            Of which:</t>
  </si>
  <si>
    <r>
      <t xml:space="preserve">                        Paycheck Protection Program loans to businesses </t>
    </r>
    <r>
      <rPr>
        <vertAlign val="superscript"/>
        <sz val="11"/>
        <color theme="1"/>
        <rFont val="Calibri"/>
        <family val="2"/>
        <scheme val="minor"/>
      </rPr>
      <t>1</t>
    </r>
  </si>
  <si>
    <t xml:space="preserve">                   Of which:</t>
  </si>
  <si>
    <t xml:space="preserve">                    Of which:</t>
  </si>
  <si>
    <t>Jun.</t>
  </si>
  <si>
    <t>Effects of Selected Federal Pandemic Response Programs on Personal Income, June 2020</t>
  </si>
  <si>
    <t>Release Date: July 31, 2020</t>
  </si>
  <si>
    <r>
      <t xml:space="preserve">                               Paycheck Protection Program loans to NPISH </t>
    </r>
    <r>
      <rPr>
        <vertAlign val="superscript"/>
        <sz val="11"/>
        <color theme="1"/>
        <rFont val="Calibri"/>
        <family val="2"/>
        <scheme val="minor"/>
      </rPr>
      <t>2</t>
    </r>
  </si>
  <si>
    <r>
      <t xml:space="preserve">                               Economic impact payments</t>
    </r>
    <r>
      <rPr>
        <vertAlign val="superscript"/>
        <sz val="11"/>
        <color theme="1"/>
        <rFont val="Calibri"/>
        <family val="2"/>
        <scheme val="minor"/>
      </rPr>
      <t xml:space="preserve"> 5</t>
    </r>
  </si>
  <si>
    <r>
      <t xml:space="preserve">                           Of which: </t>
    </r>
    <r>
      <rPr>
        <i/>
        <vertAlign val="superscript"/>
        <sz val="11"/>
        <color theme="1"/>
        <rFont val="Calibri"/>
        <family val="2"/>
        <scheme val="minor"/>
      </rPr>
      <t>4</t>
    </r>
  </si>
  <si>
    <r>
      <t xml:space="preserve">                                 Increase in Medicare reimbursement rates </t>
    </r>
    <r>
      <rPr>
        <vertAlign val="superscript"/>
        <sz val="11"/>
        <color theme="1"/>
        <rFont val="Calibri"/>
        <family val="2"/>
        <scheme val="minor"/>
      </rPr>
      <t>3</t>
    </r>
  </si>
  <si>
    <r>
      <t xml:space="preserve">                        Paycheck Protection Program loans to businesses </t>
    </r>
    <r>
      <rPr>
        <vertAlign val="superscript"/>
        <sz val="11"/>
        <color theme="1"/>
        <rFont val="Calibri"/>
        <family val="2"/>
        <scheme val="minor"/>
      </rPr>
      <t>2</t>
    </r>
  </si>
  <si>
    <r>
      <t xml:space="preserve">                        Coronavirus Food Assistance Program </t>
    </r>
    <r>
      <rPr>
        <vertAlign val="superscript"/>
        <sz val="11"/>
        <color theme="1"/>
        <rFont val="Calibri"/>
        <family val="2"/>
        <scheme val="minor"/>
      </rPr>
      <t>1</t>
    </r>
  </si>
  <si>
    <t>Jul.</t>
  </si>
  <si>
    <t>…</t>
  </si>
  <si>
    <r>
      <t xml:space="preserve">               Student loan forbearance</t>
    </r>
    <r>
      <rPr>
        <vertAlign val="superscript"/>
        <sz val="11"/>
        <rFont val="Calibri"/>
        <family val="2"/>
      </rPr>
      <t xml:space="preserve"> 8</t>
    </r>
  </si>
  <si>
    <r>
      <t xml:space="preserve">                               Provider Relief Fund to NPISH </t>
    </r>
    <r>
      <rPr>
        <vertAlign val="superscript"/>
        <sz val="11"/>
        <color theme="1"/>
        <rFont val="Calibri"/>
        <family val="2"/>
        <scheme val="minor"/>
      </rPr>
      <t>7</t>
    </r>
  </si>
  <si>
    <r>
      <t xml:space="preserve">                               Lost wages supplemental payments </t>
    </r>
    <r>
      <rPr>
        <vertAlign val="superscript"/>
        <sz val="11"/>
        <color theme="1"/>
        <rFont val="Calibri"/>
        <family val="2"/>
        <scheme val="minor"/>
      </rPr>
      <t>6</t>
    </r>
  </si>
  <si>
    <t>Aug.</t>
  </si>
  <si>
    <r>
      <t>(Billions of dollars, seasonally adjusted at</t>
    </r>
    <r>
      <rPr>
        <b/>
        <sz val="11"/>
        <rFont val="Calibri"/>
        <family val="2"/>
        <scheme val="minor"/>
      </rPr>
      <t xml:space="preserve"> annual</t>
    </r>
    <r>
      <rPr>
        <b/>
        <sz val="11"/>
        <color theme="1"/>
        <rFont val="Calibri"/>
        <family val="2"/>
        <scheme val="minor"/>
      </rPr>
      <t xml:space="preserve"> rates)</t>
    </r>
  </si>
  <si>
    <t>Sep.</t>
  </si>
  <si>
    <t/>
  </si>
  <si>
    <t>Oct.</t>
  </si>
  <si>
    <t>Nov.</t>
  </si>
  <si>
    <r>
      <t xml:space="preserve">     </t>
    </r>
    <r>
      <rPr>
        <u/>
        <sz val="11"/>
        <color theme="8" tint="-0.249977111117893"/>
        <rFont val="Calibri"/>
        <family val="2"/>
        <scheme val="minor"/>
      </rPr>
      <t>pandemic affect BEA's estimate of personal interest payments?".</t>
    </r>
  </si>
  <si>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</si>
  <si>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t xml:space="preserve">     hospitals are recorded as social benefits.</t>
  </si>
  <si>
    <t xml:space="preserve">     supports health care-related expenses or lost revenue attributable to COVID-19 and ensures uninsured Americans can get treatment for COVID-19. In the NIPAs, funds provided to nonprofit</t>
  </si>
  <si>
    <t>7. The Department of Health and Human Services distributes money from the Provider Relief Fund to hospitals and health care providers on the front lines of the coronavirus response. This funding</t>
  </si>
  <si>
    <t xml:space="preserve">6. The Federal Emergency Management Agency (FEMA) was authorized to make payments from the Disaster Relief Fund to supplement wages lost as a result of the COVID-19 pandemic. </t>
  </si>
  <si>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</si>
  <si>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</si>
  <si>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</si>
  <si>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</si>
  <si>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t xml:space="preserve">     went into effect beginning on May 1, 2020.</t>
  </si>
  <si>
    <t>3. A two percent reduction in reimbursements paid to Medicare service providers that went into effect in 2013 was initially suspended by the CARES Act. The resulting increased reimbursement rates</t>
  </si>
  <si>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</si>
  <si>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</si>
  <si>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t>2. The Paycheck Protection Program, initially established by the CARES Act, provides forgivable loans to help small businesses and nonprofit institutions make payroll and cover other expenses.</t>
  </si>
  <si>
    <t xml:space="preserve">     by the COVID-19 pandemic.</t>
  </si>
  <si>
    <t xml:space="preserve">1. The Coronavirus Food Assistance Program, initially established by the CARES Act, provides direct support to farmers and ranchers where prices and market supply chains have been impacted </t>
  </si>
  <si>
    <t>-Coronavirus Aid, Relief, and Economic Security</t>
  </si>
  <si>
    <t>CARES</t>
  </si>
  <si>
    <t xml:space="preserve">                              Extended Unemployment Benefits</t>
  </si>
  <si>
    <t>Dec.</t>
  </si>
  <si>
    <t>Effects of Selected Federal Pandemic Response Programs on Personal Income, December 2020</t>
  </si>
  <si>
    <t>Release Date: January 29, 2021</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</si>
  <si>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</si>
  <si>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</si>
  <si>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</si>
  <si>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t xml:space="preserve">7. The Federal Emergency Management Agency (FEMA) was authorized to make payments from the Disaster Relief Fund to supplement wages lost as a result of the COVID-19 pandemic. </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</si>
  <si>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</si>
  <si>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</si>
  <si>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</si>
  <si>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</si>
  <si>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</si>
  <si>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 xml:space="preserve">1. The Coronavirus Food Assistance Program, initially established by the CARES Act, provides direct support to farmers and ranchers where prices and market supply chains have been impacted by the COVID-19 pandemic. </t>
  </si>
  <si>
    <r>
      <t xml:space="preserve">               Student loan forbearance</t>
    </r>
    <r>
      <rPr>
        <vertAlign val="superscript"/>
        <sz val="11"/>
        <rFont val="Calibri"/>
        <family val="2"/>
      </rPr>
      <t xml:space="preserve"> 9</t>
    </r>
  </si>
  <si>
    <r>
      <t xml:space="preserve">                               Provider Relief Fund to NPISH </t>
    </r>
    <r>
      <rPr>
        <vertAlign val="superscript"/>
        <sz val="11"/>
        <color theme="1"/>
        <rFont val="Calibri"/>
        <family val="2"/>
        <scheme val="minor"/>
      </rPr>
      <t>8</t>
    </r>
  </si>
  <si>
    <r>
      <t xml:space="preserve">                               Lost wages supplemental payments </t>
    </r>
    <r>
      <rPr>
        <vertAlign val="superscript"/>
        <sz val="11"/>
        <color theme="1"/>
        <rFont val="Calibri"/>
        <family val="2"/>
        <scheme val="minor"/>
      </rPr>
      <t>7</t>
    </r>
  </si>
  <si>
    <r>
      <t xml:space="preserve">                               Economic impact payments</t>
    </r>
    <r>
      <rPr>
        <vertAlign val="superscript"/>
        <sz val="11"/>
        <color theme="1"/>
        <rFont val="Calibri"/>
        <family val="2"/>
        <scheme val="minor"/>
      </rPr>
      <t xml:space="preserve"> 6</t>
    </r>
  </si>
  <si>
    <r>
      <t xml:space="preserve">                               Child tax credit </t>
    </r>
    <r>
      <rPr>
        <vertAlign val="superscript"/>
        <sz val="11"/>
        <color theme="1"/>
        <rFont val="Calibri"/>
        <family val="2"/>
        <scheme val="minor"/>
      </rPr>
      <t>5</t>
    </r>
    <r>
      <rPr>
        <sz val="12"/>
        <color theme="1"/>
        <rFont val="Calibri"/>
        <family val="2"/>
        <scheme val="minor"/>
      </rPr>
      <t xml:space="preserve"> </t>
    </r>
  </si>
  <si>
    <t xml:space="preserve">                                 Pandemic Unemployment Compensation Payments</t>
  </si>
  <si>
    <t xml:space="preserve">                                 Pandemic Unemployment Assistance</t>
  </si>
  <si>
    <t xml:space="preserve">                                 Pandemic Emergency Unemployment Compensation</t>
  </si>
  <si>
    <t xml:space="preserve">                                 Extended Unemployment Benefits</t>
  </si>
  <si>
    <r>
      <t xml:space="preserve">                             Of which: </t>
    </r>
    <r>
      <rPr>
        <i/>
        <vertAlign val="superscript"/>
        <sz val="11"/>
        <color theme="1"/>
        <rFont val="Calibri"/>
        <family val="2"/>
        <scheme val="minor"/>
      </rPr>
      <t>4</t>
    </r>
  </si>
  <si>
    <t>Change from prior month</t>
  </si>
  <si>
    <t>Effects of Selected Federal Pandemic Response Programs on Personal Income, February 2022</t>
  </si>
  <si>
    <t>Release Date: March 31, 2022</t>
  </si>
  <si>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</si>
  <si>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r>
      <rPr>
        <sz val="11"/>
        <rFont val="Calibri"/>
        <family val="2"/>
        <scheme val="minor"/>
      </rPr>
      <t>8.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</si>
  <si>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t>7.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</si>
  <si>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5.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</si>
  <si>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Effects of Selected Federal Pandemic Response Programs on Personal Income, June 2021</t>
  </si>
  <si>
    <t>Release Date: July 30, 2021</t>
  </si>
  <si>
    <t>ppp_proprietors</t>
  </si>
  <si>
    <t>quarter</t>
  </si>
  <si>
    <r>
      <rPr>
        <sz val="11"/>
        <rFont val="Calibri"/>
        <family val="2"/>
        <scheme val="minor"/>
      </rPr>
      <t xml:space="preserve">16. The Emergency Rental Assistance program, initially established by the CRRSA Act, and the Homeowner Assistance program, initially established by the ARPA, provide assistance for home expenses including rental arrears and delinquent mortgage payments resulting from the pandemic. For more information, see </t>
    </r>
    <r>
      <rPr>
        <u/>
        <sz val="11"/>
        <color theme="10"/>
        <rFont val="Calibri"/>
        <family val="2"/>
        <scheme val="minor"/>
      </rPr>
      <t xml:space="preserve">How are federal programs to assist renters and homeowners during the COVID-19 pandemic recorded in the NIPAs? </t>
    </r>
    <r>
      <rPr>
        <sz val="11"/>
        <rFont val="Calibri"/>
        <family val="2"/>
        <scheme val="minor"/>
      </rPr>
      <t xml:space="preserve">For the first quarter of 2021, includes payments from the Emergency Rental Assistance program to provide assistance to pay for rental, mortgage, and utility arrears resulting from the COVID-19 pandemic. </t>
    </r>
  </si>
  <si>
    <t>15. The CARES Act provides $25 billion to transit agencies to help to prevent, prepare for and respond to the COVID-19 pandemic. In the NIPAs, public transit agencies are classified as state and local government enterprises.</t>
  </si>
  <si>
    <r>
      <rPr>
        <sz val="11"/>
        <rFont val="Calibri"/>
        <family val="2"/>
        <scheme val="minor"/>
      </rPr>
      <t xml:space="preserve">14. The Restaurant Revitalization Fund provides emergency assistance to bars, restaurants, and other food and beverage-related businesses. The program compensates owners for the decline in revenue due to the COVID-19 pandemic. For more information, see </t>
    </r>
    <r>
      <rPr>
        <u/>
        <sz val="11"/>
        <color theme="10"/>
        <rFont val="Calibri"/>
        <family val="2"/>
        <scheme val="minor"/>
      </rPr>
      <t>How does the Restaurant Revitalization Fund impact the NIPAs?</t>
    </r>
  </si>
  <si>
    <r>
      <rPr>
        <sz val="11"/>
        <rFont val="Calibri"/>
        <family val="2"/>
        <scheme val="minor"/>
      </rPr>
      <t xml:space="preserve">13. Economic Injury Disaster Loans provide economic relief to small businesses and nonprofit organizations experiencing a temporary loss of revenue. The loans can be used to cover a wide array of working capital needs and normal operating expenses. For more information, see </t>
    </r>
    <r>
      <rPr>
        <u/>
        <sz val="11"/>
        <color theme="10"/>
        <rFont val="Calibri"/>
        <family val="2"/>
        <scheme val="minor"/>
      </rPr>
      <t>How is the COVID-19 Economic Injury Disaster Loan program (EIDL) recorded in the NIPAs?</t>
    </r>
  </si>
  <si>
    <t>12. The Coronavirus Food Assistance Program, initially established by the CARES Act, provides direct support to farmers and ranchers where prices and market supply chains have been impacted by the COVID-19 pandemic.</t>
  </si>
  <si>
    <t>11. The Education Stabilization Fund, initially established by the CARES Act, provides education support to states, schools, and institutes of higher education in response to coronavirus. Four grant programs were created through the CARES Act: Education Stabilization Fund Discretionary Grants; Governor’s Emergency Education Relief Fund; Elementary and Secondary School Emergency Relief Fund; and Higher Education Emergency Relief Fund.</t>
  </si>
  <si>
    <t>10. The Coronavirus Relief Fund, initially established by the CARES Act, provides for payments to state, local, and tribal governments for necessary expenditures incurred due to the COVID-19 public health emergency.</t>
  </si>
  <si>
    <t>9.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</si>
  <si>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t xml:space="preserve">8. The Federal Emergency Management Agency (FEMA) was authorized to make payments from the Disaster Relief Fund to supplement wages lost as a result of the COVID-19 pandemic. </t>
  </si>
  <si>
    <t>7.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</si>
  <si>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6.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</si>
  <si>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4.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</si>
  <si>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 xml:space="preserve">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</si>
  <si>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r>
      <rPr>
        <sz val="11"/>
        <rFont val="Calibri"/>
        <family val="2"/>
        <scheme val="minor"/>
      </rPr>
      <t>2.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</si>
  <si>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t>1. Certain aviation excise taxes were temporarily suspended by the CARES Act beginning on March 28, 2020.</t>
  </si>
  <si>
    <t>-Coronavirus Response and Relief Supplemental Appropriations Act of 2021</t>
  </si>
  <si>
    <t>CRRSA</t>
  </si>
  <si>
    <t>-American Rescue Plan Act of 2021</t>
  </si>
  <si>
    <t>ARPA</t>
  </si>
  <si>
    <t>Net purchases of nonproduced assets</t>
  </si>
  <si>
    <t>Net investment</t>
  </si>
  <si>
    <r>
      <t xml:space="preserve">Emergency rental and homeowners assistance </t>
    </r>
    <r>
      <rPr>
        <vertAlign val="superscript"/>
        <sz val="11"/>
        <color theme="1"/>
        <rFont val="Calibri"/>
        <family val="2"/>
        <scheme val="minor"/>
      </rPr>
      <t>16</t>
    </r>
  </si>
  <si>
    <t xml:space="preserve">         Of which:</t>
  </si>
  <si>
    <t>Capital transfer payments</t>
  </si>
  <si>
    <t>Current expenditures</t>
  </si>
  <si>
    <t>Total expenditures</t>
  </si>
  <si>
    <t>Capital transfer receipts</t>
  </si>
  <si>
    <t>Current receipts</t>
  </si>
  <si>
    <t>Total receipts</t>
  </si>
  <si>
    <t>Addenda</t>
  </si>
  <si>
    <t>Net federal government saving</t>
  </si>
  <si>
    <t xml:space="preserve">           Tax credits to fund paid sick leave</t>
  </si>
  <si>
    <r>
      <t xml:space="preserve">           Support for public transit agencies</t>
    </r>
    <r>
      <rPr>
        <vertAlign val="superscript"/>
        <sz val="11"/>
        <color theme="1"/>
        <rFont val="Calibri"/>
        <family val="2"/>
        <scheme val="minor"/>
      </rPr>
      <t xml:space="preserve"> 15</t>
    </r>
  </si>
  <si>
    <r>
      <t xml:space="preserve">           Restaurant Revitalization Fund </t>
    </r>
    <r>
      <rPr>
        <vertAlign val="superscript"/>
        <sz val="11"/>
        <color theme="1"/>
        <rFont val="Calibri"/>
        <family val="2"/>
        <scheme val="minor"/>
      </rPr>
      <t>14</t>
    </r>
  </si>
  <si>
    <r>
      <t xml:space="preserve">           Provider Relief Fund </t>
    </r>
    <r>
      <rPr>
        <vertAlign val="superscript"/>
        <sz val="11"/>
        <color theme="1"/>
        <rFont val="Calibri"/>
        <family val="2"/>
        <scheme val="minor"/>
      </rPr>
      <t>9</t>
    </r>
  </si>
  <si>
    <t xml:space="preserve">                     Nonfarm</t>
  </si>
  <si>
    <t xml:space="preserve">                     Farm</t>
  </si>
  <si>
    <t xml:space="preserve">                 Sole proprietorships and partnerships</t>
  </si>
  <si>
    <t xml:space="preserve">                 Corporate business</t>
  </si>
  <si>
    <r>
      <t xml:space="preserve">           Paycheck Protection Program loans to businesses </t>
    </r>
    <r>
      <rPr>
        <vertAlign val="superscript"/>
        <sz val="11"/>
        <color theme="1"/>
        <rFont val="Calibri"/>
        <family val="2"/>
        <scheme val="minor"/>
      </rPr>
      <t>3</t>
    </r>
  </si>
  <si>
    <t xml:space="preserve">           Grants to air carriers</t>
  </si>
  <si>
    <t xml:space="preserve">           Employee Retention Tax Credit</t>
  </si>
  <si>
    <r>
      <t xml:space="preserve">           Economic Injury Disaster Loans </t>
    </r>
    <r>
      <rPr>
        <vertAlign val="superscript"/>
        <sz val="11"/>
        <color theme="1"/>
        <rFont val="Calibri"/>
        <family val="2"/>
        <scheme val="minor"/>
      </rPr>
      <t>13</t>
    </r>
  </si>
  <si>
    <r>
      <t xml:space="preserve">           Coronavirus Food Assistance Program </t>
    </r>
    <r>
      <rPr>
        <vertAlign val="superscript"/>
        <sz val="11"/>
        <color theme="1"/>
        <rFont val="Calibri"/>
        <family val="2"/>
        <scheme val="minor"/>
      </rPr>
      <t>12</t>
    </r>
  </si>
  <si>
    <t xml:space="preserve">     Subsidies</t>
  </si>
  <si>
    <t xml:space="preserve">     Interest payments</t>
  </si>
  <si>
    <t xml:space="preserve">               To the rest of the world</t>
  </si>
  <si>
    <r>
      <t xml:space="preserve">                   Provider Relief Fund</t>
    </r>
    <r>
      <rPr>
        <vertAlign val="superscript"/>
        <sz val="11"/>
        <color theme="1"/>
        <rFont val="Calibri"/>
        <family val="2"/>
        <scheme val="minor"/>
      </rPr>
      <t xml:space="preserve"> 9</t>
    </r>
  </si>
  <si>
    <r>
      <t xml:space="preserve">                   Education Stabilization Fund </t>
    </r>
    <r>
      <rPr>
        <vertAlign val="superscript"/>
        <sz val="11"/>
        <color theme="1"/>
        <rFont val="Calibri"/>
        <family val="2"/>
        <scheme val="minor"/>
      </rPr>
      <t>11</t>
    </r>
  </si>
  <si>
    <r>
      <t xml:space="preserve">                   Coronavirus Relief Fund</t>
    </r>
    <r>
      <rPr>
        <vertAlign val="superscript"/>
        <sz val="11"/>
        <color theme="1"/>
        <rFont val="Calibri"/>
        <family val="2"/>
        <scheme val="minor"/>
      </rPr>
      <t xml:space="preserve"> 10</t>
    </r>
  </si>
  <si>
    <t xml:space="preserve">                 Of which:</t>
  </si>
  <si>
    <t xml:space="preserve">               Grants-in-aid to state and local governments</t>
  </si>
  <si>
    <t xml:space="preserve">          Other current transfer payments</t>
  </si>
  <si>
    <r>
      <t xml:space="preserve">                       Economic impact payments </t>
    </r>
    <r>
      <rPr>
        <vertAlign val="superscript"/>
        <sz val="11"/>
        <color theme="1"/>
        <rFont val="Calibri"/>
        <family val="2"/>
        <scheme val="minor"/>
      </rPr>
      <t>5</t>
    </r>
  </si>
  <si>
    <r>
      <t xml:space="preserve">                      Provider Relief Fund to NPISH </t>
    </r>
    <r>
      <rPr>
        <vertAlign val="superscript"/>
        <sz val="11"/>
        <color theme="1"/>
        <rFont val="Calibri"/>
        <family val="2"/>
        <scheme val="minor"/>
      </rPr>
      <t>9</t>
    </r>
  </si>
  <si>
    <r>
      <t xml:space="preserve">                      Paycheck Protection Program loans to NPISH </t>
    </r>
    <r>
      <rPr>
        <vertAlign val="superscript"/>
        <sz val="11"/>
        <color theme="1"/>
        <rFont val="Calibri"/>
        <family val="2"/>
        <scheme val="minor"/>
      </rPr>
      <t>3</t>
    </r>
  </si>
  <si>
    <r>
      <t xml:space="preserve">                      Lost wages supplemental payments</t>
    </r>
    <r>
      <rPr>
        <vertAlign val="superscript"/>
        <sz val="11"/>
        <color theme="1"/>
        <rFont val="Calibri"/>
        <family val="2"/>
        <scheme val="minor"/>
      </rPr>
      <t xml:space="preserve"> 8</t>
    </r>
  </si>
  <si>
    <r>
      <t xml:space="preserve">                      Increase in Medicare reimbursement rates </t>
    </r>
    <r>
      <rPr>
        <vertAlign val="superscript"/>
        <sz val="11"/>
        <color theme="1"/>
        <rFont val="Calibri"/>
        <family val="2"/>
        <scheme val="minor"/>
      </rPr>
      <t>7</t>
    </r>
  </si>
  <si>
    <r>
      <t xml:space="preserve">                      Expansion of unemployment programs </t>
    </r>
    <r>
      <rPr>
        <vertAlign val="superscript"/>
        <sz val="11"/>
        <color theme="1"/>
        <rFont val="Calibri"/>
        <family val="2"/>
        <scheme val="minor"/>
      </rPr>
      <t>6</t>
    </r>
  </si>
  <si>
    <r>
      <t xml:space="preserve">                      Economic impact payments </t>
    </r>
    <r>
      <rPr>
        <vertAlign val="superscript"/>
        <sz val="11"/>
        <color theme="1"/>
        <rFont val="Calibri"/>
        <family val="2"/>
        <scheme val="minor"/>
      </rPr>
      <t>5</t>
    </r>
  </si>
  <si>
    <r>
      <t xml:space="preserve">                      Child tax credit</t>
    </r>
    <r>
      <rPr>
        <vertAlign val="superscript"/>
        <sz val="11"/>
        <color theme="1"/>
        <rFont val="Calibri"/>
        <family val="2"/>
        <scheme val="minor"/>
      </rPr>
      <t xml:space="preserve"> 4</t>
    </r>
  </si>
  <si>
    <t xml:space="preserve">                  Of which:</t>
  </si>
  <si>
    <t xml:space="preserve">               To persons</t>
  </si>
  <si>
    <t xml:space="preserve">          Government social benefits</t>
  </si>
  <si>
    <t xml:space="preserve">     Current transfer payments</t>
  </si>
  <si>
    <r>
      <t xml:space="preserve">               Paycheck Protection Program lender processing fees </t>
    </r>
    <r>
      <rPr>
        <vertAlign val="superscript"/>
        <sz val="11"/>
        <color theme="1"/>
        <rFont val="Calibri"/>
        <family val="2"/>
        <scheme val="minor"/>
      </rPr>
      <t>3</t>
    </r>
  </si>
  <si>
    <t xml:space="preserve">           Of which:</t>
  </si>
  <si>
    <t xml:space="preserve">     Consumption expenditures</t>
  </si>
  <si>
    <t xml:space="preserve">      Current surplus of government enterprises</t>
  </si>
  <si>
    <t xml:space="preserve">          From the rest of the world</t>
  </si>
  <si>
    <t xml:space="preserve">          From persons</t>
  </si>
  <si>
    <t xml:space="preserve">          From business</t>
  </si>
  <si>
    <t xml:space="preserve">      Current transfer receipts</t>
  </si>
  <si>
    <t xml:space="preserve">          Rents and royalties</t>
  </si>
  <si>
    <t xml:space="preserve">          Dividends</t>
  </si>
  <si>
    <r>
      <t xml:space="preserve">                 Student loan forbearance </t>
    </r>
    <r>
      <rPr>
        <vertAlign val="superscript"/>
        <sz val="11"/>
        <color theme="1"/>
        <rFont val="Calibri"/>
        <family val="2"/>
        <scheme val="minor"/>
      </rPr>
      <t>2</t>
    </r>
  </si>
  <si>
    <t xml:space="preserve">              Of which:</t>
  </si>
  <si>
    <t xml:space="preserve">           Interest receipts</t>
  </si>
  <si>
    <t xml:space="preserve">      Income receipts on assets</t>
  </si>
  <si>
    <t xml:space="preserve">      Contributions for government social insurance</t>
  </si>
  <si>
    <t xml:space="preserve">          Taxes from the rest of the world</t>
  </si>
  <si>
    <t xml:space="preserve">          Taxes on corporate income</t>
  </si>
  <si>
    <r>
      <t xml:space="preserve">                  Aviation tax holiday </t>
    </r>
    <r>
      <rPr>
        <vertAlign val="superscript"/>
        <sz val="11"/>
        <color theme="1"/>
        <rFont val="Calibri"/>
        <family val="2"/>
        <scheme val="minor"/>
      </rPr>
      <t>1</t>
    </r>
  </si>
  <si>
    <t xml:space="preserve">          Taxes on production and imports</t>
  </si>
  <si>
    <t>4</t>
  </si>
  <si>
    <t xml:space="preserve">          Personal current taxes</t>
  </si>
  <si>
    <t>3</t>
  </si>
  <si>
    <t xml:space="preserve">     Current tax receipts</t>
  </si>
  <si>
    <t>2</t>
  </si>
  <si>
    <t>Q4</t>
  </si>
  <si>
    <t>Q3</t>
  </si>
  <si>
    <t>Q2</t>
  </si>
  <si>
    <t>Q1</t>
  </si>
  <si>
    <t>Change from preceding quarter</t>
  </si>
  <si>
    <t>Effects of Selected Federal Pandemic Response Programs on Federal Government Receipts, Expenditures, and Saving, 2021Q4 Third</t>
  </si>
  <si>
    <t>Release Date: March 30, 2022</t>
  </si>
  <si>
    <r>
      <rPr>
        <sz val="11"/>
        <rFont val="Calibri"/>
        <family val="2"/>
        <scheme val="minor"/>
      </rPr>
      <t xml:space="preserve">the FAQ </t>
    </r>
    <r>
      <rPr>
        <u/>
        <sz val="11"/>
        <color theme="8" tint="-0.249977111117893"/>
        <rFont val="Calibri"/>
        <family val="2"/>
        <scheme val="minor"/>
      </rPr>
      <t>"Why does BEA publish estimates at annual rates?"</t>
    </r>
    <r>
      <rPr>
        <sz val="11"/>
        <rFont val="Calibri"/>
        <family val="2"/>
        <scheme val="minor"/>
      </rPr>
      <t xml:space="preserve"> on BEA's website.</t>
    </r>
  </si>
  <si>
    <t>easily compared to quarterly estimates included in BEA's quarterly gross domestic product report, for example. To be consistent, the figures in this table also are annualized. For more information, see</t>
  </si>
  <si>
    <t>NOTE: For national statistics detailing the amount of federal government receipts and expenditures, BEA publishes the total level at an annualized rate. BEA does this so that monthly estimates can be</t>
  </si>
  <si>
    <t xml:space="preserve">       government enterprises.</t>
  </si>
  <si>
    <t>12. The CARES Act provides $25 billion to transit agencies to help to prevent, prepare for and respond to the COVID-19 pandemic. In the NIPAs, public transit agencies are classified as state and local</t>
  </si>
  <si>
    <t xml:space="preserve">       COVID-19 pandemic.</t>
  </si>
  <si>
    <t xml:space="preserve">11. The Coronavirus Food Assistance Program, initially established by the CARES Act, provides direct support to farmers and ranchers where prices and market supply chains have been impacted by the </t>
  </si>
  <si>
    <t xml:space="preserve">     Education Emergency Relief Fund.</t>
  </si>
  <si>
    <t xml:space="preserve">     were created through the CARES Act: Education Stabilization Fund Discretionary Grants; Governor’s Emergency Education Relief Fund; Elementary and Secondary School Emergency Relief Fund; and Higher</t>
  </si>
  <si>
    <t>10. The Education Stabilization Fund, initially established by the CARES Act, provides education support to states, schools, and institutes of higher education in response to coronavirus. Four grant programs</t>
  </si>
  <si>
    <t xml:space="preserve">     emergency.</t>
  </si>
  <si>
    <t>9. The Coronavirus Relief Fund, initially established by the CARES Act, provides for payments to state, local, and tribal governments for necessary expenditures incurred due to the COVID-19 public health</t>
  </si>
  <si>
    <t xml:space="preserve">     are recorded as social benefits.</t>
  </si>
  <si>
    <t xml:space="preserve">     supports health care-related expenses or lost revenue attributable to COVID-19 and ensures uninsured Americans can get treatment for COVID-19. In the NIPAs, funds provided to nonprofit hospitals</t>
  </si>
  <si>
    <t>8. The Department of Health and Human Services distributes money from the Provider Relief Fund to hospitals and health care providers on the front lines of the coronavirus response. This funding</t>
  </si>
  <si>
    <t xml:space="preserve">     into effect beginning on May 1, 2020.</t>
  </si>
  <si>
    <t>6. A two percent reduction in reimbursements paid to Medicare service providers that went into effect in 2013 was initially suspended by the CARES Act. The resulting increased reimbursement rates went</t>
  </si>
  <si>
    <r>
      <rPr>
        <sz val="11"/>
        <color theme="8" tint="-0.249977111117893"/>
        <rFont val="Calibri"/>
        <family val="2"/>
        <scheme val="minor"/>
      </rPr>
      <t xml:space="preserve">    </t>
    </r>
    <r>
      <rPr>
        <u/>
        <sz val="11"/>
        <color theme="8" tint="-0.249977111117893"/>
        <rFont val="Calibri"/>
        <family val="2"/>
        <scheme val="minor"/>
      </rPr>
      <t>benefits in response to the COVID-19 pandemic be recorded in the NIPAs?".</t>
    </r>
  </si>
  <si>
    <r>
      <t xml:space="preserve">5.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 unemployment</t>
    </r>
  </si>
  <si>
    <r>
      <t xml:space="preserve">4.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</si>
  <si>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income and product accounts (NIPAs)?".</t>
    </r>
  </si>
  <si>
    <r>
      <rPr>
        <sz val="11"/>
        <rFont val="Calibri"/>
        <family val="2"/>
        <scheme val="minor"/>
      </rPr>
      <t xml:space="preserve">     provides funding to reimburse private lending institutions for the costs of administering these loans. For more information, see</t>
    </r>
    <r>
      <rPr>
        <u/>
        <sz val="11"/>
        <color theme="10"/>
        <rFont val="Calibri"/>
        <family val="2"/>
        <scheme val="minor"/>
      </rPr>
      <t xml:space="preserve"> </t>
    </r>
    <r>
      <rPr>
        <u/>
        <sz val="11"/>
        <color theme="8" tint="-0.249977111117893"/>
        <rFont val="Calibri"/>
        <family val="2"/>
        <scheme val="minor"/>
      </rPr>
      <t>"How does the Paycheck Protection Program impact the national</t>
    </r>
  </si>
  <si>
    <t>3. The Paycheck Protection Program, initially established by the CARES Act, provides forgivable loans to help small businesses and nonprofit institutions make payroll and cover other expenses. It also</t>
  </si>
  <si>
    <r>
      <t xml:space="preserve">2.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</si>
  <si>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Support for public transit agencies</t>
    </r>
    <r>
      <rPr>
        <vertAlign val="superscript"/>
        <sz val="11"/>
        <color theme="1"/>
        <rFont val="Calibri"/>
        <family val="2"/>
        <scheme val="minor"/>
      </rPr>
      <t xml:space="preserve"> 12</t>
    </r>
  </si>
  <si>
    <r>
      <t xml:space="preserve">           Provider Relief Fund </t>
    </r>
    <r>
      <rPr>
        <vertAlign val="superscript"/>
        <sz val="11"/>
        <color theme="1"/>
        <rFont val="Calibri"/>
        <family val="2"/>
        <scheme val="minor"/>
      </rPr>
      <t>8</t>
    </r>
  </si>
  <si>
    <r>
      <t xml:space="preserve">           Coronavirus Food Assistance Program </t>
    </r>
    <r>
      <rPr>
        <vertAlign val="superscript"/>
        <sz val="11"/>
        <color theme="1"/>
        <rFont val="Calibri"/>
        <family val="2"/>
        <scheme val="minor"/>
      </rPr>
      <t>11</t>
    </r>
  </si>
  <si>
    <r>
      <t xml:space="preserve">                   Provider Relief Fund</t>
    </r>
    <r>
      <rPr>
        <vertAlign val="superscript"/>
        <sz val="11"/>
        <color theme="1"/>
        <rFont val="Calibri"/>
        <family val="2"/>
        <scheme val="minor"/>
      </rPr>
      <t xml:space="preserve"> 8</t>
    </r>
  </si>
  <si>
    <r>
      <t xml:space="preserve">                   Education Stabilization Fund </t>
    </r>
    <r>
      <rPr>
        <vertAlign val="superscript"/>
        <sz val="11"/>
        <color theme="1"/>
        <rFont val="Calibri"/>
        <family val="2"/>
        <scheme val="minor"/>
      </rPr>
      <t>10</t>
    </r>
  </si>
  <si>
    <r>
      <t xml:space="preserve">                   Coronavirus Relief Fund</t>
    </r>
    <r>
      <rPr>
        <vertAlign val="superscript"/>
        <sz val="11"/>
        <color theme="1"/>
        <rFont val="Calibri"/>
        <family val="2"/>
        <scheme val="minor"/>
      </rPr>
      <t xml:space="preserve"> 9</t>
    </r>
  </si>
  <si>
    <r>
      <t xml:space="preserve">                       Economic impact payments </t>
    </r>
    <r>
      <rPr>
        <vertAlign val="superscript"/>
        <sz val="11"/>
        <color theme="1"/>
        <rFont val="Calibri"/>
        <family val="2"/>
        <scheme val="minor"/>
      </rPr>
      <t>4</t>
    </r>
  </si>
  <si>
    <r>
      <t xml:space="preserve">                      Provider Relief Fund to NPISH </t>
    </r>
    <r>
      <rPr>
        <vertAlign val="superscript"/>
        <sz val="11"/>
        <color theme="1"/>
        <rFont val="Calibri"/>
        <family val="2"/>
        <scheme val="minor"/>
      </rPr>
      <t>8</t>
    </r>
  </si>
  <si>
    <r>
      <t xml:space="preserve">                      Lost wages supplemental payments</t>
    </r>
    <r>
      <rPr>
        <vertAlign val="superscript"/>
        <sz val="11"/>
        <color theme="1"/>
        <rFont val="Calibri"/>
        <family val="2"/>
        <scheme val="minor"/>
      </rPr>
      <t xml:space="preserve"> 7</t>
    </r>
  </si>
  <si>
    <r>
      <t xml:space="preserve">                      Increase in Medicare reimbursement rates </t>
    </r>
    <r>
      <rPr>
        <vertAlign val="superscript"/>
        <sz val="11"/>
        <color theme="1"/>
        <rFont val="Calibri"/>
        <family val="2"/>
        <scheme val="minor"/>
      </rPr>
      <t>6</t>
    </r>
  </si>
  <si>
    <r>
      <t xml:space="preserve">                      Expansion of unemployment programs </t>
    </r>
    <r>
      <rPr>
        <vertAlign val="superscript"/>
        <sz val="11"/>
        <color theme="1"/>
        <rFont val="Calibri"/>
        <family val="2"/>
        <scheme val="minor"/>
      </rPr>
      <t>5</t>
    </r>
  </si>
  <si>
    <r>
      <t xml:space="preserve">                      Economic impact payments </t>
    </r>
    <r>
      <rPr>
        <vertAlign val="superscript"/>
        <sz val="11"/>
        <color theme="1"/>
        <rFont val="Calibri"/>
        <family val="2"/>
        <scheme val="minor"/>
      </rPr>
      <t>4</t>
    </r>
  </si>
  <si>
    <t>Effects of Selected Federal Pandemic Response Programs on Federal Government Receipts, Expenditures, and Saving, 2020Q4 Third</t>
  </si>
  <si>
    <t>Release Date: March 25, 2021</t>
  </si>
  <si>
    <t>covid_subsidies</t>
  </si>
  <si>
    <t>covid_ppp</t>
  </si>
  <si>
    <t>* Taxes on corporate income are not published in advance estimates.</t>
  </si>
  <si>
    <t>...........</t>
  </si>
  <si>
    <t>Q1*</t>
  </si>
  <si>
    <t>Effects of Selected Federal Pandemic Response Programs on Federal Government Receipts, Expenditures, and Saving, 2022Q1 Advance</t>
  </si>
  <si>
    <t>Release Date: April 28,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</si>
</sst>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mmmm\ d\,\ yyyy;@"/>
    <numFmt numFmtId="166" formatCode="_(* #,##0.00_);_(* \(#,##0.00\);_(* &quot;-&quot;??_);_(@_)"/>
  </numFmts>
  <fonts count="18" x14ac:knownFonts="1">
    <font>
      <sz val="12"/>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1"/>
      <name val="Calibri"/>
      <family val="2"/>
    </font>
    <font>
      <sz val="11"/>
      <name val="Calibri"/>
      <family val="2"/>
    </font>
    <font>
      <vertAlign val="superscript"/>
      <sz val="11"/>
      <name val="Calibri"/>
      <family val="2"/>
    </font>
    <font>
      <i/>
      <sz val="11"/>
      <name val="Calibri"/>
      <family val="2"/>
    </font>
    <font>
      <vertAlign val="superscript"/>
      <sz val="11"/>
      <color theme="1"/>
      <name val="Calibri"/>
      <family val="2"/>
      <scheme val="minor"/>
    </font>
    <font>
      <i/>
      <sz val="11"/>
      <color theme="1"/>
      <name val="Calibri"/>
      <family val="2"/>
      <scheme val="minor"/>
    </font>
    <font>
      <i/>
      <vertAlign val="superscript"/>
      <sz val="11"/>
      <color theme="1"/>
      <name val="Calibri"/>
      <family val="2"/>
      <scheme val="minor"/>
    </font>
    <font>
      <b/>
      <sz val="11"/>
      <name val="Calibri"/>
      <family val="2"/>
      <scheme val="minor"/>
    </font>
    <font>
      <sz val="11"/>
      <color theme="8" tint="-0.249977111117893"/>
      <name val="Calibri"/>
      <family val="2"/>
      <scheme val="minor"/>
    </font>
    <font>
      <u/>
      <sz val="11"/>
      <color theme="8" tint="-0.249977111117893"/>
      <name val="Calibri"/>
      <family val="2"/>
      <scheme val="minor"/>
    </font>
    <font>
      <sz val="11"/>
      <color theme="10"/>
      <name val="Calibri"/>
      <family val="2"/>
      <scheme val="minor"/>
    </font>
    <font>
      <b/>
      <sz val="11"/>
      <name val="Arial"/>
      <family val="2"/>
    </font>
    <font>
      <b/>
      <sz val="10"/>
      <name val="Arial"/>
      <family val="2"/>
    </font>
  </fonts>
  <fills count="3">
    <fill>
      <patternFill patternType="none"/>
    </fill>
    <fill>
      <patternFill patternType="gray125"/>
    </fill>
    <fill>
      <patternFill patternType="solid">
        <fgColor theme="0" tint="-0.14999847407452621"/>
        <bgColor indexed="64"/>
      </patternFill>
    </fill>
  </fills>
  <borders count="69">
    <border>
      <left/>
      <right/>
      <top/>
      <bottom/>
      <diagonal/>
    </border>
    <border>
      <left style="thin">
        <color theme="0" tint="-0.499984740745262"/>
      </left>
      <right style="medium">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thin">
        <color theme="0" tint="-0.499984740745262"/>
      </left>
      <right style="medium">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top/>
      <bottom/>
      <diagonal/>
    </border>
    <border>
      <left style="medium">
        <color theme="0" tint="-0.499984740745262"/>
      </left>
      <right style="medium">
        <color theme="0" tint="-0.499984740745262"/>
      </right>
      <top/>
      <bottom/>
      <diagonal/>
    </border>
    <border>
      <left style="thin">
        <color theme="0" tint="-0.499984740745262"/>
      </left>
      <right style="medium">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top style="thin">
        <color theme="0" tint="-0.499984740745262"/>
      </top>
      <bottom/>
      <diagonal/>
    </border>
    <border>
      <left style="medium">
        <color theme="0" tint="-0.499984740745262"/>
      </left>
      <right style="medium">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right/>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diagonal/>
    </border>
    <border>
      <left style="medium">
        <color theme="2" tint="-0.499984740745262"/>
      </left>
      <right style="medium">
        <color theme="2" tint="-0.499984740745262"/>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2" tint="-0.499984740745262"/>
      </left>
      <right/>
      <top/>
      <bottom/>
      <diagonal/>
    </border>
    <border>
      <left style="medium">
        <color theme="0" tint="-0.499984740745262"/>
      </left>
      <right style="thin">
        <color theme="0" tint="-0.499984740745262"/>
      </right>
      <top style="thin">
        <color theme="0" tint="-0.499984740745262"/>
      </top>
      <bottom/>
      <diagonal/>
    </border>
    <border>
      <left style="medium">
        <color theme="0" tint="-0.499984740745262"/>
      </left>
      <right/>
      <top/>
      <bottom style="thin">
        <color theme="0" tint="-0.499984740745262"/>
      </bottom>
      <diagonal/>
    </border>
    <border>
      <left style="thin">
        <color theme="0" tint="-0.499984740745262"/>
      </left>
      <right/>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medium">
        <color theme="2" tint="-0.499984740745262"/>
      </left>
      <right/>
      <top/>
      <bottom style="medium">
        <color theme="0" tint="-0.499984740745262"/>
      </bottom>
      <diagonal/>
    </border>
    <border>
      <left/>
      <right style="medium">
        <color theme="2" tint="-0.499984740745262"/>
      </right>
      <top/>
      <bottom style="medium">
        <color theme="2" tint="-0.499984740745262"/>
      </bottom>
      <diagonal/>
    </border>
    <border>
      <left/>
      <right style="medium">
        <color theme="2" tint="-0.499984740745262"/>
      </right>
      <top/>
      <bottom/>
      <diagonal/>
    </border>
    <border>
      <left style="thin">
        <color theme="2" tint="-0.499984740745262"/>
      </left>
      <right style="thin">
        <color theme="2" tint="-0.499984740745262"/>
      </right>
      <top/>
      <bottom/>
      <diagonal/>
    </border>
    <border>
      <left style="medium">
        <color theme="0" tint="-0.499984740745262"/>
      </left>
      <right/>
      <top style="medium">
        <color theme="0" tint="-0.499984740745262"/>
      </top>
      <bottom/>
      <diagonal/>
    </border>
    <border>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style="thin">
        <color theme="0" tint="-0.499984740745262"/>
      </left>
      <right/>
      <top style="thin">
        <color theme="2" tint="-0.499984740745262"/>
      </top>
      <bottom style="medium">
        <color theme="0" tint="-0.499984740745262"/>
      </bottom>
      <diagonal/>
    </border>
    <border>
      <left style="thin">
        <color theme="2" tint="-0.499984740745262"/>
      </left>
      <right/>
      <top style="thin">
        <color theme="2" tint="-0.499984740745262"/>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right style="medium">
        <color theme="2" tint="-0.499984740745262"/>
      </right>
      <top/>
      <bottom style="medium">
        <color theme="0" tint="-0.499984740745262"/>
      </bottom>
      <diagonal/>
    </border>
    <border>
      <left/>
      <right style="medium">
        <color theme="0" tint="-0.499984740745262"/>
      </right>
      <top style="thin">
        <color theme="0" tint="-0.499984740745262"/>
      </top>
      <bottom style="thin">
        <color theme="2" tint="-0.499984740745262"/>
      </bottom>
      <diagonal/>
    </border>
    <border>
      <left/>
      <right/>
      <top style="thin">
        <color theme="0" tint="-0.499984740745262"/>
      </top>
      <bottom style="thin">
        <color theme="2" tint="-0.499984740745262"/>
      </bottom>
      <diagonal/>
    </border>
    <border>
      <left style="thin">
        <color theme="0" tint="-0.499984740745262"/>
      </left>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2" tint="-0.499984740745262"/>
      </bottom>
      <diagonal/>
    </border>
    <border>
      <left/>
      <right style="thin">
        <color theme="0" tint="-0.499984740745262"/>
      </right>
      <top/>
      <bottom/>
      <diagonal/>
    </border>
    <border>
      <left/>
      <right style="thin">
        <color theme="0" tint="-0.499984740745262"/>
      </right>
      <top style="medium">
        <color theme="0" tint="-0.499984740745262"/>
      </top>
      <bottom/>
      <diagonal/>
    </border>
    <border>
      <left/>
      <right style="medium">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thin">
        <color theme="2" tint="-0.499984740745262"/>
      </bottom>
      <diagonal/>
    </border>
  </borders>
  <cellStyleXfs count="5">
    <xf numFmtId="0" fontId="0" fillId="0" borderId="0"/>
    <xf numFmtId="0" fontId="1" fillId="0" borderId="0"/>
    <xf numFmtId="0" fontId="2" fillId="0" borderId="0" applyNumberFormat="0" applyFill="0" applyBorder="0" applyAlignment="0" applyProtection="0"/>
    <xf numFmtId="0" fontId="1" fillId="0" borderId="0"/>
    <xf numFmtId="166" fontId="1" fillId="0" borderId="0" applyFont="0" applyFill="0" applyBorder="0" applyAlignment="0" applyProtection="0"/>
  </cellStyleXfs>
  <cellXfs count="230">
    <xf numFmtId="0" fontId="0" fillId="0" borderId="0" xfId="0"/>
    <xf numFmtId="0" fontId="2" fillId="0" borderId="0" xfId="2"/>
    <xf numFmtId="0" fontId="1" fillId="0" borderId="0" xfId="3"/>
    <xf numFmtId="0" fontId="1" fillId="0" borderId="0" xfId="3" applyAlignment="1">
      <alignment horizontal="left" vertical="center" indent="2"/>
    </xf>
    <xf numFmtId="0" fontId="2" fillId="0" borderId="0" xfId="2" applyAlignment="1">
      <alignment horizontal="left" vertical="center"/>
    </xf>
    <xf numFmtId="0" fontId="1" fillId="0" borderId="0" xfId="3" applyAlignment="1">
      <alignment horizontal="left" vertical="center"/>
    </xf>
    <xf numFmtId="0" fontId="3" fillId="0" borderId="0" xfId="2" applyFont="1" applyFill="1" applyAlignment="1">
      <alignment horizontal="left" vertical="center"/>
    </xf>
    <xf numFmtId="0" fontId="3" fillId="0" borderId="0" xfId="2" applyFont="1" applyAlignment="1">
      <alignment horizontal="left" vertical="center"/>
    </xf>
    <xf numFmtId="0" fontId="1" fillId="0" borderId="0" xfId="3" quotePrefix="1"/>
    <xf numFmtId="164" fontId="4" fillId="2" borderId="1" xfId="3" quotePrefix="1" applyNumberFormat="1" applyFont="1" applyFill="1" applyBorder="1" applyAlignment="1">
      <alignment horizontal="right"/>
    </xf>
    <xf numFmtId="164" fontId="4" fillId="2" borderId="3" xfId="3" quotePrefix="1" applyNumberFormat="1" applyFont="1" applyFill="1" applyBorder="1" applyAlignment="1">
      <alignment horizontal="right"/>
    </xf>
    <xf numFmtId="164" fontId="4" fillId="2" borderId="2" xfId="3" quotePrefix="1" applyNumberFormat="1" applyFont="1" applyFill="1" applyBorder="1" applyAlignment="1">
      <alignment horizontal="right"/>
    </xf>
    <xf numFmtId="164" fontId="4" fillId="2" borderId="4" xfId="3" quotePrefix="1" applyNumberFormat="1" applyFont="1" applyFill="1" applyBorder="1" applyAlignment="1">
      <alignment horizontal="right"/>
    </xf>
    <xf numFmtId="0" fontId="5" fillId="2" borderId="5" xfId="3" applyFont="1" applyFill="1" applyBorder="1"/>
    <xf numFmtId="0" fontId="4" fillId="2" borderId="2" xfId="3" applyFont="1" applyFill="1" applyBorder="1"/>
    <xf numFmtId="164" fontId="1" fillId="0" borderId="6" xfId="3" quotePrefix="1" applyNumberFormat="1" applyBorder="1" applyAlignment="1">
      <alignment horizontal="right"/>
    </xf>
    <xf numFmtId="164" fontId="1" fillId="0" borderId="7" xfId="3" quotePrefix="1" applyNumberFormat="1" applyBorder="1" applyAlignment="1">
      <alignment horizontal="right"/>
    </xf>
    <xf numFmtId="164" fontId="1" fillId="0" borderId="0" xfId="3" quotePrefix="1" applyNumberFormat="1" applyAlignment="1">
      <alignment horizontal="right"/>
    </xf>
    <xf numFmtId="164" fontId="1" fillId="0" borderId="8" xfId="3" quotePrefix="1" applyNumberFormat="1" applyBorder="1" applyAlignment="1">
      <alignment horizontal="right"/>
    </xf>
    <xf numFmtId="0" fontId="1" fillId="0" borderId="9" xfId="3" applyBorder="1"/>
    <xf numFmtId="164" fontId="1" fillId="2" borderId="6" xfId="3" quotePrefix="1" applyNumberFormat="1" applyFill="1" applyBorder="1" applyAlignment="1">
      <alignment horizontal="right"/>
    </xf>
    <xf numFmtId="164" fontId="1" fillId="2" borderId="7" xfId="3" quotePrefix="1" applyNumberFormat="1" applyFill="1" applyBorder="1" applyAlignment="1">
      <alignment horizontal="right"/>
    </xf>
    <xf numFmtId="164" fontId="1" fillId="2" borderId="0" xfId="3" quotePrefix="1" applyNumberFormat="1" applyFill="1" applyAlignment="1">
      <alignment horizontal="right"/>
    </xf>
    <xf numFmtId="164" fontId="1" fillId="2" borderId="8" xfId="3" quotePrefix="1" applyNumberFormat="1" applyFill="1" applyBorder="1" applyAlignment="1">
      <alignment horizontal="right"/>
    </xf>
    <xf numFmtId="0" fontId="1" fillId="2" borderId="9" xfId="3" applyFill="1" applyBorder="1"/>
    <xf numFmtId="0" fontId="1" fillId="2" borderId="0" xfId="3" applyFill="1"/>
    <xf numFmtId="0" fontId="6" fillId="2" borderId="9" xfId="3" applyFont="1" applyFill="1" applyBorder="1" applyAlignment="1">
      <alignment horizontal="left"/>
    </xf>
    <xf numFmtId="0" fontId="8" fillId="2" borderId="9" xfId="3" applyFont="1" applyFill="1" applyBorder="1" applyAlignment="1">
      <alignment horizontal="left" indent="3"/>
    </xf>
    <xf numFmtId="164" fontId="4" fillId="0" borderId="6" xfId="3" quotePrefix="1" applyNumberFormat="1" applyFont="1" applyBorder="1" applyAlignment="1">
      <alignment horizontal="right"/>
    </xf>
    <xf numFmtId="164" fontId="4" fillId="0" borderId="7" xfId="3" quotePrefix="1" applyNumberFormat="1" applyFont="1" applyBorder="1" applyAlignment="1">
      <alignment horizontal="right"/>
    </xf>
    <xf numFmtId="164" fontId="4" fillId="0" borderId="0" xfId="3" quotePrefix="1" applyNumberFormat="1" applyFont="1" applyAlignment="1">
      <alignment horizontal="right"/>
    </xf>
    <xf numFmtId="164" fontId="4" fillId="0" borderId="8" xfId="3" quotePrefix="1" applyNumberFormat="1" applyFont="1" applyBorder="1" applyAlignment="1">
      <alignment horizontal="right"/>
    </xf>
    <xf numFmtId="0" fontId="5" fillId="0" borderId="9" xfId="3" applyFont="1" applyBorder="1"/>
    <xf numFmtId="0" fontId="4" fillId="0" borderId="0" xfId="3" applyFont="1"/>
    <xf numFmtId="164" fontId="4" fillId="2" borderId="6" xfId="3" quotePrefix="1" applyNumberFormat="1" applyFont="1" applyFill="1" applyBorder="1" applyAlignment="1">
      <alignment horizontal="right"/>
    </xf>
    <xf numFmtId="164" fontId="4" fillId="2" borderId="7" xfId="3" quotePrefix="1" applyNumberFormat="1" applyFont="1" applyFill="1" applyBorder="1" applyAlignment="1">
      <alignment horizontal="right"/>
    </xf>
    <xf numFmtId="164" fontId="4" fillId="2" borderId="0" xfId="3" quotePrefix="1" applyNumberFormat="1" applyFont="1" applyFill="1" applyAlignment="1">
      <alignment horizontal="right"/>
    </xf>
    <xf numFmtId="164" fontId="4" fillId="2" borderId="8" xfId="3" quotePrefix="1" applyNumberFormat="1" applyFont="1" applyFill="1" applyBorder="1" applyAlignment="1">
      <alignment horizontal="right"/>
    </xf>
    <xf numFmtId="0" fontId="5" fillId="2" borderId="9" xfId="3" applyFont="1" applyFill="1" applyBorder="1"/>
    <xf numFmtId="0" fontId="4" fillId="2" borderId="0" xfId="3" applyFont="1" applyFill="1"/>
    <xf numFmtId="0" fontId="1" fillId="2" borderId="29" xfId="3" applyFill="1" applyBorder="1"/>
    <xf numFmtId="0" fontId="1" fillId="0" borderId="9" xfId="3" applyBorder="1" applyAlignment="1">
      <alignment horizontal="left"/>
    </xf>
    <xf numFmtId="0" fontId="10" fillId="0" borderId="9" xfId="3" applyFont="1" applyBorder="1" applyAlignment="1">
      <alignment horizontal="left"/>
    </xf>
    <xf numFmtId="0" fontId="3" fillId="2" borderId="9" xfId="3" quotePrefix="1" applyFont="1" applyFill="1" applyBorder="1" applyAlignment="1">
      <alignment horizontal="left"/>
    </xf>
    <xf numFmtId="0" fontId="10" fillId="2" borderId="9" xfId="3" applyFont="1" applyFill="1" applyBorder="1" applyAlignment="1">
      <alignment horizontal="left"/>
    </xf>
    <xf numFmtId="0" fontId="10" fillId="0" borderId="9" xfId="3" applyFont="1" applyBorder="1"/>
    <xf numFmtId="0" fontId="10" fillId="2" borderId="9" xfId="3" applyFont="1" applyFill="1" applyBorder="1"/>
    <xf numFmtId="164" fontId="4" fillId="2" borderId="10" xfId="3" quotePrefix="1" applyNumberFormat="1" applyFont="1" applyFill="1" applyBorder="1" applyAlignment="1">
      <alignment horizontal="right"/>
    </xf>
    <xf numFmtId="164" fontId="4" fillId="2" borderId="12" xfId="3" quotePrefix="1" applyNumberFormat="1" applyFont="1" applyFill="1" applyBorder="1" applyAlignment="1">
      <alignment horizontal="right"/>
    </xf>
    <xf numFmtId="164" fontId="4" fillId="2" borderId="11" xfId="3" quotePrefix="1" applyNumberFormat="1" applyFont="1" applyFill="1" applyBorder="1" applyAlignment="1">
      <alignment horizontal="right"/>
    </xf>
    <xf numFmtId="164" fontId="4" fillId="2" borderId="13" xfId="3" quotePrefix="1" applyNumberFormat="1" applyFont="1" applyFill="1" applyBorder="1" applyAlignment="1">
      <alignment horizontal="right"/>
    </xf>
    <xf numFmtId="0" fontId="5" fillId="2" borderId="14" xfId="3" applyFont="1" applyFill="1" applyBorder="1"/>
    <xf numFmtId="0" fontId="1" fillId="0" borderId="15" xfId="3" applyBorder="1" applyAlignment="1">
      <alignment horizontal="center"/>
    </xf>
    <xf numFmtId="0" fontId="1" fillId="0" borderId="16" xfId="3" applyBorder="1" applyAlignment="1">
      <alignment horizontal="center"/>
    </xf>
    <xf numFmtId="0" fontId="1" fillId="0" borderId="17" xfId="3" applyBorder="1" applyAlignment="1">
      <alignment horizontal="center"/>
    </xf>
    <xf numFmtId="0" fontId="1" fillId="0" borderId="30" xfId="3" applyBorder="1" applyAlignment="1">
      <alignment horizontal="center"/>
    </xf>
    <xf numFmtId="0" fontId="1" fillId="0" borderId="18" xfId="3" applyBorder="1" applyAlignment="1">
      <alignment horizontal="center"/>
    </xf>
    <xf numFmtId="0" fontId="1" fillId="0" borderId="19" xfId="3" applyBorder="1"/>
    <xf numFmtId="0" fontId="1" fillId="0" borderId="20" xfId="3" applyBorder="1"/>
    <xf numFmtId="0" fontId="1" fillId="0" borderId="0" xfId="3" applyAlignment="1">
      <alignment horizontal="center"/>
    </xf>
    <xf numFmtId="0" fontId="1" fillId="0" borderId="27" xfId="3" applyBorder="1"/>
    <xf numFmtId="0" fontId="4" fillId="0" borderId="28" xfId="3" applyFont="1" applyBorder="1"/>
    <xf numFmtId="165" fontId="1" fillId="0" borderId="0" xfId="3" applyNumberFormat="1"/>
    <xf numFmtId="165" fontId="1" fillId="0" borderId="0" xfId="3" applyNumberFormat="1" applyAlignment="1">
      <alignment horizontal="right"/>
    </xf>
    <xf numFmtId="0" fontId="4" fillId="0" borderId="2" xfId="3" applyFont="1" applyBorder="1"/>
    <xf numFmtId="0" fontId="5" fillId="0" borderId="4" xfId="3" applyFont="1" applyBorder="1"/>
    <xf numFmtId="164" fontId="1" fillId="2" borderId="33" xfId="3" quotePrefix="1" applyNumberFormat="1" applyFill="1" applyBorder="1" applyAlignment="1">
      <alignment horizontal="right"/>
    </xf>
    <xf numFmtId="0" fontId="1" fillId="2" borderId="8" xfId="3" applyFill="1" applyBorder="1"/>
    <xf numFmtId="0" fontId="1" fillId="0" borderId="8" xfId="3" applyBorder="1"/>
    <xf numFmtId="0" fontId="6" fillId="0" borderId="8" xfId="3" applyFont="1" applyBorder="1" applyAlignment="1">
      <alignment horizontal="left"/>
    </xf>
    <xf numFmtId="0" fontId="8" fillId="0" borderId="8" xfId="3" applyFont="1" applyBorder="1" applyAlignment="1">
      <alignment horizontal="left" indent="3"/>
    </xf>
    <xf numFmtId="0" fontId="5" fillId="2" borderId="8" xfId="3" applyFont="1" applyFill="1" applyBorder="1"/>
    <xf numFmtId="0" fontId="5" fillId="0" borderId="8" xfId="3" applyFont="1" applyBorder="1"/>
    <xf numFmtId="0" fontId="1" fillId="2" borderId="34" xfId="3" applyFill="1" applyBorder="1"/>
    <xf numFmtId="0" fontId="1" fillId="0" borderId="8" xfId="3" applyBorder="1" applyAlignment="1">
      <alignment horizontal="left"/>
    </xf>
    <xf numFmtId="0" fontId="1" fillId="2" borderId="8" xfId="3" applyFill="1" applyBorder="1" applyAlignment="1">
      <alignment horizontal="left"/>
    </xf>
    <xf numFmtId="0" fontId="3" fillId="0" borderId="8" xfId="3" quotePrefix="1" applyFont="1" applyBorder="1" applyAlignment="1">
      <alignment horizontal="left"/>
    </xf>
    <xf numFmtId="0" fontId="3" fillId="2" borderId="8" xfId="3" quotePrefix="1" applyFont="1" applyFill="1" applyBorder="1" applyAlignment="1">
      <alignment horizontal="left"/>
    </xf>
    <xf numFmtId="0" fontId="10" fillId="0" borderId="8" xfId="3" applyFont="1" applyBorder="1" applyAlignment="1">
      <alignment horizontal="left"/>
    </xf>
    <xf numFmtId="0" fontId="10" fillId="2" borderId="8" xfId="3" applyFont="1" applyFill="1" applyBorder="1"/>
    <xf numFmtId="0" fontId="1" fillId="0" borderId="34" xfId="3" applyBorder="1"/>
    <xf numFmtId="0" fontId="10" fillId="0" borderId="8" xfId="3" applyFont="1" applyBorder="1"/>
    <xf numFmtId="0" fontId="5" fillId="2" borderId="13" xfId="3" applyFont="1" applyFill="1" applyBorder="1"/>
    <xf numFmtId="0" fontId="1" fillId="0" borderId="22" xfId="3" applyBorder="1" applyAlignment="1">
      <alignment horizontal="center"/>
    </xf>
    <xf numFmtId="0" fontId="1" fillId="0" borderId="36" xfId="3" applyBorder="1"/>
    <xf numFmtId="164" fontId="1" fillId="0" borderId="0" xfId="3" applyNumberFormat="1" applyAlignment="1">
      <alignment horizontal="right"/>
    </xf>
    <xf numFmtId="164" fontId="1" fillId="0" borderId="7" xfId="3" applyNumberFormat="1" applyBorder="1" applyAlignment="1">
      <alignment horizontal="right"/>
    </xf>
    <xf numFmtId="164" fontId="1" fillId="0" borderId="33" xfId="3" applyNumberFormat="1" applyBorder="1" applyAlignment="1">
      <alignment horizontal="right"/>
    </xf>
    <xf numFmtId="164" fontId="1" fillId="2" borderId="33" xfId="3" applyNumberFormat="1" applyFill="1" applyBorder="1" applyAlignment="1">
      <alignment horizontal="right"/>
    </xf>
    <xf numFmtId="164" fontId="1" fillId="2" borderId="0" xfId="3" applyNumberFormat="1" applyFill="1" applyAlignment="1">
      <alignment horizontal="right"/>
    </xf>
    <xf numFmtId="0" fontId="13" fillId="0" borderId="0" xfId="2" applyFont="1" applyFill="1" applyAlignment="1">
      <alignment horizontal="left" vertical="center"/>
    </xf>
    <xf numFmtId="0" fontId="14" fillId="0" borderId="0" xfId="2" applyFont="1" applyFill="1"/>
    <xf numFmtId="0" fontId="3" fillId="0" borderId="0" xfId="2" applyFont="1" applyFill="1"/>
    <xf numFmtId="0" fontId="2" fillId="0" borderId="0" xfId="2" applyFill="1"/>
    <xf numFmtId="0" fontId="3" fillId="0" borderId="0" xfId="3" quotePrefix="1" applyFont="1"/>
    <xf numFmtId="164" fontId="4" fillId="2" borderId="1" xfId="3" applyNumberFormat="1" applyFont="1" applyFill="1" applyBorder="1" applyAlignment="1">
      <alignment horizontal="right"/>
    </xf>
    <xf numFmtId="164" fontId="4" fillId="2" borderId="2" xfId="3" applyNumberFormat="1" applyFont="1" applyFill="1" applyBorder="1" applyAlignment="1">
      <alignment horizontal="right"/>
    </xf>
    <xf numFmtId="164" fontId="4" fillId="2" borderId="3" xfId="3" applyNumberFormat="1" applyFont="1" applyFill="1" applyBorder="1" applyAlignment="1">
      <alignment horizontal="right"/>
    </xf>
    <xf numFmtId="164" fontId="4" fillId="2" borderId="32" xfId="3" applyNumberFormat="1" applyFont="1" applyFill="1" applyBorder="1" applyAlignment="1">
      <alignment horizontal="right"/>
    </xf>
    <xf numFmtId="0" fontId="5" fillId="2" borderId="4" xfId="3" applyFont="1" applyFill="1" applyBorder="1"/>
    <xf numFmtId="164" fontId="1" fillId="0" borderId="6" xfId="3" applyNumberFormat="1" applyBorder="1" applyAlignment="1">
      <alignment horizontal="right"/>
    </xf>
    <xf numFmtId="164" fontId="1" fillId="2" borderId="6" xfId="3" applyNumberFormat="1" applyFill="1" applyBorder="1" applyAlignment="1">
      <alignment horizontal="right"/>
    </xf>
    <xf numFmtId="164" fontId="1" fillId="2" borderId="7" xfId="3" applyNumberFormat="1" applyFill="1" applyBorder="1" applyAlignment="1">
      <alignment horizontal="right"/>
    </xf>
    <xf numFmtId="0" fontId="6" fillId="2" borderId="8" xfId="3" applyFont="1" applyFill="1" applyBorder="1" applyAlignment="1">
      <alignment horizontal="left"/>
    </xf>
    <xf numFmtId="0" fontId="8" fillId="2" borderId="8" xfId="3" applyFont="1" applyFill="1" applyBorder="1" applyAlignment="1">
      <alignment horizontal="left" indent="3"/>
    </xf>
    <xf numFmtId="164" fontId="4" fillId="0" borderId="6" xfId="3" applyNumberFormat="1" applyFont="1" applyBorder="1" applyAlignment="1">
      <alignment horizontal="right"/>
    </xf>
    <xf numFmtId="164" fontId="4" fillId="0" borderId="0" xfId="3" applyNumberFormat="1" applyFont="1" applyAlignment="1">
      <alignment horizontal="right"/>
    </xf>
    <xf numFmtId="164" fontId="4" fillId="0" borderId="7" xfId="3" applyNumberFormat="1" applyFont="1" applyBorder="1" applyAlignment="1">
      <alignment horizontal="right"/>
    </xf>
    <xf numFmtId="164" fontId="4" fillId="0" borderId="33" xfId="3" applyNumberFormat="1" applyFont="1" applyBorder="1" applyAlignment="1">
      <alignment horizontal="right"/>
    </xf>
    <xf numFmtId="164" fontId="4" fillId="2" borderId="6" xfId="3" applyNumberFormat="1" applyFont="1" applyFill="1" applyBorder="1" applyAlignment="1">
      <alignment horizontal="right"/>
    </xf>
    <xf numFmtId="164" fontId="4" fillId="2" borderId="0" xfId="3" applyNumberFormat="1" applyFont="1" applyFill="1" applyAlignment="1">
      <alignment horizontal="right"/>
    </xf>
    <xf numFmtId="164" fontId="4" fillId="2" borderId="7" xfId="3" applyNumberFormat="1" applyFont="1" applyFill="1" applyBorder="1" applyAlignment="1">
      <alignment horizontal="right"/>
    </xf>
    <xf numFmtId="164" fontId="4" fillId="2" borderId="33" xfId="3" applyNumberFormat="1" applyFont="1" applyFill="1" applyBorder="1" applyAlignment="1">
      <alignment horizontal="right"/>
    </xf>
    <xf numFmtId="164" fontId="4" fillId="2" borderId="10" xfId="3" applyNumberFormat="1" applyFont="1" applyFill="1" applyBorder="1" applyAlignment="1">
      <alignment horizontal="right"/>
    </xf>
    <xf numFmtId="164" fontId="4" fillId="2" borderId="12" xfId="3" applyNumberFormat="1" applyFont="1" applyFill="1" applyBorder="1" applyAlignment="1">
      <alignment horizontal="right"/>
    </xf>
    <xf numFmtId="164" fontId="4" fillId="2" borderId="35" xfId="3" applyNumberFormat="1" applyFont="1" applyFill="1" applyBorder="1" applyAlignment="1">
      <alignment horizontal="right"/>
    </xf>
    <xf numFmtId="164" fontId="4" fillId="0" borderId="1" xfId="3" applyNumberFormat="1" applyFont="1" applyBorder="1" applyAlignment="1">
      <alignment horizontal="right"/>
    </xf>
    <xf numFmtId="164" fontId="4" fillId="0" borderId="3" xfId="3" applyNumberFormat="1" applyFont="1" applyBorder="1" applyAlignment="1">
      <alignment horizontal="right"/>
    </xf>
    <xf numFmtId="164" fontId="4" fillId="0" borderId="32" xfId="3" applyNumberFormat="1" applyFont="1" applyBorder="1" applyAlignment="1">
      <alignment horizontal="right"/>
    </xf>
    <xf numFmtId="164" fontId="4" fillId="0" borderId="37" xfId="3" applyNumberFormat="1" applyFont="1" applyBorder="1" applyAlignment="1">
      <alignment horizontal="right"/>
    </xf>
    <xf numFmtId="164" fontId="4" fillId="0" borderId="2" xfId="3" applyNumberFormat="1" applyFont="1" applyBorder="1" applyAlignment="1">
      <alignment horizontal="right"/>
    </xf>
    <xf numFmtId="164" fontId="1" fillId="2" borderId="31" xfId="3" applyNumberFormat="1" applyFill="1" applyBorder="1" applyAlignment="1">
      <alignment horizontal="right"/>
    </xf>
    <xf numFmtId="164" fontId="1" fillId="0" borderId="31" xfId="3" applyNumberFormat="1" applyBorder="1" applyAlignment="1">
      <alignment horizontal="right"/>
    </xf>
    <xf numFmtId="164" fontId="4" fillId="2" borderId="31" xfId="3" applyNumberFormat="1" applyFont="1" applyFill="1" applyBorder="1" applyAlignment="1">
      <alignment horizontal="right"/>
    </xf>
    <xf numFmtId="164" fontId="4" fillId="0" borderId="31" xfId="3" applyNumberFormat="1" applyFont="1" applyBorder="1" applyAlignment="1">
      <alignment horizontal="right"/>
    </xf>
    <xf numFmtId="164" fontId="4" fillId="2" borderId="39" xfId="3" applyNumberFormat="1" applyFont="1" applyFill="1" applyBorder="1" applyAlignment="1">
      <alignment horizontal="right"/>
    </xf>
    <xf numFmtId="164" fontId="4" fillId="2" borderId="40" xfId="3" applyNumberFormat="1" applyFont="1" applyFill="1" applyBorder="1" applyAlignment="1">
      <alignment horizontal="right"/>
    </xf>
    <xf numFmtId="164" fontId="4" fillId="2" borderId="41" xfId="3" applyNumberFormat="1" applyFont="1" applyFill="1" applyBorder="1" applyAlignment="1">
      <alignment horizontal="right"/>
    </xf>
    <xf numFmtId="164" fontId="4" fillId="2" borderId="42" xfId="3" applyNumberFormat="1" applyFont="1" applyFill="1" applyBorder="1" applyAlignment="1">
      <alignment horizontal="right"/>
    </xf>
    <xf numFmtId="164" fontId="4" fillId="2" borderId="28" xfId="3" applyNumberFormat="1" applyFont="1" applyFill="1" applyBorder="1" applyAlignment="1">
      <alignment horizontal="right"/>
    </xf>
    <xf numFmtId="0" fontId="1" fillId="0" borderId="43" xfId="3" applyBorder="1" applyAlignment="1">
      <alignment horizontal="center"/>
    </xf>
    <xf numFmtId="0" fontId="1" fillId="0" borderId="44" xfId="3" applyBorder="1" applyAlignment="1">
      <alignment horizontal="center"/>
    </xf>
    <xf numFmtId="0" fontId="1" fillId="0" borderId="45" xfId="3" applyBorder="1" applyAlignment="1">
      <alignment horizontal="center"/>
    </xf>
    <xf numFmtId="0" fontId="1" fillId="0" borderId="38" xfId="3" applyBorder="1" applyAlignment="1">
      <alignment horizontal="center"/>
    </xf>
    <xf numFmtId="0" fontId="1" fillId="0" borderId="46" xfId="3" applyBorder="1" applyAlignment="1">
      <alignment horizontal="center"/>
    </xf>
    <xf numFmtId="0" fontId="4" fillId="0" borderId="0" xfId="3" applyFont="1" applyAlignment="1">
      <alignment horizontal="center"/>
    </xf>
    <xf numFmtId="0" fontId="16" fillId="0" borderId="0" xfId="3" applyFont="1"/>
    <xf numFmtId="0" fontId="10" fillId="0" borderId="0" xfId="3" applyFont="1"/>
    <xf numFmtId="164" fontId="4" fillId="0" borderId="0" xfId="4" applyNumberFormat="1" applyFont="1" applyFill="1" applyBorder="1" applyAlignment="1">
      <alignment horizontal="right"/>
    </xf>
    <xf numFmtId="0" fontId="12" fillId="0" borderId="0" xfId="3" applyFont="1"/>
    <xf numFmtId="0" fontId="4" fillId="0" borderId="0" xfId="3" applyFont="1" applyAlignment="1">
      <alignment horizontal="right"/>
    </xf>
    <xf numFmtId="164" fontId="1" fillId="2" borderId="1" xfId="3" applyNumberFormat="1" applyFill="1" applyBorder="1" applyAlignment="1">
      <alignment horizontal="right"/>
    </xf>
    <xf numFmtId="164" fontId="1" fillId="2" borderId="3" xfId="3" applyNumberFormat="1" applyFill="1" applyBorder="1" applyAlignment="1">
      <alignment horizontal="right"/>
    </xf>
    <xf numFmtId="164" fontId="1" fillId="2" borderId="2" xfId="3" applyNumberFormat="1" applyFill="1" applyBorder="1" applyAlignment="1">
      <alignment horizontal="right"/>
    </xf>
    <xf numFmtId="164" fontId="1" fillId="2" borderId="4" xfId="3" applyNumberFormat="1" applyFill="1" applyBorder="1" applyAlignment="1">
      <alignment horizontal="right"/>
    </xf>
    <xf numFmtId="0" fontId="3" fillId="2" borderId="47" xfId="3" applyFont="1" applyFill="1" applyBorder="1" applyAlignment="1">
      <alignment horizontal="left" indent="4"/>
    </xf>
    <xf numFmtId="0" fontId="1" fillId="2" borderId="48" xfId="3" applyFill="1" applyBorder="1" applyAlignment="1">
      <alignment horizontal="right"/>
    </xf>
    <xf numFmtId="164" fontId="1" fillId="0" borderId="8" xfId="3" applyNumberFormat="1" applyBorder="1" applyAlignment="1">
      <alignment horizontal="right"/>
    </xf>
    <xf numFmtId="0" fontId="1" fillId="0" borderId="34" xfId="3" applyBorder="1" applyAlignment="1">
      <alignment horizontal="left" indent="4"/>
    </xf>
    <xf numFmtId="0" fontId="1" fillId="0" borderId="0" xfId="3" applyAlignment="1">
      <alignment horizontal="right"/>
    </xf>
    <xf numFmtId="164" fontId="1" fillId="2" borderId="8" xfId="3" applyNumberFormat="1" applyFill="1" applyBorder="1" applyAlignment="1">
      <alignment horizontal="right"/>
    </xf>
    <xf numFmtId="0" fontId="1" fillId="2" borderId="34" xfId="3" applyFill="1" applyBorder="1" applyAlignment="1">
      <alignment horizontal="left" indent="8"/>
    </xf>
    <xf numFmtId="0" fontId="1" fillId="2" borderId="0" xfId="3" applyFill="1" applyAlignment="1">
      <alignment horizontal="right"/>
    </xf>
    <xf numFmtId="0" fontId="10" fillId="2" borderId="34" xfId="3" applyFont="1" applyFill="1" applyBorder="1" applyAlignment="1">
      <alignment horizontal="left" indent="4"/>
    </xf>
    <xf numFmtId="0" fontId="1" fillId="2" borderId="34" xfId="3" applyFill="1" applyBorder="1" applyAlignment="1">
      <alignment horizontal="left" indent="4"/>
    </xf>
    <xf numFmtId="0" fontId="1" fillId="0" borderId="34" xfId="3" applyBorder="1" applyAlignment="1">
      <alignment horizontal="left" indent="2"/>
    </xf>
    <xf numFmtId="164" fontId="4" fillId="2" borderId="8" xfId="3" applyNumberFormat="1" applyFont="1" applyFill="1" applyBorder="1" applyAlignment="1">
      <alignment horizontal="right"/>
    </xf>
    <xf numFmtId="0" fontId="4" fillId="2" borderId="34" xfId="3" applyFont="1" applyFill="1" applyBorder="1" applyAlignment="1">
      <alignment horizontal="left" indent="2"/>
    </xf>
    <xf numFmtId="0" fontId="4" fillId="2" borderId="0" xfId="3" applyFont="1" applyFill="1" applyAlignment="1">
      <alignment horizontal="right"/>
    </xf>
    <xf numFmtId="164" fontId="4" fillId="0" borderId="8" xfId="3" applyNumberFormat="1" applyFont="1" applyBorder="1" applyAlignment="1">
      <alignment horizontal="right"/>
    </xf>
    <xf numFmtId="0" fontId="4" fillId="0" borderId="34" xfId="3" applyFont="1" applyBorder="1" applyAlignment="1">
      <alignment horizontal="left"/>
    </xf>
    <xf numFmtId="0" fontId="12" fillId="2" borderId="34" xfId="3" applyFont="1" applyFill="1" applyBorder="1"/>
    <xf numFmtId="0" fontId="4" fillId="2" borderId="49" xfId="3" applyFont="1" applyFill="1" applyBorder="1" applyAlignment="1">
      <alignment horizontal="right"/>
    </xf>
    <xf numFmtId="0" fontId="1" fillId="0" borderId="49" xfId="3" applyBorder="1" applyAlignment="1">
      <alignment horizontal="right"/>
    </xf>
    <xf numFmtId="0" fontId="1" fillId="2" borderId="49" xfId="3" applyFill="1" applyBorder="1" applyAlignment="1">
      <alignment horizontal="right"/>
    </xf>
    <xf numFmtId="164" fontId="1" fillId="0" borderId="50" xfId="3" applyNumberFormat="1" applyBorder="1" applyAlignment="1">
      <alignment horizontal="right"/>
    </xf>
    <xf numFmtId="0" fontId="10" fillId="0" borderId="34" xfId="3" applyFont="1" applyBorder="1"/>
    <xf numFmtId="0" fontId="4" fillId="2" borderId="34" xfId="3" applyFont="1" applyFill="1" applyBorder="1"/>
    <xf numFmtId="0" fontId="4" fillId="0" borderId="34" xfId="3" applyFont="1" applyBorder="1"/>
    <xf numFmtId="0" fontId="4" fillId="0" borderId="49" xfId="3" applyFont="1" applyBorder="1" applyAlignment="1">
      <alignment horizontal="right"/>
    </xf>
    <xf numFmtId="0" fontId="10" fillId="2" borderId="34" xfId="3" applyFont="1" applyFill="1" applyBorder="1"/>
    <xf numFmtId="0" fontId="4" fillId="0" borderId="8" xfId="3" applyFont="1" applyBorder="1"/>
    <xf numFmtId="0" fontId="4" fillId="2" borderId="8" xfId="3" applyFont="1" applyFill="1" applyBorder="1"/>
    <xf numFmtId="164" fontId="4" fillId="2" borderId="51" xfId="3" applyNumberFormat="1" applyFont="1" applyFill="1" applyBorder="1" applyAlignment="1">
      <alignment horizontal="right"/>
    </xf>
    <xf numFmtId="0" fontId="4" fillId="2" borderId="49" xfId="3" applyFont="1" applyFill="1" applyBorder="1"/>
    <xf numFmtId="0" fontId="1" fillId="0" borderId="52" xfId="3" applyBorder="1" applyAlignment="1">
      <alignment horizontal="center"/>
    </xf>
    <xf numFmtId="0" fontId="1" fillId="0" borderId="53" xfId="3" applyBorder="1" applyAlignment="1">
      <alignment horizontal="center"/>
    </xf>
    <xf numFmtId="0" fontId="1" fillId="0" borderId="54" xfId="3" applyBorder="1" applyAlignment="1">
      <alignment horizontal="center"/>
    </xf>
    <xf numFmtId="0" fontId="1" fillId="0" borderId="55" xfId="3" applyBorder="1" applyAlignment="1">
      <alignment horizontal="center"/>
    </xf>
    <xf numFmtId="0" fontId="1" fillId="0" borderId="56" xfId="3" applyBorder="1" applyAlignment="1">
      <alignment horizontal="center"/>
    </xf>
    <xf numFmtId="0" fontId="1" fillId="0" borderId="57" xfId="3" applyBorder="1" applyAlignment="1">
      <alignment horizontal="center"/>
    </xf>
    <xf numFmtId="0" fontId="1" fillId="0" borderId="58" xfId="3" applyBorder="1" applyAlignment="1">
      <alignment horizontal="center"/>
    </xf>
    <xf numFmtId="0" fontId="1" fillId="0" borderId="59" xfId="3" applyBorder="1"/>
    <xf numFmtId="0" fontId="1" fillId="0" borderId="60" xfId="3" applyBorder="1"/>
    <xf numFmtId="0" fontId="1" fillId="0" borderId="23" xfId="3" applyBorder="1" applyAlignment="1">
      <alignment horizontal="center"/>
    </xf>
    <xf numFmtId="0" fontId="14" fillId="0" borderId="0" xfId="2" applyFont="1" applyAlignment="1">
      <alignment horizontal="left" vertical="center"/>
    </xf>
    <xf numFmtId="0" fontId="17" fillId="0" borderId="0" xfId="3" applyFont="1"/>
    <xf numFmtId="164" fontId="4" fillId="0" borderId="1" xfId="4" applyNumberFormat="1" applyFont="1" applyFill="1" applyBorder="1" applyAlignment="1">
      <alignment horizontal="right"/>
    </xf>
    <xf numFmtId="164" fontId="4" fillId="0" borderId="37" xfId="4" applyNumberFormat="1" applyFont="1" applyFill="1" applyBorder="1" applyAlignment="1">
      <alignment horizontal="right"/>
    </xf>
    <xf numFmtId="164" fontId="4" fillId="0" borderId="2" xfId="4" applyNumberFormat="1" applyFont="1" applyFill="1" applyBorder="1" applyAlignment="1">
      <alignment horizontal="right"/>
    </xf>
    <xf numFmtId="164" fontId="4" fillId="0" borderId="3" xfId="4" applyNumberFormat="1" applyFont="1" applyFill="1" applyBorder="1" applyAlignment="1">
      <alignment horizontal="right"/>
    </xf>
    <xf numFmtId="164" fontId="4" fillId="0" borderId="4" xfId="4" applyNumberFormat="1" applyFont="1" applyFill="1" applyBorder="1" applyAlignment="1">
      <alignment horizontal="right"/>
    </xf>
    <xf numFmtId="0" fontId="12" fillId="0" borderId="47" xfId="3" applyFont="1" applyBorder="1"/>
    <xf numFmtId="0" fontId="4" fillId="0" borderId="60" xfId="3" applyFont="1" applyBorder="1" applyAlignment="1">
      <alignment horizontal="right"/>
    </xf>
    <xf numFmtId="164" fontId="4" fillId="0" borderId="31" xfId="3" quotePrefix="1" applyNumberFormat="1" applyFont="1" applyBorder="1" applyAlignment="1">
      <alignment horizontal="right"/>
    </xf>
    <xf numFmtId="164" fontId="1" fillId="0" borderId="65" xfId="3" applyNumberFormat="1" applyBorder="1" applyAlignment="1">
      <alignment horizontal="right"/>
    </xf>
    <xf numFmtId="164" fontId="1" fillId="2" borderId="65" xfId="3" applyNumberFormat="1" applyFill="1" applyBorder="1" applyAlignment="1">
      <alignment horizontal="right"/>
    </xf>
    <xf numFmtId="164" fontId="1" fillId="2" borderId="65" xfId="3" quotePrefix="1" applyNumberFormat="1" applyFill="1" applyBorder="1" applyAlignment="1">
      <alignment horizontal="right"/>
    </xf>
    <xf numFmtId="164" fontId="1" fillId="2" borderId="31" xfId="3" quotePrefix="1" applyNumberFormat="1" applyFill="1" applyBorder="1" applyAlignment="1">
      <alignment horizontal="right"/>
    </xf>
    <xf numFmtId="164" fontId="4" fillId="0" borderId="65" xfId="3" applyNumberFormat="1" applyFont="1" applyBorder="1" applyAlignment="1">
      <alignment horizontal="right"/>
    </xf>
    <xf numFmtId="164" fontId="4" fillId="2" borderId="65" xfId="3" applyNumberFormat="1" applyFont="1" applyFill="1" applyBorder="1" applyAlignment="1">
      <alignment horizontal="right"/>
    </xf>
    <xf numFmtId="164" fontId="4" fillId="2" borderId="66" xfId="3" applyNumberFormat="1" applyFont="1" applyFill="1" applyBorder="1" applyAlignment="1">
      <alignment horizontal="right"/>
    </xf>
    <xf numFmtId="0" fontId="1" fillId="0" borderId="67" xfId="3" applyBorder="1" applyAlignment="1">
      <alignment horizontal="center"/>
    </xf>
    <xf numFmtId="0" fontId="1" fillId="0" borderId="21" xfId="3" applyBorder="1" applyAlignment="1">
      <alignment horizontal="center"/>
    </xf>
    <xf numFmtId="165" fontId="1" fillId="0" borderId="0" xfId="3" applyNumberFormat="1" applyAlignment="1">
      <alignment horizontal="right"/>
    </xf>
    <xf numFmtId="0" fontId="1" fillId="0" borderId="64" xfId="3" applyBorder="1" applyAlignment="1">
      <alignment horizontal="center"/>
    </xf>
    <xf numFmtId="0" fontId="1" fillId="0" borderId="61" xfId="3" applyBorder="1" applyAlignment="1">
      <alignment horizontal="center"/>
    </xf>
    <xf numFmtId="0" fontId="1" fillId="0" borderId="23" xfId="3" applyBorder="1" applyAlignment="1">
      <alignment horizontal="center"/>
    </xf>
    <xf numFmtId="0" fontId="1" fillId="0" borderId="22" xfId="3" applyBorder="1" applyAlignment="1">
      <alignment horizontal="center"/>
    </xf>
    <xf numFmtId="0" fontId="1" fillId="0" borderId="21" xfId="3" applyBorder="1" applyAlignment="1">
      <alignment horizontal="center"/>
    </xf>
    <xf numFmtId="165" fontId="1" fillId="0" borderId="0" xfId="3" applyNumberFormat="1" applyAlignment="1">
      <alignment horizontal="right"/>
    </xf>
    <xf numFmtId="0" fontId="4" fillId="0" borderId="0" xfId="3" applyFont="1" applyAlignment="1">
      <alignment horizontal="center"/>
    </xf>
    <xf numFmtId="0" fontId="1" fillId="0" borderId="26" xfId="3" applyBorder="1" applyAlignment="1">
      <alignment horizontal="center"/>
    </xf>
    <xf numFmtId="0" fontId="1" fillId="0" borderId="25" xfId="3" applyBorder="1" applyAlignment="1">
      <alignment horizontal="center"/>
    </xf>
    <xf numFmtId="0" fontId="1" fillId="0" borderId="24" xfId="3" applyBorder="1" applyAlignment="1">
      <alignment horizontal="center"/>
    </xf>
    <xf numFmtId="0" fontId="4" fillId="0" borderId="2" xfId="3" applyFont="1" applyBorder="1" applyAlignment="1">
      <alignment horizontal="center"/>
    </xf>
    <xf numFmtId="0" fontId="3" fillId="0" borderId="0" xfId="2" applyFont="1" applyFill="1" applyAlignment="1">
      <alignment horizontal="left" vertical="center" wrapText="1"/>
    </xf>
    <xf numFmtId="0" fontId="2" fillId="0" borderId="0" xfId="2" applyFill="1" applyAlignment="1">
      <alignment horizontal="left" vertical="center" wrapText="1"/>
    </xf>
    <xf numFmtId="0" fontId="2" fillId="0" borderId="0" xfId="2" applyAlignment="1">
      <alignment horizontal="left" wrapText="1"/>
    </xf>
    <xf numFmtId="0" fontId="1" fillId="0" borderId="0" xfId="3" applyAlignment="1">
      <alignment horizontal="left" wrapText="1"/>
    </xf>
    <xf numFmtId="0" fontId="2" fillId="0" borderId="0" xfId="2" applyAlignment="1">
      <alignment horizontal="left" vertical="center" wrapText="1"/>
    </xf>
    <xf numFmtId="0" fontId="2" fillId="0" borderId="0" xfId="2" applyFill="1" applyAlignment="1">
      <alignment horizontal="left" wrapText="1"/>
    </xf>
    <xf numFmtId="0" fontId="3" fillId="0" borderId="0" xfId="2" applyFont="1" applyFill="1" applyAlignment="1">
      <alignment horizontal="left" wrapText="1"/>
    </xf>
    <xf numFmtId="0" fontId="1" fillId="0" borderId="16" xfId="3" applyBorder="1" applyAlignment="1">
      <alignment horizontal="center"/>
    </xf>
    <xf numFmtId="0" fontId="1" fillId="0" borderId="64" xfId="3" applyBorder="1" applyAlignment="1">
      <alignment horizontal="center"/>
    </xf>
    <xf numFmtId="0" fontId="1" fillId="0" borderId="62" xfId="3" applyBorder="1" applyAlignment="1">
      <alignment horizontal="center"/>
    </xf>
    <xf numFmtId="0" fontId="1" fillId="0" borderId="63" xfId="3" applyBorder="1" applyAlignment="1">
      <alignment horizontal="center"/>
    </xf>
    <xf numFmtId="0" fontId="1" fillId="0" borderId="61" xfId="3" applyBorder="1" applyAlignment="1">
      <alignment horizontal="center"/>
    </xf>
    <xf numFmtId="0" fontId="1" fillId="0" borderId="30" xfId="3" applyBorder="1" applyAlignment="1">
      <alignment horizontal="center"/>
    </xf>
    <xf numFmtId="0" fontId="1" fillId="0" borderId="68" xfId="3" applyBorder="1" applyAlignment="1">
      <alignment horizontal="center"/>
    </xf>
  </cellXfs>
  <cellStyles count="5">
    <cellStyle name="Comma 2" xfId="4" xr:uid="{124EDE0A-0067-264A-A187-12C7EB690E0D}"/>
    <cellStyle name="Hyperlink" xfId="2" builtinId="8"/>
    <cellStyle name="Normal" xfId="0" builtinId="0"/>
    <cellStyle name="Normal 14" xfId="3" xr:uid="{5DC75571-5C88-AB44-B768-83DDC80E4224}"/>
    <cellStyle name="Normal 2" xfId="1" xr:uid="{9E3C0F74-D088-FB48-A744-33AA948A3B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7" Type="http://schemas.openxmlformats.org/officeDocument/2006/relationships/customProperty" Target="../customProperty1.bin"/><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08" TargetMode="External"/><Relationship Id="rId4" Type="http://schemas.openxmlformats.org/officeDocument/2006/relationships/hyperlink" Target="https://www.bea.gov/help/faq/12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7" Type="http://schemas.openxmlformats.org/officeDocument/2006/relationships/printerSettings" Target="../printerSettings/printerSettings2.bin"/><Relationship Id="rId2" Type="http://schemas.openxmlformats.org/officeDocument/2006/relationships/hyperlink" Target="https://www.bea.gov/help/faq/1408"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7" Type="http://schemas.openxmlformats.org/officeDocument/2006/relationships/customProperty" Target="../customProperty2.bin"/><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3.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7" Type="http://schemas.openxmlformats.org/officeDocument/2006/relationships/customProperty" Target="../customProperty3.bin"/><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4.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7.xml.rels><?xml version="1.0" encoding="UTF-8" standalone="yes"?>
<Relationships xmlns="http://schemas.openxmlformats.org/package/2006/relationships"><Relationship Id="rId8" Type="http://schemas.openxmlformats.org/officeDocument/2006/relationships/customProperty" Target="../customProperty4.bin"/><Relationship Id="rId3" Type="http://schemas.openxmlformats.org/officeDocument/2006/relationships/hyperlink" Target="https://www.bea.gov/help/faq/1408" TargetMode="External"/><Relationship Id="rId7" Type="http://schemas.openxmlformats.org/officeDocument/2006/relationships/printerSettings" Target="../printerSettings/printerSettings5.bin"/><Relationship Id="rId2" Type="http://schemas.openxmlformats.org/officeDocument/2006/relationships/hyperlink" Target="https://www.bea.gov/help/faq/1415"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0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bea.gov/help/faq/1464"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63"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61"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customProperty" Target="../customProperty5.bin"/><Relationship Id="rId4" Type="http://schemas.openxmlformats.org/officeDocument/2006/relationships/hyperlink" Target="https://www.bea.gov/help/faq/1409" TargetMode="External"/><Relationship Id="rId9"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64"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63"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61"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customProperty" Target="../customProperty6.bin"/><Relationship Id="rId4" Type="http://schemas.openxmlformats.org/officeDocument/2006/relationships/hyperlink" Target="https://www.bea.gov/help/faq/1409"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201CC-25E5-4342-9A4B-098E67AC7D21}">
  <dimension ref="A1:D25"/>
  <sheetViews>
    <sheetView workbookViewId="0">
      <selection activeCell="E25" sqref="E25"/>
    </sheetView>
  </sheetViews>
  <sheetFormatPr baseColWidth="10" defaultRowHeight="16" x14ac:dyDescent="0.2"/>
  <cols>
    <col min="3" max="3" width="16.83203125" customWidth="1"/>
    <col min="4" max="4" width="17.5" customWidth="1"/>
    <col min="5" max="5" width="21" customWidth="1"/>
  </cols>
  <sheetData>
    <row r="1" spans="1:4" x14ac:dyDescent="0.2">
      <c r="A1" t="s">
        <v>0</v>
      </c>
      <c r="B1" t="s">
        <v>1</v>
      </c>
      <c r="C1" t="s">
        <v>2</v>
      </c>
      <c r="D1" t="s">
        <v>155</v>
      </c>
    </row>
    <row r="2" spans="1:4" x14ac:dyDescent="0.2">
      <c r="A2">
        <v>2020</v>
      </c>
      <c r="B2">
        <v>4</v>
      </c>
      <c r="C2">
        <f>'June 2020'!F40</f>
        <v>2588.4</v>
      </c>
      <c r="D2">
        <f>'June 2020'!F17+'June 2020'!F20</f>
        <v>97.9</v>
      </c>
    </row>
    <row r="3" spans="1:4" x14ac:dyDescent="0.2">
      <c r="A3">
        <v>2020</v>
      </c>
      <c r="B3">
        <v>5</v>
      </c>
      <c r="C3">
        <f>'June 2020'!G40</f>
        <v>605.79999999999995</v>
      </c>
      <c r="D3">
        <f>'June 2020'!G17+'June 2020'!G20</f>
        <v>247.4</v>
      </c>
    </row>
    <row r="4" spans="1:4" x14ac:dyDescent="0.2">
      <c r="A4">
        <v>2020</v>
      </c>
      <c r="B4">
        <v>6</v>
      </c>
      <c r="C4">
        <f>'June 2020'!H40</f>
        <v>40.200000000000003</v>
      </c>
      <c r="D4">
        <f>'June 2020'!H17+'June 2020'!H20</f>
        <v>302.3</v>
      </c>
    </row>
    <row r="5" spans="1:4" x14ac:dyDescent="0.2">
      <c r="A5">
        <v>2020</v>
      </c>
      <c r="B5">
        <v>7</v>
      </c>
      <c r="C5">
        <f>'December 2020'!C42</f>
        <v>32.799999999999997</v>
      </c>
      <c r="D5">
        <f>'December 2020'!C18+'December 2020'!C21</f>
        <v>304.5</v>
      </c>
    </row>
    <row r="6" spans="1:4" x14ac:dyDescent="0.2">
      <c r="A6">
        <v>2020</v>
      </c>
      <c r="B6">
        <v>8</v>
      </c>
      <c r="C6">
        <f>'December 2020'!D42</f>
        <v>9</v>
      </c>
      <c r="D6">
        <f>'December 2020'!D18+'December 2020'!D21</f>
        <v>306.59999999999997</v>
      </c>
    </row>
    <row r="7" spans="1:4" x14ac:dyDescent="0.2">
      <c r="A7">
        <v>2020</v>
      </c>
      <c r="B7">
        <v>9</v>
      </c>
      <c r="C7">
        <f>'December 2020'!E42</f>
        <v>4.8</v>
      </c>
      <c r="D7">
        <f>'December 2020'!E18+'December 2020'!E21</f>
        <v>307.59999999999997</v>
      </c>
    </row>
    <row r="8" spans="1:4" x14ac:dyDescent="0.2">
      <c r="A8">
        <v>2020</v>
      </c>
      <c r="B8">
        <v>10</v>
      </c>
      <c r="C8">
        <f>'December 2020'!F42</f>
        <v>14.1</v>
      </c>
      <c r="D8">
        <f>'December 2020'!F18+'December 2020'!F21</f>
        <v>209.70000000000002</v>
      </c>
    </row>
    <row r="9" spans="1:4" x14ac:dyDescent="0.2">
      <c r="A9">
        <v>2020</v>
      </c>
      <c r="B9">
        <v>11</v>
      </c>
      <c r="C9">
        <f>'December 2020'!G42</f>
        <v>1.1000000000000001</v>
      </c>
      <c r="D9">
        <f>'December 2020'!G18+'December 2020'!G21</f>
        <v>60.199999999999996</v>
      </c>
    </row>
    <row r="10" spans="1:4" x14ac:dyDescent="0.2">
      <c r="A10">
        <v>2020</v>
      </c>
      <c r="B10">
        <v>12</v>
      </c>
      <c r="C10">
        <f>'December 2020'!H42</f>
        <v>0</v>
      </c>
      <c r="D10">
        <f>'December 2020'!H18+'December 2020'!H21</f>
        <v>6.4</v>
      </c>
    </row>
    <row r="11" spans="1:4" x14ac:dyDescent="0.2">
      <c r="A11">
        <v>2021</v>
      </c>
      <c r="B11">
        <v>1</v>
      </c>
      <c r="C11">
        <f>'June 2021'!C42</f>
        <v>1660.9</v>
      </c>
      <c r="D11">
        <f>'June 2021'!C18+'June 2021'!C21</f>
        <v>29.7</v>
      </c>
    </row>
    <row r="12" spans="1:4" x14ac:dyDescent="0.2">
      <c r="A12">
        <v>2021</v>
      </c>
      <c r="B12">
        <v>2</v>
      </c>
      <c r="C12">
        <f>'June 2021'!D42</f>
        <v>95.9</v>
      </c>
      <c r="D12">
        <f>'June 2021'!D18+'June 2021'!D21</f>
        <v>83.3</v>
      </c>
    </row>
    <row r="13" spans="1:4" x14ac:dyDescent="0.2">
      <c r="A13">
        <v>2021</v>
      </c>
      <c r="B13">
        <v>3</v>
      </c>
      <c r="C13">
        <f>'June 2021'!E42</f>
        <v>4044.2</v>
      </c>
      <c r="D13">
        <f>'June 2021'!E18+'June 2021'!E21</f>
        <v>131.9</v>
      </c>
    </row>
    <row r="14" spans="1:4" x14ac:dyDescent="0.2">
      <c r="A14">
        <v>2021</v>
      </c>
      <c r="B14">
        <v>4</v>
      </c>
      <c r="C14">
        <f>'June 2021'!F42</f>
        <v>688</v>
      </c>
      <c r="D14">
        <f>'June 2021'!F18+'June 2021'!F21</f>
        <v>174.1</v>
      </c>
    </row>
    <row r="15" spans="1:4" x14ac:dyDescent="0.2">
      <c r="A15">
        <v>2021</v>
      </c>
      <c r="B15">
        <v>5</v>
      </c>
      <c r="C15">
        <f>'June 2021'!G42</f>
        <v>128.6</v>
      </c>
      <c r="D15">
        <f>'June 2021'!G18+'June 2021'!G21</f>
        <v>196.4</v>
      </c>
    </row>
    <row r="16" spans="1:4" x14ac:dyDescent="0.2">
      <c r="A16">
        <v>2021</v>
      </c>
      <c r="B16">
        <v>6</v>
      </c>
      <c r="C16">
        <f>'June 2021'!H42</f>
        <v>53.8</v>
      </c>
      <c r="D16">
        <f>'June 2021'!H18+'June 2021'!H21</f>
        <v>196.4</v>
      </c>
    </row>
    <row r="17" spans="1:4" x14ac:dyDescent="0.2">
      <c r="A17">
        <v>2021</v>
      </c>
      <c r="B17">
        <v>7</v>
      </c>
      <c r="C17">
        <f>'February 2022'!C43</f>
        <v>45.7</v>
      </c>
      <c r="D17">
        <f>'February 2022'!C18+'February 2022'!C21</f>
        <v>170.5</v>
      </c>
    </row>
    <row r="18" spans="1:4" x14ac:dyDescent="0.2">
      <c r="A18">
        <v>2021</v>
      </c>
      <c r="B18">
        <v>8</v>
      </c>
      <c r="C18">
        <f>'February 2022'!D43</f>
        <v>40.4</v>
      </c>
      <c r="D18">
        <f>'February 2022'!D18+'February 2022'!D21</f>
        <v>115.7</v>
      </c>
    </row>
    <row r="19" spans="1:4" x14ac:dyDescent="0.2">
      <c r="A19">
        <v>2021</v>
      </c>
      <c r="B19">
        <v>9</v>
      </c>
      <c r="C19">
        <f>'February 2022'!E43</f>
        <v>30.6</v>
      </c>
      <c r="D19">
        <f>'February 2022'!E18+'February 2022'!E21+'February 2022'!E45</f>
        <v>72.2</v>
      </c>
    </row>
    <row r="20" spans="1:4" x14ac:dyDescent="0.2">
      <c r="A20">
        <v>2021</v>
      </c>
      <c r="B20">
        <v>10</v>
      </c>
      <c r="C20">
        <f>'February 2022'!F43</f>
        <v>31.3</v>
      </c>
      <c r="D20">
        <f>'February 2022'!F18+'February 2022'!F21</f>
        <v>30.1</v>
      </c>
    </row>
    <row r="21" spans="1:4" x14ac:dyDescent="0.2">
      <c r="A21">
        <v>2021</v>
      </c>
      <c r="B21">
        <v>11</v>
      </c>
      <c r="C21">
        <f>'February 2022'!G43</f>
        <v>11.4</v>
      </c>
      <c r="D21">
        <f>'February 2022'!G18+'February 2022'!G21</f>
        <v>7.8</v>
      </c>
    </row>
    <row r="22" spans="1:4" x14ac:dyDescent="0.2">
      <c r="A22">
        <v>2021</v>
      </c>
      <c r="B22">
        <v>12</v>
      </c>
      <c r="C22">
        <f>'February 2022'!H43</f>
        <v>0</v>
      </c>
      <c r="D22">
        <f>'February 2022'!H18+'February 2022'!H21</f>
        <v>0.1</v>
      </c>
    </row>
    <row r="23" spans="1:4" x14ac:dyDescent="0.2">
      <c r="A23">
        <v>2022</v>
      </c>
      <c r="B23">
        <v>1</v>
      </c>
      <c r="C23">
        <f>'February 2022'!I43</f>
        <v>0</v>
      </c>
      <c r="D23">
        <f>'February 2022'!I18+'February 2022'!I21</f>
        <v>0</v>
      </c>
    </row>
    <row r="24" spans="1:4" x14ac:dyDescent="0.2">
      <c r="A24">
        <v>2022</v>
      </c>
      <c r="B24">
        <v>2</v>
      </c>
      <c r="C24">
        <f>'February 2022'!J43</f>
        <v>0</v>
      </c>
      <c r="D24">
        <f>'February 2022'!J18+'February 2022'!J21</f>
        <v>0</v>
      </c>
    </row>
    <row r="25" spans="1:4" x14ac:dyDescent="0.2">
      <c r="A25">
        <v>2022</v>
      </c>
      <c r="B25">
        <v>3</v>
      </c>
      <c r="C25">
        <v>0</v>
      </c>
      <c r="D2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92324-1B41-1D49-B04E-5B4C4FFB266B}">
  <dimension ref="A1:D10"/>
  <sheetViews>
    <sheetView tabSelected="1" workbookViewId="0">
      <selection activeCell="C9" sqref="C9"/>
    </sheetView>
  </sheetViews>
  <sheetFormatPr baseColWidth="10" defaultRowHeight="16" x14ac:dyDescent="0.2"/>
  <cols>
    <col min="3" max="3" width="19" customWidth="1"/>
    <col min="4" max="4" width="18.5" customWidth="1"/>
  </cols>
  <sheetData>
    <row r="1" spans="1:4" x14ac:dyDescent="0.2">
      <c r="A1" t="s">
        <v>0</v>
      </c>
      <c r="B1" t="s">
        <v>156</v>
      </c>
      <c r="C1" t="s">
        <v>291</v>
      </c>
      <c r="D1" t="s">
        <v>292</v>
      </c>
    </row>
    <row r="2" spans="1:4" x14ac:dyDescent="0.2">
      <c r="A2">
        <v>2020</v>
      </c>
      <c r="B2">
        <v>1</v>
      </c>
      <c r="C2">
        <v>0</v>
      </c>
      <c r="D2">
        <v>0</v>
      </c>
    </row>
    <row r="3" spans="1:4" x14ac:dyDescent="0.2">
      <c r="A3">
        <v>2020</v>
      </c>
      <c r="B3">
        <v>2</v>
      </c>
      <c r="C3">
        <f>'2020Q4 Third'!F55+'2020Q4 Third'!F56+'2020Q4 Third'!F57+'2020Q4 Third'!F58+'2020Q4 Third'!F63+'2020Q4 Third'!F64+'2020Q4 Third'!F65</f>
        <v>1021.9</v>
      </c>
      <c r="D3">
        <f>'2020Q4 Third'!F58</f>
        <v>609.29999999999995</v>
      </c>
    </row>
    <row r="4" spans="1:4" x14ac:dyDescent="0.2">
      <c r="A4">
        <v>2020</v>
      </c>
      <c r="B4">
        <v>3</v>
      </c>
      <c r="C4">
        <f>'2021Q4 Third'!C56+'2021Q4 Third'!C57+'2021Q4 Third'!C58+'2021Q4 Third'!C59+'2021Q4 Third'!C60+'2021Q4 Third'!C65+'2021Q4 Third'!C67+'2021Q4 Third'!C68</f>
        <v>1145.0999999999999</v>
      </c>
      <c r="D4">
        <f>'2021Q4 Third'!C60</f>
        <v>819.5</v>
      </c>
    </row>
    <row r="5" spans="1:4" x14ac:dyDescent="0.2">
      <c r="A5">
        <v>2020</v>
      </c>
      <c r="B5">
        <v>4</v>
      </c>
      <c r="C5">
        <f>'2021Q4 Third'!D56+'2021Q4 Third'!D57+'2021Q4 Third'!D58+'2021Q4 Third'!D59+'2021Q4 Third'!D60+'2021Q4 Third'!D65+'2021Q4 Third'!D67+'2021Q4 Third'!D68</f>
        <v>538.4</v>
      </c>
      <c r="D5">
        <f>'2021Q4 Third'!D60</f>
        <v>246.3</v>
      </c>
    </row>
    <row r="6" spans="1:4" x14ac:dyDescent="0.2">
      <c r="A6">
        <v>2021</v>
      </c>
      <c r="B6">
        <v>1</v>
      </c>
      <c r="C6">
        <f>'2021Q4 Third'!E56+'2021Q4 Third'!E57+'2021Q4 Third'!E58+'2021Q4 Third'!E59+'2021Q4 Third'!E60+'2021Q4 Third'!E65+'2021Q4 Third'!E67+'2021Q4 Third'!E68</f>
        <v>330.2</v>
      </c>
      <c r="D6">
        <f>'2021Q4 Third'!E60</f>
        <v>184.6</v>
      </c>
    </row>
    <row r="7" spans="1:4" x14ac:dyDescent="0.2">
      <c r="A7">
        <v>2021</v>
      </c>
      <c r="B7">
        <v>2</v>
      </c>
      <c r="C7">
        <f>'2021Q4 Third'!F56+'2021Q4 Third'!F57+'2021Q4 Third'!F58+'2021Q4 Third'!F59+'2021Q4 Third'!F60+'2021Q4 Third'!F65+'2021Q4 Third'!F66+'2021Q4 Third'!F67+'2021Q4 Third'!F68</f>
        <v>620.69999999999993</v>
      </c>
      <c r="D7">
        <f>'2021Q4 Third'!F60</f>
        <v>427.2</v>
      </c>
    </row>
    <row r="8" spans="1:4" x14ac:dyDescent="0.2">
      <c r="A8">
        <v>2021</v>
      </c>
      <c r="B8">
        <v>3</v>
      </c>
      <c r="C8">
        <f>'2021Q4 Third'!G56+'2021Q4 Third'!G57+'2021Q4 Third'!G58+'2021Q4 Third'!G59+'2021Q4 Third'!G60+'2021Q4 Third'!G65+'2021Q4 Third'!G66+'2021Q4 Third'!G67+'2021Q4 Third'!G68</f>
        <v>453.59999999999997</v>
      </c>
      <c r="D8">
        <f>'2021Q4 Third'!G60</f>
        <v>265</v>
      </c>
    </row>
    <row r="9" spans="1:4" x14ac:dyDescent="0.2">
      <c r="A9">
        <v>2021</v>
      </c>
      <c r="B9">
        <v>4</v>
      </c>
      <c r="C9">
        <f>'2021Q4 Third'!H56+'2021Q4 Third'!H57+'2021Q4 Third'!H58+'2021Q4 Third'!H59+'2021Q4 Third'!H60+'2021Q4 Third'!H65+'2021Q4 Third'!H66+'2021Q4 Third'!H67+'2021Q4 Third'!H68</f>
        <v>195.89999999999998</v>
      </c>
      <c r="D9">
        <f>'2021Q4 Third'!H60</f>
        <v>28.6</v>
      </c>
    </row>
    <row r="10" spans="1:4" x14ac:dyDescent="0.2">
      <c r="A10">
        <v>2022</v>
      </c>
      <c r="B10">
        <v>1</v>
      </c>
      <c r="C10">
        <f>'2022Q1 Advance'!H56+'2022Q1 Advance'!H57+'2022Q1 Advance'!H58+'2022Q1 Advance'!H59+'2022Q1 Advance'!H60+'2022Q1 Advance'!H65+'2022Q1 Advance'!H66+'2022Q1 Advance'!H67+'2022Q1 Advance'!H68</f>
        <v>55</v>
      </c>
      <c r="D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6FEE-EAAF-1B46-A36F-EBB603D3EA41}">
  <dimension ref="A1:N84"/>
  <sheetViews>
    <sheetView zoomScale="70" zoomScaleNormal="70" workbookViewId="0">
      <selection activeCell="F26" sqref="F26:F27"/>
    </sheetView>
  </sheetViews>
  <sheetFormatPr baseColWidth="10" defaultColWidth="8.83203125" defaultRowHeight="15" x14ac:dyDescent="0.2"/>
  <cols>
    <col min="1" max="1" width="6.5" style="2" customWidth="1"/>
    <col min="2" max="2" width="62.5" style="2" customWidth="1"/>
    <col min="3" max="13" width="11.1640625" style="2" customWidth="1"/>
    <col min="14" max="16384" width="8.83203125" style="2"/>
  </cols>
  <sheetData>
    <row r="1" spans="1:14" x14ac:dyDescent="0.2">
      <c r="K1" s="210" t="s">
        <v>85</v>
      </c>
      <c r="L1" s="210"/>
      <c r="M1" s="210"/>
      <c r="N1" s="62"/>
    </row>
    <row r="2" spans="1:14" x14ac:dyDescent="0.2">
      <c r="A2" s="211" t="s">
        <v>84</v>
      </c>
      <c r="B2" s="211"/>
      <c r="C2" s="211"/>
      <c r="D2" s="211"/>
      <c r="E2" s="211"/>
      <c r="F2" s="211"/>
      <c r="G2" s="211"/>
      <c r="H2" s="211"/>
      <c r="I2" s="211"/>
      <c r="J2" s="211"/>
      <c r="K2" s="211"/>
      <c r="L2" s="211"/>
      <c r="M2" s="211"/>
    </row>
    <row r="3" spans="1:14" x14ac:dyDescent="0.2">
      <c r="A3" s="211" t="s">
        <v>50</v>
      </c>
      <c r="B3" s="211"/>
      <c r="C3" s="211"/>
      <c r="D3" s="211"/>
      <c r="E3" s="211"/>
      <c r="F3" s="211"/>
      <c r="G3" s="211"/>
      <c r="H3" s="211"/>
      <c r="I3" s="211"/>
      <c r="J3" s="211"/>
      <c r="K3" s="211"/>
      <c r="L3" s="211"/>
      <c r="M3" s="211"/>
    </row>
    <row r="4" spans="1:14" ht="16" thickBot="1" x14ac:dyDescent="0.25">
      <c r="A4" s="211"/>
      <c r="B4" s="211"/>
      <c r="C4" s="211"/>
      <c r="D4" s="211"/>
      <c r="E4" s="211"/>
      <c r="F4" s="211"/>
      <c r="G4" s="211"/>
      <c r="H4" s="211"/>
      <c r="I4" s="211"/>
      <c r="J4" s="211"/>
      <c r="K4" s="211"/>
      <c r="L4" s="211"/>
    </row>
    <row r="5" spans="1:14" x14ac:dyDescent="0.2">
      <c r="A5" s="61"/>
      <c r="B5" s="60"/>
      <c r="C5" s="212" t="s">
        <v>49</v>
      </c>
      <c r="D5" s="213"/>
      <c r="E5" s="213"/>
      <c r="F5" s="213"/>
      <c r="G5" s="213"/>
      <c r="H5" s="214"/>
      <c r="I5" s="212" t="s">
        <v>48</v>
      </c>
      <c r="J5" s="213"/>
      <c r="K5" s="213"/>
      <c r="L5" s="213"/>
      <c r="M5" s="214"/>
    </row>
    <row r="6" spans="1:14" x14ac:dyDescent="0.2">
      <c r="A6" s="59" t="s">
        <v>47</v>
      </c>
      <c r="B6" s="19"/>
      <c r="C6" s="207">
        <v>2020</v>
      </c>
      <c r="D6" s="208"/>
      <c r="E6" s="208"/>
      <c r="F6" s="208"/>
      <c r="G6" s="208"/>
      <c r="H6" s="209"/>
      <c r="I6" s="207">
        <v>2020</v>
      </c>
      <c r="J6" s="208"/>
      <c r="K6" s="208"/>
      <c r="L6" s="208"/>
      <c r="M6" s="209"/>
    </row>
    <row r="7" spans="1:14" x14ac:dyDescent="0.2">
      <c r="A7" s="58"/>
      <c r="B7" s="57"/>
      <c r="C7" s="56" t="s">
        <v>46</v>
      </c>
      <c r="D7" s="55" t="s">
        <v>45</v>
      </c>
      <c r="E7" s="54" t="s">
        <v>44</v>
      </c>
      <c r="F7" s="53" t="s">
        <v>43</v>
      </c>
      <c r="G7" s="53" t="s">
        <v>42</v>
      </c>
      <c r="H7" s="52" t="s">
        <v>83</v>
      </c>
      <c r="I7" s="56" t="s">
        <v>45</v>
      </c>
      <c r="J7" s="55" t="s">
        <v>44</v>
      </c>
      <c r="K7" s="54" t="s">
        <v>43</v>
      </c>
      <c r="L7" s="53" t="s">
        <v>42</v>
      </c>
      <c r="M7" s="52" t="s">
        <v>83</v>
      </c>
    </row>
    <row r="8" spans="1:14" x14ac:dyDescent="0.2">
      <c r="A8" s="39">
        <v>1</v>
      </c>
      <c r="B8" s="51" t="s">
        <v>41</v>
      </c>
      <c r="C8" s="50">
        <v>18975.3</v>
      </c>
      <c r="D8" s="48">
        <v>19119.7</v>
      </c>
      <c r="E8" s="49">
        <v>18767.5</v>
      </c>
      <c r="F8" s="48">
        <v>21037.9</v>
      </c>
      <c r="G8" s="49">
        <v>20103.099999999999</v>
      </c>
      <c r="H8" s="47">
        <v>19880.3</v>
      </c>
      <c r="I8" s="50">
        <v>144.4</v>
      </c>
      <c r="J8" s="48">
        <v>-352.3</v>
      </c>
      <c r="K8" s="49">
        <v>2270.4</v>
      </c>
      <c r="L8" s="48">
        <v>-934.8</v>
      </c>
      <c r="M8" s="47">
        <v>-222.8</v>
      </c>
    </row>
    <row r="9" spans="1:14" x14ac:dyDescent="0.2">
      <c r="A9" s="33">
        <v>2</v>
      </c>
      <c r="B9" s="32" t="s">
        <v>40</v>
      </c>
      <c r="C9" s="31">
        <v>11717.1</v>
      </c>
      <c r="D9" s="29">
        <v>11828.6</v>
      </c>
      <c r="E9" s="30">
        <v>11488.5</v>
      </c>
      <c r="F9" s="29">
        <v>10625.7</v>
      </c>
      <c r="G9" s="30">
        <v>10889.1</v>
      </c>
      <c r="H9" s="28">
        <v>11134.4</v>
      </c>
      <c r="I9" s="31">
        <v>111.5</v>
      </c>
      <c r="J9" s="29">
        <v>-340.1</v>
      </c>
      <c r="K9" s="30">
        <v>-862.8</v>
      </c>
      <c r="L9" s="29">
        <v>263.39999999999998</v>
      </c>
      <c r="M9" s="28">
        <v>245.3</v>
      </c>
    </row>
    <row r="10" spans="1:14" x14ac:dyDescent="0.2">
      <c r="A10" s="25">
        <v>3</v>
      </c>
      <c r="B10" s="24" t="s">
        <v>39</v>
      </c>
      <c r="C10" s="23">
        <v>9563</v>
      </c>
      <c r="D10" s="21">
        <v>9663</v>
      </c>
      <c r="E10" s="22">
        <v>9362.4</v>
      </c>
      <c r="F10" s="21">
        <v>8632.6</v>
      </c>
      <c r="G10" s="22">
        <v>8859.7000000000007</v>
      </c>
      <c r="H10" s="20">
        <v>9057.2999999999993</v>
      </c>
      <c r="I10" s="23">
        <v>100</v>
      </c>
      <c r="J10" s="21">
        <v>-300.7</v>
      </c>
      <c r="K10" s="22">
        <v>-729.7</v>
      </c>
      <c r="L10" s="21">
        <v>227.1</v>
      </c>
      <c r="M10" s="20">
        <v>197.6</v>
      </c>
    </row>
    <row r="11" spans="1:14" x14ac:dyDescent="0.2">
      <c r="A11" s="2">
        <v>4</v>
      </c>
      <c r="B11" s="19" t="s">
        <v>38</v>
      </c>
      <c r="C11" s="18">
        <v>8085.3</v>
      </c>
      <c r="D11" s="16">
        <v>8180.5</v>
      </c>
      <c r="E11" s="17">
        <v>7877.9</v>
      </c>
      <c r="F11" s="16">
        <v>7195.7</v>
      </c>
      <c r="G11" s="17">
        <v>7448</v>
      </c>
      <c r="H11" s="15">
        <v>7640.8</v>
      </c>
      <c r="I11" s="18">
        <v>95.2</v>
      </c>
      <c r="J11" s="16">
        <v>-302.60000000000002</v>
      </c>
      <c r="K11" s="17">
        <v>-682.2</v>
      </c>
      <c r="L11" s="16">
        <v>252.3</v>
      </c>
      <c r="M11" s="15">
        <v>192.7</v>
      </c>
    </row>
    <row r="12" spans="1:14" x14ac:dyDescent="0.2">
      <c r="A12" s="25">
        <v>5</v>
      </c>
      <c r="B12" s="24" t="s">
        <v>37</v>
      </c>
      <c r="C12" s="23">
        <v>1477.7</v>
      </c>
      <c r="D12" s="21">
        <v>1482.5</v>
      </c>
      <c r="E12" s="22">
        <v>1484.4</v>
      </c>
      <c r="F12" s="21">
        <v>1436.9</v>
      </c>
      <c r="G12" s="22">
        <v>1411.7</v>
      </c>
      <c r="H12" s="20">
        <v>1416.6</v>
      </c>
      <c r="I12" s="23">
        <v>4.8</v>
      </c>
      <c r="J12" s="21">
        <v>1.9</v>
      </c>
      <c r="K12" s="22">
        <v>-47.5</v>
      </c>
      <c r="L12" s="21">
        <v>-25.2</v>
      </c>
      <c r="M12" s="20">
        <v>4.9000000000000004</v>
      </c>
    </row>
    <row r="13" spans="1:14" x14ac:dyDescent="0.2">
      <c r="A13" s="2">
        <v>6</v>
      </c>
      <c r="B13" s="19" t="s">
        <v>36</v>
      </c>
      <c r="C13" s="18">
        <v>2154.1</v>
      </c>
      <c r="D13" s="16">
        <v>2165.5</v>
      </c>
      <c r="E13" s="17">
        <v>2126.1</v>
      </c>
      <c r="F13" s="16">
        <v>1993</v>
      </c>
      <c r="G13" s="17">
        <v>2029.4</v>
      </c>
      <c r="H13" s="15">
        <v>2077.1</v>
      </c>
      <c r="I13" s="18">
        <v>11.5</v>
      </c>
      <c r="J13" s="16">
        <v>-39.4</v>
      </c>
      <c r="K13" s="17">
        <v>-133.1</v>
      </c>
      <c r="L13" s="16">
        <v>36.299999999999997</v>
      </c>
      <c r="M13" s="15">
        <v>47.7</v>
      </c>
    </row>
    <row r="14" spans="1:14" x14ac:dyDescent="0.2">
      <c r="A14" s="39">
        <v>7</v>
      </c>
      <c r="B14" s="38" t="s">
        <v>35</v>
      </c>
      <c r="C14" s="37">
        <v>1719.1</v>
      </c>
      <c r="D14" s="35">
        <v>1762.3</v>
      </c>
      <c r="E14" s="36">
        <v>1636.6</v>
      </c>
      <c r="F14" s="35">
        <v>1435</v>
      </c>
      <c r="G14" s="36">
        <v>1465</v>
      </c>
      <c r="H14" s="34">
        <v>1544.9</v>
      </c>
      <c r="I14" s="37">
        <v>43.1</v>
      </c>
      <c r="J14" s="35">
        <v>-125.7</v>
      </c>
      <c r="K14" s="36">
        <v>-201.5</v>
      </c>
      <c r="L14" s="35">
        <v>30</v>
      </c>
      <c r="M14" s="34">
        <v>79.900000000000006</v>
      </c>
    </row>
    <row r="15" spans="1:14" x14ac:dyDescent="0.2">
      <c r="A15" s="2">
        <v>8</v>
      </c>
      <c r="B15" s="19" t="s">
        <v>34</v>
      </c>
      <c r="C15" s="18">
        <v>44.5</v>
      </c>
      <c r="D15" s="16">
        <v>79.8</v>
      </c>
      <c r="E15" s="17">
        <v>44.9</v>
      </c>
      <c r="F15" s="16">
        <v>35.4</v>
      </c>
      <c r="G15" s="17">
        <v>26.4</v>
      </c>
      <c r="H15" s="15">
        <v>65.400000000000006</v>
      </c>
      <c r="I15" s="18">
        <v>35.299999999999997</v>
      </c>
      <c r="J15" s="16">
        <v>-34.9</v>
      </c>
      <c r="K15" s="17">
        <v>-9.5</v>
      </c>
      <c r="L15" s="16">
        <v>-9</v>
      </c>
      <c r="M15" s="15">
        <v>39</v>
      </c>
    </row>
    <row r="16" spans="1:14" x14ac:dyDescent="0.2">
      <c r="A16" s="25"/>
      <c r="B16" s="46" t="s">
        <v>82</v>
      </c>
      <c r="C16" s="23"/>
      <c r="D16" s="21"/>
      <c r="E16" s="22"/>
      <c r="F16" s="21"/>
      <c r="G16" s="22"/>
      <c r="H16" s="20"/>
      <c r="I16" s="23"/>
      <c r="J16" s="21"/>
      <c r="K16" s="22"/>
      <c r="L16" s="21"/>
      <c r="M16" s="20"/>
    </row>
    <row r="17" spans="1:13" ht="17" x14ac:dyDescent="0.2">
      <c r="A17" s="25">
        <v>9</v>
      </c>
      <c r="B17" s="40" t="s">
        <v>80</v>
      </c>
      <c r="C17" s="23" t="s">
        <v>13</v>
      </c>
      <c r="D17" s="21" t="s">
        <v>13</v>
      </c>
      <c r="E17" s="22" t="s">
        <v>13</v>
      </c>
      <c r="F17" s="21">
        <v>2.9</v>
      </c>
      <c r="G17" s="22">
        <v>7.4</v>
      </c>
      <c r="H17" s="20">
        <v>9.1</v>
      </c>
      <c r="I17" s="23" t="s">
        <v>13</v>
      </c>
      <c r="J17" s="21" t="s">
        <v>13</v>
      </c>
      <c r="K17" s="22">
        <v>2.9</v>
      </c>
      <c r="L17" s="21">
        <v>4.5</v>
      </c>
      <c r="M17" s="20">
        <v>1.6</v>
      </c>
    </row>
    <row r="18" spans="1:13" x14ac:dyDescent="0.2">
      <c r="A18" s="2">
        <v>10</v>
      </c>
      <c r="B18" s="19" t="s">
        <v>33</v>
      </c>
      <c r="C18" s="18">
        <v>1674.7</v>
      </c>
      <c r="D18" s="16">
        <v>1682.5</v>
      </c>
      <c r="E18" s="17">
        <v>1591.7</v>
      </c>
      <c r="F18" s="16">
        <v>1399.6</v>
      </c>
      <c r="G18" s="17">
        <v>1438.6</v>
      </c>
      <c r="H18" s="15">
        <v>1479.5</v>
      </c>
      <c r="I18" s="18">
        <v>7.8</v>
      </c>
      <c r="J18" s="16">
        <v>-90.8</v>
      </c>
      <c r="K18" s="17">
        <v>-192</v>
      </c>
      <c r="L18" s="16">
        <v>39</v>
      </c>
      <c r="M18" s="15">
        <v>40.9</v>
      </c>
    </row>
    <row r="19" spans="1:13" x14ac:dyDescent="0.2">
      <c r="A19" s="25"/>
      <c r="B19" s="46" t="s">
        <v>81</v>
      </c>
      <c r="C19" s="23"/>
      <c r="D19" s="21"/>
      <c r="E19" s="22"/>
      <c r="F19" s="21"/>
      <c r="G19" s="22"/>
      <c r="H19" s="20"/>
      <c r="I19" s="23"/>
      <c r="J19" s="21"/>
      <c r="K19" s="22"/>
      <c r="L19" s="21"/>
      <c r="M19" s="20"/>
    </row>
    <row r="20" spans="1:13" ht="17" x14ac:dyDescent="0.2">
      <c r="A20" s="25">
        <v>11</v>
      </c>
      <c r="B20" s="40" t="s">
        <v>80</v>
      </c>
      <c r="C20" s="23" t="s">
        <v>13</v>
      </c>
      <c r="D20" s="21" t="s">
        <v>13</v>
      </c>
      <c r="E20" s="22" t="s">
        <v>13</v>
      </c>
      <c r="F20" s="21">
        <v>95</v>
      </c>
      <c r="G20" s="22">
        <v>240</v>
      </c>
      <c r="H20" s="20">
        <v>293.2</v>
      </c>
      <c r="I20" s="23" t="s">
        <v>13</v>
      </c>
      <c r="J20" s="21" t="s">
        <v>13</v>
      </c>
      <c r="K20" s="22">
        <v>95</v>
      </c>
      <c r="L20" s="21">
        <v>145</v>
      </c>
      <c r="M20" s="20">
        <v>53.1</v>
      </c>
    </row>
    <row r="21" spans="1:13" x14ac:dyDescent="0.2">
      <c r="A21" s="33">
        <v>12</v>
      </c>
      <c r="B21" s="32" t="s">
        <v>32</v>
      </c>
      <c r="C21" s="31">
        <v>800.8</v>
      </c>
      <c r="D21" s="29">
        <v>802.3</v>
      </c>
      <c r="E21" s="30">
        <v>803.9</v>
      </c>
      <c r="F21" s="29">
        <v>801.6</v>
      </c>
      <c r="G21" s="30">
        <v>800</v>
      </c>
      <c r="H21" s="28">
        <v>796.6</v>
      </c>
      <c r="I21" s="31">
        <v>1.4</v>
      </c>
      <c r="J21" s="29">
        <v>1.6</v>
      </c>
      <c r="K21" s="30">
        <v>-2.2999999999999998</v>
      </c>
      <c r="L21" s="29">
        <v>-1.6</v>
      </c>
      <c r="M21" s="28">
        <v>-3.3</v>
      </c>
    </row>
    <row r="22" spans="1:13" x14ac:dyDescent="0.2">
      <c r="A22" s="39">
        <v>13</v>
      </c>
      <c r="B22" s="38" t="s">
        <v>31</v>
      </c>
      <c r="C22" s="37">
        <v>2990.1</v>
      </c>
      <c r="D22" s="35">
        <v>2984.1</v>
      </c>
      <c r="E22" s="36">
        <v>2978.8</v>
      </c>
      <c r="F22" s="35">
        <v>2941.3</v>
      </c>
      <c r="G22" s="36">
        <v>2901.2</v>
      </c>
      <c r="H22" s="34">
        <v>2864.7</v>
      </c>
      <c r="I22" s="37">
        <v>-6</v>
      </c>
      <c r="J22" s="35">
        <v>-5.4</v>
      </c>
      <c r="K22" s="36">
        <v>-37.5</v>
      </c>
      <c r="L22" s="35">
        <v>-40.1</v>
      </c>
      <c r="M22" s="34">
        <v>-36.5</v>
      </c>
    </row>
    <row r="23" spans="1:13" x14ac:dyDescent="0.2">
      <c r="A23" s="2">
        <v>14</v>
      </c>
      <c r="B23" s="19" t="s">
        <v>30</v>
      </c>
      <c r="C23" s="18">
        <v>1688.5</v>
      </c>
      <c r="D23" s="16">
        <v>1679.8</v>
      </c>
      <c r="E23" s="17">
        <v>1671</v>
      </c>
      <c r="F23" s="16">
        <v>1650.2</v>
      </c>
      <c r="G23" s="17">
        <v>1629.4</v>
      </c>
      <c r="H23" s="15">
        <v>1608.5</v>
      </c>
      <c r="I23" s="18">
        <v>-8.6999999999999993</v>
      </c>
      <c r="J23" s="16">
        <v>-8.8000000000000007</v>
      </c>
      <c r="K23" s="17">
        <v>-20.7</v>
      </c>
      <c r="L23" s="16">
        <v>-20.8</v>
      </c>
      <c r="M23" s="15">
        <v>-20.9</v>
      </c>
    </row>
    <row r="24" spans="1:13" x14ac:dyDescent="0.2">
      <c r="A24" s="25">
        <v>15</v>
      </c>
      <c r="B24" s="24" t="s">
        <v>29</v>
      </c>
      <c r="C24" s="23">
        <v>1301.7</v>
      </c>
      <c r="D24" s="21">
        <v>1304.4000000000001</v>
      </c>
      <c r="E24" s="22">
        <v>1307.8</v>
      </c>
      <c r="F24" s="21">
        <v>1291</v>
      </c>
      <c r="G24" s="22">
        <v>1271.8</v>
      </c>
      <c r="H24" s="20">
        <v>1256.2</v>
      </c>
      <c r="I24" s="23">
        <v>2.7</v>
      </c>
      <c r="J24" s="21">
        <v>3.4</v>
      </c>
      <c r="K24" s="22">
        <v>-16.8</v>
      </c>
      <c r="L24" s="21">
        <v>-19.2</v>
      </c>
      <c r="M24" s="20">
        <v>-15.6</v>
      </c>
    </row>
    <row r="25" spans="1:13" x14ac:dyDescent="0.2">
      <c r="A25" s="33">
        <v>16</v>
      </c>
      <c r="B25" s="32" t="s">
        <v>28</v>
      </c>
      <c r="C25" s="31">
        <v>3203.8</v>
      </c>
      <c r="D25" s="29">
        <v>3211.2</v>
      </c>
      <c r="E25" s="30">
        <v>3291.4</v>
      </c>
      <c r="F25" s="29">
        <v>6585.1</v>
      </c>
      <c r="G25" s="30">
        <v>5431.6</v>
      </c>
      <c r="H25" s="28">
        <v>4947.1000000000004</v>
      </c>
      <c r="I25" s="31">
        <v>7.4</v>
      </c>
      <c r="J25" s="29">
        <v>80.2</v>
      </c>
      <c r="K25" s="30">
        <v>3293.7</v>
      </c>
      <c r="L25" s="29">
        <v>-1153.5</v>
      </c>
      <c r="M25" s="28">
        <v>-484.4</v>
      </c>
    </row>
    <row r="26" spans="1:13" x14ac:dyDescent="0.2">
      <c r="A26" s="25">
        <v>17</v>
      </c>
      <c r="B26" s="24" t="s">
        <v>27</v>
      </c>
      <c r="C26" s="23">
        <v>3157.9</v>
      </c>
      <c r="D26" s="21">
        <v>3165.4</v>
      </c>
      <c r="E26" s="22">
        <v>3245.7</v>
      </c>
      <c r="F26" s="21">
        <v>6539.4</v>
      </c>
      <c r="G26" s="22">
        <v>5385.8</v>
      </c>
      <c r="H26" s="20">
        <v>4901.3999999999996</v>
      </c>
      <c r="I26" s="23">
        <v>7.5</v>
      </c>
      <c r="J26" s="21">
        <v>80.3</v>
      </c>
      <c r="K26" s="22">
        <v>3293.7</v>
      </c>
      <c r="L26" s="21">
        <v>-1153.5999999999999</v>
      </c>
      <c r="M26" s="20">
        <v>-484.5</v>
      </c>
    </row>
    <row r="27" spans="1:13" x14ac:dyDescent="0.2">
      <c r="A27" s="2">
        <v>18</v>
      </c>
      <c r="B27" s="19" t="s">
        <v>26</v>
      </c>
      <c r="C27" s="18">
        <v>1064.9000000000001</v>
      </c>
      <c r="D27" s="16">
        <v>1067.2</v>
      </c>
      <c r="E27" s="17">
        <v>1073.3</v>
      </c>
      <c r="F27" s="16">
        <v>1075.2</v>
      </c>
      <c r="G27" s="17">
        <v>1076.5999999999999</v>
      </c>
      <c r="H27" s="15">
        <v>1078.5999999999999</v>
      </c>
      <c r="I27" s="18">
        <v>2.2000000000000002</v>
      </c>
      <c r="J27" s="16">
        <v>6.1</v>
      </c>
      <c r="K27" s="17">
        <v>1.9</v>
      </c>
      <c r="L27" s="16">
        <v>1.4</v>
      </c>
      <c r="M27" s="15">
        <v>2</v>
      </c>
    </row>
    <row r="28" spans="1:13" x14ac:dyDescent="0.2">
      <c r="A28" s="25">
        <v>19</v>
      </c>
      <c r="B28" s="24" t="s">
        <v>25</v>
      </c>
      <c r="C28" s="23">
        <v>802.1</v>
      </c>
      <c r="D28" s="21">
        <v>804.5</v>
      </c>
      <c r="E28" s="22">
        <v>807.3</v>
      </c>
      <c r="F28" s="21">
        <v>810.6</v>
      </c>
      <c r="G28" s="22">
        <v>828.7</v>
      </c>
      <c r="H28" s="20">
        <v>832.9</v>
      </c>
      <c r="I28" s="23">
        <v>2.4</v>
      </c>
      <c r="J28" s="21">
        <v>2.8</v>
      </c>
      <c r="K28" s="22">
        <v>3.2</v>
      </c>
      <c r="L28" s="21">
        <v>18.2</v>
      </c>
      <c r="M28" s="20">
        <v>4.2</v>
      </c>
    </row>
    <row r="29" spans="1:13" x14ac:dyDescent="0.2">
      <c r="B29" s="45" t="s">
        <v>79</v>
      </c>
      <c r="C29" s="18"/>
      <c r="D29" s="16"/>
      <c r="E29" s="17"/>
      <c r="F29" s="16"/>
      <c r="G29" s="17"/>
      <c r="H29" s="15"/>
      <c r="I29" s="18"/>
      <c r="J29" s="16"/>
      <c r="K29" s="17"/>
      <c r="L29" s="16"/>
      <c r="M29" s="15"/>
    </row>
    <row r="30" spans="1:13" ht="17" x14ac:dyDescent="0.2">
      <c r="B30" s="19" t="s">
        <v>78</v>
      </c>
      <c r="C30" s="18" t="s">
        <v>13</v>
      </c>
      <c r="D30" s="16" t="s">
        <v>13</v>
      </c>
      <c r="E30" s="17" t="s">
        <v>13</v>
      </c>
      <c r="F30" s="16" t="s">
        <v>13</v>
      </c>
      <c r="G30" s="17">
        <v>14.5</v>
      </c>
      <c r="H30" s="15">
        <v>14.6</v>
      </c>
      <c r="I30" s="18" t="s">
        <v>13</v>
      </c>
      <c r="J30" s="16" t="s">
        <v>13</v>
      </c>
      <c r="K30" s="17" t="s">
        <v>13</v>
      </c>
      <c r="L30" s="16">
        <v>14.5</v>
      </c>
      <c r="M30" s="15">
        <v>0.1</v>
      </c>
    </row>
    <row r="31" spans="1:13" x14ac:dyDescent="0.2">
      <c r="A31" s="25">
        <v>20</v>
      </c>
      <c r="B31" s="24" t="s">
        <v>24</v>
      </c>
      <c r="C31" s="23">
        <v>615.79999999999995</v>
      </c>
      <c r="D31" s="21">
        <v>620.79999999999995</v>
      </c>
      <c r="E31" s="22">
        <v>635.70000000000005</v>
      </c>
      <c r="F31" s="21">
        <v>660.9</v>
      </c>
      <c r="G31" s="22">
        <v>677.6</v>
      </c>
      <c r="H31" s="20">
        <v>686.1</v>
      </c>
      <c r="I31" s="23">
        <v>5</v>
      </c>
      <c r="J31" s="21">
        <v>14.9</v>
      </c>
      <c r="K31" s="22">
        <v>25.2</v>
      </c>
      <c r="L31" s="21">
        <v>16.7</v>
      </c>
      <c r="M31" s="20">
        <v>8.5</v>
      </c>
    </row>
    <row r="32" spans="1:13" x14ac:dyDescent="0.2">
      <c r="A32" s="2">
        <v>21</v>
      </c>
      <c r="B32" s="19" t="s">
        <v>23</v>
      </c>
      <c r="C32" s="18">
        <v>28.1</v>
      </c>
      <c r="D32" s="16">
        <v>27.8</v>
      </c>
      <c r="E32" s="17">
        <v>74.400000000000006</v>
      </c>
      <c r="F32" s="16">
        <v>473.1</v>
      </c>
      <c r="G32" s="17">
        <v>1306.3</v>
      </c>
      <c r="H32" s="15">
        <v>1417</v>
      </c>
      <c r="I32" s="18">
        <v>-0.3</v>
      </c>
      <c r="J32" s="16">
        <v>46.5</v>
      </c>
      <c r="K32" s="17">
        <v>398.7</v>
      </c>
      <c r="L32" s="16">
        <v>833.2</v>
      </c>
      <c r="M32" s="15">
        <v>110.7</v>
      </c>
    </row>
    <row r="33" spans="1:13" ht="17" x14ac:dyDescent="0.2">
      <c r="A33" s="25"/>
      <c r="B33" s="44" t="s">
        <v>77</v>
      </c>
      <c r="C33" s="23"/>
      <c r="D33" s="21"/>
      <c r="E33" s="22"/>
      <c r="F33" s="21"/>
      <c r="G33" s="22"/>
      <c r="H33" s="20"/>
      <c r="I33" s="23"/>
      <c r="J33" s="21"/>
      <c r="K33" s="22"/>
      <c r="L33" s="21"/>
      <c r="M33" s="20"/>
    </row>
    <row r="34" spans="1:13" x14ac:dyDescent="0.2">
      <c r="A34" s="25">
        <v>22</v>
      </c>
      <c r="B34" s="43" t="s">
        <v>76</v>
      </c>
      <c r="C34" s="23" t="s">
        <v>13</v>
      </c>
      <c r="D34" s="21" t="s">
        <v>13</v>
      </c>
      <c r="E34" s="22" t="s">
        <v>13</v>
      </c>
      <c r="F34" s="21">
        <v>1</v>
      </c>
      <c r="G34" s="22">
        <v>7.4</v>
      </c>
      <c r="H34" s="20">
        <v>12.8</v>
      </c>
      <c r="I34" s="23" t="s">
        <v>13</v>
      </c>
      <c r="J34" s="21" t="s">
        <v>13</v>
      </c>
      <c r="K34" s="22">
        <v>1</v>
      </c>
      <c r="L34" s="21">
        <v>6.5</v>
      </c>
      <c r="M34" s="20">
        <v>5.4</v>
      </c>
    </row>
    <row r="35" spans="1:13" x14ac:dyDescent="0.2">
      <c r="A35" s="25">
        <v>23</v>
      </c>
      <c r="B35" s="43" t="s">
        <v>75</v>
      </c>
      <c r="C35" s="23" t="s">
        <v>13</v>
      </c>
      <c r="D35" s="21" t="s">
        <v>13</v>
      </c>
      <c r="E35" s="22" t="s">
        <v>13</v>
      </c>
      <c r="F35" s="21">
        <v>30.9</v>
      </c>
      <c r="G35" s="22">
        <v>138.4</v>
      </c>
      <c r="H35" s="20">
        <v>196.9</v>
      </c>
      <c r="I35" s="23" t="s">
        <v>13</v>
      </c>
      <c r="J35" s="21" t="s">
        <v>13</v>
      </c>
      <c r="K35" s="22">
        <v>30.9</v>
      </c>
      <c r="L35" s="21">
        <v>107.5</v>
      </c>
      <c r="M35" s="20">
        <v>58.4</v>
      </c>
    </row>
    <row r="36" spans="1:13" x14ac:dyDescent="0.2">
      <c r="A36" s="25">
        <v>24</v>
      </c>
      <c r="B36" s="43" t="s">
        <v>74</v>
      </c>
      <c r="C36" s="23" t="s">
        <v>13</v>
      </c>
      <c r="D36" s="21" t="s">
        <v>13</v>
      </c>
      <c r="E36" s="22" t="s">
        <v>13</v>
      </c>
      <c r="F36" s="21">
        <v>149.9</v>
      </c>
      <c r="G36" s="22">
        <v>841.8</v>
      </c>
      <c r="H36" s="20">
        <v>927.2</v>
      </c>
      <c r="I36" s="23" t="s">
        <v>13</v>
      </c>
      <c r="J36" s="21" t="s">
        <v>13</v>
      </c>
      <c r="K36" s="22">
        <v>149.9</v>
      </c>
      <c r="L36" s="21">
        <v>691.9</v>
      </c>
      <c r="M36" s="20">
        <v>85.4</v>
      </c>
    </row>
    <row r="37" spans="1:13" x14ac:dyDescent="0.2">
      <c r="A37" s="2">
        <v>25</v>
      </c>
      <c r="B37" s="19" t="s">
        <v>22</v>
      </c>
      <c r="C37" s="18">
        <v>137.4</v>
      </c>
      <c r="D37" s="16">
        <v>138.6</v>
      </c>
      <c r="E37" s="17">
        <v>139.80000000000001</v>
      </c>
      <c r="F37" s="16">
        <v>140.80000000000001</v>
      </c>
      <c r="G37" s="17">
        <v>142.19999999999999</v>
      </c>
      <c r="H37" s="15">
        <v>143.19999999999999</v>
      </c>
      <c r="I37" s="18">
        <v>1.2</v>
      </c>
      <c r="J37" s="16">
        <v>1.2</v>
      </c>
      <c r="K37" s="17">
        <v>1</v>
      </c>
      <c r="L37" s="16">
        <v>1.4</v>
      </c>
      <c r="M37" s="15">
        <v>1</v>
      </c>
    </row>
    <row r="38" spans="1:13" x14ac:dyDescent="0.2">
      <c r="A38" s="25">
        <v>26</v>
      </c>
      <c r="B38" s="24" t="s">
        <v>21</v>
      </c>
      <c r="C38" s="23">
        <v>509.6</v>
      </c>
      <c r="D38" s="21">
        <v>506.4</v>
      </c>
      <c r="E38" s="22">
        <v>515.20000000000005</v>
      </c>
      <c r="F38" s="21">
        <v>3378.8</v>
      </c>
      <c r="G38" s="22">
        <v>1354.5</v>
      </c>
      <c r="H38" s="20">
        <v>743.6</v>
      </c>
      <c r="I38" s="23">
        <v>-3.1</v>
      </c>
      <c r="J38" s="21">
        <v>8.6999999999999993</v>
      </c>
      <c r="K38" s="22">
        <v>2863.6</v>
      </c>
      <c r="L38" s="21">
        <v>-2024.4</v>
      </c>
      <c r="M38" s="20">
        <v>-610.9</v>
      </c>
    </row>
    <row r="39" spans="1:13" x14ac:dyDescent="0.2">
      <c r="B39" s="42" t="s">
        <v>73</v>
      </c>
      <c r="C39" s="18"/>
      <c r="D39" s="16"/>
      <c r="E39" s="17"/>
      <c r="F39" s="16"/>
      <c r="G39" s="17"/>
      <c r="H39" s="15"/>
      <c r="I39" s="18"/>
      <c r="J39" s="16"/>
      <c r="K39" s="17"/>
      <c r="L39" s="16"/>
      <c r="M39" s="15"/>
    </row>
    <row r="40" spans="1:13" ht="17" x14ac:dyDescent="0.2">
      <c r="A40" s="2">
        <v>27</v>
      </c>
      <c r="B40" s="41" t="s">
        <v>72</v>
      </c>
      <c r="C40" s="18" t="s">
        <v>13</v>
      </c>
      <c r="D40" s="16" t="s">
        <v>13</v>
      </c>
      <c r="E40" s="17" t="s">
        <v>13</v>
      </c>
      <c r="F40" s="16">
        <v>2588.4</v>
      </c>
      <c r="G40" s="17">
        <v>605.79999999999995</v>
      </c>
      <c r="H40" s="15">
        <v>40.200000000000003</v>
      </c>
      <c r="I40" s="18" t="s">
        <v>13</v>
      </c>
      <c r="J40" s="16" t="s">
        <v>13</v>
      </c>
      <c r="K40" s="17">
        <f>F40</f>
        <v>2588.4</v>
      </c>
      <c r="L40" s="16">
        <v>-1982.6</v>
      </c>
      <c r="M40" s="15">
        <v>-565.6</v>
      </c>
    </row>
    <row r="41" spans="1:13" ht="17" x14ac:dyDescent="0.2">
      <c r="A41" s="25">
        <v>28</v>
      </c>
      <c r="B41" s="40" t="s">
        <v>71</v>
      </c>
      <c r="C41" s="23" t="s">
        <v>13</v>
      </c>
      <c r="D41" s="21" t="s">
        <v>13</v>
      </c>
      <c r="E41" s="22" t="s">
        <v>13</v>
      </c>
      <c r="F41" s="21">
        <v>8.6999999999999993</v>
      </c>
      <c r="G41" s="22">
        <v>21.9</v>
      </c>
      <c r="H41" s="20">
        <v>26.7</v>
      </c>
      <c r="I41" s="23" t="s">
        <v>13</v>
      </c>
      <c r="J41" s="21" t="s">
        <v>13</v>
      </c>
      <c r="K41" s="22">
        <v>8.6999999999999993</v>
      </c>
      <c r="L41" s="21">
        <v>13.2</v>
      </c>
      <c r="M41" s="20">
        <v>4.8</v>
      </c>
    </row>
    <row r="42" spans="1:13" x14ac:dyDescent="0.2">
      <c r="A42" s="2">
        <v>29</v>
      </c>
      <c r="B42" s="19" t="s">
        <v>20</v>
      </c>
      <c r="C42" s="18">
        <v>46</v>
      </c>
      <c r="D42" s="16">
        <v>45.8</v>
      </c>
      <c r="E42" s="17">
        <v>45.8</v>
      </c>
      <c r="F42" s="16">
        <v>45.8</v>
      </c>
      <c r="G42" s="17">
        <v>45.8</v>
      </c>
      <c r="H42" s="15">
        <v>45.8</v>
      </c>
      <c r="I42" s="18">
        <v>-0.1</v>
      </c>
      <c r="J42" s="16">
        <v>-0.1</v>
      </c>
      <c r="K42" s="17">
        <v>0</v>
      </c>
      <c r="L42" s="16">
        <v>0</v>
      </c>
      <c r="M42" s="15">
        <v>0</v>
      </c>
    </row>
    <row r="43" spans="1:13" x14ac:dyDescent="0.2">
      <c r="A43" s="39">
        <v>30</v>
      </c>
      <c r="B43" s="38" t="s">
        <v>19</v>
      </c>
      <c r="C43" s="37">
        <v>1455.7</v>
      </c>
      <c r="D43" s="35">
        <v>1468.7</v>
      </c>
      <c r="E43" s="36">
        <v>1431.6</v>
      </c>
      <c r="F43" s="35">
        <v>1350.8</v>
      </c>
      <c r="G43" s="36">
        <v>1383.8</v>
      </c>
      <c r="H43" s="34">
        <v>1407.5</v>
      </c>
      <c r="I43" s="37">
        <v>13</v>
      </c>
      <c r="J43" s="35">
        <v>-37.1</v>
      </c>
      <c r="K43" s="36">
        <v>-80.8</v>
      </c>
      <c r="L43" s="35">
        <v>33</v>
      </c>
      <c r="M43" s="34">
        <v>23.7</v>
      </c>
    </row>
    <row r="44" spans="1:13" x14ac:dyDescent="0.2">
      <c r="A44" s="33">
        <v>31</v>
      </c>
      <c r="B44" s="32" t="s">
        <v>18</v>
      </c>
      <c r="C44" s="31">
        <v>2258.3000000000002</v>
      </c>
      <c r="D44" s="29">
        <v>2284.6999999999998</v>
      </c>
      <c r="E44" s="30">
        <v>2227.3000000000002</v>
      </c>
      <c r="F44" s="29">
        <v>2074.6</v>
      </c>
      <c r="G44" s="30">
        <v>2109.4</v>
      </c>
      <c r="H44" s="28">
        <v>2141.9</v>
      </c>
      <c r="I44" s="31">
        <v>26.4</v>
      </c>
      <c r="J44" s="29">
        <v>-57.3</v>
      </c>
      <c r="K44" s="30">
        <v>-152.80000000000001</v>
      </c>
      <c r="L44" s="29">
        <v>34.799999999999997</v>
      </c>
      <c r="M44" s="28">
        <v>32.5</v>
      </c>
    </row>
    <row r="45" spans="1:13" x14ac:dyDescent="0.2">
      <c r="A45" s="39">
        <v>32</v>
      </c>
      <c r="B45" s="38" t="s">
        <v>17</v>
      </c>
      <c r="C45" s="37">
        <v>16717.099999999999</v>
      </c>
      <c r="D45" s="35">
        <v>16835.099999999999</v>
      </c>
      <c r="E45" s="36">
        <v>16540.099999999999</v>
      </c>
      <c r="F45" s="35">
        <v>18963.3</v>
      </c>
      <c r="G45" s="36">
        <v>17993.7</v>
      </c>
      <c r="H45" s="34">
        <v>17738.400000000001</v>
      </c>
      <c r="I45" s="37">
        <v>118</v>
      </c>
      <c r="J45" s="35">
        <v>-294.89999999999998</v>
      </c>
      <c r="K45" s="36">
        <v>2423.1999999999998</v>
      </c>
      <c r="L45" s="35">
        <v>-969.6</v>
      </c>
      <c r="M45" s="34">
        <v>-255.3</v>
      </c>
    </row>
    <row r="46" spans="1:13" x14ac:dyDescent="0.2">
      <c r="A46" s="33">
        <v>33</v>
      </c>
      <c r="B46" s="32" t="s">
        <v>16</v>
      </c>
      <c r="C46" s="31">
        <v>15448.1</v>
      </c>
      <c r="D46" s="29">
        <v>15442.3</v>
      </c>
      <c r="E46" s="30">
        <v>14419.3</v>
      </c>
      <c r="F46" s="29">
        <v>12611.9</v>
      </c>
      <c r="G46" s="30">
        <v>13633.2</v>
      </c>
      <c r="H46" s="28">
        <v>14367.6</v>
      </c>
      <c r="I46" s="31">
        <v>-5.8</v>
      </c>
      <c r="J46" s="29">
        <v>-1023</v>
      </c>
      <c r="K46" s="30">
        <v>-1807.5</v>
      </c>
      <c r="L46" s="29">
        <v>1021.4</v>
      </c>
      <c r="M46" s="28">
        <v>734.4</v>
      </c>
    </row>
    <row r="47" spans="1:13" x14ac:dyDescent="0.2">
      <c r="A47" s="25">
        <v>34</v>
      </c>
      <c r="B47" s="24" t="s">
        <v>15</v>
      </c>
      <c r="C47" s="23">
        <v>14880.5</v>
      </c>
      <c r="D47" s="21">
        <v>14877.4</v>
      </c>
      <c r="E47" s="22">
        <v>13878.5</v>
      </c>
      <c r="F47" s="21">
        <v>12088.8</v>
      </c>
      <c r="G47" s="22">
        <v>13113.5</v>
      </c>
      <c r="H47" s="20">
        <v>13851.2</v>
      </c>
      <c r="I47" s="23">
        <v>-3.1</v>
      </c>
      <c r="J47" s="21">
        <v>-998.9</v>
      </c>
      <c r="K47" s="22">
        <v>-1789.7</v>
      </c>
      <c r="L47" s="21">
        <v>1024.7</v>
      </c>
      <c r="M47" s="20">
        <v>737.7</v>
      </c>
    </row>
    <row r="48" spans="1:13" x14ac:dyDescent="0.2">
      <c r="A48" s="2">
        <v>35</v>
      </c>
      <c r="B48" s="19" t="s">
        <v>14</v>
      </c>
      <c r="C48" s="18">
        <v>362.9</v>
      </c>
      <c r="D48" s="16">
        <v>360.1</v>
      </c>
      <c r="E48" s="17">
        <v>335.9</v>
      </c>
      <c r="F48" s="16">
        <v>317.8</v>
      </c>
      <c r="G48" s="17">
        <v>314.39999999999998</v>
      </c>
      <c r="H48" s="15">
        <v>310.89999999999998</v>
      </c>
      <c r="I48" s="18">
        <v>-2.8</v>
      </c>
      <c r="J48" s="16">
        <v>-24.2</v>
      </c>
      <c r="K48" s="17">
        <v>-18.100000000000001</v>
      </c>
      <c r="L48" s="16">
        <v>-3.4</v>
      </c>
      <c r="M48" s="15">
        <v>-3.4</v>
      </c>
    </row>
    <row r="49" spans="1:13" x14ac:dyDescent="0.2">
      <c r="A49" s="25"/>
      <c r="B49" s="27" t="s">
        <v>70</v>
      </c>
      <c r="C49" s="23"/>
      <c r="D49" s="21"/>
      <c r="E49" s="22"/>
      <c r="F49" s="21"/>
      <c r="G49" s="22"/>
      <c r="H49" s="20"/>
      <c r="I49" s="23"/>
      <c r="J49" s="21"/>
      <c r="K49" s="22"/>
      <c r="L49" s="21"/>
      <c r="M49" s="20"/>
    </row>
    <row r="50" spans="1:13" ht="17" x14ac:dyDescent="0.2">
      <c r="A50" s="25">
        <v>36</v>
      </c>
      <c r="B50" s="26" t="s">
        <v>69</v>
      </c>
      <c r="C50" s="23" t="s">
        <v>13</v>
      </c>
      <c r="D50" s="21" t="s">
        <v>13</v>
      </c>
      <c r="E50" s="22">
        <v>-21.4</v>
      </c>
      <c r="F50" s="21">
        <v>-36</v>
      </c>
      <c r="G50" s="22">
        <v>-36</v>
      </c>
      <c r="H50" s="20">
        <v>-36</v>
      </c>
      <c r="I50" s="23" t="s">
        <v>13</v>
      </c>
      <c r="J50" s="21">
        <v>-21.4</v>
      </c>
      <c r="K50" s="22">
        <v>-14.6</v>
      </c>
      <c r="L50" s="21">
        <v>0</v>
      </c>
      <c r="M50" s="20">
        <v>0</v>
      </c>
    </row>
    <row r="51" spans="1:13" x14ac:dyDescent="0.2">
      <c r="A51" s="2">
        <v>37</v>
      </c>
      <c r="B51" s="19" t="s">
        <v>12</v>
      </c>
      <c r="C51" s="18">
        <v>204.8</v>
      </c>
      <c r="D51" s="16">
        <v>204.9</v>
      </c>
      <c r="E51" s="17">
        <v>205</v>
      </c>
      <c r="F51" s="16">
        <v>205.2</v>
      </c>
      <c r="G51" s="17">
        <v>205.4</v>
      </c>
      <c r="H51" s="15">
        <v>205.5</v>
      </c>
      <c r="I51" s="18">
        <v>0.1</v>
      </c>
      <c r="J51" s="16">
        <v>0.1</v>
      </c>
      <c r="K51" s="17">
        <v>0.3</v>
      </c>
      <c r="L51" s="16">
        <v>0.1</v>
      </c>
      <c r="M51" s="15">
        <v>0.2</v>
      </c>
    </row>
    <row r="52" spans="1:13" x14ac:dyDescent="0.2">
      <c r="A52" s="25">
        <v>38</v>
      </c>
      <c r="B52" s="24" t="s">
        <v>11</v>
      </c>
      <c r="C52" s="23">
        <v>112.1</v>
      </c>
      <c r="D52" s="21">
        <v>112.2</v>
      </c>
      <c r="E52" s="22">
        <v>112.3</v>
      </c>
      <c r="F52" s="21">
        <v>112.3</v>
      </c>
      <c r="G52" s="22">
        <v>112.5</v>
      </c>
      <c r="H52" s="20">
        <v>112.6</v>
      </c>
      <c r="I52" s="23">
        <v>0.1</v>
      </c>
      <c r="J52" s="21">
        <v>0.1</v>
      </c>
      <c r="K52" s="22">
        <v>0</v>
      </c>
      <c r="L52" s="21">
        <v>0.1</v>
      </c>
      <c r="M52" s="20">
        <v>0.2</v>
      </c>
    </row>
    <row r="53" spans="1:13" x14ac:dyDescent="0.2">
      <c r="A53" s="2">
        <v>39</v>
      </c>
      <c r="B53" s="19" t="s">
        <v>10</v>
      </c>
      <c r="C53" s="18">
        <v>92.7</v>
      </c>
      <c r="D53" s="16">
        <v>92.7</v>
      </c>
      <c r="E53" s="17">
        <v>92.7</v>
      </c>
      <c r="F53" s="16">
        <v>92.9</v>
      </c>
      <c r="G53" s="17">
        <v>92.9</v>
      </c>
      <c r="H53" s="15">
        <v>92.9</v>
      </c>
      <c r="I53" s="18">
        <v>0</v>
      </c>
      <c r="J53" s="16">
        <v>0</v>
      </c>
      <c r="K53" s="17">
        <v>0.3</v>
      </c>
      <c r="L53" s="16">
        <v>0</v>
      </c>
      <c r="M53" s="15">
        <v>0</v>
      </c>
    </row>
    <row r="54" spans="1:13" ht="16" thickBot="1" x14ac:dyDescent="0.25">
      <c r="A54" s="14">
        <v>40</v>
      </c>
      <c r="B54" s="13" t="s">
        <v>9</v>
      </c>
      <c r="C54" s="12">
        <v>1268.9000000000001</v>
      </c>
      <c r="D54" s="10">
        <v>1392.7</v>
      </c>
      <c r="E54" s="11">
        <v>2120.8000000000002</v>
      </c>
      <c r="F54" s="10">
        <v>6351.5</v>
      </c>
      <c r="G54" s="11">
        <v>4360.5</v>
      </c>
      <c r="H54" s="9">
        <v>3370.8</v>
      </c>
      <c r="I54" s="12">
        <v>123.8</v>
      </c>
      <c r="J54" s="10">
        <v>728</v>
      </c>
      <c r="K54" s="11">
        <v>4230.7</v>
      </c>
      <c r="L54" s="10">
        <v>-1991</v>
      </c>
      <c r="M54" s="9">
        <v>-989.7</v>
      </c>
    </row>
    <row r="56" spans="1:13" x14ac:dyDescent="0.2">
      <c r="A56" s="2" t="s">
        <v>6</v>
      </c>
      <c r="B56" s="8" t="s">
        <v>5</v>
      </c>
    </row>
    <row r="57" spans="1:13" x14ac:dyDescent="0.2">
      <c r="A57" s="2" t="s">
        <v>8</v>
      </c>
      <c r="B57" s="8" t="s">
        <v>7</v>
      </c>
    </row>
    <row r="58" spans="1:13" x14ac:dyDescent="0.2">
      <c r="A58" s="2" t="s">
        <v>68</v>
      </c>
      <c r="B58" s="8" t="s">
        <v>67</v>
      </c>
    </row>
    <row r="60" spans="1:13" x14ac:dyDescent="0.2">
      <c r="A60" s="7" t="s">
        <v>66</v>
      </c>
    </row>
    <row r="61" spans="1:13" x14ac:dyDescent="0.2">
      <c r="A61" s="4" t="s">
        <v>65</v>
      </c>
    </row>
    <row r="62" spans="1:13" x14ac:dyDescent="0.2">
      <c r="A62" s="6" t="s">
        <v>64</v>
      </c>
    </row>
    <row r="63" spans="1:13" x14ac:dyDescent="0.2">
      <c r="A63" s="6" t="s">
        <v>63</v>
      </c>
    </row>
    <row r="64" spans="1:13" x14ac:dyDescent="0.2">
      <c r="A64" s="5" t="s">
        <v>62</v>
      </c>
    </row>
    <row r="65" spans="1:1" x14ac:dyDescent="0.2">
      <c r="A65" s="5" t="s">
        <v>61</v>
      </c>
    </row>
    <row r="66" spans="1:1" x14ac:dyDescent="0.2">
      <c r="A66" s="5" t="s">
        <v>60</v>
      </c>
    </row>
    <row r="67" spans="1:1" x14ac:dyDescent="0.2">
      <c r="A67" s="5" t="s">
        <v>59</v>
      </c>
    </row>
    <row r="68" spans="1:1" x14ac:dyDescent="0.2">
      <c r="A68" s="4" t="s">
        <v>58</v>
      </c>
    </row>
    <row r="69" spans="1:1" x14ac:dyDescent="0.2">
      <c r="A69" s="5" t="s">
        <v>57</v>
      </c>
    </row>
    <row r="70" spans="1:1" x14ac:dyDescent="0.2">
      <c r="A70" s="4" t="s">
        <v>56</v>
      </c>
    </row>
    <row r="71" spans="1:1" x14ac:dyDescent="0.2">
      <c r="A71" s="5" t="s">
        <v>55</v>
      </c>
    </row>
    <row r="72" spans="1:1" x14ac:dyDescent="0.2">
      <c r="A72" s="4" t="s">
        <v>54</v>
      </c>
    </row>
    <row r="74" spans="1:1" x14ac:dyDescent="0.2">
      <c r="A74" s="2" t="s">
        <v>53</v>
      </c>
    </row>
    <row r="75" spans="1:1" x14ac:dyDescent="0.2">
      <c r="A75" s="2" t="s">
        <v>52</v>
      </c>
    </row>
    <row r="76" spans="1:1" x14ac:dyDescent="0.2">
      <c r="A76" s="1" t="s">
        <v>51</v>
      </c>
    </row>
    <row r="78" spans="1:1" ht="14" customHeight="1" x14ac:dyDescent="0.2">
      <c r="A78" s="2" t="s">
        <v>4</v>
      </c>
    </row>
    <row r="79" spans="1:1" ht="6" customHeight="1" x14ac:dyDescent="0.2"/>
    <row r="80" spans="1:1" x14ac:dyDescent="0.2">
      <c r="A80" s="2" t="s">
        <v>3</v>
      </c>
    </row>
    <row r="82" spans="1:1" x14ac:dyDescent="0.2">
      <c r="A82" s="3"/>
    </row>
    <row r="83" spans="1:1" x14ac:dyDescent="0.2">
      <c r="A83" s="3"/>
    </row>
    <row r="84" spans="1:1" x14ac:dyDescent="0.2">
      <c r="A84" s="3"/>
    </row>
  </sheetData>
  <mergeCells count="8">
    <mergeCell ref="C6:H6"/>
    <mergeCell ref="I6:M6"/>
    <mergeCell ref="K1:M1"/>
    <mergeCell ref="A2:M2"/>
    <mergeCell ref="A3:M3"/>
    <mergeCell ref="A4:L4"/>
    <mergeCell ref="C5:H5"/>
    <mergeCell ref="I5:M5"/>
  </mergeCells>
  <hyperlinks>
    <hyperlink ref="A68" r:id="rId1" display="exhausted all available regular and extended unemployment benefits.  For more information, see &quot;How will the expansion of unemployment benefits in response to " xr:uid="{87F0046B-0E86-7748-AAE0-BFC19B0C16D8}"/>
    <hyperlink ref="A70" r:id="rId2" display="&quot;How are the economic impact payments for individuals authorized by the CARES Act of 2020 recorded in the NIPAs?&quot;." xr:uid="{E363828F-96A3-4C49-A764-2D4AE2DA7F8E}"/>
    <hyperlink ref="A72" r:id="rId3" display="student loans. For more information, see &quot;How does the 2020 CARES Act affect BEA's estimate of personal interest payments?&quot;." xr:uid="{82756659-4728-6D48-8322-CCAA5329FF83}"/>
    <hyperlink ref="A76" r:id="rId4" display="product report, for example. To be consistent, the figures in this table also are annualized. For more information, see the FAQ &quot;Why does BEA publish estimates at annual" xr:uid="{7B36E268-5FBC-ED4B-9C0D-CFA91955019E}"/>
    <hyperlink ref="A61" r:id="rId5" xr:uid="{B6C2973D-F4B7-4C4A-A216-AB10D6D15705}"/>
  </hyperlinks>
  <pageMargins left="0.7" right="0.7" top="0.75" bottom="0.75" header="0.3" footer="0.3"/>
  <pageSetup orientation="portrait" horizontalDpi="1200" verticalDpi="1200" r:id="rId6"/>
  <customProperties>
    <customPr name="SourceTableID" r:id="rId7"/>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E384-BDFF-0F4A-9C6F-B296A20395B3}">
  <dimension ref="A1:M93"/>
  <sheetViews>
    <sheetView topLeftCell="A5" zoomScale="70" zoomScaleNormal="70" workbookViewId="0">
      <selection activeCell="F17" sqref="F17"/>
    </sheetView>
  </sheetViews>
  <sheetFormatPr baseColWidth="10" defaultColWidth="8.83203125" defaultRowHeight="15" x14ac:dyDescent="0.2"/>
  <cols>
    <col min="1" max="1" width="6.5" style="2" customWidth="1"/>
    <col min="2" max="2" width="65" style="2" customWidth="1"/>
    <col min="3" max="16384" width="8.83203125" style="2"/>
  </cols>
  <sheetData>
    <row r="1" spans="1:13" x14ac:dyDescent="0.2">
      <c r="J1" s="63"/>
      <c r="K1" s="63"/>
      <c r="L1" s="63"/>
      <c r="M1" s="63" t="s">
        <v>125</v>
      </c>
    </row>
    <row r="2" spans="1:13" x14ac:dyDescent="0.2">
      <c r="A2" s="211" t="s">
        <v>124</v>
      </c>
      <c r="B2" s="211"/>
      <c r="C2" s="211"/>
      <c r="D2" s="211"/>
      <c r="E2" s="211"/>
      <c r="F2" s="211"/>
      <c r="G2" s="211"/>
      <c r="H2" s="211"/>
      <c r="I2" s="211"/>
      <c r="J2" s="211"/>
      <c r="K2" s="211"/>
      <c r="L2" s="211"/>
      <c r="M2" s="211"/>
    </row>
    <row r="3" spans="1:13" x14ac:dyDescent="0.2">
      <c r="A3" s="211" t="s">
        <v>98</v>
      </c>
      <c r="B3" s="211"/>
      <c r="C3" s="211"/>
      <c r="D3" s="211"/>
      <c r="E3" s="211"/>
      <c r="F3" s="211"/>
      <c r="G3" s="211"/>
      <c r="H3" s="211"/>
      <c r="I3" s="211"/>
      <c r="J3" s="211"/>
      <c r="K3" s="211"/>
      <c r="L3" s="211"/>
      <c r="M3" s="211"/>
    </row>
    <row r="4" spans="1:13" ht="16" thickBot="1" x14ac:dyDescent="0.25">
      <c r="A4" s="215"/>
      <c r="B4" s="215"/>
      <c r="C4" s="215"/>
      <c r="D4" s="215"/>
      <c r="E4" s="215"/>
      <c r="F4" s="215"/>
      <c r="G4" s="215"/>
      <c r="H4" s="215"/>
      <c r="I4" s="211"/>
      <c r="J4" s="211"/>
    </row>
    <row r="5" spans="1:13" x14ac:dyDescent="0.2">
      <c r="A5" s="61"/>
      <c r="B5" s="60"/>
      <c r="C5" s="212" t="s">
        <v>49</v>
      </c>
      <c r="D5" s="213"/>
      <c r="E5" s="213"/>
      <c r="F5" s="213"/>
      <c r="G5" s="213"/>
      <c r="H5" s="213"/>
      <c r="I5" s="212" t="s">
        <v>48</v>
      </c>
      <c r="J5" s="213"/>
      <c r="K5" s="213"/>
      <c r="L5" s="213"/>
      <c r="M5" s="214"/>
    </row>
    <row r="6" spans="1:13" x14ac:dyDescent="0.2">
      <c r="A6" s="59" t="s">
        <v>47</v>
      </c>
      <c r="B6" s="19"/>
      <c r="C6" s="207">
        <v>2020</v>
      </c>
      <c r="D6" s="208"/>
      <c r="E6" s="208"/>
      <c r="F6" s="208"/>
      <c r="G6" s="208"/>
      <c r="H6" s="208"/>
      <c r="I6" s="207">
        <v>2020</v>
      </c>
      <c r="J6" s="208"/>
      <c r="K6" s="208"/>
      <c r="L6" s="208"/>
      <c r="M6" s="209"/>
    </row>
    <row r="7" spans="1:13" x14ac:dyDescent="0.2">
      <c r="A7" s="58"/>
      <c r="B7" s="84"/>
      <c r="C7" s="56" t="s">
        <v>92</v>
      </c>
      <c r="D7" s="83" t="s">
        <v>97</v>
      </c>
      <c r="E7" s="54" t="s">
        <v>99</v>
      </c>
      <c r="F7" s="83" t="s">
        <v>101</v>
      </c>
      <c r="G7" s="54" t="s">
        <v>102</v>
      </c>
      <c r="H7" s="83" t="s">
        <v>123</v>
      </c>
      <c r="I7" s="56" t="s">
        <v>97</v>
      </c>
      <c r="J7" s="54" t="s">
        <v>99</v>
      </c>
      <c r="K7" s="83" t="s">
        <v>101</v>
      </c>
      <c r="L7" s="54" t="s">
        <v>102</v>
      </c>
      <c r="M7" s="52" t="s">
        <v>123</v>
      </c>
    </row>
    <row r="8" spans="1:13" x14ac:dyDescent="0.2">
      <c r="A8" s="39">
        <v>1</v>
      </c>
      <c r="B8" s="82" t="s">
        <v>41</v>
      </c>
      <c r="C8" s="115">
        <v>20213.3</v>
      </c>
      <c r="D8" s="110">
        <v>19691.7</v>
      </c>
      <c r="E8" s="114">
        <v>19842.5</v>
      </c>
      <c r="F8" s="110">
        <v>19707.900000000001</v>
      </c>
      <c r="G8" s="114">
        <v>19451.900000000001</v>
      </c>
      <c r="H8" s="110">
        <v>19568.5</v>
      </c>
      <c r="I8" s="115">
        <v>-521.6</v>
      </c>
      <c r="J8" s="110">
        <v>150.80000000000001</v>
      </c>
      <c r="K8" s="114">
        <v>-134.6</v>
      </c>
      <c r="L8" s="110">
        <v>-255.9</v>
      </c>
      <c r="M8" s="113">
        <v>116.6</v>
      </c>
    </row>
    <row r="9" spans="1:13" x14ac:dyDescent="0.2">
      <c r="A9" s="33">
        <v>2</v>
      </c>
      <c r="B9" s="72" t="s">
        <v>40</v>
      </c>
      <c r="C9" s="108">
        <v>11399</v>
      </c>
      <c r="D9" s="106">
        <v>11556.4</v>
      </c>
      <c r="E9" s="107">
        <v>11656.4</v>
      </c>
      <c r="F9" s="106">
        <v>11741.4</v>
      </c>
      <c r="G9" s="107">
        <v>11791.4</v>
      </c>
      <c r="H9" s="106">
        <v>11851.4</v>
      </c>
      <c r="I9" s="108">
        <v>157.4</v>
      </c>
      <c r="J9" s="106">
        <v>100</v>
      </c>
      <c r="K9" s="107">
        <v>85</v>
      </c>
      <c r="L9" s="106">
        <v>50</v>
      </c>
      <c r="M9" s="105">
        <v>60</v>
      </c>
    </row>
    <row r="10" spans="1:13" x14ac:dyDescent="0.2">
      <c r="A10" s="25">
        <v>3</v>
      </c>
      <c r="B10" s="67" t="s">
        <v>39</v>
      </c>
      <c r="C10" s="88">
        <v>9288.2000000000007</v>
      </c>
      <c r="D10" s="89">
        <v>9426.7000000000007</v>
      </c>
      <c r="E10" s="102">
        <v>9514.6</v>
      </c>
      <c r="F10" s="89">
        <v>9589.2999999999993</v>
      </c>
      <c r="G10" s="102">
        <v>9627.7999999999993</v>
      </c>
      <c r="H10" s="89">
        <v>9674.9</v>
      </c>
      <c r="I10" s="88">
        <v>138.5</v>
      </c>
      <c r="J10" s="89">
        <v>87.9</v>
      </c>
      <c r="K10" s="102">
        <v>74.7</v>
      </c>
      <c r="L10" s="89">
        <v>38.6</v>
      </c>
      <c r="M10" s="101">
        <v>47.1</v>
      </c>
    </row>
    <row r="11" spans="1:13" x14ac:dyDescent="0.2">
      <c r="A11" s="2">
        <v>4</v>
      </c>
      <c r="B11" s="68" t="s">
        <v>38</v>
      </c>
      <c r="C11" s="87">
        <v>7858.5</v>
      </c>
      <c r="D11" s="85">
        <v>7973.9</v>
      </c>
      <c r="E11" s="86">
        <v>8070</v>
      </c>
      <c r="F11" s="85">
        <v>8152.4</v>
      </c>
      <c r="G11" s="86">
        <v>8190</v>
      </c>
      <c r="H11" s="85">
        <v>8236.1</v>
      </c>
      <c r="I11" s="87">
        <v>115.4</v>
      </c>
      <c r="J11" s="85">
        <v>96.1</v>
      </c>
      <c r="K11" s="86">
        <v>82.4</v>
      </c>
      <c r="L11" s="85">
        <v>37.6</v>
      </c>
      <c r="M11" s="100">
        <v>46.1</v>
      </c>
    </row>
    <row r="12" spans="1:13" x14ac:dyDescent="0.2">
      <c r="A12" s="25">
        <v>5</v>
      </c>
      <c r="B12" s="67" t="s">
        <v>37</v>
      </c>
      <c r="C12" s="88">
        <v>1429.7</v>
      </c>
      <c r="D12" s="89">
        <v>1452.8</v>
      </c>
      <c r="E12" s="102">
        <v>1444.6</v>
      </c>
      <c r="F12" s="89">
        <v>1436.9</v>
      </c>
      <c r="G12" s="102">
        <v>1437.8</v>
      </c>
      <c r="H12" s="89">
        <v>1438.8</v>
      </c>
      <c r="I12" s="88">
        <v>23.1</v>
      </c>
      <c r="J12" s="89">
        <v>-8.1999999999999993</v>
      </c>
      <c r="K12" s="102">
        <v>-7.7</v>
      </c>
      <c r="L12" s="89">
        <v>0.9</v>
      </c>
      <c r="M12" s="101">
        <v>1</v>
      </c>
    </row>
    <row r="13" spans="1:13" x14ac:dyDescent="0.2">
      <c r="A13" s="2">
        <v>6</v>
      </c>
      <c r="B13" s="68" t="s">
        <v>36</v>
      </c>
      <c r="C13" s="87">
        <v>2110.8000000000002</v>
      </c>
      <c r="D13" s="85">
        <v>2129.6999999999998</v>
      </c>
      <c r="E13" s="86">
        <v>2141.8000000000002</v>
      </c>
      <c r="F13" s="85">
        <v>2152.1</v>
      </c>
      <c r="G13" s="86">
        <v>2163.5</v>
      </c>
      <c r="H13" s="85">
        <v>2176.4</v>
      </c>
      <c r="I13" s="87">
        <v>18.899999999999999</v>
      </c>
      <c r="J13" s="85">
        <v>12.1</v>
      </c>
      <c r="K13" s="86">
        <v>10.3</v>
      </c>
      <c r="L13" s="85">
        <v>11.4</v>
      </c>
      <c r="M13" s="100">
        <v>12.9</v>
      </c>
    </row>
    <row r="14" spans="1:13" x14ac:dyDescent="0.2">
      <c r="A14" s="39">
        <v>7</v>
      </c>
      <c r="B14" s="71" t="s">
        <v>35</v>
      </c>
      <c r="C14" s="112">
        <v>1700.6</v>
      </c>
      <c r="D14" s="110">
        <v>1807.9</v>
      </c>
      <c r="E14" s="111">
        <v>1900.6</v>
      </c>
      <c r="F14" s="110">
        <v>1919.7</v>
      </c>
      <c r="G14" s="111">
        <v>1719.8</v>
      </c>
      <c r="H14" s="110">
        <v>1641.8</v>
      </c>
      <c r="I14" s="112">
        <v>107.3</v>
      </c>
      <c r="J14" s="110">
        <v>92.7</v>
      </c>
      <c r="K14" s="111">
        <v>19.100000000000001</v>
      </c>
      <c r="L14" s="110">
        <v>-199.9</v>
      </c>
      <c r="M14" s="109">
        <v>-78.099999999999994</v>
      </c>
    </row>
    <row r="15" spans="1:13" x14ac:dyDescent="0.2">
      <c r="A15" s="2">
        <v>8</v>
      </c>
      <c r="B15" s="68" t="s">
        <v>34</v>
      </c>
      <c r="C15" s="87">
        <v>47.4</v>
      </c>
      <c r="D15" s="85">
        <v>71.7</v>
      </c>
      <c r="E15" s="86">
        <v>69.3</v>
      </c>
      <c r="F15" s="85">
        <v>151</v>
      </c>
      <c r="G15" s="86">
        <v>80.2</v>
      </c>
      <c r="H15" s="85">
        <v>72.2</v>
      </c>
      <c r="I15" s="87">
        <v>24.3</v>
      </c>
      <c r="J15" s="85">
        <v>-2.4</v>
      </c>
      <c r="K15" s="86">
        <v>81.7</v>
      </c>
      <c r="L15" s="85">
        <v>-70.8</v>
      </c>
      <c r="M15" s="100">
        <v>-8</v>
      </c>
    </row>
    <row r="16" spans="1:13" x14ac:dyDescent="0.2">
      <c r="A16" s="25"/>
      <c r="B16" s="79" t="s">
        <v>82</v>
      </c>
      <c r="C16" s="88" t="s">
        <v>100</v>
      </c>
      <c r="D16" s="89" t="s">
        <v>100</v>
      </c>
      <c r="E16" s="102" t="s">
        <v>100</v>
      </c>
      <c r="F16" s="89" t="s">
        <v>100</v>
      </c>
      <c r="G16" s="102" t="s">
        <v>100</v>
      </c>
      <c r="H16" s="89" t="s">
        <v>100</v>
      </c>
      <c r="I16" s="88" t="s">
        <v>100</v>
      </c>
      <c r="J16" s="89" t="s">
        <v>100</v>
      </c>
      <c r="K16" s="102" t="s">
        <v>100</v>
      </c>
      <c r="L16" s="89" t="s">
        <v>100</v>
      </c>
      <c r="M16" s="101" t="s">
        <v>100</v>
      </c>
    </row>
    <row r="17" spans="1:13" ht="17" x14ac:dyDescent="0.2">
      <c r="A17" s="25">
        <v>9</v>
      </c>
      <c r="B17" s="67" t="s">
        <v>91</v>
      </c>
      <c r="C17" s="88">
        <v>20.399999999999999</v>
      </c>
      <c r="D17" s="89">
        <v>27.3</v>
      </c>
      <c r="E17" s="102">
        <v>7.6</v>
      </c>
      <c r="F17" s="89">
        <v>92.5</v>
      </c>
      <c r="G17" s="102">
        <v>26.3</v>
      </c>
      <c r="H17" s="89">
        <v>20</v>
      </c>
      <c r="I17" s="88">
        <v>6.9</v>
      </c>
      <c r="J17" s="89">
        <v>-19.7</v>
      </c>
      <c r="K17" s="102">
        <v>84.8</v>
      </c>
      <c r="L17" s="89">
        <v>-66.2</v>
      </c>
      <c r="M17" s="101">
        <v>-6.3</v>
      </c>
    </row>
    <row r="18" spans="1:13" ht="17" x14ac:dyDescent="0.2">
      <c r="A18" s="2">
        <v>10</v>
      </c>
      <c r="B18" s="80" t="s">
        <v>90</v>
      </c>
      <c r="C18" s="87">
        <v>9.1</v>
      </c>
      <c r="D18" s="85">
        <v>9.1999999999999993</v>
      </c>
      <c r="E18" s="86">
        <v>9.1999999999999993</v>
      </c>
      <c r="F18" s="85">
        <v>6.3</v>
      </c>
      <c r="G18" s="86">
        <v>1.8</v>
      </c>
      <c r="H18" s="85">
        <v>0.2</v>
      </c>
      <c r="I18" s="87">
        <v>0.1</v>
      </c>
      <c r="J18" s="85">
        <v>0</v>
      </c>
      <c r="K18" s="86">
        <v>-2.9</v>
      </c>
      <c r="L18" s="85">
        <v>-4.5</v>
      </c>
      <c r="M18" s="100">
        <v>-1.6</v>
      </c>
    </row>
    <row r="19" spans="1:13" x14ac:dyDescent="0.2">
      <c r="A19" s="25">
        <v>11</v>
      </c>
      <c r="B19" s="67" t="s">
        <v>33</v>
      </c>
      <c r="C19" s="88">
        <v>1653.2</v>
      </c>
      <c r="D19" s="89">
        <v>1736.2</v>
      </c>
      <c r="E19" s="102">
        <v>1831.3</v>
      </c>
      <c r="F19" s="89">
        <v>1768.7</v>
      </c>
      <c r="G19" s="102">
        <v>1639.6</v>
      </c>
      <c r="H19" s="89">
        <v>1569.6</v>
      </c>
      <c r="I19" s="88">
        <v>83</v>
      </c>
      <c r="J19" s="89">
        <v>95.1</v>
      </c>
      <c r="K19" s="102">
        <v>-62.6</v>
      </c>
      <c r="L19" s="89">
        <v>-129</v>
      </c>
      <c r="M19" s="101">
        <v>-70</v>
      </c>
    </row>
    <row r="20" spans="1:13" x14ac:dyDescent="0.2">
      <c r="B20" s="81" t="s">
        <v>81</v>
      </c>
      <c r="C20" s="87" t="s">
        <v>100</v>
      </c>
      <c r="D20" s="85" t="s">
        <v>100</v>
      </c>
      <c r="E20" s="86" t="s">
        <v>100</v>
      </c>
      <c r="F20" s="85" t="s">
        <v>100</v>
      </c>
      <c r="G20" s="86" t="s">
        <v>100</v>
      </c>
      <c r="H20" s="85" t="s">
        <v>100</v>
      </c>
      <c r="I20" s="87" t="s">
        <v>100</v>
      </c>
      <c r="J20" s="85" t="s">
        <v>100</v>
      </c>
      <c r="K20" s="86" t="s">
        <v>100</v>
      </c>
      <c r="L20" s="85" t="s">
        <v>100</v>
      </c>
      <c r="M20" s="100" t="s">
        <v>100</v>
      </c>
    </row>
    <row r="21" spans="1:13" ht="17" x14ac:dyDescent="0.2">
      <c r="A21" s="2">
        <v>12</v>
      </c>
      <c r="B21" s="80" t="s">
        <v>90</v>
      </c>
      <c r="C21" s="87">
        <v>295.39999999999998</v>
      </c>
      <c r="D21" s="85">
        <v>297.39999999999998</v>
      </c>
      <c r="E21" s="86">
        <v>298.39999999999998</v>
      </c>
      <c r="F21" s="85">
        <v>203.4</v>
      </c>
      <c r="G21" s="86">
        <v>58.4</v>
      </c>
      <c r="H21" s="85">
        <v>6.2</v>
      </c>
      <c r="I21" s="87">
        <v>2</v>
      </c>
      <c r="J21" s="85">
        <v>1.1000000000000001</v>
      </c>
      <c r="K21" s="86">
        <v>-95</v>
      </c>
      <c r="L21" s="85">
        <v>-145</v>
      </c>
      <c r="M21" s="100">
        <v>-52.2</v>
      </c>
    </row>
    <row r="22" spans="1:13" x14ac:dyDescent="0.2">
      <c r="A22" s="39">
        <v>13</v>
      </c>
      <c r="B22" s="71" t="s">
        <v>32</v>
      </c>
      <c r="C22" s="112">
        <v>797.9</v>
      </c>
      <c r="D22" s="110">
        <v>803.7</v>
      </c>
      <c r="E22" s="111">
        <v>811.6</v>
      </c>
      <c r="F22" s="110">
        <v>808.7</v>
      </c>
      <c r="G22" s="111">
        <v>807</v>
      </c>
      <c r="H22" s="110">
        <v>805.2</v>
      </c>
      <c r="I22" s="112">
        <v>5.8</v>
      </c>
      <c r="J22" s="110">
        <v>8</v>
      </c>
      <c r="K22" s="111">
        <v>-2.9</v>
      </c>
      <c r="L22" s="110">
        <v>-1.7</v>
      </c>
      <c r="M22" s="109">
        <v>-1.7</v>
      </c>
    </row>
    <row r="23" spans="1:13" x14ac:dyDescent="0.2">
      <c r="A23" s="33">
        <v>14</v>
      </c>
      <c r="B23" s="72" t="s">
        <v>31</v>
      </c>
      <c r="C23" s="108">
        <v>2870.5</v>
      </c>
      <c r="D23" s="106">
        <v>2847.9</v>
      </c>
      <c r="E23" s="107">
        <v>2838.6</v>
      </c>
      <c r="F23" s="106">
        <v>2855.4</v>
      </c>
      <c r="G23" s="107">
        <v>2889.5</v>
      </c>
      <c r="H23" s="106">
        <v>2947.3</v>
      </c>
      <c r="I23" s="108">
        <v>-22.6</v>
      </c>
      <c r="J23" s="106">
        <v>-9.3000000000000007</v>
      </c>
      <c r="K23" s="107">
        <v>16.8</v>
      </c>
      <c r="L23" s="106">
        <v>34.1</v>
      </c>
      <c r="M23" s="105">
        <v>57.8</v>
      </c>
    </row>
    <row r="24" spans="1:13" x14ac:dyDescent="0.2">
      <c r="A24" s="25">
        <v>15</v>
      </c>
      <c r="B24" s="67" t="s">
        <v>30</v>
      </c>
      <c r="C24" s="88">
        <v>1628.4</v>
      </c>
      <c r="D24" s="89">
        <v>1619.1</v>
      </c>
      <c r="E24" s="102">
        <v>1611.8</v>
      </c>
      <c r="F24" s="89">
        <v>1619</v>
      </c>
      <c r="G24" s="102">
        <v>1618.4</v>
      </c>
      <c r="H24" s="89">
        <v>1617.9</v>
      </c>
      <c r="I24" s="88">
        <v>-9.4</v>
      </c>
      <c r="J24" s="89">
        <v>-7.3</v>
      </c>
      <c r="K24" s="102">
        <v>7.3</v>
      </c>
      <c r="L24" s="89">
        <v>-0.6</v>
      </c>
      <c r="M24" s="101">
        <v>-0.5</v>
      </c>
    </row>
    <row r="25" spans="1:13" x14ac:dyDescent="0.2">
      <c r="A25" s="2">
        <v>16</v>
      </c>
      <c r="B25" s="68" t="s">
        <v>29</v>
      </c>
      <c r="C25" s="87">
        <v>1242</v>
      </c>
      <c r="D25" s="85">
        <v>1228.8</v>
      </c>
      <c r="E25" s="86">
        <v>1226.8</v>
      </c>
      <c r="F25" s="85">
        <v>1236.4000000000001</v>
      </c>
      <c r="G25" s="86">
        <v>1271.0999999999999</v>
      </c>
      <c r="H25" s="85">
        <v>1329.4</v>
      </c>
      <c r="I25" s="87">
        <v>-13.2</v>
      </c>
      <c r="J25" s="85">
        <v>-2</v>
      </c>
      <c r="K25" s="86">
        <v>9.5</v>
      </c>
      <c r="L25" s="85">
        <v>34.700000000000003</v>
      </c>
      <c r="M25" s="100">
        <v>58.3</v>
      </c>
    </row>
    <row r="26" spans="1:13" x14ac:dyDescent="0.2">
      <c r="A26" s="39">
        <v>17</v>
      </c>
      <c r="B26" s="71" t="s">
        <v>28</v>
      </c>
      <c r="C26" s="112">
        <v>4882</v>
      </c>
      <c r="D26" s="110">
        <v>4128.2</v>
      </c>
      <c r="E26" s="111">
        <v>4097.5</v>
      </c>
      <c r="F26" s="110">
        <v>3851.4</v>
      </c>
      <c r="G26" s="111">
        <v>3716.8</v>
      </c>
      <c r="H26" s="110">
        <v>3801.9</v>
      </c>
      <c r="I26" s="112">
        <v>-753.8</v>
      </c>
      <c r="J26" s="110">
        <v>-30.7</v>
      </c>
      <c r="K26" s="111">
        <v>-246.2</v>
      </c>
      <c r="L26" s="110">
        <v>-134.6</v>
      </c>
      <c r="M26" s="109">
        <v>85.2</v>
      </c>
    </row>
    <row r="27" spans="1:13" x14ac:dyDescent="0.2">
      <c r="A27" s="2">
        <v>18</v>
      </c>
      <c r="B27" s="68" t="s">
        <v>27</v>
      </c>
      <c r="C27" s="87">
        <v>4836.2</v>
      </c>
      <c r="D27" s="85">
        <v>4082.3</v>
      </c>
      <c r="E27" s="86">
        <v>4051.6</v>
      </c>
      <c r="F27" s="85">
        <v>3805.3</v>
      </c>
      <c r="G27" s="86">
        <v>3670.5</v>
      </c>
      <c r="H27" s="85">
        <v>3755.5</v>
      </c>
      <c r="I27" s="87">
        <v>-753.9</v>
      </c>
      <c r="J27" s="85">
        <v>-30.7</v>
      </c>
      <c r="K27" s="86">
        <v>-246.3</v>
      </c>
      <c r="L27" s="85">
        <v>-134.69999999999999</v>
      </c>
      <c r="M27" s="100">
        <v>85</v>
      </c>
    </row>
    <row r="28" spans="1:13" x14ac:dyDescent="0.2">
      <c r="A28" s="25">
        <v>19</v>
      </c>
      <c r="B28" s="67" t="s">
        <v>26</v>
      </c>
      <c r="C28" s="88">
        <v>1078.0999999999999</v>
      </c>
      <c r="D28" s="89">
        <v>1081.8</v>
      </c>
      <c r="E28" s="102">
        <v>1082.0999999999999</v>
      </c>
      <c r="F28" s="89">
        <v>1091</v>
      </c>
      <c r="G28" s="102">
        <v>1088.0999999999999</v>
      </c>
      <c r="H28" s="89">
        <v>1091.7</v>
      </c>
      <c r="I28" s="88">
        <v>3.7</v>
      </c>
      <c r="J28" s="89">
        <v>0.3</v>
      </c>
      <c r="K28" s="102">
        <v>8.9</v>
      </c>
      <c r="L28" s="89">
        <v>-2.8</v>
      </c>
      <c r="M28" s="101">
        <v>3.6</v>
      </c>
    </row>
    <row r="29" spans="1:13" x14ac:dyDescent="0.2">
      <c r="A29" s="2">
        <v>20</v>
      </c>
      <c r="B29" s="68" t="s">
        <v>25</v>
      </c>
      <c r="C29" s="87">
        <v>837.5</v>
      </c>
      <c r="D29" s="85">
        <v>842.6</v>
      </c>
      <c r="E29" s="86">
        <v>848.1</v>
      </c>
      <c r="F29" s="85">
        <v>854</v>
      </c>
      <c r="G29" s="86">
        <v>860.4</v>
      </c>
      <c r="H29" s="85">
        <v>867.3</v>
      </c>
      <c r="I29" s="87">
        <v>5.0999999999999996</v>
      </c>
      <c r="J29" s="85">
        <v>5.5</v>
      </c>
      <c r="K29" s="86">
        <v>6</v>
      </c>
      <c r="L29" s="85">
        <v>6.4</v>
      </c>
      <c r="M29" s="100">
        <v>6.8</v>
      </c>
    </row>
    <row r="30" spans="1:13" x14ac:dyDescent="0.2">
      <c r="A30" s="25"/>
      <c r="B30" s="79" t="s">
        <v>79</v>
      </c>
      <c r="C30" s="88" t="s">
        <v>100</v>
      </c>
      <c r="D30" s="89" t="s">
        <v>100</v>
      </c>
      <c r="E30" s="102" t="s">
        <v>100</v>
      </c>
      <c r="F30" s="89" t="s">
        <v>100</v>
      </c>
      <c r="G30" s="102" t="s">
        <v>100</v>
      </c>
      <c r="H30" s="89" t="s">
        <v>100</v>
      </c>
      <c r="I30" s="88" t="s">
        <v>100</v>
      </c>
      <c r="J30" s="89" t="s">
        <v>100</v>
      </c>
      <c r="K30" s="102" t="s">
        <v>100</v>
      </c>
      <c r="L30" s="89" t="s">
        <v>100</v>
      </c>
      <c r="M30" s="101" t="s">
        <v>100</v>
      </c>
    </row>
    <row r="31" spans="1:13" ht="17" x14ac:dyDescent="0.2">
      <c r="A31" s="25">
        <v>21</v>
      </c>
      <c r="B31" s="67" t="s">
        <v>89</v>
      </c>
      <c r="C31" s="88">
        <v>14.7</v>
      </c>
      <c r="D31" s="89">
        <v>14.8</v>
      </c>
      <c r="E31" s="102">
        <v>14.9</v>
      </c>
      <c r="F31" s="89">
        <v>15</v>
      </c>
      <c r="G31" s="102">
        <v>15.1</v>
      </c>
      <c r="H31" s="89">
        <v>15.2</v>
      </c>
      <c r="I31" s="88">
        <v>0.1</v>
      </c>
      <c r="J31" s="89">
        <v>0.1</v>
      </c>
      <c r="K31" s="102">
        <v>0.1</v>
      </c>
      <c r="L31" s="89">
        <v>0.1</v>
      </c>
      <c r="M31" s="101">
        <v>0.1</v>
      </c>
    </row>
    <row r="32" spans="1:13" x14ac:dyDescent="0.2">
      <c r="A32" s="2">
        <v>22</v>
      </c>
      <c r="B32" s="68" t="s">
        <v>24</v>
      </c>
      <c r="C32" s="87">
        <v>686.3</v>
      </c>
      <c r="D32" s="85">
        <v>684.7</v>
      </c>
      <c r="E32" s="86">
        <v>680.1</v>
      </c>
      <c r="F32" s="85">
        <v>675.9</v>
      </c>
      <c r="G32" s="86">
        <v>673.1</v>
      </c>
      <c r="H32" s="85">
        <v>671.9</v>
      </c>
      <c r="I32" s="87">
        <v>-1.6</v>
      </c>
      <c r="J32" s="85">
        <v>-4.5999999999999996</v>
      </c>
      <c r="K32" s="86">
        <v>-4.2</v>
      </c>
      <c r="L32" s="85">
        <v>-2.8</v>
      </c>
      <c r="M32" s="100">
        <v>-1.2</v>
      </c>
    </row>
    <row r="33" spans="1:13" x14ac:dyDescent="0.2">
      <c r="A33" s="25">
        <v>23</v>
      </c>
      <c r="B33" s="67" t="s">
        <v>23</v>
      </c>
      <c r="C33" s="88">
        <v>1330.5</v>
      </c>
      <c r="D33" s="89">
        <v>636</v>
      </c>
      <c r="E33" s="102">
        <v>358.9</v>
      </c>
      <c r="F33" s="89">
        <v>304.60000000000002</v>
      </c>
      <c r="G33" s="102">
        <v>281.2</v>
      </c>
      <c r="H33" s="89">
        <v>321.39999999999998</v>
      </c>
      <c r="I33" s="88">
        <v>-694.5</v>
      </c>
      <c r="J33" s="89">
        <v>-277.10000000000002</v>
      </c>
      <c r="K33" s="102">
        <v>-54.4</v>
      </c>
      <c r="L33" s="89">
        <v>-23.4</v>
      </c>
      <c r="M33" s="101">
        <v>40.200000000000003</v>
      </c>
    </row>
    <row r="34" spans="1:13" ht="17" x14ac:dyDescent="0.2">
      <c r="B34" s="78" t="s">
        <v>88</v>
      </c>
      <c r="C34" s="87" t="s">
        <v>100</v>
      </c>
      <c r="D34" s="85" t="s">
        <v>100</v>
      </c>
      <c r="E34" s="86" t="s">
        <v>100</v>
      </c>
      <c r="F34" s="85" t="s">
        <v>100</v>
      </c>
      <c r="G34" s="86" t="s">
        <v>100</v>
      </c>
      <c r="H34" s="85" t="s">
        <v>100</v>
      </c>
      <c r="I34" s="87" t="s">
        <v>100</v>
      </c>
      <c r="J34" s="85" t="s">
        <v>100</v>
      </c>
      <c r="K34" s="86" t="s">
        <v>100</v>
      </c>
      <c r="L34" s="85" t="s">
        <v>100</v>
      </c>
      <c r="M34" s="100" t="s">
        <v>100</v>
      </c>
    </row>
    <row r="35" spans="1:13" x14ac:dyDescent="0.2">
      <c r="A35" s="2">
        <v>24</v>
      </c>
      <c r="B35" s="74" t="s">
        <v>122</v>
      </c>
      <c r="C35" s="87">
        <v>1.2</v>
      </c>
      <c r="D35" s="85">
        <v>3.1</v>
      </c>
      <c r="E35" s="86">
        <v>5</v>
      </c>
      <c r="F35" s="85">
        <v>7.9</v>
      </c>
      <c r="G35" s="86">
        <v>9.6999999999999993</v>
      </c>
      <c r="H35" s="85">
        <v>15.4</v>
      </c>
      <c r="I35" s="87">
        <v>1.9</v>
      </c>
      <c r="J35" s="85">
        <v>1.8</v>
      </c>
      <c r="K35" s="86">
        <v>2.9</v>
      </c>
      <c r="L35" s="85">
        <v>1.8</v>
      </c>
      <c r="M35" s="100">
        <v>5.7</v>
      </c>
    </row>
    <row r="36" spans="1:13" x14ac:dyDescent="0.2">
      <c r="A36" s="25">
        <v>25</v>
      </c>
      <c r="B36" s="77" t="s">
        <v>76</v>
      </c>
      <c r="C36" s="88">
        <v>16.600000000000001</v>
      </c>
      <c r="D36" s="89">
        <v>21.4</v>
      </c>
      <c r="E36" s="102">
        <v>33.6</v>
      </c>
      <c r="F36" s="89">
        <v>59</v>
      </c>
      <c r="G36" s="102">
        <v>68.3</v>
      </c>
      <c r="H36" s="89">
        <v>67.2</v>
      </c>
      <c r="I36" s="88">
        <v>4.8</v>
      </c>
      <c r="J36" s="89">
        <v>12.2</v>
      </c>
      <c r="K36" s="102">
        <v>25.4</v>
      </c>
      <c r="L36" s="89">
        <v>9.4</v>
      </c>
      <c r="M36" s="101">
        <v>-1.1000000000000001</v>
      </c>
    </row>
    <row r="37" spans="1:13" x14ac:dyDescent="0.2">
      <c r="A37" s="2">
        <v>26</v>
      </c>
      <c r="B37" s="76" t="s">
        <v>75</v>
      </c>
      <c r="C37" s="87">
        <v>156.6</v>
      </c>
      <c r="D37" s="85">
        <v>170.4</v>
      </c>
      <c r="E37" s="86">
        <v>141.19999999999999</v>
      </c>
      <c r="F37" s="85">
        <v>120.3</v>
      </c>
      <c r="G37" s="86">
        <v>112.3</v>
      </c>
      <c r="H37" s="85">
        <v>103.5</v>
      </c>
      <c r="I37" s="87">
        <v>13.9</v>
      </c>
      <c r="J37" s="85">
        <v>-29.2</v>
      </c>
      <c r="K37" s="86">
        <v>-21</v>
      </c>
      <c r="L37" s="85">
        <v>-8</v>
      </c>
      <c r="M37" s="100">
        <v>-8.8000000000000007</v>
      </c>
    </row>
    <row r="38" spans="1:13" x14ac:dyDescent="0.2">
      <c r="A38" s="25">
        <v>27</v>
      </c>
      <c r="B38" s="77" t="s">
        <v>74</v>
      </c>
      <c r="C38" s="88">
        <v>896.2</v>
      </c>
      <c r="D38" s="89">
        <v>223.1</v>
      </c>
      <c r="E38" s="102">
        <v>0</v>
      </c>
      <c r="F38" s="89">
        <v>0</v>
      </c>
      <c r="G38" s="102">
        <v>0</v>
      </c>
      <c r="H38" s="89">
        <v>48.3</v>
      </c>
      <c r="I38" s="88">
        <v>-673</v>
      </c>
      <c r="J38" s="89">
        <v>-223.1</v>
      </c>
      <c r="K38" s="102">
        <v>0</v>
      </c>
      <c r="L38" s="89">
        <v>0</v>
      </c>
      <c r="M38" s="101">
        <v>48.3</v>
      </c>
    </row>
    <row r="39" spans="1:13" x14ac:dyDescent="0.2">
      <c r="A39" s="2">
        <v>28</v>
      </c>
      <c r="B39" s="68" t="s">
        <v>22</v>
      </c>
      <c r="C39" s="87">
        <v>144.30000000000001</v>
      </c>
      <c r="D39" s="85">
        <v>145.4</v>
      </c>
      <c r="E39" s="86">
        <v>146.4</v>
      </c>
      <c r="F39" s="85">
        <v>147.30000000000001</v>
      </c>
      <c r="G39" s="86">
        <v>148.30000000000001</v>
      </c>
      <c r="H39" s="85">
        <v>149.1</v>
      </c>
      <c r="I39" s="87">
        <v>1.1000000000000001</v>
      </c>
      <c r="J39" s="85">
        <v>1</v>
      </c>
      <c r="K39" s="86">
        <v>0.9</v>
      </c>
      <c r="L39" s="85">
        <v>1</v>
      </c>
      <c r="M39" s="100">
        <v>0.9</v>
      </c>
    </row>
    <row r="40" spans="1:13" x14ac:dyDescent="0.2">
      <c r="A40" s="25">
        <v>29</v>
      </c>
      <c r="B40" s="67" t="s">
        <v>21</v>
      </c>
      <c r="C40" s="88">
        <v>759.5</v>
      </c>
      <c r="D40" s="89">
        <v>691.8</v>
      </c>
      <c r="E40" s="102">
        <v>936</v>
      </c>
      <c r="F40" s="89">
        <v>732.5</v>
      </c>
      <c r="G40" s="102">
        <v>619.4</v>
      </c>
      <c r="H40" s="89">
        <v>654.1</v>
      </c>
      <c r="I40" s="88">
        <v>-67.7</v>
      </c>
      <c r="J40" s="89">
        <v>244.2</v>
      </c>
      <c r="K40" s="102">
        <v>-203.5</v>
      </c>
      <c r="L40" s="89">
        <v>-113.1</v>
      </c>
      <c r="M40" s="101">
        <v>34.6</v>
      </c>
    </row>
    <row r="41" spans="1:13" x14ac:dyDescent="0.2">
      <c r="B41" s="78" t="s">
        <v>73</v>
      </c>
      <c r="C41" s="87" t="s">
        <v>100</v>
      </c>
      <c r="D41" s="85" t="s">
        <v>100</v>
      </c>
      <c r="E41" s="86" t="s">
        <v>100</v>
      </c>
      <c r="F41" s="85" t="s">
        <v>100</v>
      </c>
      <c r="G41" s="86" t="s">
        <v>100</v>
      </c>
      <c r="H41" s="85" t="s">
        <v>100</v>
      </c>
      <c r="I41" s="87" t="s">
        <v>100</v>
      </c>
      <c r="J41" s="85" t="s">
        <v>100</v>
      </c>
      <c r="K41" s="86" t="s">
        <v>100</v>
      </c>
      <c r="L41" s="85" t="s">
        <v>100</v>
      </c>
      <c r="M41" s="100" t="s">
        <v>100</v>
      </c>
    </row>
    <row r="42" spans="1:13" ht="17" x14ac:dyDescent="0.2">
      <c r="A42" s="2">
        <v>30</v>
      </c>
      <c r="B42" s="74" t="s">
        <v>87</v>
      </c>
      <c r="C42" s="87">
        <v>32.799999999999997</v>
      </c>
      <c r="D42" s="85">
        <v>9</v>
      </c>
      <c r="E42" s="86">
        <v>4.8</v>
      </c>
      <c r="F42" s="85">
        <v>14.1</v>
      </c>
      <c r="G42" s="86">
        <v>1.1000000000000001</v>
      </c>
      <c r="H42" s="85">
        <v>0</v>
      </c>
      <c r="I42" s="87">
        <v>-23.8</v>
      </c>
      <c r="J42" s="85">
        <v>-4.2</v>
      </c>
      <c r="K42" s="86">
        <v>9.1999999999999993</v>
      </c>
      <c r="L42" s="85">
        <v>-13</v>
      </c>
      <c r="M42" s="100">
        <v>-1.1000000000000001</v>
      </c>
    </row>
    <row r="43" spans="1:13" ht="17" x14ac:dyDescent="0.2">
      <c r="A43" s="25">
        <v>31</v>
      </c>
      <c r="B43" s="75" t="s">
        <v>96</v>
      </c>
      <c r="C43" s="88">
        <v>0</v>
      </c>
      <c r="D43" s="89">
        <v>21.5</v>
      </c>
      <c r="E43" s="102">
        <v>297.10000000000002</v>
      </c>
      <c r="F43" s="89">
        <v>86.2</v>
      </c>
      <c r="G43" s="102">
        <v>12.5</v>
      </c>
      <c r="H43" s="89">
        <v>8.8000000000000007</v>
      </c>
      <c r="I43" s="88">
        <v>21.5</v>
      </c>
      <c r="J43" s="89">
        <v>275.60000000000002</v>
      </c>
      <c r="K43" s="102">
        <v>-210.9</v>
      </c>
      <c r="L43" s="89">
        <v>-73.7</v>
      </c>
      <c r="M43" s="101">
        <v>-3.7</v>
      </c>
    </row>
    <row r="44" spans="1:13" ht="17" x14ac:dyDescent="0.2">
      <c r="A44" s="2">
        <v>32</v>
      </c>
      <c r="B44" s="80" t="s">
        <v>86</v>
      </c>
      <c r="C44" s="87">
        <v>27</v>
      </c>
      <c r="D44" s="85">
        <v>27</v>
      </c>
      <c r="E44" s="86">
        <v>27</v>
      </c>
      <c r="F44" s="85">
        <v>27</v>
      </c>
      <c r="G44" s="86">
        <v>5.0999999999999996</v>
      </c>
      <c r="H44" s="85">
        <v>0.3</v>
      </c>
      <c r="I44" s="87">
        <v>0</v>
      </c>
      <c r="J44" s="85">
        <v>0</v>
      </c>
      <c r="K44" s="86">
        <v>0</v>
      </c>
      <c r="L44" s="85">
        <v>-21.9</v>
      </c>
      <c r="M44" s="100">
        <v>-4.8</v>
      </c>
    </row>
    <row r="45" spans="1:13" ht="17" x14ac:dyDescent="0.2">
      <c r="A45" s="25">
        <v>33</v>
      </c>
      <c r="B45" s="67" t="s">
        <v>95</v>
      </c>
      <c r="C45" s="88">
        <v>99.1</v>
      </c>
      <c r="D45" s="89">
        <v>48.1</v>
      </c>
      <c r="E45" s="102">
        <v>28.1</v>
      </c>
      <c r="F45" s="89">
        <v>23.9</v>
      </c>
      <c r="G45" s="102">
        <v>17.600000000000001</v>
      </c>
      <c r="H45" s="89">
        <v>62</v>
      </c>
      <c r="I45" s="88">
        <v>-51</v>
      </c>
      <c r="J45" s="89">
        <v>-20</v>
      </c>
      <c r="K45" s="102">
        <v>-4.2</v>
      </c>
      <c r="L45" s="89">
        <v>-6.4</v>
      </c>
      <c r="M45" s="101">
        <v>44.4</v>
      </c>
    </row>
    <row r="46" spans="1:13" x14ac:dyDescent="0.2">
      <c r="A46" s="2">
        <v>34</v>
      </c>
      <c r="B46" s="68" t="s">
        <v>20</v>
      </c>
      <c r="C46" s="87">
        <v>45.8</v>
      </c>
      <c r="D46" s="85">
        <v>45.9</v>
      </c>
      <c r="E46" s="86">
        <v>46</v>
      </c>
      <c r="F46" s="85">
        <v>46.1</v>
      </c>
      <c r="G46" s="86">
        <v>46.2</v>
      </c>
      <c r="H46" s="85">
        <v>46.4</v>
      </c>
      <c r="I46" s="87">
        <v>0.1</v>
      </c>
      <c r="J46" s="85">
        <v>0.1</v>
      </c>
      <c r="K46" s="86">
        <v>0.1</v>
      </c>
      <c r="L46" s="85">
        <v>0.1</v>
      </c>
      <c r="M46" s="100">
        <v>0.2</v>
      </c>
    </row>
    <row r="47" spans="1:13" x14ac:dyDescent="0.2">
      <c r="A47" s="39">
        <v>35</v>
      </c>
      <c r="B47" s="71" t="s">
        <v>19</v>
      </c>
      <c r="C47" s="112">
        <v>1436.6</v>
      </c>
      <c r="D47" s="110">
        <v>1452.3</v>
      </c>
      <c r="E47" s="111">
        <v>1462.3</v>
      </c>
      <c r="F47" s="110">
        <v>1468.7</v>
      </c>
      <c r="G47" s="111">
        <v>1472.5</v>
      </c>
      <c r="H47" s="110">
        <v>1479.1</v>
      </c>
      <c r="I47" s="112">
        <v>15.6</v>
      </c>
      <c r="J47" s="110">
        <v>10</v>
      </c>
      <c r="K47" s="111">
        <v>6.4</v>
      </c>
      <c r="L47" s="110">
        <v>3.8</v>
      </c>
      <c r="M47" s="109">
        <v>6.6</v>
      </c>
    </row>
    <row r="48" spans="1:13" x14ac:dyDescent="0.2">
      <c r="A48" s="33">
        <v>36</v>
      </c>
      <c r="B48" s="72" t="s">
        <v>18</v>
      </c>
      <c r="C48" s="108">
        <v>2168.1999999999998</v>
      </c>
      <c r="D48" s="106">
        <v>2197.1999999999998</v>
      </c>
      <c r="E48" s="107">
        <v>2216.4</v>
      </c>
      <c r="F48" s="106">
        <v>2225.1999999999998</v>
      </c>
      <c r="G48" s="107">
        <v>2225</v>
      </c>
      <c r="H48" s="106">
        <v>2229.9</v>
      </c>
      <c r="I48" s="108">
        <v>29.1</v>
      </c>
      <c r="J48" s="106">
        <v>19.100000000000001</v>
      </c>
      <c r="K48" s="107">
        <v>8.8000000000000007</v>
      </c>
      <c r="L48" s="106">
        <v>-0.2</v>
      </c>
      <c r="M48" s="105">
        <v>5</v>
      </c>
    </row>
    <row r="49" spans="1:13" x14ac:dyDescent="0.2">
      <c r="A49" s="39">
        <v>37</v>
      </c>
      <c r="B49" s="71" t="s">
        <v>17</v>
      </c>
      <c r="C49" s="112">
        <v>18045.099999999999</v>
      </c>
      <c r="D49" s="110">
        <v>17494.5</v>
      </c>
      <c r="E49" s="111">
        <v>17626.099999999999</v>
      </c>
      <c r="F49" s="110">
        <v>17482.7</v>
      </c>
      <c r="G49" s="111">
        <v>17227</v>
      </c>
      <c r="H49" s="110">
        <v>17338.599999999999</v>
      </c>
      <c r="I49" s="112">
        <v>-550.6</v>
      </c>
      <c r="J49" s="110">
        <v>131.6</v>
      </c>
      <c r="K49" s="111">
        <v>-143.4</v>
      </c>
      <c r="L49" s="110">
        <v>-255.7</v>
      </c>
      <c r="M49" s="109">
        <v>111.6</v>
      </c>
    </row>
    <row r="50" spans="1:13" x14ac:dyDescent="0.2">
      <c r="A50" s="33">
        <v>38</v>
      </c>
      <c r="B50" s="72" t="s">
        <v>16</v>
      </c>
      <c r="C50" s="108">
        <v>14702.9</v>
      </c>
      <c r="D50" s="106">
        <v>14878.5</v>
      </c>
      <c r="E50" s="107">
        <v>15080.1</v>
      </c>
      <c r="F50" s="106">
        <v>15110.4</v>
      </c>
      <c r="G50" s="107">
        <v>15000</v>
      </c>
      <c r="H50" s="106">
        <v>14960.8</v>
      </c>
      <c r="I50" s="108">
        <v>175.6</v>
      </c>
      <c r="J50" s="106">
        <v>201.6</v>
      </c>
      <c r="K50" s="107">
        <v>30.4</v>
      </c>
      <c r="L50" s="106">
        <v>-110.4</v>
      </c>
      <c r="M50" s="105">
        <v>-39.200000000000003</v>
      </c>
    </row>
    <row r="51" spans="1:13" x14ac:dyDescent="0.2">
      <c r="A51" s="25">
        <v>39</v>
      </c>
      <c r="B51" s="67" t="s">
        <v>15</v>
      </c>
      <c r="C51" s="88">
        <v>14224.7</v>
      </c>
      <c r="D51" s="89">
        <v>14397.2</v>
      </c>
      <c r="E51" s="102">
        <v>14582.7</v>
      </c>
      <c r="F51" s="89">
        <v>14620.6</v>
      </c>
      <c r="G51" s="102">
        <v>14521.6</v>
      </c>
      <c r="H51" s="89">
        <v>14493.7</v>
      </c>
      <c r="I51" s="88">
        <v>172.5</v>
      </c>
      <c r="J51" s="89">
        <v>185.6</v>
      </c>
      <c r="K51" s="102">
        <v>37.9</v>
      </c>
      <c r="L51" s="89">
        <v>-99</v>
      </c>
      <c r="M51" s="101">
        <v>-27.9</v>
      </c>
    </row>
    <row r="52" spans="1:13" x14ac:dyDescent="0.2">
      <c r="A52" s="2">
        <v>40</v>
      </c>
      <c r="B52" s="68" t="s">
        <v>14</v>
      </c>
      <c r="C52" s="87">
        <v>277.8</v>
      </c>
      <c r="D52" s="85">
        <v>287.2</v>
      </c>
      <c r="E52" s="86">
        <v>296.60000000000002</v>
      </c>
      <c r="F52" s="85">
        <v>285</v>
      </c>
      <c r="G52" s="86">
        <v>273.5</v>
      </c>
      <c r="H52" s="85">
        <v>261.89999999999998</v>
      </c>
      <c r="I52" s="87">
        <v>9.4</v>
      </c>
      <c r="J52" s="85">
        <v>9.4</v>
      </c>
      <c r="K52" s="86">
        <v>-11.6</v>
      </c>
      <c r="L52" s="85">
        <v>-11.6</v>
      </c>
      <c r="M52" s="100">
        <v>-11.6</v>
      </c>
    </row>
    <row r="53" spans="1:13" x14ac:dyDescent="0.2">
      <c r="A53" s="25"/>
      <c r="B53" s="104" t="s">
        <v>70</v>
      </c>
      <c r="C53" s="88" t="s">
        <v>100</v>
      </c>
      <c r="D53" s="89" t="s">
        <v>100</v>
      </c>
      <c r="E53" s="102" t="s">
        <v>100</v>
      </c>
      <c r="F53" s="89" t="s">
        <v>100</v>
      </c>
      <c r="G53" s="102" t="s">
        <v>100</v>
      </c>
      <c r="H53" s="89" t="s">
        <v>100</v>
      </c>
      <c r="I53" s="88" t="s">
        <v>100</v>
      </c>
      <c r="J53" s="89" t="s">
        <v>100</v>
      </c>
      <c r="K53" s="102" t="s">
        <v>100</v>
      </c>
      <c r="L53" s="89" t="s">
        <v>100</v>
      </c>
      <c r="M53" s="101" t="s">
        <v>100</v>
      </c>
    </row>
    <row r="54" spans="1:13" ht="17" x14ac:dyDescent="0.2">
      <c r="A54" s="25">
        <v>41</v>
      </c>
      <c r="B54" s="103" t="s">
        <v>94</v>
      </c>
      <c r="C54" s="88">
        <v>-36</v>
      </c>
      <c r="D54" s="89">
        <v>-36</v>
      </c>
      <c r="E54" s="102">
        <v>-36</v>
      </c>
      <c r="F54" s="89">
        <v>-36</v>
      </c>
      <c r="G54" s="102">
        <v>-36</v>
      </c>
      <c r="H54" s="89">
        <v>-36</v>
      </c>
      <c r="I54" s="88">
        <v>0</v>
      </c>
      <c r="J54" s="89">
        <v>0</v>
      </c>
      <c r="K54" s="102">
        <v>0</v>
      </c>
      <c r="L54" s="89">
        <v>0</v>
      </c>
      <c r="M54" s="101">
        <v>0</v>
      </c>
    </row>
    <row r="55" spans="1:13" x14ac:dyDescent="0.2">
      <c r="A55" s="2">
        <v>42</v>
      </c>
      <c r="B55" s="68" t="s">
        <v>12</v>
      </c>
      <c r="C55" s="87">
        <v>200.4</v>
      </c>
      <c r="D55" s="85">
        <v>194.2</v>
      </c>
      <c r="E55" s="86">
        <v>200.7</v>
      </c>
      <c r="F55" s="85">
        <v>204.8</v>
      </c>
      <c r="G55" s="86">
        <v>205</v>
      </c>
      <c r="H55" s="85">
        <v>205.2</v>
      </c>
      <c r="I55" s="87">
        <v>-6.2</v>
      </c>
      <c r="J55" s="85">
        <v>6.6</v>
      </c>
      <c r="K55" s="86">
        <v>4</v>
      </c>
      <c r="L55" s="85">
        <v>0.2</v>
      </c>
      <c r="M55" s="100">
        <v>0.2</v>
      </c>
    </row>
    <row r="56" spans="1:13" x14ac:dyDescent="0.2">
      <c r="A56" s="25">
        <v>43</v>
      </c>
      <c r="B56" s="67" t="s">
        <v>11</v>
      </c>
      <c r="C56" s="88">
        <v>112.8</v>
      </c>
      <c r="D56" s="89">
        <v>113</v>
      </c>
      <c r="E56" s="102">
        <v>113.1</v>
      </c>
      <c r="F56" s="89">
        <v>113.3</v>
      </c>
      <c r="G56" s="102">
        <v>113.6</v>
      </c>
      <c r="H56" s="89">
        <v>113.8</v>
      </c>
      <c r="I56" s="88">
        <v>0.2</v>
      </c>
      <c r="J56" s="89">
        <v>0.2</v>
      </c>
      <c r="K56" s="102">
        <v>0.2</v>
      </c>
      <c r="L56" s="89">
        <v>0.2</v>
      </c>
      <c r="M56" s="101">
        <v>0.2</v>
      </c>
    </row>
    <row r="57" spans="1:13" x14ac:dyDescent="0.2">
      <c r="A57" s="2">
        <v>44</v>
      </c>
      <c r="B57" s="68" t="s">
        <v>10</v>
      </c>
      <c r="C57" s="87">
        <v>87.6</v>
      </c>
      <c r="D57" s="85">
        <v>81.2</v>
      </c>
      <c r="E57" s="86">
        <v>87.6</v>
      </c>
      <c r="F57" s="85">
        <v>91.4</v>
      </c>
      <c r="G57" s="86">
        <v>91.4</v>
      </c>
      <c r="H57" s="85">
        <v>91.4</v>
      </c>
      <c r="I57" s="87">
        <v>-6.4</v>
      </c>
      <c r="J57" s="85">
        <v>6.4</v>
      </c>
      <c r="K57" s="86">
        <v>3.8</v>
      </c>
      <c r="L57" s="85">
        <v>0</v>
      </c>
      <c r="M57" s="100">
        <v>0</v>
      </c>
    </row>
    <row r="58" spans="1:13" ht="16" thickBot="1" x14ac:dyDescent="0.25">
      <c r="A58" s="14">
        <v>45</v>
      </c>
      <c r="B58" s="99" t="s">
        <v>9</v>
      </c>
      <c r="C58" s="98">
        <v>3342.2</v>
      </c>
      <c r="D58" s="96">
        <v>2616</v>
      </c>
      <c r="E58" s="97">
        <v>2546</v>
      </c>
      <c r="F58" s="96">
        <v>2372.3000000000002</v>
      </c>
      <c r="G58" s="97">
        <v>2226.9</v>
      </c>
      <c r="H58" s="96">
        <v>2377.6999999999998</v>
      </c>
      <c r="I58" s="98">
        <v>-726.3</v>
      </c>
      <c r="J58" s="96">
        <v>-69.900000000000006</v>
      </c>
      <c r="K58" s="97">
        <v>-173.8</v>
      </c>
      <c r="L58" s="96">
        <v>-145.30000000000001</v>
      </c>
      <c r="M58" s="95">
        <v>150.80000000000001</v>
      </c>
    </row>
    <row r="60" spans="1:13" x14ac:dyDescent="0.2">
      <c r="A60" s="2" t="s">
        <v>121</v>
      </c>
      <c r="B60" s="94" t="s">
        <v>120</v>
      </c>
    </row>
    <row r="61" spans="1:13" x14ac:dyDescent="0.2">
      <c r="A61" s="2" t="s">
        <v>6</v>
      </c>
      <c r="B61" s="8" t="s">
        <v>5</v>
      </c>
    </row>
    <row r="62" spans="1:13" x14ac:dyDescent="0.2">
      <c r="A62" s="2" t="s">
        <v>8</v>
      </c>
      <c r="B62" s="8" t="s">
        <v>7</v>
      </c>
    </row>
    <row r="63" spans="1:13" x14ac:dyDescent="0.2">
      <c r="A63" s="2" t="s">
        <v>68</v>
      </c>
      <c r="B63" s="8" t="s">
        <v>67</v>
      </c>
    </row>
    <row r="65" spans="1:1" x14ac:dyDescent="0.2">
      <c r="A65" s="2" t="s">
        <v>119</v>
      </c>
    </row>
    <row r="66" spans="1:1" x14ac:dyDescent="0.2">
      <c r="A66" s="2" t="s">
        <v>118</v>
      </c>
    </row>
    <row r="67" spans="1:1" x14ac:dyDescent="0.2">
      <c r="A67" s="7" t="s">
        <v>117</v>
      </c>
    </row>
    <row r="68" spans="1:1" x14ac:dyDescent="0.2">
      <c r="A68" s="93" t="s">
        <v>116</v>
      </c>
    </row>
    <row r="69" spans="1:1" x14ac:dyDescent="0.2">
      <c r="A69" s="4" t="s">
        <v>115</v>
      </c>
    </row>
    <row r="70" spans="1:1" x14ac:dyDescent="0.2">
      <c r="A70" s="6" t="s">
        <v>114</v>
      </c>
    </row>
    <row r="71" spans="1:1" x14ac:dyDescent="0.2">
      <c r="A71" s="6" t="s">
        <v>113</v>
      </c>
    </row>
    <row r="72" spans="1:1" x14ac:dyDescent="0.2">
      <c r="A72" s="92" t="s">
        <v>112</v>
      </c>
    </row>
    <row r="73" spans="1:1" x14ac:dyDescent="0.2">
      <c r="A73" s="4" t="s">
        <v>111</v>
      </c>
    </row>
    <row r="74" spans="1:1" x14ac:dyDescent="0.2">
      <c r="A74" s="5" t="s">
        <v>110</v>
      </c>
    </row>
    <row r="75" spans="1:1" x14ac:dyDescent="0.2">
      <c r="A75" s="91" t="s">
        <v>109</v>
      </c>
    </row>
    <row r="76" spans="1:1" x14ac:dyDescent="0.2">
      <c r="A76" s="6" t="s">
        <v>108</v>
      </c>
    </row>
    <row r="77" spans="1:1" x14ac:dyDescent="0.2">
      <c r="A77" s="6" t="s">
        <v>107</v>
      </c>
    </row>
    <row r="78" spans="1:1" x14ac:dyDescent="0.2">
      <c r="A78" s="6" t="s">
        <v>106</v>
      </c>
    </row>
    <row r="79" spans="1:1" x14ac:dyDescent="0.2">
      <c r="A79" s="6" t="s">
        <v>105</v>
      </c>
    </row>
    <row r="80" spans="1:1" x14ac:dyDescent="0.2">
      <c r="A80" s="5" t="s">
        <v>104</v>
      </c>
    </row>
    <row r="81" spans="1:1" x14ac:dyDescent="0.2">
      <c r="A81" s="90" t="s">
        <v>103</v>
      </c>
    </row>
    <row r="83" spans="1:1" x14ac:dyDescent="0.2">
      <c r="A83" s="2" t="s">
        <v>53</v>
      </c>
    </row>
    <row r="84" spans="1:1" x14ac:dyDescent="0.2">
      <c r="A84" s="2" t="s">
        <v>52</v>
      </c>
    </row>
    <row r="85" spans="1:1" x14ac:dyDescent="0.2">
      <c r="A85" s="1" t="s">
        <v>51</v>
      </c>
    </row>
    <row r="87" spans="1:1" ht="13.75" customHeight="1" x14ac:dyDescent="0.2">
      <c r="A87" s="2" t="s">
        <v>4</v>
      </c>
    </row>
    <row r="88" spans="1:1" ht="6" customHeight="1" x14ac:dyDescent="0.2"/>
    <row r="89" spans="1:1" x14ac:dyDescent="0.2">
      <c r="A89" s="2" t="s">
        <v>3</v>
      </c>
    </row>
    <row r="91" spans="1:1" x14ac:dyDescent="0.2">
      <c r="A91" s="3"/>
    </row>
    <row r="92" spans="1:1" x14ac:dyDescent="0.2">
      <c r="A92" s="3"/>
    </row>
    <row r="93" spans="1:1" x14ac:dyDescent="0.2">
      <c r="A93" s="3"/>
    </row>
  </sheetData>
  <mergeCells count="7">
    <mergeCell ref="C6:H6"/>
    <mergeCell ref="I6:M6"/>
    <mergeCell ref="A2:M2"/>
    <mergeCell ref="A3:M3"/>
    <mergeCell ref="A4:J4"/>
    <mergeCell ref="C5:H5"/>
    <mergeCell ref="I5:M5"/>
  </mergeCells>
  <hyperlinks>
    <hyperlink ref="A85" r:id="rId1" display="product report, for example. To be consistent, the figures in this table also are annualized. For more information, see the FAQ &quot;Why does BEA publish estimates at annual" xr:uid="{6E670938-7C83-2548-920D-2FB63D5B47BF}"/>
    <hyperlink ref="A68" r:id="rId2" display="      funding to reimburse private lending institutions for the costs of administering these loans. For more information, see &quot;How does the Paycheck Protection Program of 2020 impact the national income" xr:uid="{3ED8BA47-6F29-C54B-B49C-0DFCA4449AB3}"/>
    <hyperlink ref="A69" r:id="rId3" display="     and product accounts (NIPAs)?&quot;." xr:uid="{89441639-38A6-D248-A257-FCC32DFE96CD}"/>
    <hyperlink ref="A73" r:id="rId4" display="exhausted all available regular and extended unemployment benefits.  For more information, see &quot;How will the expansion of unemployment benefits in response to " xr:uid="{492D69B3-9060-EC49-B72E-00D2C21ACA42}"/>
    <hyperlink ref="A75" r:id="rId5" display="     &quot;How are the economic impact payments for individuals authorized by the CARES Act of 2020 recorded in the NIPAs?&quot;." xr:uid="{BA360682-888F-EE4E-A505-A170DEA1AE5A}"/>
    <hyperlink ref="A81" r:id="rId6" display="student loans. For more information, see &quot;How does the 2020 CARES Act affect BEA's estimate of personal interest payments?&quot;." xr:uid="{2900A950-1952-3E45-AAAD-43A359038299}"/>
  </hyperlinks>
  <pageMargins left="0.7" right="0.7" top="0.75" bottom="0.75" header="0.3" footer="0.3"/>
  <pageSetup orientation="portrait" horizontalDpi="1200" verticalDpi="120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D513-33F3-3C4E-BF3C-E17147D2CF89}">
  <dimension ref="A1:M88"/>
  <sheetViews>
    <sheetView topLeftCell="A6" zoomScaleNormal="100" workbookViewId="0"/>
  </sheetViews>
  <sheetFormatPr baseColWidth="10" defaultColWidth="8.83203125" defaultRowHeight="15" x14ac:dyDescent="0.2"/>
  <cols>
    <col min="1" max="1" width="6.5" style="2" customWidth="1"/>
    <col min="2" max="2" width="65" style="2" customWidth="1"/>
    <col min="3" max="5" width="11.5" style="2" bestFit="1" customWidth="1"/>
    <col min="6" max="6" width="12" style="2" bestFit="1" customWidth="1"/>
    <col min="7" max="7" width="11.5" style="2" bestFit="1" customWidth="1"/>
    <col min="8" max="8" width="12.5" style="2" customWidth="1"/>
    <col min="9" max="9" width="10.5" style="2" bestFit="1" customWidth="1"/>
    <col min="10" max="10" width="11.5" style="2" bestFit="1" customWidth="1"/>
    <col min="11" max="11" width="10.5" style="2" bestFit="1" customWidth="1"/>
    <col min="12" max="12" width="11.6640625" style="2" bestFit="1" customWidth="1"/>
    <col min="13" max="13" width="12.5" style="2" customWidth="1"/>
    <col min="14" max="16384" width="8.83203125" style="2"/>
  </cols>
  <sheetData>
    <row r="1" spans="1:13" x14ac:dyDescent="0.2">
      <c r="I1" s="63"/>
      <c r="J1" s="63"/>
      <c r="K1" s="63"/>
      <c r="L1" s="63"/>
      <c r="M1" s="63" t="s">
        <v>154</v>
      </c>
    </row>
    <row r="2" spans="1:13" x14ac:dyDescent="0.2">
      <c r="A2" s="211" t="s">
        <v>153</v>
      </c>
      <c r="B2" s="211"/>
      <c r="C2" s="211"/>
      <c r="D2" s="211"/>
      <c r="E2" s="211"/>
      <c r="F2" s="211"/>
      <c r="G2" s="211"/>
      <c r="H2" s="211"/>
      <c r="I2" s="211"/>
      <c r="J2" s="211"/>
      <c r="K2" s="211"/>
      <c r="L2" s="211"/>
      <c r="M2" s="211"/>
    </row>
    <row r="3" spans="1:13" x14ac:dyDescent="0.2">
      <c r="A3" s="211" t="s">
        <v>98</v>
      </c>
      <c r="B3" s="211"/>
      <c r="C3" s="211"/>
      <c r="D3" s="211"/>
      <c r="E3" s="211"/>
      <c r="F3" s="211"/>
      <c r="G3" s="211"/>
      <c r="H3" s="211"/>
      <c r="I3" s="211"/>
      <c r="J3" s="211"/>
      <c r="K3" s="211"/>
      <c r="L3" s="211"/>
      <c r="M3" s="211"/>
    </row>
    <row r="4" spans="1:13" ht="16" thickBot="1" x14ac:dyDescent="0.25">
      <c r="A4" s="215"/>
      <c r="B4" s="215"/>
      <c r="C4" s="215"/>
      <c r="D4" s="215"/>
      <c r="E4" s="215"/>
      <c r="F4" s="135"/>
      <c r="G4" s="135"/>
      <c r="H4" s="135"/>
    </row>
    <row r="5" spans="1:13" x14ac:dyDescent="0.2">
      <c r="A5" s="61"/>
      <c r="B5" s="60"/>
      <c r="C5" s="212" t="s">
        <v>49</v>
      </c>
      <c r="D5" s="213"/>
      <c r="E5" s="213"/>
      <c r="F5" s="213"/>
      <c r="G5" s="213"/>
      <c r="H5" s="214"/>
      <c r="I5" s="213" t="s">
        <v>146</v>
      </c>
      <c r="J5" s="213"/>
      <c r="K5" s="213"/>
      <c r="L5" s="213"/>
      <c r="M5" s="214"/>
    </row>
    <row r="6" spans="1:13" x14ac:dyDescent="0.2">
      <c r="A6" s="59" t="s">
        <v>47</v>
      </c>
      <c r="B6" s="19"/>
      <c r="C6" s="207">
        <v>2021</v>
      </c>
      <c r="D6" s="208"/>
      <c r="E6" s="208"/>
      <c r="F6" s="208"/>
      <c r="G6" s="208"/>
      <c r="H6" s="209"/>
      <c r="I6" s="208">
        <v>2021</v>
      </c>
      <c r="J6" s="208"/>
      <c r="K6" s="208"/>
      <c r="L6" s="208"/>
      <c r="M6" s="209"/>
    </row>
    <row r="7" spans="1:13" x14ac:dyDescent="0.2">
      <c r="A7" s="58"/>
      <c r="B7" s="84"/>
      <c r="C7" s="56" t="s">
        <v>46</v>
      </c>
      <c r="D7" s="53" t="s">
        <v>45</v>
      </c>
      <c r="E7" s="53" t="s">
        <v>44</v>
      </c>
      <c r="F7" s="53" t="s">
        <v>43</v>
      </c>
      <c r="G7" s="53" t="s">
        <v>42</v>
      </c>
      <c r="H7" s="52" t="s">
        <v>83</v>
      </c>
      <c r="I7" s="83" t="s">
        <v>45</v>
      </c>
      <c r="J7" s="53" t="s">
        <v>44</v>
      </c>
      <c r="K7" s="53" t="s">
        <v>43</v>
      </c>
      <c r="L7" s="53" t="s">
        <v>42</v>
      </c>
      <c r="M7" s="52" t="s">
        <v>83</v>
      </c>
    </row>
    <row r="8" spans="1:13" x14ac:dyDescent="0.2">
      <c r="A8" s="39">
        <v>1</v>
      </c>
      <c r="B8" s="82" t="s">
        <v>41</v>
      </c>
      <c r="C8" s="115">
        <v>21504.5</v>
      </c>
      <c r="D8" s="110">
        <v>19955.099999999999</v>
      </c>
      <c r="E8" s="114">
        <v>24142.400000000001</v>
      </c>
      <c r="F8" s="110">
        <v>20853.2</v>
      </c>
      <c r="G8" s="114">
        <v>20388.2</v>
      </c>
      <c r="H8" s="110">
        <v>20414.3</v>
      </c>
      <c r="I8" s="115">
        <v>-1549.5</v>
      </c>
      <c r="J8" s="110">
        <v>4187.3999999999996</v>
      </c>
      <c r="K8" s="114">
        <v>-3289.3</v>
      </c>
      <c r="L8" s="110">
        <v>-465</v>
      </c>
      <c r="M8" s="113">
        <v>26.1</v>
      </c>
    </row>
    <row r="9" spans="1:13" x14ac:dyDescent="0.2">
      <c r="A9" s="33">
        <v>2</v>
      </c>
      <c r="B9" s="72" t="s">
        <v>40</v>
      </c>
      <c r="C9" s="108">
        <v>12088.1</v>
      </c>
      <c r="D9" s="106">
        <v>12049.5</v>
      </c>
      <c r="E9" s="107">
        <v>12129.2</v>
      </c>
      <c r="F9" s="106">
        <v>12223.2</v>
      </c>
      <c r="G9" s="107">
        <v>12291.1</v>
      </c>
      <c r="H9" s="106">
        <v>12377</v>
      </c>
      <c r="I9" s="108">
        <v>-38.6</v>
      </c>
      <c r="J9" s="106">
        <v>79.7</v>
      </c>
      <c r="K9" s="107">
        <v>94</v>
      </c>
      <c r="L9" s="106">
        <v>67.900000000000006</v>
      </c>
      <c r="M9" s="105">
        <v>85.9</v>
      </c>
    </row>
    <row r="10" spans="1:13" x14ac:dyDescent="0.2">
      <c r="A10" s="25">
        <v>3</v>
      </c>
      <c r="B10" s="67" t="s">
        <v>39</v>
      </c>
      <c r="C10" s="88">
        <v>9879.5</v>
      </c>
      <c r="D10" s="89">
        <v>9843.2999999999993</v>
      </c>
      <c r="E10" s="102">
        <v>9914.9</v>
      </c>
      <c r="F10" s="89">
        <v>10002.5</v>
      </c>
      <c r="G10" s="102">
        <v>10063</v>
      </c>
      <c r="H10" s="89">
        <v>10139.799999999999</v>
      </c>
      <c r="I10" s="88">
        <v>-36.200000000000003</v>
      </c>
      <c r="J10" s="89">
        <v>71.599999999999994</v>
      </c>
      <c r="K10" s="102">
        <v>87.6</v>
      </c>
      <c r="L10" s="89">
        <v>60.5</v>
      </c>
      <c r="M10" s="101">
        <v>76.8</v>
      </c>
    </row>
    <row r="11" spans="1:13" x14ac:dyDescent="0.2">
      <c r="A11" s="2">
        <v>4</v>
      </c>
      <c r="B11" s="68" t="s">
        <v>38</v>
      </c>
      <c r="C11" s="87">
        <v>8376.4</v>
      </c>
      <c r="D11" s="85">
        <v>8343.7000000000007</v>
      </c>
      <c r="E11" s="86">
        <v>8409.2999999999993</v>
      </c>
      <c r="F11" s="85">
        <v>8490.5</v>
      </c>
      <c r="G11" s="86">
        <v>8544.6</v>
      </c>
      <c r="H11" s="85">
        <v>8608.2000000000007</v>
      </c>
      <c r="I11" s="87">
        <v>-32.700000000000003</v>
      </c>
      <c r="J11" s="85">
        <v>65.599999999999994</v>
      </c>
      <c r="K11" s="86">
        <v>81.099999999999994</v>
      </c>
      <c r="L11" s="85">
        <v>54.1</v>
      </c>
      <c r="M11" s="100">
        <v>63.6</v>
      </c>
    </row>
    <row r="12" spans="1:13" x14ac:dyDescent="0.2">
      <c r="A12" s="25">
        <v>5</v>
      </c>
      <c r="B12" s="67" t="s">
        <v>37</v>
      </c>
      <c r="C12" s="88">
        <v>1503</v>
      </c>
      <c r="D12" s="89">
        <v>1499.6</v>
      </c>
      <c r="E12" s="102">
        <v>1505.6</v>
      </c>
      <c r="F12" s="89">
        <v>1512</v>
      </c>
      <c r="G12" s="102">
        <v>1518.4</v>
      </c>
      <c r="H12" s="89">
        <v>1531.7</v>
      </c>
      <c r="I12" s="88">
        <v>-3.5</v>
      </c>
      <c r="J12" s="89">
        <v>6</v>
      </c>
      <c r="K12" s="102">
        <v>6.4</v>
      </c>
      <c r="L12" s="89">
        <v>6.4</v>
      </c>
      <c r="M12" s="101">
        <v>13.3</v>
      </c>
    </row>
    <row r="13" spans="1:13" x14ac:dyDescent="0.2">
      <c r="A13" s="2">
        <v>6</v>
      </c>
      <c r="B13" s="68" t="s">
        <v>36</v>
      </c>
      <c r="C13" s="87">
        <v>2208.6</v>
      </c>
      <c r="D13" s="85">
        <v>2206.1999999999998</v>
      </c>
      <c r="E13" s="86">
        <v>2214.4</v>
      </c>
      <c r="F13" s="85">
        <v>2220.8000000000002</v>
      </c>
      <c r="G13" s="86">
        <v>2228.1</v>
      </c>
      <c r="H13" s="85">
        <v>2237.1</v>
      </c>
      <c r="I13" s="87">
        <v>-2.4</v>
      </c>
      <c r="J13" s="85">
        <v>8.1</v>
      </c>
      <c r="K13" s="86">
        <v>6.4</v>
      </c>
      <c r="L13" s="85">
        <v>7.4</v>
      </c>
      <c r="M13" s="100">
        <v>9</v>
      </c>
    </row>
    <row r="14" spans="1:13" x14ac:dyDescent="0.2">
      <c r="A14" s="39">
        <v>7</v>
      </c>
      <c r="B14" s="71" t="s">
        <v>35</v>
      </c>
      <c r="C14" s="112">
        <v>1643.8</v>
      </c>
      <c r="D14" s="110">
        <v>1693.8</v>
      </c>
      <c r="E14" s="111">
        <v>1804.2</v>
      </c>
      <c r="F14" s="110">
        <v>1823.4</v>
      </c>
      <c r="G14" s="111">
        <v>1848.9</v>
      </c>
      <c r="H14" s="110">
        <v>1868.4</v>
      </c>
      <c r="I14" s="112">
        <v>50</v>
      </c>
      <c r="J14" s="110">
        <v>110.4</v>
      </c>
      <c r="K14" s="111">
        <v>19.100000000000001</v>
      </c>
      <c r="L14" s="110">
        <v>25.5</v>
      </c>
      <c r="M14" s="109">
        <v>19.5</v>
      </c>
    </row>
    <row r="15" spans="1:13" x14ac:dyDescent="0.2">
      <c r="A15" s="2">
        <v>8</v>
      </c>
      <c r="B15" s="68" t="s">
        <v>34</v>
      </c>
      <c r="C15" s="87">
        <v>66.900000000000006</v>
      </c>
      <c r="D15" s="85">
        <v>72.599999999999994</v>
      </c>
      <c r="E15" s="86">
        <v>79.599999999999994</v>
      </c>
      <c r="F15" s="85">
        <v>99</v>
      </c>
      <c r="G15" s="86">
        <v>112.3</v>
      </c>
      <c r="H15" s="85">
        <v>125.6</v>
      </c>
      <c r="I15" s="87">
        <v>5.7</v>
      </c>
      <c r="J15" s="85">
        <v>7</v>
      </c>
      <c r="K15" s="86">
        <v>19.3</v>
      </c>
      <c r="L15" s="85">
        <v>13.3</v>
      </c>
      <c r="M15" s="100">
        <v>13.3</v>
      </c>
    </row>
    <row r="16" spans="1:13" x14ac:dyDescent="0.2">
      <c r="A16" s="25"/>
      <c r="B16" s="79" t="s">
        <v>82</v>
      </c>
      <c r="C16" s="88" t="s">
        <v>100</v>
      </c>
      <c r="D16" s="89" t="s">
        <v>100</v>
      </c>
      <c r="E16" s="102" t="s">
        <v>100</v>
      </c>
      <c r="F16" s="89" t="s">
        <v>100</v>
      </c>
      <c r="G16" s="102" t="s">
        <v>100</v>
      </c>
      <c r="H16" s="89" t="s">
        <v>100</v>
      </c>
      <c r="I16" s="88" t="s">
        <v>100</v>
      </c>
      <c r="J16" s="89" t="s">
        <v>100</v>
      </c>
      <c r="K16" s="102" t="s">
        <v>100</v>
      </c>
      <c r="L16" s="89" t="s">
        <v>100</v>
      </c>
      <c r="M16" s="101" t="s">
        <v>100</v>
      </c>
    </row>
    <row r="17" spans="1:13" ht="17" x14ac:dyDescent="0.2">
      <c r="A17" s="25">
        <v>9</v>
      </c>
      <c r="B17" s="67" t="s">
        <v>91</v>
      </c>
      <c r="C17" s="88">
        <v>2.4</v>
      </c>
      <c r="D17" s="89">
        <v>0.4</v>
      </c>
      <c r="E17" s="102">
        <v>0</v>
      </c>
      <c r="F17" s="89">
        <v>3</v>
      </c>
      <c r="G17" s="102">
        <v>1.4</v>
      </c>
      <c r="H17" s="89">
        <v>0.9</v>
      </c>
      <c r="I17" s="88">
        <v>-2</v>
      </c>
      <c r="J17" s="89">
        <v>-0.4</v>
      </c>
      <c r="K17" s="102">
        <v>3</v>
      </c>
      <c r="L17" s="89">
        <v>-1.7</v>
      </c>
      <c r="M17" s="101">
        <v>-0.5</v>
      </c>
    </row>
    <row r="18" spans="1:13" ht="17" x14ac:dyDescent="0.2">
      <c r="A18" s="2">
        <v>10</v>
      </c>
      <c r="B18" s="80" t="s">
        <v>90</v>
      </c>
      <c r="C18" s="87">
        <v>1.8</v>
      </c>
      <c r="D18" s="85">
        <v>5</v>
      </c>
      <c r="E18" s="86">
        <v>7.9</v>
      </c>
      <c r="F18" s="85">
        <v>10.4</v>
      </c>
      <c r="G18" s="86">
        <v>11.8</v>
      </c>
      <c r="H18" s="85">
        <v>11.8</v>
      </c>
      <c r="I18" s="87">
        <v>3.2</v>
      </c>
      <c r="J18" s="85">
        <v>2.9</v>
      </c>
      <c r="K18" s="86">
        <v>2.5</v>
      </c>
      <c r="L18" s="85">
        <v>1.3</v>
      </c>
      <c r="M18" s="100">
        <v>0</v>
      </c>
    </row>
    <row r="19" spans="1:13" x14ac:dyDescent="0.2">
      <c r="A19" s="25">
        <v>11</v>
      </c>
      <c r="B19" s="67" t="s">
        <v>33</v>
      </c>
      <c r="C19" s="88">
        <v>1576.9</v>
      </c>
      <c r="D19" s="89">
        <v>1621.2</v>
      </c>
      <c r="E19" s="102">
        <v>1724.6</v>
      </c>
      <c r="F19" s="89">
        <v>1724.4</v>
      </c>
      <c r="G19" s="102">
        <v>1736.7</v>
      </c>
      <c r="H19" s="89">
        <v>1742.8</v>
      </c>
      <c r="I19" s="88">
        <v>44.3</v>
      </c>
      <c r="J19" s="89">
        <v>103.4</v>
      </c>
      <c r="K19" s="102">
        <v>-0.2</v>
      </c>
      <c r="L19" s="89">
        <v>12.2</v>
      </c>
      <c r="M19" s="101">
        <v>6.1</v>
      </c>
    </row>
    <row r="20" spans="1:13" x14ac:dyDescent="0.2">
      <c r="B20" s="81" t="s">
        <v>81</v>
      </c>
      <c r="C20" s="87" t="s">
        <v>100</v>
      </c>
      <c r="D20" s="85" t="s">
        <v>100</v>
      </c>
      <c r="E20" s="86" t="s">
        <v>100</v>
      </c>
      <c r="F20" s="85" t="s">
        <v>100</v>
      </c>
      <c r="G20" s="86" t="s">
        <v>100</v>
      </c>
      <c r="H20" s="85" t="s">
        <v>100</v>
      </c>
      <c r="I20" s="87" t="s">
        <v>100</v>
      </c>
      <c r="J20" s="85" t="s">
        <v>100</v>
      </c>
      <c r="K20" s="86" t="s">
        <v>100</v>
      </c>
      <c r="L20" s="85" t="s">
        <v>100</v>
      </c>
      <c r="M20" s="100" t="s">
        <v>100</v>
      </c>
    </row>
    <row r="21" spans="1:13" ht="17" x14ac:dyDescent="0.2">
      <c r="A21" s="2">
        <v>12</v>
      </c>
      <c r="B21" s="80" t="s">
        <v>90</v>
      </c>
      <c r="C21" s="87">
        <v>27.9</v>
      </c>
      <c r="D21" s="85">
        <v>78.3</v>
      </c>
      <c r="E21" s="86">
        <v>124</v>
      </c>
      <c r="F21" s="85">
        <v>163.69999999999999</v>
      </c>
      <c r="G21" s="86">
        <v>184.6</v>
      </c>
      <c r="H21" s="85">
        <v>184.6</v>
      </c>
      <c r="I21" s="87">
        <v>50.4</v>
      </c>
      <c r="J21" s="85">
        <v>45.7</v>
      </c>
      <c r="K21" s="86">
        <v>39.700000000000003</v>
      </c>
      <c r="L21" s="85">
        <v>21</v>
      </c>
      <c r="M21" s="100">
        <v>0</v>
      </c>
    </row>
    <row r="22" spans="1:13" x14ac:dyDescent="0.2">
      <c r="A22" s="39">
        <v>13</v>
      </c>
      <c r="B22" s="71" t="s">
        <v>32</v>
      </c>
      <c r="C22" s="112">
        <v>709.3</v>
      </c>
      <c r="D22" s="110">
        <v>716.6</v>
      </c>
      <c r="E22" s="111">
        <v>724.8</v>
      </c>
      <c r="F22" s="110">
        <v>721.8</v>
      </c>
      <c r="G22" s="111">
        <v>718.6</v>
      </c>
      <c r="H22" s="110">
        <v>716.6</v>
      </c>
      <c r="I22" s="112">
        <v>7.3</v>
      </c>
      <c r="J22" s="110">
        <v>8.1999999999999993</v>
      </c>
      <c r="K22" s="111">
        <v>-3</v>
      </c>
      <c r="L22" s="110">
        <v>-3.2</v>
      </c>
      <c r="M22" s="109">
        <v>-2</v>
      </c>
    </row>
    <row r="23" spans="1:13" x14ac:dyDescent="0.2">
      <c r="A23" s="33">
        <v>14</v>
      </c>
      <c r="B23" s="72" t="s">
        <v>31</v>
      </c>
      <c r="C23" s="108">
        <v>2886.2</v>
      </c>
      <c r="D23" s="106">
        <v>2901.2</v>
      </c>
      <c r="E23" s="107">
        <v>2909.1</v>
      </c>
      <c r="F23" s="106">
        <v>2922.8</v>
      </c>
      <c r="G23" s="107">
        <v>2935.9</v>
      </c>
      <c r="H23" s="106">
        <v>2951.7</v>
      </c>
      <c r="I23" s="108">
        <v>15.1</v>
      </c>
      <c r="J23" s="106">
        <v>7.9</v>
      </c>
      <c r="K23" s="107">
        <v>13.7</v>
      </c>
      <c r="L23" s="106">
        <v>13.1</v>
      </c>
      <c r="M23" s="105">
        <v>15.9</v>
      </c>
    </row>
    <row r="24" spans="1:13" x14ac:dyDescent="0.2">
      <c r="A24" s="25">
        <v>15</v>
      </c>
      <c r="B24" s="67" t="s">
        <v>30</v>
      </c>
      <c r="C24" s="88">
        <v>1621.9</v>
      </c>
      <c r="D24" s="89">
        <v>1630.2</v>
      </c>
      <c r="E24" s="102">
        <v>1638.4</v>
      </c>
      <c r="F24" s="89">
        <v>1642.3</v>
      </c>
      <c r="G24" s="102">
        <v>1646.1</v>
      </c>
      <c r="H24" s="89">
        <v>1650</v>
      </c>
      <c r="I24" s="88">
        <v>8.1999999999999993</v>
      </c>
      <c r="J24" s="89">
        <v>8.1999999999999993</v>
      </c>
      <c r="K24" s="102">
        <v>3.9</v>
      </c>
      <c r="L24" s="89">
        <v>3.9</v>
      </c>
      <c r="M24" s="101">
        <v>3.8</v>
      </c>
    </row>
    <row r="25" spans="1:13" x14ac:dyDescent="0.2">
      <c r="A25" s="2">
        <v>16</v>
      </c>
      <c r="B25" s="68" t="s">
        <v>29</v>
      </c>
      <c r="C25" s="87">
        <v>1264.3</v>
      </c>
      <c r="D25" s="85">
        <v>1271.0999999999999</v>
      </c>
      <c r="E25" s="86">
        <v>1270.7</v>
      </c>
      <c r="F25" s="85">
        <v>1280.5</v>
      </c>
      <c r="G25" s="86">
        <v>1289.7</v>
      </c>
      <c r="H25" s="85">
        <v>1301.8</v>
      </c>
      <c r="I25" s="87">
        <v>6.8</v>
      </c>
      <c r="J25" s="85">
        <v>-0.4</v>
      </c>
      <c r="K25" s="86">
        <v>9.8000000000000007</v>
      </c>
      <c r="L25" s="85">
        <v>9.3000000000000007</v>
      </c>
      <c r="M25" s="100">
        <v>12</v>
      </c>
    </row>
    <row r="26" spans="1:13" x14ac:dyDescent="0.2">
      <c r="A26" s="39">
        <v>17</v>
      </c>
      <c r="B26" s="71" t="s">
        <v>28</v>
      </c>
      <c r="C26" s="112">
        <v>5711.8</v>
      </c>
      <c r="D26" s="110">
        <v>4123</v>
      </c>
      <c r="E26" s="111">
        <v>8112.8</v>
      </c>
      <c r="F26" s="110">
        <v>4711</v>
      </c>
      <c r="G26" s="111">
        <v>4150.3999999999996</v>
      </c>
      <c r="H26" s="110">
        <v>4066.8</v>
      </c>
      <c r="I26" s="112">
        <v>-1588.8</v>
      </c>
      <c r="J26" s="110">
        <v>3989.8</v>
      </c>
      <c r="K26" s="111">
        <v>-3401.8</v>
      </c>
      <c r="L26" s="110">
        <v>-560.6</v>
      </c>
      <c r="M26" s="109">
        <v>-83.6</v>
      </c>
    </row>
    <row r="27" spans="1:13" x14ac:dyDescent="0.2">
      <c r="A27" s="2">
        <v>18</v>
      </c>
      <c r="B27" s="68" t="s">
        <v>27</v>
      </c>
      <c r="C27" s="88">
        <v>5650.5</v>
      </c>
      <c r="D27" s="89">
        <v>4061</v>
      </c>
      <c r="E27" s="102">
        <v>8050.2</v>
      </c>
      <c r="F27" s="89">
        <v>4647.8</v>
      </c>
      <c r="G27" s="102">
        <v>4086.6</v>
      </c>
      <c r="H27" s="89">
        <v>3976.9</v>
      </c>
      <c r="I27" s="88">
        <v>-1589.4</v>
      </c>
      <c r="J27" s="89">
        <v>3989.2</v>
      </c>
      <c r="K27" s="102">
        <v>-3402.4</v>
      </c>
      <c r="L27" s="89">
        <v>-561.20000000000005</v>
      </c>
      <c r="M27" s="101">
        <v>-109.6</v>
      </c>
    </row>
    <row r="28" spans="1:13" x14ac:dyDescent="0.2">
      <c r="A28" s="25">
        <v>19</v>
      </c>
      <c r="B28" s="67" t="s">
        <v>26</v>
      </c>
      <c r="C28" s="88">
        <v>1103.9000000000001</v>
      </c>
      <c r="D28" s="89">
        <v>1106</v>
      </c>
      <c r="E28" s="102">
        <v>1109.0999999999999</v>
      </c>
      <c r="F28" s="89">
        <v>1107.7</v>
      </c>
      <c r="G28" s="102">
        <v>1108.2</v>
      </c>
      <c r="H28" s="89">
        <v>1112.5999999999999</v>
      </c>
      <c r="I28" s="88">
        <v>2.1</v>
      </c>
      <c r="J28" s="89">
        <v>3.1</v>
      </c>
      <c r="K28" s="102">
        <v>-1.4</v>
      </c>
      <c r="L28" s="89">
        <v>0.6</v>
      </c>
      <c r="M28" s="101">
        <v>4.4000000000000004</v>
      </c>
    </row>
    <row r="29" spans="1:13" x14ac:dyDescent="0.2">
      <c r="A29" s="2">
        <v>20</v>
      </c>
      <c r="B29" s="68" t="s">
        <v>25</v>
      </c>
      <c r="C29" s="87">
        <v>815.6</v>
      </c>
      <c r="D29" s="85">
        <v>813.8</v>
      </c>
      <c r="E29" s="86">
        <v>813</v>
      </c>
      <c r="F29" s="85">
        <v>813.4</v>
      </c>
      <c r="G29" s="86">
        <v>814.9</v>
      </c>
      <c r="H29" s="85">
        <v>817.5</v>
      </c>
      <c r="I29" s="87">
        <v>-1.9</v>
      </c>
      <c r="J29" s="85">
        <v>-0.7</v>
      </c>
      <c r="K29" s="86">
        <v>0.4</v>
      </c>
      <c r="L29" s="85">
        <v>1.5</v>
      </c>
      <c r="M29" s="100">
        <v>2.6</v>
      </c>
    </row>
    <row r="30" spans="1:13" x14ac:dyDescent="0.2">
      <c r="A30" s="25"/>
      <c r="B30" s="79" t="s">
        <v>79</v>
      </c>
      <c r="C30" s="88" t="s">
        <v>100</v>
      </c>
      <c r="D30" s="89" t="s">
        <v>100</v>
      </c>
      <c r="E30" s="102" t="s">
        <v>100</v>
      </c>
      <c r="F30" s="89" t="s">
        <v>100</v>
      </c>
      <c r="G30" s="102" t="s">
        <v>100</v>
      </c>
      <c r="H30" s="89" t="s">
        <v>100</v>
      </c>
      <c r="I30" s="88" t="s">
        <v>100</v>
      </c>
      <c r="J30" s="89" t="s">
        <v>100</v>
      </c>
      <c r="K30" s="102" t="s">
        <v>100</v>
      </c>
      <c r="L30" s="89" t="s">
        <v>100</v>
      </c>
      <c r="M30" s="101" t="s">
        <v>100</v>
      </c>
    </row>
    <row r="31" spans="1:13" ht="17" x14ac:dyDescent="0.2">
      <c r="A31" s="25">
        <v>21</v>
      </c>
      <c r="B31" s="67" t="s">
        <v>89</v>
      </c>
      <c r="C31" s="88">
        <v>14.2</v>
      </c>
      <c r="D31" s="89">
        <v>14.1</v>
      </c>
      <c r="E31" s="102">
        <v>14.1</v>
      </c>
      <c r="F31" s="89">
        <v>14.1</v>
      </c>
      <c r="G31" s="102">
        <v>14.1</v>
      </c>
      <c r="H31" s="89">
        <v>14.2</v>
      </c>
      <c r="I31" s="88">
        <v>0</v>
      </c>
      <c r="J31" s="89">
        <v>0</v>
      </c>
      <c r="K31" s="102">
        <v>0</v>
      </c>
      <c r="L31" s="89">
        <v>0</v>
      </c>
      <c r="M31" s="101">
        <v>0</v>
      </c>
    </row>
    <row r="32" spans="1:13" x14ac:dyDescent="0.2">
      <c r="A32" s="2">
        <v>22</v>
      </c>
      <c r="B32" s="68" t="s">
        <v>24</v>
      </c>
      <c r="C32" s="87">
        <v>688.5</v>
      </c>
      <c r="D32" s="85">
        <v>696.2</v>
      </c>
      <c r="E32" s="86">
        <v>703</v>
      </c>
      <c r="F32" s="85">
        <v>709.1</v>
      </c>
      <c r="G32" s="86">
        <v>713.4</v>
      </c>
      <c r="H32" s="85">
        <v>716.2</v>
      </c>
      <c r="I32" s="87">
        <v>7.7</v>
      </c>
      <c r="J32" s="85">
        <v>6.8</v>
      </c>
      <c r="K32" s="86">
        <v>6.1</v>
      </c>
      <c r="L32" s="85">
        <v>4.2</v>
      </c>
      <c r="M32" s="100">
        <v>2.9</v>
      </c>
    </row>
    <row r="33" spans="1:13" x14ac:dyDescent="0.2">
      <c r="A33" s="25">
        <v>23</v>
      </c>
      <c r="B33" s="67" t="s">
        <v>23</v>
      </c>
      <c r="C33" s="88">
        <v>574.20000000000005</v>
      </c>
      <c r="D33" s="89">
        <v>557.5</v>
      </c>
      <c r="E33" s="102">
        <v>565.5</v>
      </c>
      <c r="F33" s="89">
        <v>516.4</v>
      </c>
      <c r="G33" s="102">
        <v>492</v>
      </c>
      <c r="H33" s="89">
        <v>437.9</v>
      </c>
      <c r="I33" s="88">
        <v>-16.7</v>
      </c>
      <c r="J33" s="89">
        <v>8</v>
      </c>
      <c r="K33" s="102">
        <v>-49.1</v>
      </c>
      <c r="L33" s="89">
        <v>-24.5</v>
      </c>
      <c r="M33" s="101">
        <v>-54.1</v>
      </c>
    </row>
    <row r="34" spans="1:13" ht="17" x14ac:dyDescent="0.2">
      <c r="B34" s="78" t="s">
        <v>145</v>
      </c>
      <c r="C34" s="87" t="s">
        <v>100</v>
      </c>
      <c r="D34" s="85" t="s">
        <v>100</v>
      </c>
      <c r="E34" s="86" t="s">
        <v>100</v>
      </c>
      <c r="F34" s="85" t="s">
        <v>100</v>
      </c>
      <c r="G34" s="86" t="s">
        <v>100</v>
      </c>
      <c r="H34" s="85" t="s">
        <v>100</v>
      </c>
      <c r="I34" s="87" t="s">
        <v>100</v>
      </c>
      <c r="J34" s="85" t="s">
        <v>100</v>
      </c>
      <c r="K34" s="86" t="s">
        <v>100</v>
      </c>
      <c r="L34" s="85" t="s">
        <v>100</v>
      </c>
      <c r="M34" s="100" t="s">
        <v>100</v>
      </c>
    </row>
    <row r="35" spans="1:13" x14ac:dyDescent="0.2">
      <c r="A35" s="2">
        <v>24</v>
      </c>
      <c r="B35" s="74" t="s">
        <v>144</v>
      </c>
      <c r="C35" s="87">
        <v>31.9</v>
      </c>
      <c r="D35" s="85">
        <v>25.9</v>
      </c>
      <c r="E35" s="86">
        <v>17.100000000000001</v>
      </c>
      <c r="F35" s="85">
        <v>9.6999999999999993</v>
      </c>
      <c r="G35" s="86">
        <v>4.8</v>
      </c>
      <c r="H35" s="85">
        <v>3</v>
      </c>
      <c r="I35" s="87">
        <v>-6</v>
      </c>
      <c r="J35" s="85">
        <v>-8.8000000000000007</v>
      </c>
      <c r="K35" s="86">
        <v>-7.4</v>
      </c>
      <c r="L35" s="85">
        <v>-4.9000000000000004</v>
      </c>
      <c r="M35" s="100">
        <v>-1.8</v>
      </c>
    </row>
    <row r="36" spans="1:13" x14ac:dyDescent="0.2">
      <c r="A36" s="25">
        <v>25</v>
      </c>
      <c r="B36" s="77" t="s">
        <v>143</v>
      </c>
      <c r="C36" s="88">
        <v>81.099999999999994</v>
      </c>
      <c r="D36" s="89">
        <v>100.1</v>
      </c>
      <c r="E36" s="102">
        <v>112.1</v>
      </c>
      <c r="F36" s="89">
        <v>105.8</v>
      </c>
      <c r="G36" s="102">
        <v>106.9</v>
      </c>
      <c r="H36" s="89">
        <v>102.5</v>
      </c>
      <c r="I36" s="88">
        <v>18.899999999999999</v>
      </c>
      <c r="J36" s="89">
        <v>12</v>
      </c>
      <c r="K36" s="102">
        <v>-6.3</v>
      </c>
      <c r="L36" s="89">
        <v>1.2</v>
      </c>
      <c r="M36" s="101">
        <v>-4.5</v>
      </c>
    </row>
    <row r="37" spans="1:13" x14ac:dyDescent="0.2">
      <c r="A37" s="2">
        <v>26</v>
      </c>
      <c r="B37" s="76" t="s">
        <v>142</v>
      </c>
      <c r="C37" s="87">
        <v>95.4</v>
      </c>
      <c r="D37" s="85">
        <v>97</v>
      </c>
      <c r="E37" s="86">
        <v>93.4</v>
      </c>
      <c r="F37" s="85">
        <v>90.9</v>
      </c>
      <c r="G37" s="86">
        <v>81.3</v>
      </c>
      <c r="H37" s="85">
        <v>75</v>
      </c>
      <c r="I37" s="87">
        <v>1.5</v>
      </c>
      <c r="J37" s="85">
        <v>-3.6</v>
      </c>
      <c r="K37" s="86">
        <v>-2.5</v>
      </c>
      <c r="L37" s="85">
        <v>-9.6</v>
      </c>
      <c r="M37" s="100">
        <v>-6.2</v>
      </c>
    </row>
    <row r="38" spans="1:13" x14ac:dyDescent="0.2">
      <c r="A38" s="25">
        <v>27</v>
      </c>
      <c r="B38" s="77" t="s">
        <v>141</v>
      </c>
      <c r="C38" s="88">
        <v>297.8</v>
      </c>
      <c r="D38" s="89">
        <v>273.7</v>
      </c>
      <c r="E38" s="102">
        <v>289.3</v>
      </c>
      <c r="F38" s="89">
        <v>258.2</v>
      </c>
      <c r="G38" s="102">
        <v>247.2</v>
      </c>
      <c r="H38" s="89">
        <v>208.7</v>
      </c>
      <c r="I38" s="88">
        <v>-24.1</v>
      </c>
      <c r="J38" s="89">
        <v>15.6</v>
      </c>
      <c r="K38" s="102">
        <v>-31.1</v>
      </c>
      <c r="L38" s="89">
        <v>-11</v>
      </c>
      <c r="M38" s="101">
        <v>-38.5</v>
      </c>
    </row>
    <row r="39" spans="1:13" x14ac:dyDescent="0.2">
      <c r="A39" s="2">
        <v>28</v>
      </c>
      <c r="B39" s="68" t="s">
        <v>22</v>
      </c>
      <c r="C39" s="87">
        <v>151.30000000000001</v>
      </c>
      <c r="D39" s="85">
        <v>152.4</v>
      </c>
      <c r="E39" s="86">
        <v>153.6</v>
      </c>
      <c r="F39" s="85">
        <v>155</v>
      </c>
      <c r="G39" s="86">
        <v>156.5</v>
      </c>
      <c r="H39" s="85">
        <v>158</v>
      </c>
      <c r="I39" s="87">
        <v>1.1000000000000001</v>
      </c>
      <c r="J39" s="85">
        <v>1.2</v>
      </c>
      <c r="K39" s="86">
        <v>1.4</v>
      </c>
      <c r="L39" s="85">
        <v>1.6</v>
      </c>
      <c r="M39" s="100">
        <v>1.5</v>
      </c>
    </row>
    <row r="40" spans="1:13" x14ac:dyDescent="0.2">
      <c r="A40" s="25">
        <v>29</v>
      </c>
      <c r="B40" s="67" t="s">
        <v>21</v>
      </c>
      <c r="C40" s="88">
        <v>2317</v>
      </c>
      <c r="D40" s="89">
        <v>735.2</v>
      </c>
      <c r="E40" s="102">
        <v>4706</v>
      </c>
      <c r="F40" s="89">
        <v>1346.2</v>
      </c>
      <c r="G40" s="102">
        <v>801.6</v>
      </c>
      <c r="H40" s="89">
        <v>734.6</v>
      </c>
      <c r="I40" s="88">
        <v>-1581.8</v>
      </c>
      <c r="J40" s="89">
        <v>3970.8</v>
      </c>
      <c r="K40" s="102">
        <v>-3359.8</v>
      </c>
      <c r="L40" s="89">
        <v>-544.6</v>
      </c>
      <c r="M40" s="101">
        <v>-66.900000000000006</v>
      </c>
    </row>
    <row r="41" spans="1:13" x14ac:dyDescent="0.2">
      <c r="B41" s="78" t="s">
        <v>73</v>
      </c>
      <c r="C41" s="87" t="s">
        <v>100</v>
      </c>
      <c r="D41" s="85" t="s">
        <v>100</v>
      </c>
      <c r="E41" s="86" t="s">
        <v>100</v>
      </c>
      <c r="F41" s="85" t="s">
        <v>100</v>
      </c>
      <c r="G41" s="86" t="s">
        <v>100</v>
      </c>
      <c r="H41" s="85" t="s">
        <v>100</v>
      </c>
      <c r="I41" s="87" t="s">
        <v>100</v>
      </c>
      <c r="J41" s="85" t="s">
        <v>100</v>
      </c>
      <c r="K41" s="86" t="s">
        <v>100</v>
      </c>
      <c r="L41" s="85" t="s">
        <v>100</v>
      </c>
      <c r="M41" s="100" t="s">
        <v>100</v>
      </c>
    </row>
    <row r="42" spans="1:13" ht="17" x14ac:dyDescent="0.2">
      <c r="A42" s="2">
        <v>30</v>
      </c>
      <c r="B42" s="74" t="s">
        <v>87</v>
      </c>
      <c r="C42" s="87">
        <v>1660.9</v>
      </c>
      <c r="D42" s="85">
        <v>95.9</v>
      </c>
      <c r="E42" s="86">
        <v>4044.2</v>
      </c>
      <c r="F42" s="85">
        <v>688</v>
      </c>
      <c r="G42" s="86">
        <v>128.6</v>
      </c>
      <c r="H42" s="85">
        <v>53.8</v>
      </c>
      <c r="I42" s="87">
        <v>-1565</v>
      </c>
      <c r="J42" s="85">
        <v>3948.3</v>
      </c>
      <c r="K42" s="86">
        <v>-3356.2</v>
      </c>
      <c r="L42" s="85">
        <v>-559.4</v>
      </c>
      <c r="M42" s="100">
        <v>-74.8</v>
      </c>
    </row>
    <row r="43" spans="1:13" ht="17" x14ac:dyDescent="0.2">
      <c r="A43" s="25">
        <v>31</v>
      </c>
      <c r="B43" s="75" t="s">
        <v>96</v>
      </c>
      <c r="C43" s="88">
        <v>2.1</v>
      </c>
      <c r="D43" s="89">
        <v>0.7</v>
      </c>
      <c r="E43" s="102">
        <v>2.1</v>
      </c>
      <c r="F43" s="89">
        <v>0.8</v>
      </c>
      <c r="G43" s="102">
        <v>0.5</v>
      </c>
      <c r="H43" s="89">
        <v>0.5</v>
      </c>
      <c r="I43" s="88">
        <v>-1.4</v>
      </c>
      <c r="J43" s="89">
        <v>1.4</v>
      </c>
      <c r="K43" s="102">
        <v>-1.3</v>
      </c>
      <c r="L43" s="89">
        <v>-0.2</v>
      </c>
      <c r="M43" s="101">
        <v>-0.1</v>
      </c>
    </row>
    <row r="44" spans="1:13" ht="17" x14ac:dyDescent="0.2">
      <c r="A44" s="2">
        <v>32</v>
      </c>
      <c r="B44" s="80" t="s">
        <v>86</v>
      </c>
      <c r="C44" s="87">
        <v>4.2</v>
      </c>
      <c r="D44" s="85">
        <v>11</v>
      </c>
      <c r="E44" s="86">
        <v>17.3</v>
      </c>
      <c r="F44" s="85">
        <v>22.8</v>
      </c>
      <c r="G44" s="86">
        <v>25.7</v>
      </c>
      <c r="H44" s="85">
        <v>25.7</v>
      </c>
      <c r="I44" s="87">
        <v>6.8</v>
      </c>
      <c r="J44" s="85">
        <v>6.2</v>
      </c>
      <c r="K44" s="86">
        <v>5.5</v>
      </c>
      <c r="L44" s="85">
        <v>2.9</v>
      </c>
      <c r="M44" s="100">
        <v>0</v>
      </c>
    </row>
    <row r="45" spans="1:13" ht="17" x14ac:dyDescent="0.2">
      <c r="A45" s="25">
        <v>33</v>
      </c>
      <c r="B45" s="67" t="s">
        <v>95</v>
      </c>
      <c r="C45" s="88">
        <v>56.9</v>
      </c>
      <c r="D45" s="89">
        <v>28.1</v>
      </c>
      <c r="E45" s="102">
        <v>43.4</v>
      </c>
      <c r="F45" s="89">
        <v>27.6</v>
      </c>
      <c r="G45" s="102">
        <v>28.4</v>
      </c>
      <c r="H45" s="89">
        <v>23.9</v>
      </c>
      <c r="I45" s="88">
        <v>-28.8</v>
      </c>
      <c r="J45" s="89">
        <v>15.4</v>
      </c>
      <c r="K45" s="102">
        <v>-15.9</v>
      </c>
      <c r="L45" s="89">
        <v>0.9</v>
      </c>
      <c r="M45" s="101">
        <v>-4.5999999999999996</v>
      </c>
    </row>
    <row r="46" spans="1:13" x14ac:dyDescent="0.2">
      <c r="A46" s="2">
        <v>34</v>
      </c>
      <c r="B46" s="68" t="s">
        <v>20</v>
      </c>
      <c r="C46" s="87">
        <v>61.4</v>
      </c>
      <c r="D46" s="85">
        <v>62</v>
      </c>
      <c r="E46" s="86">
        <v>62.6</v>
      </c>
      <c r="F46" s="85">
        <v>63.2</v>
      </c>
      <c r="G46" s="86">
        <v>63.8</v>
      </c>
      <c r="H46" s="85">
        <v>89.9</v>
      </c>
      <c r="I46" s="87">
        <v>0.6</v>
      </c>
      <c r="J46" s="85">
        <v>0.6</v>
      </c>
      <c r="K46" s="86">
        <v>0.6</v>
      </c>
      <c r="L46" s="85">
        <v>0.6</v>
      </c>
      <c r="M46" s="100">
        <v>26.1</v>
      </c>
    </row>
    <row r="47" spans="1:13" x14ac:dyDescent="0.2">
      <c r="A47" s="39">
        <v>35</v>
      </c>
      <c r="B47" s="71" t="s">
        <v>19</v>
      </c>
      <c r="C47" s="112">
        <v>1534.7</v>
      </c>
      <c r="D47" s="110">
        <v>1529.1</v>
      </c>
      <c r="E47" s="111">
        <v>1537.7</v>
      </c>
      <c r="F47" s="110">
        <v>1548.9</v>
      </c>
      <c r="G47" s="111">
        <v>1556.7</v>
      </c>
      <c r="H47" s="110">
        <v>1566.2</v>
      </c>
      <c r="I47" s="112">
        <v>-5.6</v>
      </c>
      <c r="J47" s="110">
        <v>8.6</v>
      </c>
      <c r="K47" s="111">
        <v>11.2</v>
      </c>
      <c r="L47" s="110">
        <v>7.8</v>
      </c>
      <c r="M47" s="109">
        <v>9.5</v>
      </c>
    </row>
    <row r="48" spans="1:13" x14ac:dyDescent="0.2">
      <c r="A48" s="33">
        <v>36</v>
      </c>
      <c r="B48" s="72" t="s">
        <v>18</v>
      </c>
      <c r="C48" s="108">
        <v>2301.4</v>
      </c>
      <c r="D48" s="106">
        <v>2314.6</v>
      </c>
      <c r="E48" s="107">
        <v>2340.1</v>
      </c>
      <c r="F48" s="106">
        <v>2393.1999999999998</v>
      </c>
      <c r="G48" s="107">
        <v>2430.1999999999998</v>
      </c>
      <c r="H48" s="106">
        <v>2458.9</v>
      </c>
      <c r="I48" s="108">
        <v>13.2</v>
      </c>
      <c r="J48" s="106">
        <v>25.5</v>
      </c>
      <c r="K48" s="107">
        <v>53.1</v>
      </c>
      <c r="L48" s="106">
        <v>37</v>
      </c>
      <c r="M48" s="105">
        <v>28.7</v>
      </c>
    </row>
    <row r="49" spans="1:13" x14ac:dyDescent="0.2">
      <c r="A49" s="39">
        <v>37</v>
      </c>
      <c r="B49" s="71" t="s">
        <v>17</v>
      </c>
      <c r="C49" s="112">
        <v>19203.099999999999</v>
      </c>
      <c r="D49" s="110">
        <v>17640.400000000001</v>
      </c>
      <c r="E49" s="111">
        <v>21802.3</v>
      </c>
      <c r="F49" s="110">
        <v>18460</v>
      </c>
      <c r="G49" s="111">
        <v>17958</v>
      </c>
      <c r="H49" s="110">
        <v>17955.400000000001</v>
      </c>
      <c r="I49" s="112">
        <v>-1562.7</v>
      </c>
      <c r="J49" s="110">
        <v>4161.8999999999996</v>
      </c>
      <c r="K49" s="111">
        <v>-3342.3</v>
      </c>
      <c r="L49" s="110">
        <v>-502</v>
      </c>
      <c r="M49" s="109">
        <v>-2.6</v>
      </c>
    </row>
    <row r="50" spans="1:13" x14ac:dyDescent="0.2">
      <c r="A50" s="33">
        <v>38</v>
      </c>
      <c r="B50" s="72" t="s">
        <v>16</v>
      </c>
      <c r="C50" s="108">
        <v>15321.7</v>
      </c>
      <c r="D50" s="106">
        <v>15169.7</v>
      </c>
      <c r="E50" s="107">
        <v>15935.3</v>
      </c>
      <c r="F50" s="106">
        <v>16110.5</v>
      </c>
      <c r="G50" s="107">
        <v>16100</v>
      </c>
      <c r="H50" s="106">
        <v>16258.8</v>
      </c>
      <c r="I50" s="108">
        <v>-152</v>
      </c>
      <c r="J50" s="106">
        <v>765.6</v>
      </c>
      <c r="K50" s="107">
        <v>175.2</v>
      </c>
      <c r="L50" s="106">
        <v>-10.5</v>
      </c>
      <c r="M50" s="105">
        <v>158.69999999999999</v>
      </c>
    </row>
    <row r="51" spans="1:13" x14ac:dyDescent="0.2">
      <c r="A51" s="25">
        <v>39</v>
      </c>
      <c r="B51" s="67" t="s">
        <v>15</v>
      </c>
      <c r="C51" s="88">
        <v>14857.9</v>
      </c>
      <c r="D51" s="89">
        <v>14699.6</v>
      </c>
      <c r="E51" s="102">
        <v>15458.9</v>
      </c>
      <c r="F51" s="89">
        <v>15630</v>
      </c>
      <c r="G51" s="102">
        <v>15616.2</v>
      </c>
      <c r="H51" s="89">
        <v>15771.6</v>
      </c>
      <c r="I51" s="88">
        <v>-158.30000000000001</v>
      </c>
      <c r="J51" s="89">
        <v>759.3</v>
      </c>
      <c r="K51" s="102">
        <v>171.1</v>
      </c>
      <c r="L51" s="89">
        <v>-13.8</v>
      </c>
      <c r="M51" s="101">
        <v>155.4</v>
      </c>
    </row>
    <row r="52" spans="1:13" x14ac:dyDescent="0.2">
      <c r="A52" s="2">
        <v>40</v>
      </c>
      <c r="B52" s="68" t="s">
        <v>14</v>
      </c>
      <c r="C52" s="87">
        <v>249.2</v>
      </c>
      <c r="D52" s="85">
        <v>255.3</v>
      </c>
      <c r="E52" s="86">
        <v>261.5</v>
      </c>
      <c r="F52" s="85">
        <v>264.60000000000002</v>
      </c>
      <c r="G52" s="86">
        <v>267.8</v>
      </c>
      <c r="H52" s="85">
        <v>270.89999999999998</v>
      </c>
      <c r="I52" s="87">
        <v>6.1</v>
      </c>
      <c r="J52" s="85">
        <v>6.1</v>
      </c>
      <c r="K52" s="86">
        <v>3.2</v>
      </c>
      <c r="L52" s="85">
        <v>3.2</v>
      </c>
      <c r="M52" s="100">
        <v>3.2</v>
      </c>
    </row>
    <row r="53" spans="1:13" x14ac:dyDescent="0.2">
      <c r="A53" s="25"/>
      <c r="B53" s="104" t="s">
        <v>70</v>
      </c>
      <c r="C53" s="88" t="s">
        <v>100</v>
      </c>
      <c r="D53" s="89" t="s">
        <v>100</v>
      </c>
      <c r="E53" s="102" t="s">
        <v>100</v>
      </c>
      <c r="F53" s="89" t="s">
        <v>100</v>
      </c>
      <c r="G53" s="102" t="s">
        <v>100</v>
      </c>
      <c r="H53" s="89" t="s">
        <v>100</v>
      </c>
      <c r="I53" s="88" t="s">
        <v>100</v>
      </c>
      <c r="J53" s="89" t="s">
        <v>100</v>
      </c>
      <c r="K53" s="102" t="s">
        <v>100</v>
      </c>
      <c r="L53" s="89" t="s">
        <v>100</v>
      </c>
      <c r="M53" s="101" t="s">
        <v>100</v>
      </c>
    </row>
    <row r="54" spans="1:13" ht="17" x14ac:dyDescent="0.2">
      <c r="A54" s="25">
        <v>41</v>
      </c>
      <c r="B54" s="103" t="s">
        <v>94</v>
      </c>
      <c r="C54" s="88">
        <v>-37.799999999999997</v>
      </c>
      <c r="D54" s="89">
        <v>-37.799999999999997</v>
      </c>
      <c r="E54" s="102">
        <v>-37.799999999999997</v>
      </c>
      <c r="F54" s="89">
        <v>-37.799999999999997</v>
      </c>
      <c r="G54" s="102">
        <v>-37.799999999999997</v>
      </c>
      <c r="H54" s="89">
        <v>-37.799999999999997</v>
      </c>
      <c r="I54" s="88">
        <v>0</v>
      </c>
      <c r="J54" s="89">
        <v>0</v>
      </c>
      <c r="K54" s="102">
        <v>0</v>
      </c>
      <c r="L54" s="89">
        <v>0</v>
      </c>
      <c r="M54" s="101">
        <v>0</v>
      </c>
    </row>
    <row r="55" spans="1:13" x14ac:dyDescent="0.2">
      <c r="A55" s="2">
        <v>42</v>
      </c>
      <c r="B55" s="68" t="s">
        <v>12</v>
      </c>
      <c r="C55" s="87">
        <v>214.7</v>
      </c>
      <c r="D55" s="85">
        <v>214.8</v>
      </c>
      <c r="E55" s="86">
        <v>215</v>
      </c>
      <c r="F55" s="85">
        <v>215.9</v>
      </c>
      <c r="G55" s="86">
        <v>216.1</v>
      </c>
      <c r="H55" s="85">
        <v>216.2</v>
      </c>
      <c r="I55" s="87">
        <v>0.1</v>
      </c>
      <c r="J55" s="85">
        <v>0.1</v>
      </c>
      <c r="K55" s="86">
        <v>0.9</v>
      </c>
      <c r="L55" s="85">
        <v>0.2</v>
      </c>
      <c r="M55" s="100">
        <v>0.2</v>
      </c>
    </row>
    <row r="56" spans="1:13" x14ac:dyDescent="0.2">
      <c r="A56" s="25">
        <v>43</v>
      </c>
      <c r="B56" s="67" t="s">
        <v>11</v>
      </c>
      <c r="C56" s="88">
        <v>115.2</v>
      </c>
      <c r="D56" s="89">
        <v>115.3</v>
      </c>
      <c r="E56" s="102">
        <v>115.5</v>
      </c>
      <c r="F56" s="89">
        <v>115.6</v>
      </c>
      <c r="G56" s="102">
        <v>115.8</v>
      </c>
      <c r="H56" s="89">
        <v>115.9</v>
      </c>
      <c r="I56" s="88">
        <v>0.1</v>
      </c>
      <c r="J56" s="89">
        <v>0.1</v>
      </c>
      <c r="K56" s="102">
        <v>0.2</v>
      </c>
      <c r="L56" s="89">
        <v>0.2</v>
      </c>
      <c r="M56" s="101">
        <v>0.2</v>
      </c>
    </row>
    <row r="57" spans="1:13" x14ac:dyDescent="0.2">
      <c r="A57" s="2">
        <v>44</v>
      </c>
      <c r="B57" s="68" t="s">
        <v>10</v>
      </c>
      <c r="C57" s="87">
        <v>99.5</v>
      </c>
      <c r="D57" s="85">
        <v>99.5</v>
      </c>
      <c r="E57" s="86">
        <v>99.5</v>
      </c>
      <c r="F57" s="85">
        <v>100.3</v>
      </c>
      <c r="G57" s="86">
        <v>100.3</v>
      </c>
      <c r="H57" s="85">
        <v>100.3</v>
      </c>
      <c r="I57" s="87">
        <v>0</v>
      </c>
      <c r="J57" s="85">
        <v>0</v>
      </c>
      <c r="K57" s="86">
        <v>0.8</v>
      </c>
      <c r="L57" s="85">
        <v>0</v>
      </c>
      <c r="M57" s="100">
        <v>0</v>
      </c>
    </row>
    <row r="58" spans="1:13" ht="16" thickBot="1" x14ac:dyDescent="0.25">
      <c r="A58" s="14">
        <v>45</v>
      </c>
      <c r="B58" s="99" t="s">
        <v>9</v>
      </c>
      <c r="C58" s="98">
        <v>3881.4</v>
      </c>
      <c r="D58" s="96">
        <v>2470.6999999999998</v>
      </c>
      <c r="E58" s="97">
        <v>5867</v>
      </c>
      <c r="F58" s="96">
        <v>2349.4</v>
      </c>
      <c r="G58" s="97">
        <v>1857.9</v>
      </c>
      <c r="H58" s="96">
        <v>1696.6</v>
      </c>
      <c r="I58" s="98">
        <v>-1410.7</v>
      </c>
      <c r="J58" s="96">
        <v>3396.3</v>
      </c>
      <c r="K58" s="97">
        <v>-3517.6</v>
      </c>
      <c r="L58" s="96">
        <v>-491.5</v>
      </c>
      <c r="M58" s="95">
        <v>-161.30000000000001</v>
      </c>
    </row>
    <row r="60" spans="1:13" x14ac:dyDescent="0.2">
      <c r="A60" s="2" t="s">
        <v>121</v>
      </c>
      <c r="B60" s="94" t="s">
        <v>120</v>
      </c>
    </row>
    <row r="61" spans="1:13" x14ac:dyDescent="0.2">
      <c r="A61" s="2" t="s">
        <v>6</v>
      </c>
      <c r="B61" s="8" t="s">
        <v>5</v>
      </c>
    </row>
    <row r="62" spans="1:13" x14ac:dyDescent="0.2">
      <c r="A62" s="2" t="s">
        <v>8</v>
      </c>
      <c r="B62" s="8" t="s">
        <v>7</v>
      </c>
    </row>
    <row r="63" spans="1:13" x14ac:dyDescent="0.2">
      <c r="A63" s="2" t="s">
        <v>68</v>
      </c>
      <c r="B63" s="8" t="s">
        <v>67</v>
      </c>
    </row>
    <row r="65" spans="1:13" x14ac:dyDescent="0.2">
      <c r="A65" s="219" t="s">
        <v>135</v>
      </c>
      <c r="B65" s="219"/>
      <c r="C65" s="219"/>
      <c r="D65" s="219"/>
      <c r="E65" s="219"/>
      <c r="F65" s="219"/>
      <c r="G65" s="219"/>
      <c r="H65" s="219"/>
      <c r="I65" s="219"/>
      <c r="J65" s="219"/>
      <c r="K65" s="219"/>
      <c r="L65" s="219"/>
      <c r="M65" s="219"/>
    </row>
    <row r="66" spans="1:13" ht="30.5" customHeight="1" x14ac:dyDescent="0.2">
      <c r="A66" s="220" t="s">
        <v>134</v>
      </c>
      <c r="B66" s="220"/>
      <c r="C66" s="220"/>
      <c r="D66" s="220"/>
      <c r="E66" s="220"/>
      <c r="F66" s="220"/>
      <c r="G66" s="220"/>
      <c r="H66" s="220"/>
      <c r="I66" s="220"/>
      <c r="J66" s="220"/>
      <c r="K66" s="220"/>
      <c r="L66" s="220"/>
      <c r="M66" s="220"/>
    </row>
    <row r="67" spans="1:13" ht="29" customHeight="1" x14ac:dyDescent="0.2">
      <c r="A67" s="216" t="s">
        <v>133</v>
      </c>
      <c r="B67" s="216"/>
      <c r="C67" s="216"/>
      <c r="D67" s="216"/>
      <c r="E67" s="216"/>
      <c r="F67" s="216"/>
      <c r="G67" s="216"/>
      <c r="H67" s="216"/>
      <c r="I67" s="216"/>
      <c r="J67" s="216"/>
      <c r="K67" s="216"/>
      <c r="L67" s="216"/>
      <c r="M67" s="216"/>
    </row>
    <row r="68" spans="1:13" ht="28.25" customHeight="1" x14ac:dyDescent="0.2">
      <c r="A68" s="221" t="s">
        <v>132</v>
      </c>
      <c r="B68" s="221"/>
      <c r="C68" s="221"/>
      <c r="D68" s="221"/>
      <c r="E68" s="221"/>
      <c r="F68" s="221"/>
      <c r="G68" s="221"/>
      <c r="H68" s="221"/>
      <c r="I68" s="221"/>
      <c r="J68" s="221"/>
      <c r="K68" s="221"/>
      <c r="L68" s="221"/>
      <c r="M68" s="221"/>
    </row>
    <row r="69" spans="1:13" ht="29" customHeight="1" x14ac:dyDescent="0.2">
      <c r="A69" s="217" t="s">
        <v>152</v>
      </c>
      <c r="B69" s="217"/>
      <c r="C69" s="217"/>
      <c r="D69" s="217"/>
      <c r="E69" s="217"/>
      <c r="F69" s="217"/>
      <c r="G69" s="217"/>
      <c r="H69" s="217"/>
      <c r="I69" s="217"/>
      <c r="J69" s="217"/>
      <c r="K69" s="217"/>
      <c r="L69" s="217"/>
      <c r="M69" s="217"/>
    </row>
    <row r="70" spans="1:13" x14ac:dyDescent="0.2">
      <c r="A70" s="216" t="s">
        <v>108</v>
      </c>
      <c r="B70" s="216"/>
      <c r="C70" s="216"/>
      <c r="D70" s="216"/>
      <c r="E70" s="216"/>
      <c r="F70" s="216"/>
      <c r="G70" s="216"/>
      <c r="H70" s="216"/>
      <c r="I70" s="216"/>
      <c r="J70" s="216"/>
      <c r="K70" s="216"/>
      <c r="L70" s="216"/>
      <c r="M70" s="216"/>
    </row>
    <row r="71" spans="1:13" ht="31.25" customHeight="1" x14ac:dyDescent="0.2">
      <c r="A71" s="216" t="s">
        <v>151</v>
      </c>
      <c r="B71" s="216"/>
      <c r="C71" s="216"/>
      <c r="D71" s="216"/>
      <c r="E71" s="216"/>
      <c r="F71" s="216"/>
      <c r="G71" s="216"/>
      <c r="H71" s="216"/>
      <c r="I71" s="216"/>
      <c r="J71" s="216"/>
      <c r="K71" s="216"/>
      <c r="L71" s="216"/>
      <c r="M71" s="216"/>
    </row>
    <row r="72" spans="1:13" ht="30" customHeight="1" x14ac:dyDescent="0.2">
      <c r="A72" s="217" t="s">
        <v>150</v>
      </c>
      <c r="B72" s="217"/>
      <c r="C72" s="217"/>
      <c r="D72" s="217"/>
      <c r="E72" s="217"/>
      <c r="F72" s="217"/>
      <c r="G72" s="217"/>
      <c r="H72" s="217"/>
      <c r="I72" s="217"/>
      <c r="J72" s="217"/>
      <c r="K72" s="217"/>
      <c r="L72" s="217"/>
      <c r="M72" s="217"/>
    </row>
    <row r="74" spans="1:13" ht="44" customHeight="1" x14ac:dyDescent="0.2">
      <c r="A74" s="218" t="s">
        <v>149</v>
      </c>
      <c r="B74" s="218"/>
      <c r="C74" s="218"/>
      <c r="D74" s="218"/>
      <c r="E74" s="218"/>
      <c r="F74" s="218"/>
      <c r="G74" s="218"/>
      <c r="H74" s="218"/>
      <c r="I74" s="218"/>
      <c r="J74" s="218"/>
      <c r="K74" s="218"/>
      <c r="L74" s="218"/>
      <c r="M74" s="218"/>
    </row>
    <row r="76" spans="1:13" x14ac:dyDescent="0.2">
      <c r="A76" s="2" t="s">
        <v>4</v>
      </c>
    </row>
    <row r="77" spans="1:13" ht="6" customHeight="1" x14ac:dyDescent="0.2"/>
    <row r="78" spans="1:13" x14ac:dyDescent="0.2">
      <c r="A78" s="2" t="s">
        <v>3</v>
      </c>
    </row>
    <row r="80" spans="1:13" x14ac:dyDescent="0.2">
      <c r="A80" s="1"/>
    </row>
    <row r="82" spans="1:1" ht="14" customHeight="1" x14ac:dyDescent="0.2"/>
    <row r="83" spans="1:1" ht="6" customHeight="1" x14ac:dyDescent="0.2"/>
    <row r="86" spans="1:1" x14ac:dyDescent="0.2">
      <c r="A86" s="3"/>
    </row>
    <row r="87" spans="1:1" x14ac:dyDescent="0.2">
      <c r="A87" s="3"/>
    </row>
    <row r="88" spans="1:1" x14ac:dyDescent="0.2">
      <c r="A88" s="3"/>
    </row>
  </sheetData>
  <mergeCells count="16">
    <mergeCell ref="C6:H6"/>
    <mergeCell ref="I6:M6"/>
    <mergeCell ref="A2:M2"/>
    <mergeCell ref="A3:M3"/>
    <mergeCell ref="A4:E4"/>
    <mergeCell ref="C5:H5"/>
    <mergeCell ref="I5:M5"/>
    <mergeCell ref="A71:M71"/>
    <mergeCell ref="A72:M72"/>
    <mergeCell ref="A74:M74"/>
    <mergeCell ref="A65:M65"/>
    <mergeCell ref="A66:M66"/>
    <mergeCell ref="A67:M67"/>
    <mergeCell ref="A68:M68"/>
    <mergeCell ref="A69:M69"/>
    <mergeCell ref="A70:M70"/>
  </mergeCells>
  <hyperlinks>
    <hyperlink ref="A72:M72" r:id="rId1" display="2. Interest payments due on certain categories of federally-held student loans were initially suspended by the CARES Act. For more information, see &quot;How does the federal response to the COVID-19 pandemic affect BEA's estimate of personal interest payments?&quot;." xr:uid="{436E6CDA-0244-2C49-B36F-B252164259B2}"/>
    <hyperlink ref="A74:M74"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88D2EFF-BBEF-0C4E-99B9-5D33B5BD4E8B}"/>
    <hyperlink ref="A66:M66"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DA5211B3-8AD6-5B43-B833-166268DAA2C8}"/>
    <hyperlink ref="A68"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6E838572-576D-F54D-BEBC-A2527566A2B4}"/>
    <hyperlink ref="A69:M69" r:id="rId5" display="4. Economic impact payments, initially established by the CARES Act, provide direct payments to individuals. For more information, see &quot;How are federal economic impact payments to support individuals during the COVID-19 pandemic recorded in the NIPAs?&quot;." xr:uid="{D26C0D38-016F-554F-BE2A-D0A0958CA9DE}"/>
  </hyperlinks>
  <pageMargins left="0.7" right="0.7" top="0.75" bottom="0.75" header="0.3" footer="0.3"/>
  <pageSetup orientation="portrait" horizontalDpi="1200" verticalDpi="1200" r:id="rId6"/>
  <customProperties>
    <customPr name="SourceTableID" r:id="rId7"/>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91C0-401D-B24F-8CCE-CCC440ED4FE4}">
  <dimension ref="A1:Q90"/>
  <sheetViews>
    <sheetView topLeftCell="A13" zoomScale="80" zoomScaleNormal="80" workbookViewId="0">
      <selection activeCell="A43" sqref="A43:XFD43"/>
    </sheetView>
  </sheetViews>
  <sheetFormatPr baseColWidth="10" defaultColWidth="8.83203125" defaultRowHeight="15" x14ac:dyDescent="0.2"/>
  <cols>
    <col min="1" max="1" width="6.5" style="2" customWidth="1"/>
    <col min="2" max="2" width="69.33203125" style="2" customWidth="1"/>
    <col min="3" max="5" width="11.5" style="2" bestFit="1" customWidth="1"/>
    <col min="6" max="6" width="12" style="2" bestFit="1" customWidth="1"/>
    <col min="7" max="7" width="11.5" style="2" bestFit="1" customWidth="1"/>
    <col min="8" max="10" width="11.5" style="2" customWidth="1"/>
    <col min="11" max="11" width="10.5" style="2" bestFit="1" customWidth="1"/>
    <col min="12" max="12" width="11.5" style="2" bestFit="1" customWidth="1"/>
    <col min="13" max="13" width="10.5" style="2" bestFit="1" customWidth="1"/>
    <col min="14" max="15" width="10.5" style="2" customWidth="1"/>
    <col min="16" max="16" width="11.6640625" style="2" bestFit="1" customWidth="1"/>
    <col min="17" max="17" width="12.5" style="2" customWidth="1"/>
    <col min="18" max="16384" width="8.83203125" style="2"/>
  </cols>
  <sheetData>
    <row r="1" spans="1:17" x14ac:dyDescent="0.2">
      <c r="K1" s="63"/>
      <c r="L1" s="63"/>
      <c r="M1" s="63"/>
      <c r="N1" s="63"/>
      <c r="O1" s="63"/>
      <c r="P1" s="63"/>
      <c r="Q1" s="63" t="s">
        <v>148</v>
      </c>
    </row>
    <row r="2" spans="1:17" x14ac:dyDescent="0.2">
      <c r="A2" s="211" t="s">
        <v>147</v>
      </c>
      <c r="B2" s="211"/>
      <c r="C2" s="211"/>
      <c r="D2" s="211"/>
      <c r="E2" s="211"/>
      <c r="F2" s="211"/>
      <c r="G2" s="211"/>
      <c r="H2" s="211"/>
      <c r="I2" s="211"/>
      <c r="J2" s="211"/>
      <c r="K2" s="211"/>
      <c r="L2" s="211"/>
      <c r="M2" s="211"/>
      <c r="N2" s="211"/>
      <c r="O2" s="211"/>
      <c r="P2" s="211"/>
      <c r="Q2" s="211"/>
    </row>
    <row r="3" spans="1:17" x14ac:dyDescent="0.2">
      <c r="A3" s="211" t="s">
        <v>98</v>
      </c>
      <c r="B3" s="211"/>
      <c r="C3" s="211"/>
      <c r="D3" s="211"/>
      <c r="E3" s="211"/>
      <c r="F3" s="211"/>
      <c r="G3" s="211"/>
      <c r="H3" s="211"/>
      <c r="I3" s="211"/>
      <c r="J3" s="211"/>
      <c r="K3" s="211"/>
      <c r="L3" s="211"/>
      <c r="M3" s="211"/>
      <c r="N3" s="211"/>
      <c r="O3" s="211"/>
      <c r="P3" s="211"/>
      <c r="Q3" s="211"/>
    </row>
    <row r="4" spans="1:17" ht="16" thickBot="1" x14ac:dyDescent="0.25">
      <c r="A4" s="215"/>
      <c r="B4" s="215"/>
      <c r="C4" s="215"/>
      <c r="D4" s="215"/>
      <c r="E4" s="215"/>
      <c r="F4" s="135"/>
      <c r="G4" s="135"/>
      <c r="H4" s="135"/>
      <c r="I4" s="135"/>
      <c r="J4" s="135"/>
    </row>
    <row r="5" spans="1:17" x14ac:dyDescent="0.2">
      <c r="A5" s="61"/>
      <c r="B5" s="60"/>
      <c r="C5" s="212" t="s">
        <v>49</v>
      </c>
      <c r="D5" s="213"/>
      <c r="E5" s="213"/>
      <c r="F5" s="213"/>
      <c r="G5" s="213"/>
      <c r="H5" s="213"/>
      <c r="I5" s="213"/>
      <c r="J5" s="213"/>
      <c r="K5" s="212" t="s">
        <v>146</v>
      </c>
      <c r="L5" s="213"/>
      <c r="M5" s="213"/>
      <c r="N5" s="213"/>
      <c r="O5" s="213"/>
      <c r="P5" s="213"/>
      <c r="Q5" s="214"/>
    </row>
    <row r="6" spans="1:17" x14ac:dyDescent="0.2">
      <c r="A6" s="59" t="s">
        <v>47</v>
      </c>
      <c r="B6" s="19"/>
      <c r="C6" s="207">
        <v>2021</v>
      </c>
      <c r="D6" s="208"/>
      <c r="E6" s="208"/>
      <c r="F6" s="208"/>
      <c r="G6" s="208"/>
      <c r="H6" s="208"/>
      <c r="I6" s="223">
        <v>2022</v>
      </c>
      <c r="J6" s="209"/>
      <c r="K6" s="207">
        <v>2021</v>
      </c>
      <c r="L6" s="208"/>
      <c r="M6" s="208"/>
      <c r="N6" s="208"/>
      <c r="O6" s="208"/>
      <c r="P6" s="223">
        <v>2022</v>
      </c>
      <c r="Q6" s="209"/>
    </row>
    <row r="7" spans="1:17" ht="16" thickBot="1" x14ac:dyDescent="0.25">
      <c r="A7" s="58"/>
      <c r="B7" s="84"/>
      <c r="C7" s="134" t="s">
        <v>92</v>
      </c>
      <c r="D7" s="133" t="s">
        <v>97</v>
      </c>
      <c r="E7" s="133" t="s">
        <v>99</v>
      </c>
      <c r="F7" s="133" t="s">
        <v>101</v>
      </c>
      <c r="G7" s="133" t="s">
        <v>102</v>
      </c>
      <c r="H7" s="133" t="s">
        <v>123</v>
      </c>
      <c r="I7" s="133" t="s">
        <v>46</v>
      </c>
      <c r="J7" s="131" t="s">
        <v>45</v>
      </c>
      <c r="K7" s="132" t="s">
        <v>97</v>
      </c>
      <c r="L7" s="131" t="s">
        <v>99</v>
      </c>
      <c r="M7" s="131" t="s">
        <v>101</v>
      </c>
      <c r="N7" s="131" t="s">
        <v>102</v>
      </c>
      <c r="O7" s="131" t="s">
        <v>123</v>
      </c>
      <c r="P7" s="131" t="s">
        <v>46</v>
      </c>
      <c r="Q7" s="130" t="s">
        <v>45</v>
      </c>
    </row>
    <row r="8" spans="1:17" x14ac:dyDescent="0.2">
      <c r="A8" s="39">
        <v>1</v>
      </c>
      <c r="B8" s="82" t="s">
        <v>41</v>
      </c>
      <c r="C8" s="127">
        <v>20835.3</v>
      </c>
      <c r="D8" s="129">
        <v>20916.3</v>
      </c>
      <c r="E8" s="126">
        <v>20719.8</v>
      </c>
      <c r="F8" s="129">
        <v>20844.900000000001</v>
      </c>
      <c r="G8" s="126">
        <v>20957.900000000001</v>
      </c>
      <c r="H8" s="126">
        <v>21040.2</v>
      </c>
      <c r="I8" s="126">
        <v>21051.9</v>
      </c>
      <c r="J8" s="128">
        <v>21153.3</v>
      </c>
      <c r="K8" s="127">
        <v>81</v>
      </c>
      <c r="L8" s="126">
        <v>-196.5</v>
      </c>
      <c r="M8" s="126">
        <v>125.1</v>
      </c>
      <c r="N8" s="126">
        <v>113</v>
      </c>
      <c r="O8" s="126">
        <v>82.4</v>
      </c>
      <c r="P8" s="126">
        <v>11.6</v>
      </c>
      <c r="Q8" s="125">
        <v>101.5</v>
      </c>
    </row>
    <row r="9" spans="1:17" x14ac:dyDescent="0.2">
      <c r="A9" s="33">
        <v>2</v>
      </c>
      <c r="B9" s="72" t="s">
        <v>40</v>
      </c>
      <c r="C9" s="108">
        <v>12680.1</v>
      </c>
      <c r="D9" s="106">
        <v>12743.4</v>
      </c>
      <c r="E9" s="107">
        <v>12846</v>
      </c>
      <c r="F9" s="106">
        <v>12973.3</v>
      </c>
      <c r="G9" s="107">
        <v>13061.3</v>
      </c>
      <c r="H9" s="107">
        <v>13149.7</v>
      </c>
      <c r="I9" s="107">
        <v>13209</v>
      </c>
      <c r="J9" s="124">
        <v>13306.4</v>
      </c>
      <c r="K9" s="108">
        <v>63.3</v>
      </c>
      <c r="L9" s="107">
        <v>102.6</v>
      </c>
      <c r="M9" s="107">
        <v>127.3</v>
      </c>
      <c r="N9" s="107">
        <v>88</v>
      </c>
      <c r="O9" s="107">
        <v>88.4</v>
      </c>
      <c r="P9" s="107">
        <v>59.3</v>
      </c>
      <c r="Q9" s="105">
        <v>97.4</v>
      </c>
    </row>
    <row r="10" spans="1:17" x14ac:dyDescent="0.2">
      <c r="A10" s="25">
        <v>3</v>
      </c>
      <c r="B10" s="67" t="s">
        <v>39</v>
      </c>
      <c r="C10" s="88">
        <v>10418.700000000001</v>
      </c>
      <c r="D10" s="89">
        <v>10475.1</v>
      </c>
      <c r="E10" s="102">
        <v>10567.9</v>
      </c>
      <c r="F10" s="89">
        <v>10683.3</v>
      </c>
      <c r="G10" s="102">
        <v>10761.9</v>
      </c>
      <c r="H10" s="102">
        <v>10839.7</v>
      </c>
      <c r="I10" s="102">
        <v>10888.1</v>
      </c>
      <c r="J10" s="121">
        <v>10974.5</v>
      </c>
      <c r="K10" s="88">
        <v>56.5</v>
      </c>
      <c r="L10" s="102">
        <v>92.7</v>
      </c>
      <c r="M10" s="102">
        <v>115.4</v>
      </c>
      <c r="N10" s="102">
        <v>78.5</v>
      </c>
      <c r="O10" s="102">
        <v>77.900000000000006</v>
      </c>
      <c r="P10" s="102">
        <v>48.4</v>
      </c>
      <c r="Q10" s="101">
        <v>86.4</v>
      </c>
    </row>
    <row r="11" spans="1:17" x14ac:dyDescent="0.2">
      <c r="A11" s="2">
        <v>4</v>
      </c>
      <c r="B11" s="68" t="s">
        <v>38</v>
      </c>
      <c r="C11" s="87">
        <v>8868.7999999999993</v>
      </c>
      <c r="D11" s="85">
        <v>8920.4</v>
      </c>
      <c r="E11" s="86">
        <v>9009.9</v>
      </c>
      <c r="F11" s="85">
        <v>9120.5</v>
      </c>
      <c r="G11" s="86">
        <v>9196.7000000000007</v>
      </c>
      <c r="H11" s="86">
        <v>9270.1</v>
      </c>
      <c r="I11" s="86">
        <v>9312.2000000000007</v>
      </c>
      <c r="J11" s="122">
        <v>9392.7000000000007</v>
      </c>
      <c r="K11" s="87">
        <v>51.5</v>
      </c>
      <c r="L11" s="86">
        <v>89.5</v>
      </c>
      <c r="M11" s="86">
        <v>110.7</v>
      </c>
      <c r="N11" s="86">
        <v>76.2</v>
      </c>
      <c r="O11" s="86">
        <v>73.400000000000006</v>
      </c>
      <c r="P11" s="86">
        <v>42</v>
      </c>
      <c r="Q11" s="100">
        <v>80.5</v>
      </c>
    </row>
    <row r="12" spans="1:17" x14ac:dyDescent="0.2">
      <c r="A12" s="25">
        <v>5</v>
      </c>
      <c r="B12" s="67" t="s">
        <v>37</v>
      </c>
      <c r="C12" s="88">
        <v>1549.9</v>
      </c>
      <c r="D12" s="89">
        <v>1554.8</v>
      </c>
      <c r="E12" s="102">
        <v>1558</v>
      </c>
      <c r="F12" s="89">
        <v>1562.8</v>
      </c>
      <c r="G12" s="102">
        <v>1565.1</v>
      </c>
      <c r="H12" s="102">
        <v>1569.6</v>
      </c>
      <c r="I12" s="102">
        <v>1575.9</v>
      </c>
      <c r="J12" s="121">
        <v>1581.8</v>
      </c>
      <c r="K12" s="88">
        <v>4.9000000000000004</v>
      </c>
      <c r="L12" s="102">
        <v>3.2</v>
      </c>
      <c r="M12" s="102">
        <v>4.8</v>
      </c>
      <c r="N12" s="102">
        <v>2.4</v>
      </c>
      <c r="O12" s="102">
        <v>4.4000000000000004</v>
      </c>
      <c r="P12" s="102">
        <v>6.3</v>
      </c>
      <c r="Q12" s="101">
        <v>5.9</v>
      </c>
    </row>
    <row r="13" spans="1:17" x14ac:dyDescent="0.2">
      <c r="A13" s="2">
        <v>6</v>
      </c>
      <c r="B13" s="68" t="s">
        <v>36</v>
      </c>
      <c r="C13" s="87">
        <v>2261.4</v>
      </c>
      <c r="D13" s="85">
        <v>2268.1999999999998</v>
      </c>
      <c r="E13" s="86">
        <v>2278.1</v>
      </c>
      <c r="F13" s="85">
        <v>2289.9</v>
      </c>
      <c r="G13" s="86">
        <v>2299.4</v>
      </c>
      <c r="H13" s="86">
        <v>2309.9</v>
      </c>
      <c r="I13" s="86">
        <v>2320.9</v>
      </c>
      <c r="J13" s="122">
        <v>2331.9</v>
      </c>
      <c r="K13" s="87">
        <v>6.8</v>
      </c>
      <c r="L13" s="86">
        <v>9.9</v>
      </c>
      <c r="M13" s="86">
        <v>11.8</v>
      </c>
      <c r="N13" s="86">
        <v>9.5</v>
      </c>
      <c r="O13" s="86">
        <v>10.5</v>
      </c>
      <c r="P13" s="86">
        <v>10.9</v>
      </c>
      <c r="Q13" s="100">
        <v>11</v>
      </c>
    </row>
    <row r="14" spans="1:17" x14ac:dyDescent="0.2">
      <c r="A14" s="39">
        <v>7</v>
      </c>
      <c r="B14" s="71" t="s">
        <v>35</v>
      </c>
      <c r="C14" s="112">
        <v>1872.3</v>
      </c>
      <c r="D14" s="110">
        <v>1868.8</v>
      </c>
      <c r="E14" s="111">
        <v>1859.9</v>
      </c>
      <c r="F14" s="110">
        <v>1862.7</v>
      </c>
      <c r="G14" s="111">
        <v>1867.8</v>
      </c>
      <c r="H14" s="111">
        <v>1845</v>
      </c>
      <c r="I14" s="111">
        <v>1848.8</v>
      </c>
      <c r="J14" s="123">
        <v>1863.7</v>
      </c>
      <c r="K14" s="112">
        <v>-3.5</v>
      </c>
      <c r="L14" s="111">
        <v>-8.9</v>
      </c>
      <c r="M14" s="111">
        <v>2.9</v>
      </c>
      <c r="N14" s="111">
        <v>5.0999999999999996</v>
      </c>
      <c r="O14" s="111">
        <v>-22.8</v>
      </c>
      <c r="P14" s="111">
        <v>3.8</v>
      </c>
      <c r="Q14" s="109">
        <v>14.9</v>
      </c>
    </row>
    <row r="15" spans="1:17" x14ac:dyDescent="0.2">
      <c r="A15" s="2">
        <v>8</v>
      </c>
      <c r="B15" s="68" t="s">
        <v>34</v>
      </c>
      <c r="C15" s="87">
        <v>123</v>
      </c>
      <c r="D15" s="85">
        <v>114.5</v>
      </c>
      <c r="E15" s="86">
        <v>94.4</v>
      </c>
      <c r="F15" s="85">
        <v>90.8</v>
      </c>
      <c r="G15" s="86">
        <v>88.9</v>
      </c>
      <c r="H15" s="86">
        <v>84.2</v>
      </c>
      <c r="I15" s="86">
        <v>95.7</v>
      </c>
      <c r="J15" s="122">
        <v>107.5</v>
      </c>
      <c r="K15" s="87">
        <v>-8.5</v>
      </c>
      <c r="L15" s="86">
        <v>-20.2</v>
      </c>
      <c r="M15" s="86">
        <v>-3.6</v>
      </c>
      <c r="N15" s="86">
        <v>-1.8</v>
      </c>
      <c r="O15" s="86">
        <v>-4.8</v>
      </c>
      <c r="P15" s="86">
        <v>11.5</v>
      </c>
      <c r="Q15" s="100">
        <v>11.7</v>
      </c>
    </row>
    <row r="16" spans="1:17" x14ac:dyDescent="0.2">
      <c r="A16" s="25"/>
      <c r="B16" s="79" t="s">
        <v>82</v>
      </c>
      <c r="C16" s="88" t="s">
        <v>100</v>
      </c>
      <c r="D16" s="89" t="s">
        <v>100</v>
      </c>
      <c r="E16" s="102" t="s">
        <v>100</v>
      </c>
      <c r="F16" s="89" t="s">
        <v>100</v>
      </c>
      <c r="G16" s="102" t="s">
        <v>100</v>
      </c>
      <c r="H16" s="102" t="s">
        <v>100</v>
      </c>
      <c r="I16" s="102"/>
      <c r="J16" s="121" t="s">
        <v>100</v>
      </c>
      <c r="K16" s="88" t="s">
        <v>100</v>
      </c>
      <c r="L16" s="102" t="s">
        <v>100</v>
      </c>
      <c r="M16" s="102" t="s">
        <v>100</v>
      </c>
      <c r="N16" s="102"/>
      <c r="O16" s="102"/>
      <c r="P16" s="102" t="s">
        <v>100</v>
      </c>
      <c r="Q16" s="101" t="s">
        <v>100</v>
      </c>
    </row>
    <row r="17" spans="1:17" ht="17" x14ac:dyDescent="0.2">
      <c r="A17" s="25">
        <v>9</v>
      </c>
      <c r="B17" s="67" t="s">
        <v>91</v>
      </c>
      <c r="C17" s="88">
        <v>12.9</v>
      </c>
      <c r="D17" s="89">
        <v>12.7</v>
      </c>
      <c r="E17" s="102">
        <v>0.5</v>
      </c>
      <c r="F17" s="89">
        <v>1.1000000000000001</v>
      </c>
      <c r="G17" s="102">
        <v>2.5</v>
      </c>
      <c r="H17" s="102">
        <v>0</v>
      </c>
      <c r="I17" s="102">
        <v>0.3</v>
      </c>
      <c r="J17" s="121">
        <v>0.2</v>
      </c>
      <c r="K17" s="88">
        <v>-0.2</v>
      </c>
      <c r="L17" s="102">
        <v>-12.2</v>
      </c>
      <c r="M17" s="102">
        <v>0.6</v>
      </c>
      <c r="N17" s="102">
        <v>1.4</v>
      </c>
      <c r="O17" s="102">
        <v>-2.5</v>
      </c>
      <c r="P17" s="102">
        <v>0.3</v>
      </c>
      <c r="Q17" s="101">
        <v>-0.1</v>
      </c>
    </row>
    <row r="18" spans="1:17" ht="17" x14ac:dyDescent="0.2">
      <c r="A18" s="2">
        <v>10</v>
      </c>
      <c r="B18" s="80" t="s">
        <v>90</v>
      </c>
      <c r="C18" s="87">
        <v>10.199999999999999</v>
      </c>
      <c r="D18" s="85">
        <v>6.9</v>
      </c>
      <c r="E18" s="86">
        <v>3.9</v>
      </c>
      <c r="F18" s="85">
        <v>1.8</v>
      </c>
      <c r="G18" s="86">
        <v>0.5</v>
      </c>
      <c r="H18" s="86">
        <v>0</v>
      </c>
      <c r="I18" s="86">
        <v>0</v>
      </c>
      <c r="J18" s="122">
        <v>0</v>
      </c>
      <c r="K18" s="87">
        <v>-3.3</v>
      </c>
      <c r="L18" s="86">
        <v>-3</v>
      </c>
      <c r="M18" s="86">
        <v>-2.1</v>
      </c>
      <c r="N18" s="86">
        <v>-1.3</v>
      </c>
      <c r="O18" s="86">
        <v>-0.5</v>
      </c>
      <c r="P18" s="86">
        <v>0</v>
      </c>
      <c r="Q18" s="100">
        <v>0</v>
      </c>
    </row>
    <row r="19" spans="1:17" x14ac:dyDescent="0.2">
      <c r="A19" s="25">
        <v>11</v>
      </c>
      <c r="B19" s="67" t="s">
        <v>33</v>
      </c>
      <c r="C19" s="88">
        <v>1749.2</v>
      </c>
      <c r="D19" s="89">
        <v>1754.3</v>
      </c>
      <c r="E19" s="102">
        <v>1765.5</v>
      </c>
      <c r="F19" s="89">
        <v>1771.9</v>
      </c>
      <c r="G19" s="102">
        <v>1778.8</v>
      </c>
      <c r="H19" s="102">
        <v>1760.8</v>
      </c>
      <c r="I19" s="102">
        <v>1753</v>
      </c>
      <c r="J19" s="121">
        <v>1756.3</v>
      </c>
      <c r="K19" s="88">
        <v>5</v>
      </c>
      <c r="L19" s="102">
        <v>11.2</v>
      </c>
      <c r="M19" s="102">
        <v>6.5</v>
      </c>
      <c r="N19" s="102">
        <v>6.9</v>
      </c>
      <c r="O19" s="102">
        <v>-18.100000000000001</v>
      </c>
      <c r="P19" s="102">
        <v>-7.7</v>
      </c>
      <c r="Q19" s="101">
        <v>3.2</v>
      </c>
    </row>
    <row r="20" spans="1:17" x14ac:dyDescent="0.2">
      <c r="B20" s="81" t="s">
        <v>81</v>
      </c>
      <c r="C20" s="87" t="s">
        <v>100</v>
      </c>
      <c r="D20" s="85" t="s">
        <v>100</v>
      </c>
      <c r="E20" s="86" t="s">
        <v>100</v>
      </c>
      <c r="F20" s="85" t="s">
        <v>100</v>
      </c>
      <c r="G20" s="86" t="s">
        <v>100</v>
      </c>
      <c r="H20" s="86" t="s">
        <v>100</v>
      </c>
      <c r="I20" s="86"/>
      <c r="J20" s="122" t="s">
        <v>100</v>
      </c>
      <c r="K20" s="87" t="s">
        <v>100</v>
      </c>
      <c r="L20" s="86" t="s">
        <v>100</v>
      </c>
      <c r="M20" s="86" t="s">
        <v>100</v>
      </c>
      <c r="N20" s="86"/>
      <c r="O20" s="86"/>
      <c r="P20" s="86" t="s">
        <v>100</v>
      </c>
      <c r="Q20" s="100" t="s">
        <v>100</v>
      </c>
    </row>
    <row r="21" spans="1:17" ht="17" x14ac:dyDescent="0.2">
      <c r="A21" s="2">
        <v>12</v>
      </c>
      <c r="B21" s="80" t="s">
        <v>90</v>
      </c>
      <c r="C21" s="87">
        <v>160.30000000000001</v>
      </c>
      <c r="D21" s="85">
        <v>108.8</v>
      </c>
      <c r="E21" s="86">
        <v>61.5</v>
      </c>
      <c r="F21" s="85">
        <v>28.3</v>
      </c>
      <c r="G21" s="86">
        <v>7.3</v>
      </c>
      <c r="H21" s="86">
        <v>0.1</v>
      </c>
      <c r="I21" s="86">
        <v>0</v>
      </c>
      <c r="J21" s="122">
        <v>0</v>
      </c>
      <c r="K21" s="87">
        <v>-51.6</v>
      </c>
      <c r="L21" s="86">
        <v>-47.3</v>
      </c>
      <c r="M21" s="86">
        <v>-33.200000000000003</v>
      </c>
      <c r="N21" s="86">
        <v>-21</v>
      </c>
      <c r="O21" s="86">
        <v>-7.2</v>
      </c>
      <c r="P21" s="86">
        <v>-0.1</v>
      </c>
      <c r="Q21" s="100">
        <v>0</v>
      </c>
    </row>
    <row r="22" spans="1:17" x14ac:dyDescent="0.2">
      <c r="A22" s="39">
        <v>13</v>
      </c>
      <c r="B22" s="71" t="s">
        <v>32</v>
      </c>
      <c r="C22" s="112">
        <v>719.8</v>
      </c>
      <c r="D22" s="110">
        <v>728.9</v>
      </c>
      <c r="E22" s="111">
        <v>738.1</v>
      </c>
      <c r="F22" s="110">
        <v>740.3</v>
      </c>
      <c r="G22" s="111">
        <v>743.6</v>
      </c>
      <c r="H22" s="111">
        <v>746.7</v>
      </c>
      <c r="I22" s="111">
        <v>751.8</v>
      </c>
      <c r="J22" s="123">
        <v>756.9</v>
      </c>
      <c r="K22" s="112">
        <v>9.1</v>
      </c>
      <c r="L22" s="111">
        <v>9.1999999999999993</v>
      </c>
      <c r="M22" s="111">
        <v>2.2000000000000002</v>
      </c>
      <c r="N22" s="111">
        <v>3.3</v>
      </c>
      <c r="O22" s="111">
        <v>3.1</v>
      </c>
      <c r="P22" s="111">
        <v>5.0999999999999996</v>
      </c>
      <c r="Q22" s="109">
        <v>5.0999999999999996</v>
      </c>
    </row>
    <row r="23" spans="1:17" x14ac:dyDescent="0.2">
      <c r="A23" s="33">
        <v>14</v>
      </c>
      <c r="B23" s="72" t="s">
        <v>31</v>
      </c>
      <c r="C23" s="108">
        <v>2946.7</v>
      </c>
      <c r="D23" s="106">
        <v>2942.4</v>
      </c>
      <c r="E23" s="107">
        <v>2946.4</v>
      </c>
      <c r="F23" s="106">
        <v>2974.8</v>
      </c>
      <c r="G23" s="107">
        <v>2986.9</v>
      </c>
      <c r="H23" s="107">
        <v>3005.7</v>
      </c>
      <c r="I23" s="107">
        <v>3004.2</v>
      </c>
      <c r="J23" s="124">
        <v>3010.1</v>
      </c>
      <c r="K23" s="108">
        <v>-4.3</v>
      </c>
      <c r="L23" s="107">
        <v>4.0999999999999996</v>
      </c>
      <c r="M23" s="107">
        <v>28.4</v>
      </c>
      <c r="N23" s="107">
        <v>12.1</v>
      </c>
      <c r="O23" s="107">
        <v>18.8</v>
      </c>
      <c r="P23" s="107">
        <v>-1.5</v>
      </c>
      <c r="Q23" s="105">
        <v>5.9</v>
      </c>
    </row>
    <row r="24" spans="1:17" x14ac:dyDescent="0.2">
      <c r="A24" s="25">
        <v>15</v>
      </c>
      <c r="B24" s="67" t="s">
        <v>30</v>
      </c>
      <c r="C24" s="88">
        <v>1637.8</v>
      </c>
      <c r="D24" s="89">
        <v>1636</v>
      </c>
      <c r="E24" s="102">
        <v>1635.1</v>
      </c>
      <c r="F24" s="89">
        <v>1647.8</v>
      </c>
      <c r="G24" s="102">
        <v>1656.9</v>
      </c>
      <c r="H24" s="102">
        <v>1665.6</v>
      </c>
      <c r="I24" s="102">
        <v>1674.4</v>
      </c>
      <c r="J24" s="121">
        <v>1682.8</v>
      </c>
      <c r="K24" s="88">
        <v>-1.7</v>
      </c>
      <c r="L24" s="102">
        <v>-0.9</v>
      </c>
      <c r="M24" s="102">
        <v>12.7</v>
      </c>
      <c r="N24" s="102">
        <v>9.1</v>
      </c>
      <c r="O24" s="102">
        <v>8.6999999999999993</v>
      </c>
      <c r="P24" s="102">
        <v>8.8000000000000007</v>
      </c>
      <c r="Q24" s="101">
        <v>8.4</v>
      </c>
    </row>
    <row r="25" spans="1:17" x14ac:dyDescent="0.2">
      <c r="A25" s="2">
        <v>16</v>
      </c>
      <c r="B25" s="68" t="s">
        <v>29</v>
      </c>
      <c r="C25" s="87">
        <v>1308.9000000000001</v>
      </c>
      <c r="D25" s="85">
        <v>1306.3</v>
      </c>
      <c r="E25" s="86">
        <v>1311.3</v>
      </c>
      <c r="F25" s="85">
        <v>1327</v>
      </c>
      <c r="G25" s="86">
        <v>1330.1</v>
      </c>
      <c r="H25" s="86">
        <v>1340.1</v>
      </c>
      <c r="I25" s="86">
        <v>1329.8</v>
      </c>
      <c r="J25" s="122">
        <v>1327.3</v>
      </c>
      <c r="K25" s="87">
        <v>-2.6</v>
      </c>
      <c r="L25" s="86">
        <v>5</v>
      </c>
      <c r="M25" s="86">
        <v>15.7</v>
      </c>
      <c r="N25" s="86">
        <v>3.1</v>
      </c>
      <c r="O25" s="86">
        <v>10.1</v>
      </c>
      <c r="P25" s="86">
        <v>-10.3</v>
      </c>
      <c r="Q25" s="100">
        <v>-2.5</v>
      </c>
    </row>
    <row r="26" spans="1:17" x14ac:dyDescent="0.2">
      <c r="A26" s="39">
        <v>17</v>
      </c>
      <c r="B26" s="71" t="s">
        <v>28</v>
      </c>
      <c r="C26" s="112">
        <v>4218.8999999999996</v>
      </c>
      <c r="D26" s="110">
        <v>4242.3999999999996</v>
      </c>
      <c r="E26" s="111">
        <v>3951.2</v>
      </c>
      <c r="F26" s="110">
        <v>3930.6</v>
      </c>
      <c r="G26" s="111">
        <v>3945.5</v>
      </c>
      <c r="H26" s="111">
        <v>3950.7</v>
      </c>
      <c r="I26" s="111">
        <v>3910.8</v>
      </c>
      <c r="J26" s="123">
        <v>3900.6</v>
      </c>
      <c r="K26" s="112">
        <v>23.5</v>
      </c>
      <c r="L26" s="111">
        <v>-291.2</v>
      </c>
      <c r="M26" s="111">
        <v>-20.6</v>
      </c>
      <c r="N26" s="111">
        <v>14.9</v>
      </c>
      <c r="O26" s="111">
        <v>5.2</v>
      </c>
      <c r="P26" s="111">
        <v>-39.799999999999997</v>
      </c>
      <c r="Q26" s="109">
        <v>-10.3</v>
      </c>
    </row>
    <row r="27" spans="1:17" x14ac:dyDescent="0.2">
      <c r="A27" s="2">
        <v>18</v>
      </c>
      <c r="B27" s="68" t="s">
        <v>27</v>
      </c>
      <c r="C27" s="87">
        <v>4145.3</v>
      </c>
      <c r="D27" s="85">
        <v>4177.7</v>
      </c>
      <c r="E27" s="86">
        <v>3885.7</v>
      </c>
      <c r="F27" s="85">
        <v>3864.5</v>
      </c>
      <c r="G27" s="86">
        <v>3878.7</v>
      </c>
      <c r="H27" s="86">
        <v>3883.3</v>
      </c>
      <c r="I27" s="86">
        <v>3843.5</v>
      </c>
      <c r="J27" s="122">
        <v>3832.5</v>
      </c>
      <c r="K27" s="87">
        <v>32.299999999999997</v>
      </c>
      <c r="L27" s="86">
        <v>-291.89999999999998</v>
      </c>
      <c r="M27" s="86">
        <v>-21.2</v>
      </c>
      <c r="N27" s="86">
        <v>14.2</v>
      </c>
      <c r="O27" s="86">
        <v>4.5</v>
      </c>
      <c r="P27" s="86">
        <v>-39.799999999999997</v>
      </c>
      <c r="Q27" s="100">
        <v>-11</v>
      </c>
    </row>
    <row r="28" spans="1:17" x14ac:dyDescent="0.2">
      <c r="A28" s="25">
        <v>19</v>
      </c>
      <c r="B28" s="67" t="s">
        <v>26</v>
      </c>
      <c r="C28" s="88">
        <v>1113.5999999999999</v>
      </c>
      <c r="D28" s="89">
        <v>1119.3</v>
      </c>
      <c r="E28" s="102">
        <v>1118.7</v>
      </c>
      <c r="F28" s="89">
        <v>1129.7</v>
      </c>
      <c r="G28" s="102">
        <v>1126</v>
      </c>
      <c r="H28" s="102">
        <v>1124.9000000000001</v>
      </c>
      <c r="I28" s="102">
        <v>1196.4000000000001</v>
      </c>
      <c r="J28" s="121">
        <v>1197</v>
      </c>
      <c r="K28" s="88">
        <v>5.7</v>
      </c>
      <c r="L28" s="102">
        <v>-0.5</v>
      </c>
      <c r="M28" s="102">
        <v>11</v>
      </c>
      <c r="N28" s="102">
        <v>-3.7</v>
      </c>
      <c r="O28" s="102">
        <v>-1.2</v>
      </c>
      <c r="P28" s="102">
        <v>71.5</v>
      </c>
      <c r="Q28" s="101">
        <v>0.6</v>
      </c>
    </row>
    <row r="29" spans="1:17" x14ac:dyDescent="0.2">
      <c r="A29" s="2">
        <v>20</v>
      </c>
      <c r="B29" s="68" t="s">
        <v>25</v>
      </c>
      <c r="C29" s="87">
        <v>821.3</v>
      </c>
      <c r="D29" s="85">
        <v>826.2</v>
      </c>
      <c r="E29" s="86">
        <v>832.2</v>
      </c>
      <c r="F29" s="85">
        <v>839.3</v>
      </c>
      <c r="G29" s="86">
        <v>847.5</v>
      </c>
      <c r="H29" s="86">
        <v>856.9</v>
      </c>
      <c r="I29" s="86">
        <v>866.3</v>
      </c>
      <c r="J29" s="122">
        <v>875.2</v>
      </c>
      <c r="K29" s="87">
        <v>4.9000000000000004</v>
      </c>
      <c r="L29" s="86">
        <v>6</v>
      </c>
      <c r="M29" s="86">
        <v>7.1</v>
      </c>
      <c r="N29" s="86">
        <v>8.1999999999999993</v>
      </c>
      <c r="O29" s="86">
        <v>9.4</v>
      </c>
      <c r="P29" s="86">
        <v>9.5</v>
      </c>
      <c r="Q29" s="100">
        <v>8.9</v>
      </c>
    </row>
    <row r="30" spans="1:17" x14ac:dyDescent="0.2">
      <c r="A30" s="25"/>
      <c r="B30" s="79" t="s">
        <v>79</v>
      </c>
      <c r="C30" s="88" t="s">
        <v>100</v>
      </c>
      <c r="D30" s="89" t="s">
        <v>100</v>
      </c>
      <c r="E30" s="102" t="s">
        <v>100</v>
      </c>
      <c r="F30" s="89" t="s">
        <v>100</v>
      </c>
      <c r="G30" s="102" t="s">
        <v>100</v>
      </c>
      <c r="H30" s="102" t="s">
        <v>100</v>
      </c>
      <c r="I30" s="102" t="s">
        <v>100</v>
      </c>
      <c r="J30" s="121" t="s">
        <v>100</v>
      </c>
      <c r="K30" s="88" t="s">
        <v>100</v>
      </c>
      <c r="L30" s="102" t="s">
        <v>100</v>
      </c>
      <c r="M30" s="102" t="s">
        <v>100</v>
      </c>
      <c r="N30" s="102" t="s">
        <v>100</v>
      </c>
      <c r="O30" s="102" t="s">
        <v>100</v>
      </c>
      <c r="P30" s="102" t="s">
        <v>100</v>
      </c>
      <c r="Q30" s="101" t="s">
        <v>100</v>
      </c>
    </row>
    <row r="31" spans="1:17" ht="17" x14ac:dyDescent="0.2">
      <c r="A31" s="25">
        <v>21</v>
      </c>
      <c r="B31" s="67" t="s">
        <v>89</v>
      </c>
      <c r="C31" s="88">
        <v>14.2</v>
      </c>
      <c r="D31" s="89">
        <v>14.3</v>
      </c>
      <c r="E31" s="102">
        <v>14.4</v>
      </c>
      <c r="F31" s="89">
        <v>14.5</v>
      </c>
      <c r="G31" s="102">
        <v>14.6</v>
      </c>
      <c r="H31" s="102">
        <v>14.7</v>
      </c>
      <c r="I31" s="102">
        <v>14.9</v>
      </c>
      <c r="J31" s="121">
        <v>15</v>
      </c>
      <c r="K31" s="88">
        <v>0.1</v>
      </c>
      <c r="L31" s="102">
        <v>0.1</v>
      </c>
      <c r="M31" s="102">
        <v>0.1</v>
      </c>
      <c r="N31" s="102">
        <v>0.1</v>
      </c>
      <c r="O31" s="102">
        <v>0.1</v>
      </c>
      <c r="P31" s="102">
        <v>0.1</v>
      </c>
      <c r="Q31" s="101">
        <v>0.1</v>
      </c>
    </row>
    <row r="32" spans="1:17" x14ac:dyDescent="0.2">
      <c r="A32" s="2">
        <v>22</v>
      </c>
      <c r="B32" s="68" t="s">
        <v>24</v>
      </c>
      <c r="C32" s="87">
        <v>763.3</v>
      </c>
      <c r="D32" s="85">
        <v>777.4</v>
      </c>
      <c r="E32" s="86">
        <v>784.4</v>
      </c>
      <c r="F32" s="85">
        <v>780.6</v>
      </c>
      <c r="G32" s="86">
        <v>781.2</v>
      </c>
      <c r="H32" s="86">
        <v>786.8</v>
      </c>
      <c r="I32" s="86">
        <v>800.2</v>
      </c>
      <c r="J32" s="122">
        <v>807.4</v>
      </c>
      <c r="K32" s="87">
        <v>14.1</v>
      </c>
      <c r="L32" s="86">
        <v>7</v>
      </c>
      <c r="M32" s="86">
        <v>-3.8</v>
      </c>
      <c r="N32" s="86">
        <v>0.7</v>
      </c>
      <c r="O32" s="86">
        <v>5.6</v>
      </c>
      <c r="P32" s="86">
        <v>13.4</v>
      </c>
      <c r="Q32" s="100">
        <v>7.2</v>
      </c>
    </row>
    <row r="33" spans="1:17" x14ac:dyDescent="0.2">
      <c r="A33" s="25">
        <v>23</v>
      </c>
      <c r="B33" s="67" t="s">
        <v>23</v>
      </c>
      <c r="C33" s="88">
        <v>367.8</v>
      </c>
      <c r="D33" s="89">
        <v>352.3</v>
      </c>
      <c r="E33" s="102">
        <v>96.9</v>
      </c>
      <c r="F33" s="89">
        <v>45.3</v>
      </c>
      <c r="G33" s="102">
        <v>37.4</v>
      </c>
      <c r="H33" s="102">
        <v>30.3</v>
      </c>
      <c r="I33" s="102">
        <v>26.5</v>
      </c>
      <c r="J33" s="121">
        <v>24.1</v>
      </c>
      <c r="K33" s="88">
        <v>-15.5</v>
      </c>
      <c r="L33" s="102">
        <v>-255.3</v>
      </c>
      <c r="M33" s="102">
        <v>-51.6</v>
      </c>
      <c r="N33" s="102">
        <v>-7.9</v>
      </c>
      <c r="O33" s="102">
        <v>-7.1</v>
      </c>
      <c r="P33" s="102">
        <v>-3.8</v>
      </c>
      <c r="Q33" s="101">
        <v>-2.4</v>
      </c>
    </row>
    <row r="34" spans="1:17" ht="17" x14ac:dyDescent="0.2">
      <c r="B34" s="78" t="s">
        <v>145</v>
      </c>
      <c r="C34" s="87" t="s">
        <v>100</v>
      </c>
      <c r="D34" s="85" t="s">
        <v>100</v>
      </c>
      <c r="E34" s="86" t="s">
        <v>100</v>
      </c>
      <c r="F34" s="85" t="s">
        <v>100</v>
      </c>
      <c r="G34" s="86" t="s">
        <v>100</v>
      </c>
      <c r="H34" s="86" t="s">
        <v>100</v>
      </c>
      <c r="I34" s="86"/>
      <c r="J34" s="122" t="s">
        <v>100</v>
      </c>
      <c r="K34" s="87" t="s">
        <v>100</v>
      </c>
      <c r="L34" s="86" t="s">
        <v>100</v>
      </c>
      <c r="M34" s="86" t="s">
        <v>100</v>
      </c>
      <c r="N34" s="86"/>
      <c r="O34" s="86"/>
      <c r="P34" s="86" t="s">
        <v>100</v>
      </c>
      <c r="Q34" s="100" t="s">
        <v>100</v>
      </c>
    </row>
    <row r="35" spans="1:17" x14ac:dyDescent="0.2">
      <c r="A35" s="2">
        <v>24</v>
      </c>
      <c r="B35" s="74" t="s">
        <v>144</v>
      </c>
      <c r="C35" s="87">
        <v>5.8</v>
      </c>
      <c r="D35" s="85">
        <v>4.8</v>
      </c>
      <c r="E35" s="86">
        <v>6.5</v>
      </c>
      <c r="F35" s="85">
        <v>2.9</v>
      </c>
      <c r="G35" s="86">
        <v>2.8</v>
      </c>
      <c r="H35" s="86">
        <v>1.4</v>
      </c>
      <c r="I35" s="86">
        <v>0.8</v>
      </c>
      <c r="J35" s="122">
        <v>0.7</v>
      </c>
      <c r="K35" s="87">
        <v>-1</v>
      </c>
      <c r="L35" s="86">
        <v>1.7</v>
      </c>
      <c r="M35" s="86">
        <v>-3.6</v>
      </c>
      <c r="N35" s="86">
        <v>-0.1</v>
      </c>
      <c r="O35" s="86">
        <v>-1.4</v>
      </c>
      <c r="P35" s="86">
        <v>-0.6</v>
      </c>
      <c r="Q35" s="100">
        <v>-0.2</v>
      </c>
    </row>
    <row r="36" spans="1:17" x14ac:dyDescent="0.2">
      <c r="A36" s="25">
        <v>25</v>
      </c>
      <c r="B36" s="77" t="s">
        <v>143</v>
      </c>
      <c r="C36" s="88">
        <v>84.3</v>
      </c>
      <c r="D36" s="89">
        <v>78.7</v>
      </c>
      <c r="E36" s="102">
        <v>21.4</v>
      </c>
      <c r="F36" s="89">
        <v>5.4</v>
      </c>
      <c r="G36" s="102">
        <v>2.8</v>
      </c>
      <c r="H36" s="102">
        <v>1.8</v>
      </c>
      <c r="I36" s="102">
        <v>1.1000000000000001</v>
      </c>
      <c r="J36" s="121">
        <v>0.9</v>
      </c>
      <c r="K36" s="88">
        <v>-5.6</v>
      </c>
      <c r="L36" s="102">
        <v>-57.3</v>
      </c>
      <c r="M36" s="102">
        <v>-16</v>
      </c>
      <c r="N36" s="102">
        <v>-2.5</v>
      </c>
      <c r="O36" s="102">
        <v>-1</v>
      </c>
      <c r="P36" s="102">
        <v>-0.7</v>
      </c>
      <c r="Q36" s="101">
        <v>-0.2</v>
      </c>
    </row>
    <row r="37" spans="1:17" x14ac:dyDescent="0.2">
      <c r="A37" s="2">
        <v>26</v>
      </c>
      <c r="B37" s="76" t="s">
        <v>142</v>
      </c>
      <c r="C37" s="87">
        <v>65.599999999999994</v>
      </c>
      <c r="D37" s="85">
        <v>67.900000000000006</v>
      </c>
      <c r="E37" s="86">
        <v>16.600000000000001</v>
      </c>
      <c r="F37" s="85">
        <v>3.6</v>
      </c>
      <c r="G37" s="86">
        <v>2.2000000000000002</v>
      </c>
      <c r="H37" s="86">
        <v>1.5</v>
      </c>
      <c r="I37" s="86">
        <v>1.1000000000000001</v>
      </c>
      <c r="J37" s="122">
        <v>0.9</v>
      </c>
      <c r="K37" s="87">
        <v>2.2999999999999998</v>
      </c>
      <c r="L37" s="86">
        <v>-51.3</v>
      </c>
      <c r="M37" s="86">
        <v>-13</v>
      </c>
      <c r="N37" s="86">
        <v>-1.4</v>
      </c>
      <c r="O37" s="86">
        <v>-0.7</v>
      </c>
      <c r="P37" s="86">
        <v>-0.4</v>
      </c>
      <c r="Q37" s="100">
        <v>-0.2</v>
      </c>
    </row>
    <row r="38" spans="1:17" x14ac:dyDescent="0.2">
      <c r="A38" s="25">
        <v>27</v>
      </c>
      <c r="B38" s="77" t="s">
        <v>141</v>
      </c>
      <c r="C38" s="88">
        <v>167.1</v>
      </c>
      <c r="D38" s="89">
        <v>159.9</v>
      </c>
      <c r="E38" s="102">
        <v>12.7</v>
      </c>
      <c r="F38" s="89">
        <v>0</v>
      </c>
      <c r="G38" s="102">
        <v>0</v>
      </c>
      <c r="H38" s="102">
        <v>0</v>
      </c>
      <c r="I38" s="102">
        <v>0</v>
      </c>
      <c r="J38" s="121">
        <v>0</v>
      </c>
      <c r="K38" s="88">
        <v>-7.2</v>
      </c>
      <c r="L38" s="102">
        <v>-147.19999999999999</v>
      </c>
      <c r="M38" s="102">
        <v>-12.7</v>
      </c>
      <c r="N38" s="102">
        <v>0</v>
      </c>
      <c r="O38" s="102">
        <v>0</v>
      </c>
      <c r="P38" s="102">
        <v>0</v>
      </c>
      <c r="Q38" s="101">
        <v>0</v>
      </c>
    </row>
    <row r="39" spans="1:17" x14ac:dyDescent="0.2">
      <c r="A39" s="2">
        <v>28</v>
      </c>
      <c r="B39" s="68" t="s">
        <v>22</v>
      </c>
      <c r="C39" s="87">
        <v>160.4</v>
      </c>
      <c r="D39" s="85">
        <v>162.19999999999999</v>
      </c>
      <c r="E39" s="86">
        <v>164.4</v>
      </c>
      <c r="F39" s="85">
        <v>166.7</v>
      </c>
      <c r="G39" s="86">
        <v>169.2</v>
      </c>
      <c r="H39" s="86">
        <v>171.8</v>
      </c>
      <c r="I39" s="86">
        <v>174.6</v>
      </c>
      <c r="J39" s="122">
        <v>177.5</v>
      </c>
      <c r="K39" s="87">
        <v>1.9</v>
      </c>
      <c r="L39" s="86">
        <v>2.2000000000000002</v>
      </c>
      <c r="M39" s="86">
        <v>2.2999999999999998</v>
      </c>
      <c r="N39" s="86">
        <v>2.6</v>
      </c>
      <c r="O39" s="86">
        <v>2.6</v>
      </c>
      <c r="P39" s="86">
        <v>2.8</v>
      </c>
      <c r="Q39" s="100">
        <v>2.9</v>
      </c>
    </row>
    <row r="40" spans="1:17" x14ac:dyDescent="0.2">
      <c r="A40" s="25">
        <v>29</v>
      </c>
      <c r="B40" s="67" t="s">
        <v>21</v>
      </c>
      <c r="C40" s="88">
        <v>919</v>
      </c>
      <c r="D40" s="89">
        <v>940.3</v>
      </c>
      <c r="E40" s="102">
        <v>889.2</v>
      </c>
      <c r="F40" s="89">
        <v>903</v>
      </c>
      <c r="G40" s="102">
        <v>917.3</v>
      </c>
      <c r="H40" s="102">
        <v>912.6</v>
      </c>
      <c r="I40" s="102">
        <v>779.4</v>
      </c>
      <c r="J40" s="121">
        <v>751.3</v>
      </c>
      <c r="K40" s="88">
        <v>21.3</v>
      </c>
      <c r="L40" s="102">
        <v>-51.2</v>
      </c>
      <c r="M40" s="102">
        <v>13.8</v>
      </c>
      <c r="N40" s="102">
        <v>14.4</v>
      </c>
      <c r="O40" s="102">
        <v>-4.8</v>
      </c>
      <c r="P40" s="102">
        <v>-133.1</v>
      </c>
      <c r="Q40" s="101">
        <v>-28.2</v>
      </c>
    </row>
    <row r="41" spans="1:17" x14ac:dyDescent="0.2">
      <c r="B41" s="78" t="s">
        <v>73</v>
      </c>
      <c r="C41" s="87" t="s">
        <v>100</v>
      </c>
      <c r="D41" s="85" t="s">
        <v>100</v>
      </c>
      <c r="E41" s="86" t="s">
        <v>100</v>
      </c>
      <c r="F41" s="85" t="s">
        <v>100</v>
      </c>
      <c r="G41" s="86" t="s">
        <v>100</v>
      </c>
      <c r="H41" s="86" t="s">
        <v>100</v>
      </c>
      <c r="I41" s="86"/>
      <c r="J41" s="122" t="s">
        <v>100</v>
      </c>
      <c r="K41" s="87" t="s">
        <v>100</v>
      </c>
      <c r="L41" s="86" t="s">
        <v>100</v>
      </c>
      <c r="M41" s="86" t="s">
        <v>100</v>
      </c>
      <c r="N41" s="86"/>
      <c r="O41" s="86"/>
      <c r="P41" s="86" t="s">
        <v>100</v>
      </c>
      <c r="Q41" s="100" t="s">
        <v>100</v>
      </c>
    </row>
    <row r="42" spans="1:17" ht="17" x14ac:dyDescent="0.2">
      <c r="A42" s="2">
        <v>30</v>
      </c>
      <c r="B42" s="74" t="s">
        <v>140</v>
      </c>
      <c r="C42" s="87">
        <v>211.9</v>
      </c>
      <c r="D42" s="85">
        <v>225.6</v>
      </c>
      <c r="E42" s="86">
        <v>219.3</v>
      </c>
      <c r="F42" s="85">
        <v>220.5</v>
      </c>
      <c r="G42" s="86">
        <v>222.6</v>
      </c>
      <c r="H42" s="86">
        <v>226.3</v>
      </c>
      <c r="I42" s="86">
        <v>105.6</v>
      </c>
      <c r="J42" s="122">
        <v>105.6</v>
      </c>
      <c r="K42" s="87">
        <v>13.7</v>
      </c>
      <c r="L42" s="86">
        <v>-6.3</v>
      </c>
      <c r="M42" s="86">
        <v>1.2</v>
      </c>
      <c r="N42" s="86">
        <v>2.1</v>
      </c>
      <c r="O42" s="86">
        <v>3.7</v>
      </c>
      <c r="P42" s="86">
        <v>-120.7</v>
      </c>
      <c r="Q42" s="100">
        <v>0</v>
      </c>
    </row>
    <row r="43" spans="1:17" ht="17" x14ac:dyDescent="0.2">
      <c r="A43" s="25">
        <v>31</v>
      </c>
      <c r="B43" s="75" t="s">
        <v>139</v>
      </c>
      <c r="C43" s="88">
        <v>45.7</v>
      </c>
      <c r="D43" s="89">
        <v>40.4</v>
      </c>
      <c r="E43" s="102">
        <v>30.6</v>
      </c>
      <c r="F43" s="89">
        <v>31.3</v>
      </c>
      <c r="G43" s="102">
        <v>11.4</v>
      </c>
      <c r="H43" s="102">
        <v>0</v>
      </c>
      <c r="I43" s="102">
        <v>0</v>
      </c>
      <c r="J43" s="121">
        <v>0</v>
      </c>
      <c r="K43" s="88">
        <v>-5.4</v>
      </c>
      <c r="L43" s="102">
        <v>-9.6999999999999993</v>
      </c>
      <c r="M43" s="102">
        <v>0.6</v>
      </c>
      <c r="N43" s="102">
        <v>-19.899999999999999</v>
      </c>
      <c r="O43" s="102">
        <v>-11.4</v>
      </c>
      <c r="P43" s="102">
        <v>0</v>
      </c>
      <c r="Q43" s="101">
        <v>0</v>
      </c>
    </row>
    <row r="44" spans="1:17" ht="17" x14ac:dyDescent="0.2">
      <c r="A44" s="2">
        <v>32</v>
      </c>
      <c r="B44" s="74" t="s">
        <v>138</v>
      </c>
      <c r="C44" s="87">
        <v>0.2</v>
      </c>
      <c r="D44" s="85">
        <v>0</v>
      </c>
      <c r="E44" s="86">
        <v>0</v>
      </c>
      <c r="F44" s="85">
        <v>0</v>
      </c>
      <c r="G44" s="86">
        <v>0</v>
      </c>
      <c r="H44" s="86">
        <v>0</v>
      </c>
      <c r="I44" s="86">
        <v>0</v>
      </c>
      <c r="J44" s="122">
        <v>0</v>
      </c>
      <c r="K44" s="87">
        <v>-0.2</v>
      </c>
      <c r="L44" s="86">
        <v>0</v>
      </c>
      <c r="M44" s="86">
        <v>0</v>
      </c>
      <c r="N44" s="86">
        <v>0</v>
      </c>
      <c r="O44" s="86">
        <v>0</v>
      </c>
      <c r="P44" s="86">
        <v>0</v>
      </c>
      <c r="Q44" s="100">
        <v>0</v>
      </c>
    </row>
    <row r="45" spans="1:17" ht="17" x14ac:dyDescent="0.2">
      <c r="A45" s="25">
        <v>33</v>
      </c>
      <c r="B45" s="73" t="s">
        <v>86</v>
      </c>
      <c r="C45" s="88">
        <v>21.7</v>
      </c>
      <c r="D45" s="89">
        <v>13.5</v>
      </c>
      <c r="E45" s="102">
        <v>6.8</v>
      </c>
      <c r="F45" s="89">
        <v>3.4</v>
      </c>
      <c r="G45" s="102">
        <v>2.6</v>
      </c>
      <c r="H45" s="102">
        <v>0</v>
      </c>
      <c r="I45" s="102">
        <v>0</v>
      </c>
      <c r="J45" s="121">
        <v>0</v>
      </c>
      <c r="K45" s="88">
        <v>-8.1999999999999993</v>
      </c>
      <c r="L45" s="102">
        <v>-6.7</v>
      </c>
      <c r="M45" s="102">
        <v>-3.4</v>
      </c>
      <c r="N45" s="102">
        <v>-0.8</v>
      </c>
      <c r="O45" s="102">
        <v>-2.6</v>
      </c>
      <c r="P45" s="102">
        <v>0</v>
      </c>
      <c r="Q45" s="101">
        <v>0</v>
      </c>
    </row>
    <row r="46" spans="1:17" ht="17" x14ac:dyDescent="0.2">
      <c r="A46" s="2">
        <v>34</v>
      </c>
      <c r="B46" s="68" t="s">
        <v>137</v>
      </c>
      <c r="C46" s="87">
        <v>36.1</v>
      </c>
      <c r="D46" s="85">
        <v>49.3</v>
      </c>
      <c r="E46" s="86">
        <v>26.8</v>
      </c>
      <c r="F46" s="85">
        <v>37</v>
      </c>
      <c r="G46" s="86">
        <v>74.400000000000006</v>
      </c>
      <c r="H46" s="86">
        <v>81.900000000000006</v>
      </c>
      <c r="I46" s="86">
        <v>65.3</v>
      </c>
      <c r="J46" s="122">
        <v>47.3</v>
      </c>
      <c r="K46" s="87">
        <v>13.2</v>
      </c>
      <c r="L46" s="86">
        <v>-22.5</v>
      </c>
      <c r="M46" s="86">
        <v>10.199999999999999</v>
      </c>
      <c r="N46" s="86">
        <v>37.5</v>
      </c>
      <c r="O46" s="86">
        <v>7.5</v>
      </c>
      <c r="P46" s="86">
        <v>-16.600000000000001</v>
      </c>
      <c r="Q46" s="100">
        <v>-18</v>
      </c>
    </row>
    <row r="47" spans="1:17" x14ac:dyDescent="0.2">
      <c r="A47" s="25">
        <v>35</v>
      </c>
      <c r="B47" s="67" t="s">
        <v>20</v>
      </c>
      <c r="C47" s="88">
        <v>73.599999999999994</v>
      </c>
      <c r="D47" s="89">
        <v>64.8</v>
      </c>
      <c r="E47" s="102">
        <v>65.400000000000006</v>
      </c>
      <c r="F47" s="89">
        <v>66.099999999999994</v>
      </c>
      <c r="G47" s="102">
        <v>66.7</v>
      </c>
      <c r="H47" s="102">
        <v>67.400000000000006</v>
      </c>
      <c r="I47" s="102">
        <v>67.400000000000006</v>
      </c>
      <c r="J47" s="121">
        <v>68</v>
      </c>
      <c r="K47" s="88">
        <v>-8.8000000000000007</v>
      </c>
      <c r="L47" s="102">
        <v>0.7</v>
      </c>
      <c r="M47" s="102">
        <v>0.7</v>
      </c>
      <c r="N47" s="102">
        <v>0.7</v>
      </c>
      <c r="O47" s="102">
        <v>0.7</v>
      </c>
      <c r="P47" s="102">
        <v>0</v>
      </c>
      <c r="Q47" s="101">
        <v>0.7</v>
      </c>
    </row>
    <row r="48" spans="1:17" x14ac:dyDescent="0.2">
      <c r="A48" s="33">
        <v>36</v>
      </c>
      <c r="B48" s="72" t="s">
        <v>19</v>
      </c>
      <c r="C48" s="108">
        <v>1602.5</v>
      </c>
      <c r="D48" s="106">
        <v>1609.6</v>
      </c>
      <c r="E48" s="107">
        <v>1621.8</v>
      </c>
      <c r="F48" s="106">
        <v>1636.8</v>
      </c>
      <c r="G48" s="107">
        <v>1647.2</v>
      </c>
      <c r="H48" s="107">
        <v>1657.5</v>
      </c>
      <c r="I48" s="107">
        <v>1672.7</v>
      </c>
      <c r="J48" s="124">
        <v>1684.2</v>
      </c>
      <c r="K48" s="108">
        <v>7.1</v>
      </c>
      <c r="L48" s="107">
        <v>12.3</v>
      </c>
      <c r="M48" s="107">
        <v>15</v>
      </c>
      <c r="N48" s="107">
        <v>10.4</v>
      </c>
      <c r="O48" s="107">
        <v>10.3</v>
      </c>
      <c r="P48" s="107">
        <v>15.2</v>
      </c>
      <c r="Q48" s="105">
        <v>11.6</v>
      </c>
    </row>
    <row r="49" spans="1:17" x14ac:dyDescent="0.2">
      <c r="A49" s="39">
        <v>37</v>
      </c>
      <c r="B49" s="71" t="s">
        <v>18</v>
      </c>
      <c r="C49" s="112">
        <v>2609.5</v>
      </c>
      <c r="D49" s="110">
        <v>2638.7</v>
      </c>
      <c r="E49" s="111">
        <v>2675.1</v>
      </c>
      <c r="F49" s="110">
        <v>2711.4</v>
      </c>
      <c r="G49" s="111">
        <v>2744.5</v>
      </c>
      <c r="H49" s="111">
        <v>2778.7</v>
      </c>
      <c r="I49" s="111">
        <v>2767.2</v>
      </c>
      <c r="J49" s="123">
        <v>2792.6</v>
      </c>
      <c r="K49" s="112">
        <v>29.1</v>
      </c>
      <c r="L49" s="111">
        <v>36.4</v>
      </c>
      <c r="M49" s="111">
        <v>36.4</v>
      </c>
      <c r="N49" s="111">
        <v>33.1</v>
      </c>
      <c r="O49" s="111">
        <v>34.200000000000003</v>
      </c>
      <c r="P49" s="111">
        <v>-11.6</v>
      </c>
      <c r="Q49" s="109">
        <v>25.4</v>
      </c>
    </row>
    <row r="50" spans="1:17" x14ac:dyDescent="0.2">
      <c r="A50" s="33">
        <v>38</v>
      </c>
      <c r="B50" s="72" t="s">
        <v>17</v>
      </c>
      <c r="C50" s="108">
        <v>18225.8</v>
      </c>
      <c r="D50" s="106">
        <v>18277.599999999999</v>
      </c>
      <c r="E50" s="107">
        <v>18044.7</v>
      </c>
      <c r="F50" s="106">
        <v>18133.5</v>
      </c>
      <c r="G50" s="107">
        <v>18213.400000000001</v>
      </c>
      <c r="H50" s="107">
        <v>18261.5</v>
      </c>
      <c r="I50" s="107">
        <v>18284.7</v>
      </c>
      <c r="J50" s="124">
        <v>18360.8</v>
      </c>
      <c r="K50" s="108">
        <v>51.8</v>
      </c>
      <c r="L50" s="107">
        <v>-232.9</v>
      </c>
      <c r="M50" s="107">
        <v>88.8</v>
      </c>
      <c r="N50" s="107">
        <v>79.900000000000006</v>
      </c>
      <c r="O50" s="107">
        <v>48.2</v>
      </c>
      <c r="P50" s="107">
        <v>23.2</v>
      </c>
      <c r="Q50" s="105">
        <v>76.099999999999994</v>
      </c>
    </row>
    <row r="51" spans="1:17" x14ac:dyDescent="0.2">
      <c r="A51" s="39">
        <v>39</v>
      </c>
      <c r="B51" s="71" t="s">
        <v>16</v>
      </c>
      <c r="C51" s="112">
        <v>16305.3</v>
      </c>
      <c r="D51" s="110">
        <v>16482.400000000001</v>
      </c>
      <c r="E51" s="111">
        <v>16581</v>
      </c>
      <c r="F51" s="110">
        <v>16803.8</v>
      </c>
      <c r="G51" s="111">
        <v>16885.099999999999</v>
      </c>
      <c r="H51" s="111">
        <v>16736.3</v>
      </c>
      <c r="I51" s="111">
        <v>17174.900000000001</v>
      </c>
      <c r="J51" s="123">
        <v>17212.2</v>
      </c>
      <c r="K51" s="112">
        <v>177.1</v>
      </c>
      <c r="L51" s="111">
        <v>98.7</v>
      </c>
      <c r="M51" s="111">
        <v>222.8</v>
      </c>
      <c r="N51" s="111">
        <v>81.3</v>
      </c>
      <c r="O51" s="111">
        <v>-148.80000000000001</v>
      </c>
      <c r="P51" s="111">
        <v>438.6</v>
      </c>
      <c r="Q51" s="109">
        <v>37.299999999999997</v>
      </c>
    </row>
    <row r="52" spans="1:17" x14ac:dyDescent="0.2">
      <c r="A52" s="2">
        <v>40</v>
      </c>
      <c r="B52" s="68" t="s">
        <v>15</v>
      </c>
      <c r="C52" s="87">
        <v>15814.9</v>
      </c>
      <c r="D52" s="85">
        <v>15991.1</v>
      </c>
      <c r="E52" s="86">
        <v>16088.9</v>
      </c>
      <c r="F52" s="85">
        <v>16309.5</v>
      </c>
      <c r="G52" s="86">
        <v>16390.900000000001</v>
      </c>
      <c r="H52" s="86">
        <v>16242.3</v>
      </c>
      <c r="I52" s="86">
        <v>16678.400000000001</v>
      </c>
      <c r="J52" s="122">
        <v>16713.3</v>
      </c>
      <c r="K52" s="87">
        <v>176.2</v>
      </c>
      <c r="L52" s="86">
        <v>97.8</v>
      </c>
      <c r="M52" s="86">
        <v>220.6</v>
      </c>
      <c r="N52" s="86">
        <v>81.400000000000006</v>
      </c>
      <c r="O52" s="86">
        <v>-148.6</v>
      </c>
      <c r="P52" s="86">
        <v>436.1</v>
      </c>
      <c r="Q52" s="100">
        <v>34.9</v>
      </c>
    </row>
    <row r="53" spans="1:17" x14ac:dyDescent="0.2">
      <c r="A53" s="25">
        <v>41</v>
      </c>
      <c r="B53" s="67" t="s">
        <v>14</v>
      </c>
      <c r="C53" s="88">
        <v>271</v>
      </c>
      <c r="D53" s="89">
        <v>271.7</v>
      </c>
      <c r="E53" s="102">
        <v>272.3</v>
      </c>
      <c r="F53" s="89">
        <v>272</v>
      </c>
      <c r="G53" s="102">
        <v>271.60000000000002</v>
      </c>
      <c r="H53" s="102">
        <v>271.2</v>
      </c>
      <c r="I53" s="102">
        <v>273.39999999999998</v>
      </c>
      <c r="J53" s="121">
        <v>275.60000000000002</v>
      </c>
      <c r="K53" s="88">
        <v>0.7</v>
      </c>
      <c r="L53" s="102">
        <v>0.7</v>
      </c>
      <c r="M53" s="102">
        <v>-0.4</v>
      </c>
      <c r="N53" s="102">
        <v>-0.4</v>
      </c>
      <c r="O53" s="102">
        <v>-0.4</v>
      </c>
      <c r="P53" s="102">
        <v>2.2000000000000002</v>
      </c>
      <c r="Q53" s="101">
        <v>2.2000000000000002</v>
      </c>
    </row>
    <row r="54" spans="1:17" x14ac:dyDescent="0.2">
      <c r="B54" s="70" t="s">
        <v>70</v>
      </c>
      <c r="C54" s="87" t="s">
        <v>100</v>
      </c>
      <c r="D54" s="85" t="s">
        <v>100</v>
      </c>
      <c r="E54" s="86" t="s">
        <v>100</v>
      </c>
      <c r="F54" s="85" t="s">
        <v>100</v>
      </c>
      <c r="G54" s="86" t="s">
        <v>100</v>
      </c>
      <c r="H54" s="86" t="s">
        <v>100</v>
      </c>
      <c r="I54" s="86"/>
      <c r="J54" s="122" t="s">
        <v>100</v>
      </c>
      <c r="K54" s="87" t="s">
        <v>100</v>
      </c>
      <c r="L54" s="86" t="s">
        <v>100</v>
      </c>
      <c r="M54" s="86" t="s">
        <v>100</v>
      </c>
      <c r="N54" s="86"/>
      <c r="O54" s="86"/>
      <c r="P54" s="86" t="s">
        <v>100</v>
      </c>
      <c r="Q54" s="100" t="s">
        <v>100</v>
      </c>
    </row>
    <row r="55" spans="1:17" ht="17" x14ac:dyDescent="0.2">
      <c r="A55" s="2">
        <v>42</v>
      </c>
      <c r="B55" s="69" t="s">
        <v>136</v>
      </c>
      <c r="C55" s="87">
        <v>-37.799999999999997</v>
      </c>
      <c r="D55" s="85">
        <v>-37.799999999999997</v>
      </c>
      <c r="E55" s="86">
        <v>-37.799999999999997</v>
      </c>
      <c r="F55" s="85">
        <v>-37.799999999999997</v>
      </c>
      <c r="G55" s="86">
        <v>-37.799999999999997</v>
      </c>
      <c r="H55" s="86">
        <v>-37.799999999999997</v>
      </c>
      <c r="I55" s="86">
        <v>-37.799999999999997</v>
      </c>
      <c r="J55" s="122">
        <v>-37.799999999999997</v>
      </c>
      <c r="K55" s="87">
        <v>0</v>
      </c>
      <c r="L55" s="86">
        <v>0</v>
      </c>
      <c r="M55" s="86">
        <v>0</v>
      </c>
      <c r="N55" s="86">
        <v>0</v>
      </c>
      <c r="O55" s="86">
        <v>0</v>
      </c>
      <c r="P55" s="86">
        <v>0</v>
      </c>
      <c r="Q55" s="100">
        <v>0</v>
      </c>
    </row>
    <row r="56" spans="1:17" x14ac:dyDescent="0.2">
      <c r="A56" s="25">
        <v>43</v>
      </c>
      <c r="B56" s="67" t="s">
        <v>12</v>
      </c>
      <c r="C56" s="88">
        <v>219.4</v>
      </c>
      <c r="D56" s="89">
        <v>219.6</v>
      </c>
      <c r="E56" s="102">
        <v>219.8</v>
      </c>
      <c r="F56" s="89">
        <v>222.4</v>
      </c>
      <c r="G56" s="102">
        <v>222.6</v>
      </c>
      <c r="H56" s="102">
        <v>222.9</v>
      </c>
      <c r="I56" s="102">
        <v>223.1</v>
      </c>
      <c r="J56" s="121">
        <v>223.4</v>
      </c>
      <c r="K56" s="88">
        <v>0.2</v>
      </c>
      <c r="L56" s="102">
        <v>0.2</v>
      </c>
      <c r="M56" s="102">
        <v>2.6</v>
      </c>
      <c r="N56" s="102">
        <v>0.2</v>
      </c>
      <c r="O56" s="102">
        <v>0.2</v>
      </c>
      <c r="P56" s="102">
        <v>0.3</v>
      </c>
      <c r="Q56" s="101">
        <v>0.2</v>
      </c>
    </row>
    <row r="57" spans="1:17" x14ac:dyDescent="0.2">
      <c r="A57" s="2">
        <v>44</v>
      </c>
      <c r="B57" s="68" t="s">
        <v>11</v>
      </c>
      <c r="C57" s="87">
        <v>116.5</v>
      </c>
      <c r="D57" s="85">
        <v>116.8</v>
      </c>
      <c r="E57" s="86">
        <v>117</v>
      </c>
      <c r="F57" s="85">
        <v>117.2</v>
      </c>
      <c r="G57" s="86">
        <v>117.5</v>
      </c>
      <c r="H57" s="86">
        <v>117.7</v>
      </c>
      <c r="I57" s="86">
        <v>118</v>
      </c>
      <c r="J57" s="122">
        <v>118.2</v>
      </c>
      <c r="K57" s="87">
        <v>0.2</v>
      </c>
      <c r="L57" s="86">
        <v>0.2</v>
      </c>
      <c r="M57" s="86">
        <v>0.2</v>
      </c>
      <c r="N57" s="86">
        <v>0.2</v>
      </c>
      <c r="O57" s="86">
        <v>0.2</v>
      </c>
      <c r="P57" s="86">
        <v>0.3</v>
      </c>
      <c r="Q57" s="100">
        <v>0.2</v>
      </c>
    </row>
    <row r="58" spans="1:17" x14ac:dyDescent="0.2">
      <c r="A58" s="25">
        <v>45</v>
      </c>
      <c r="B58" s="67" t="s">
        <v>10</v>
      </c>
      <c r="C58" s="88">
        <v>102.8</v>
      </c>
      <c r="D58" s="89">
        <v>102.8</v>
      </c>
      <c r="E58" s="102">
        <v>102.8</v>
      </c>
      <c r="F58" s="89">
        <v>105.2</v>
      </c>
      <c r="G58" s="102">
        <v>105.2</v>
      </c>
      <c r="H58" s="102">
        <v>105.2</v>
      </c>
      <c r="I58" s="102">
        <v>105.2</v>
      </c>
      <c r="J58" s="121">
        <v>105.2</v>
      </c>
      <c r="K58" s="88">
        <v>0</v>
      </c>
      <c r="L58" s="102">
        <v>0</v>
      </c>
      <c r="M58" s="102">
        <v>2.2999999999999998</v>
      </c>
      <c r="N58" s="102">
        <v>0</v>
      </c>
      <c r="O58" s="102">
        <v>0</v>
      </c>
      <c r="P58" s="102">
        <v>0</v>
      </c>
      <c r="Q58" s="101">
        <v>0</v>
      </c>
    </row>
    <row r="59" spans="1:17" ht="16" thickBot="1" x14ac:dyDescent="0.25">
      <c r="A59" s="64">
        <v>46</v>
      </c>
      <c r="B59" s="65" t="s">
        <v>9</v>
      </c>
      <c r="C59" s="118">
        <v>1920.5</v>
      </c>
      <c r="D59" s="120">
        <v>1795.2</v>
      </c>
      <c r="E59" s="117">
        <v>1463.7</v>
      </c>
      <c r="F59" s="120">
        <v>1329.6</v>
      </c>
      <c r="G59" s="117">
        <v>1328.3</v>
      </c>
      <c r="H59" s="117">
        <v>1525.2</v>
      </c>
      <c r="I59" s="117">
        <v>1109.8</v>
      </c>
      <c r="J59" s="119">
        <v>1148.5</v>
      </c>
      <c r="K59" s="118">
        <v>-125.2</v>
      </c>
      <c r="L59" s="117">
        <v>-331.6</v>
      </c>
      <c r="M59" s="117">
        <v>-134</v>
      </c>
      <c r="N59" s="117">
        <v>-1.3</v>
      </c>
      <c r="O59" s="117">
        <v>196.9</v>
      </c>
      <c r="P59" s="117">
        <v>-415.4</v>
      </c>
      <c r="Q59" s="116">
        <v>38.700000000000003</v>
      </c>
    </row>
    <row r="61" spans="1:17" x14ac:dyDescent="0.2">
      <c r="A61" s="2" t="s">
        <v>121</v>
      </c>
      <c r="B61" s="94" t="s">
        <v>120</v>
      </c>
    </row>
    <row r="62" spans="1:17" x14ac:dyDescent="0.2">
      <c r="A62" s="2" t="s">
        <v>6</v>
      </c>
      <c r="B62" s="8" t="s">
        <v>5</v>
      </c>
    </row>
    <row r="63" spans="1:17" x14ac:dyDescent="0.2">
      <c r="A63" s="2" t="s">
        <v>8</v>
      </c>
      <c r="B63" s="8" t="s">
        <v>7</v>
      </c>
    </row>
    <row r="64" spans="1:17" x14ac:dyDescent="0.2">
      <c r="A64" s="2" t="s">
        <v>68</v>
      </c>
      <c r="B64" s="8" t="s">
        <v>67</v>
      </c>
    </row>
    <row r="66" spans="1:17" x14ac:dyDescent="0.2">
      <c r="A66" s="219" t="s">
        <v>135</v>
      </c>
      <c r="B66" s="219"/>
      <c r="C66" s="219"/>
      <c r="D66" s="219"/>
      <c r="E66" s="219"/>
      <c r="F66" s="219"/>
      <c r="G66" s="219"/>
      <c r="H66" s="219"/>
      <c r="I66" s="219"/>
      <c r="J66" s="219"/>
      <c r="K66" s="219"/>
      <c r="L66" s="219"/>
      <c r="M66" s="219"/>
      <c r="N66" s="219"/>
      <c r="O66" s="219"/>
      <c r="P66" s="219"/>
      <c r="Q66" s="219"/>
    </row>
    <row r="67" spans="1:17" ht="30.5" customHeight="1" x14ac:dyDescent="0.2">
      <c r="A67" s="220" t="s">
        <v>134</v>
      </c>
      <c r="B67" s="220"/>
      <c r="C67" s="220"/>
      <c r="D67" s="220"/>
      <c r="E67" s="220"/>
      <c r="F67" s="220"/>
      <c r="G67" s="220"/>
      <c r="H67" s="220"/>
      <c r="I67" s="220"/>
      <c r="J67" s="220"/>
      <c r="K67" s="220"/>
      <c r="L67" s="220"/>
      <c r="M67" s="220"/>
      <c r="N67" s="220"/>
      <c r="O67" s="220"/>
      <c r="P67" s="220"/>
      <c r="Q67" s="220"/>
    </row>
    <row r="68" spans="1:17" ht="29" customHeight="1" x14ac:dyDescent="0.2">
      <c r="A68" s="216" t="s">
        <v>133</v>
      </c>
      <c r="B68" s="216"/>
      <c r="C68" s="216"/>
      <c r="D68" s="216"/>
      <c r="E68" s="216"/>
      <c r="F68" s="216"/>
      <c r="G68" s="216"/>
      <c r="H68" s="216"/>
      <c r="I68" s="216"/>
      <c r="J68" s="216"/>
      <c r="K68" s="216"/>
      <c r="L68" s="216"/>
      <c r="M68" s="216"/>
      <c r="N68" s="216"/>
      <c r="O68" s="216"/>
      <c r="P68" s="216"/>
      <c r="Q68" s="216"/>
    </row>
    <row r="69" spans="1:17" ht="28.25" customHeight="1" x14ac:dyDescent="0.2">
      <c r="A69" s="221" t="s">
        <v>132</v>
      </c>
      <c r="B69" s="221"/>
      <c r="C69" s="221"/>
      <c r="D69" s="221"/>
      <c r="E69" s="221"/>
      <c r="F69" s="221"/>
      <c r="G69" s="221"/>
      <c r="H69" s="221"/>
      <c r="I69" s="221"/>
      <c r="J69" s="221"/>
      <c r="K69" s="221"/>
      <c r="L69" s="221"/>
      <c r="M69" s="221"/>
      <c r="N69" s="221"/>
      <c r="O69" s="221"/>
      <c r="P69" s="221"/>
      <c r="Q69" s="221"/>
    </row>
    <row r="70" spans="1:17" ht="28.25" customHeight="1" x14ac:dyDescent="0.2">
      <c r="A70" s="222" t="s">
        <v>131</v>
      </c>
      <c r="B70" s="222"/>
      <c r="C70" s="222"/>
      <c r="D70" s="222"/>
      <c r="E70" s="222"/>
      <c r="F70" s="222"/>
      <c r="G70" s="222"/>
      <c r="H70" s="222"/>
      <c r="I70" s="222"/>
      <c r="J70" s="222"/>
      <c r="K70" s="222"/>
      <c r="L70" s="222"/>
      <c r="M70" s="222"/>
      <c r="N70" s="222"/>
      <c r="O70" s="222"/>
      <c r="P70" s="222"/>
      <c r="Q70" s="222"/>
    </row>
    <row r="71" spans="1:17" ht="29" customHeight="1" x14ac:dyDescent="0.2">
      <c r="A71" s="217" t="s">
        <v>130</v>
      </c>
      <c r="B71" s="217"/>
      <c r="C71" s="217"/>
      <c r="D71" s="217"/>
      <c r="E71" s="217"/>
      <c r="F71" s="217"/>
      <c r="G71" s="217"/>
      <c r="H71" s="217"/>
      <c r="I71" s="217"/>
      <c r="J71" s="217"/>
      <c r="K71" s="217"/>
      <c r="L71" s="217"/>
      <c r="M71" s="217"/>
      <c r="N71" s="217"/>
      <c r="O71" s="217"/>
      <c r="P71" s="217"/>
      <c r="Q71" s="217"/>
    </row>
    <row r="72" spans="1:17" x14ac:dyDescent="0.2">
      <c r="A72" s="216" t="s">
        <v>129</v>
      </c>
      <c r="B72" s="216"/>
      <c r="C72" s="216"/>
      <c r="D72" s="216"/>
      <c r="E72" s="216"/>
      <c r="F72" s="216"/>
      <c r="G72" s="216"/>
      <c r="H72" s="216"/>
      <c r="I72" s="216"/>
      <c r="J72" s="216"/>
      <c r="K72" s="216"/>
      <c r="L72" s="216"/>
      <c r="M72" s="216"/>
      <c r="N72" s="216"/>
      <c r="O72" s="216"/>
      <c r="P72" s="216"/>
      <c r="Q72" s="216"/>
    </row>
    <row r="73" spans="1:17" ht="31.25" customHeight="1" x14ac:dyDescent="0.2">
      <c r="A73" s="216" t="s">
        <v>128</v>
      </c>
      <c r="B73" s="216"/>
      <c r="C73" s="216"/>
      <c r="D73" s="216"/>
      <c r="E73" s="216"/>
      <c r="F73" s="216"/>
      <c r="G73" s="216"/>
      <c r="H73" s="216"/>
      <c r="I73" s="216"/>
      <c r="J73" s="216"/>
      <c r="K73" s="216"/>
      <c r="L73" s="216"/>
      <c r="M73" s="216"/>
      <c r="N73" s="216"/>
      <c r="O73" s="216"/>
      <c r="P73" s="216"/>
      <c r="Q73" s="216"/>
    </row>
    <row r="74" spans="1:17" ht="30" customHeight="1" x14ac:dyDescent="0.2">
      <c r="A74" s="217" t="s">
        <v>127</v>
      </c>
      <c r="B74" s="217"/>
      <c r="C74" s="217"/>
      <c r="D74" s="217"/>
      <c r="E74" s="217"/>
      <c r="F74" s="217"/>
      <c r="G74" s="217"/>
      <c r="H74" s="217"/>
      <c r="I74" s="217"/>
      <c r="J74" s="217"/>
      <c r="K74" s="217"/>
      <c r="L74" s="217"/>
      <c r="M74" s="217"/>
      <c r="N74" s="217"/>
      <c r="O74" s="217"/>
      <c r="P74" s="217"/>
      <c r="Q74" s="217"/>
    </row>
    <row r="76" spans="1:17" ht="28.25" customHeight="1" x14ac:dyDescent="0.2">
      <c r="A76" s="218" t="s">
        <v>126</v>
      </c>
      <c r="B76" s="218"/>
      <c r="C76" s="218"/>
      <c r="D76" s="218"/>
      <c r="E76" s="218"/>
      <c r="F76" s="218"/>
      <c r="G76" s="218"/>
      <c r="H76" s="218"/>
      <c r="I76" s="218"/>
      <c r="J76" s="218"/>
      <c r="K76" s="218"/>
      <c r="L76" s="218"/>
      <c r="M76" s="218"/>
      <c r="N76" s="218"/>
      <c r="O76" s="218"/>
      <c r="P76" s="218"/>
      <c r="Q76" s="218"/>
    </row>
    <row r="78" spans="1:17" x14ac:dyDescent="0.2">
      <c r="A78" s="2" t="s">
        <v>4</v>
      </c>
    </row>
    <row r="79" spans="1:17" ht="6" customHeight="1" x14ac:dyDescent="0.2"/>
    <row r="80" spans="1:17" x14ac:dyDescent="0.2">
      <c r="A80" s="2" t="s">
        <v>3</v>
      </c>
    </row>
    <row r="82" spans="1:1" x14ac:dyDescent="0.2">
      <c r="A82" s="1"/>
    </row>
    <row r="84" spans="1:1" ht="14" customHeight="1" x14ac:dyDescent="0.2"/>
    <row r="85" spans="1:1" ht="6" customHeight="1" x14ac:dyDescent="0.2"/>
    <row r="88" spans="1:1" x14ac:dyDescent="0.2">
      <c r="A88" s="3"/>
    </row>
    <row r="89" spans="1:1" x14ac:dyDescent="0.2">
      <c r="A89" s="3"/>
    </row>
    <row r="90" spans="1:1" x14ac:dyDescent="0.2">
      <c r="A90" s="3"/>
    </row>
  </sheetData>
  <mergeCells count="19">
    <mergeCell ref="C6:H6"/>
    <mergeCell ref="I6:J6"/>
    <mergeCell ref="K6:O6"/>
    <mergeCell ref="P6:Q6"/>
    <mergeCell ref="A2:Q2"/>
    <mergeCell ref="A3:Q3"/>
    <mergeCell ref="A4:E4"/>
    <mergeCell ref="C5:J5"/>
    <mergeCell ref="K5:Q5"/>
    <mergeCell ref="A72:Q72"/>
    <mergeCell ref="A73:Q73"/>
    <mergeCell ref="A74:Q74"/>
    <mergeCell ref="A76:Q76"/>
    <mergeCell ref="A66:Q66"/>
    <mergeCell ref="A67:Q67"/>
    <mergeCell ref="A68:Q68"/>
    <mergeCell ref="A69:Q69"/>
    <mergeCell ref="A70:Q70"/>
    <mergeCell ref="A71:Q71"/>
  </mergeCells>
  <hyperlinks>
    <hyperlink ref="A74:Q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E3370C29-4AA1-5D4F-8B34-28E406FEC3B7}"/>
    <hyperlink ref="A76:Q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3BB8490C-1704-1248-93A9-5A70313C8F50}"/>
    <hyperlink ref="A67:Q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5434E2A4-E418-B649-9FE7-F0B99BC1611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6AD14C0-8839-704F-9389-47E4ABAF7314}"/>
    <hyperlink ref="A71:Q71" r:id="rId5" display="4. Economic impact payments, initially established by the CARES Act, provide direct payments to individuals. For more information, see &quot;How are federal economic impact payments to support individuals during the COVID-19 pandemic recorded in the NIPAs?&quot;." xr:uid="{D6492D31-8F63-F144-AE09-954D11006D54}"/>
  </hyperlinks>
  <pageMargins left="0.7" right="0.7" top="0.75" bottom="0.75" header="0.3" footer="0.3"/>
  <pageSetup orientation="portrait" horizontalDpi="1200" verticalDpi="1200" r:id="rId6"/>
  <customProperties>
    <customPr name="SourceTableID" r:id="rId7"/>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44696-91E5-3645-81C8-11A644C21169}">
  <dimension ref="A1:N107"/>
  <sheetViews>
    <sheetView topLeftCell="A34" zoomScaleNormal="80" workbookViewId="0">
      <selection activeCell="F55" sqref="F55"/>
    </sheetView>
  </sheetViews>
  <sheetFormatPr baseColWidth="10" defaultColWidth="8.83203125" defaultRowHeight="15" x14ac:dyDescent="0.2"/>
  <cols>
    <col min="1" max="1" width="6.5" style="2" customWidth="1"/>
    <col min="2" max="2" width="62.5" style="2" customWidth="1"/>
    <col min="3" max="7" width="10.1640625" style="2" bestFit="1" customWidth="1"/>
    <col min="8" max="11" width="8.83203125" style="2"/>
    <col min="12" max="12" width="9.83203125" style="2" bestFit="1" customWidth="1"/>
    <col min="13" max="16384" width="8.83203125" style="2"/>
  </cols>
  <sheetData>
    <row r="1" spans="1:14" x14ac:dyDescent="0.2">
      <c r="L1" s="63"/>
      <c r="M1" s="63" t="s">
        <v>290</v>
      </c>
      <c r="N1" s="62"/>
    </row>
    <row r="2" spans="1:14" x14ac:dyDescent="0.2">
      <c r="A2" s="211" t="s">
        <v>289</v>
      </c>
      <c r="B2" s="211"/>
      <c r="C2" s="211"/>
      <c r="D2" s="211"/>
      <c r="E2" s="211"/>
      <c r="F2" s="211"/>
      <c r="G2" s="211"/>
      <c r="H2" s="211"/>
      <c r="I2" s="211"/>
      <c r="J2" s="211"/>
      <c r="K2" s="211"/>
      <c r="L2" s="211"/>
      <c r="M2" s="211"/>
    </row>
    <row r="3" spans="1:14" x14ac:dyDescent="0.2">
      <c r="A3" s="211" t="s">
        <v>98</v>
      </c>
      <c r="B3" s="211"/>
      <c r="C3" s="211"/>
      <c r="D3" s="211"/>
      <c r="E3" s="211"/>
      <c r="F3" s="211"/>
      <c r="G3" s="211"/>
      <c r="H3" s="211"/>
      <c r="I3" s="211"/>
      <c r="J3" s="211"/>
      <c r="K3" s="211"/>
      <c r="L3" s="211"/>
      <c r="M3" s="211"/>
    </row>
    <row r="4" spans="1:14" ht="16" thickBot="1" x14ac:dyDescent="0.25">
      <c r="A4" s="211"/>
      <c r="B4" s="211"/>
      <c r="C4" s="211"/>
      <c r="D4" s="211"/>
      <c r="E4" s="211"/>
      <c r="F4" s="211"/>
      <c r="G4" s="211"/>
      <c r="H4" s="211"/>
      <c r="I4" s="211"/>
      <c r="J4" s="211"/>
      <c r="K4" s="211"/>
      <c r="L4" s="211"/>
    </row>
    <row r="5" spans="1:14" x14ac:dyDescent="0.2">
      <c r="A5" s="61"/>
      <c r="B5" s="60"/>
      <c r="C5" s="212" t="s">
        <v>49</v>
      </c>
      <c r="D5" s="213"/>
      <c r="E5" s="213"/>
      <c r="F5" s="213"/>
      <c r="G5" s="213"/>
      <c r="H5" s="213"/>
      <c r="I5" s="212" t="s">
        <v>250</v>
      </c>
      <c r="J5" s="213"/>
      <c r="K5" s="213"/>
      <c r="L5" s="213"/>
      <c r="M5" s="214"/>
    </row>
    <row r="6" spans="1:14" x14ac:dyDescent="0.2">
      <c r="A6" s="59" t="s">
        <v>47</v>
      </c>
      <c r="B6" s="19"/>
      <c r="C6" s="224">
        <v>2019</v>
      </c>
      <c r="D6" s="225"/>
      <c r="E6" s="226">
        <v>2020</v>
      </c>
      <c r="F6" s="225"/>
      <c r="G6" s="225"/>
      <c r="H6" s="227"/>
      <c r="I6" s="184">
        <v>2019</v>
      </c>
      <c r="J6" s="223">
        <v>2020</v>
      </c>
      <c r="K6" s="208"/>
      <c r="L6" s="208"/>
      <c r="M6" s="209"/>
    </row>
    <row r="7" spans="1:14" ht="16" thickBot="1" x14ac:dyDescent="0.25">
      <c r="A7" s="183"/>
      <c r="B7" s="182"/>
      <c r="C7" s="178" t="s">
        <v>247</v>
      </c>
      <c r="D7" s="179" t="s">
        <v>246</v>
      </c>
      <c r="E7" s="179" t="s">
        <v>249</v>
      </c>
      <c r="F7" s="178" t="s">
        <v>248</v>
      </c>
      <c r="G7" s="181" t="s">
        <v>247</v>
      </c>
      <c r="H7" s="177" t="s">
        <v>246</v>
      </c>
      <c r="I7" s="175" t="s">
        <v>246</v>
      </c>
      <c r="J7" s="176" t="s">
        <v>249</v>
      </c>
      <c r="K7" s="175" t="s">
        <v>248</v>
      </c>
      <c r="L7" s="176" t="s">
        <v>247</v>
      </c>
      <c r="M7" s="202" t="s">
        <v>246</v>
      </c>
    </row>
    <row r="8" spans="1:14" x14ac:dyDescent="0.2">
      <c r="A8" s="174">
        <v>1</v>
      </c>
      <c r="B8" s="167" t="s">
        <v>184</v>
      </c>
      <c r="C8" s="127">
        <v>3702.4</v>
      </c>
      <c r="D8" s="129">
        <v>3763.7</v>
      </c>
      <c r="E8" s="128">
        <v>3753.1</v>
      </c>
      <c r="F8" s="126">
        <v>3468.8</v>
      </c>
      <c r="G8" s="201">
        <v>3677.1</v>
      </c>
      <c r="H8" s="129">
        <v>3756.1</v>
      </c>
      <c r="I8" s="127">
        <v>61.3</v>
      </c>
      <c r="J8" s="126">
        <v>-10.7</v>
      </c>
      <c r="K8" s="126">
        <v>-284.2</v>
      </c>
      <c r="L8" s="129">
        <v>208.3</v>
      </c>
      <c r="M8" s="125">
        <v>79</v>
      </c>
    </row>
    <row r="9" spans="1:14" x14ac:dyDescent="0.2">
      <c r="A9" s="140" t="s">
        <v>245</v>
      </c>
      <c r="B9" s="171" t="s">
        <v>244</v>
      </c>
      <c r="C9" s="108">
        <v>2117.6999999999998</v>
      </c>
      <c r="D9" s="106">
        <v>2177.1</v>
      </c>
      <c r="E9" s="124">
        <v>2150</v>
      </c>
      <c r="F9" s="107">
        <v>1929.7</v>
      </c>
      <c r="G9" s="199">
        <v>2064</v>
      </c>
      <c r="H9" s="106">
        <v>2134.4</v>
      </c>
      <c r="I9" s="108">
        <v>59.4</v>
      </c>
      <c r="J9" s="107">
        <v>-27.1</v>
      </c>
      <c r="K9" s="107">
        <v>-220.3</v>
      </c>
      <c r="L9" s="106">
        <v>134.30000000000001</v>
      </c>
      <c r="M9" s="105">
        <v>70.400000000000006</v>
      </c>
    </row>
    <row r="10" spans="1:14" x14ac:dyDescent="0.2">
      <c r="A10" s="152" t="s">
        <v>243</v>
      </c>
      <c r="B10" s="67" t="s">
        <v>242</v>
      </c>
      <c r="C10" s="88">
        <v>1713.2</v>
      </c>
      <c r="D10" s="89">
        <v>1740.2</v>
      </c>
      <c r="E10" s="121">
        <v>1756.6</v>
      </c>
      <c r="F10" s="102">
        <v>1600.1</v>
      </c>
      <c r="G10" s="196">
        <v>1685</v>
      </c>
      <c r="H10" s="89">
        <v>1717.7</v>
      </c>
      <c r="I10" s="88">
        <v>27</v>
      </c>
      <c r="J10" s="102">
        <v>16.3</v>
      </c>
      <c r="K10" s="102">
        <v>-156.4</v>
      </c>
      <c r="L10" s="89">
        <v>84.9</v>
      </c>
      <c r="M10" s="101">
        <v>32.700000000000003</v>
      </c>
    </row>
    <row r="11" spans="1:14" x14ac:dyDescent="0.2">
      <c r="A11" s="149" t="s">
        <v>241</v>
      </c>
      <c r="B11" s="68" t="s">
        <v>240</v>
      </c>
      <c r="C11" s="87">
        <v>175.1</v>
      </c>
      <c r="D11" s="85">
        <v>179.2</v>
      </c>
      <c r="E11" s="122">
        <v>183.8</v>
      </c>
      <c r="F11" s="86">
        <v>131.4</v>
      </c>
      <c r="G11" s="195">
        <v>144.69999999999999</v>
      </c>
      <c r="H11" s="85">
        <v>150.80000000000001</v>
      </c>
      <c r="I11" s="87">
        <v>4.2</v>
      </c>
      <c r="J11" s="86">
        <v>4.5999999999999996</v>
      </c>
      <c r="K11" s="86">
        <v>-52.4</v>
      </c>
      <c r="L11" s="85">
        <v>13.3</v>
      </c>
      <c r="M11" s="100">
        <v>6.1</v>
      </c>
    </row>
    <row r="12" spans="1:14" x14ac:dyDescent="0.2">
      <c r="A12" s="152"/>
      <c r="B12" s="79" t="s">
        <v>233</v>
      </c>
      <c r="C12" s="112"/>
      <c r="D12" s="110"/>
      <c r="E12" s="123"/>
      <c r="F12" s="111"/>
      <c r="G12" s="200"/>
      <c r="H12" s="110"/>
      <c r="I12" s="112"/>
      <c r="J12" s="111"/>
      <c r="K12" s="111"/>
      <c r="L12" s="110"/>
      <c r="M12" s="109"/>
    </row>
    <row r="13" spans="1:14" ht="17" x14ac:dyDescent="0.2">
      <c r="A13" s="152">
        <v>5</v>
      </c>
      <c r="B13" s="67" t="s">
        <v>239</v>
      </c>
      <c r="C13" s="88" t="s">
        <v>13</v>
      </c>
      <c r="D13" s="89" t="s">
        <v>13</v>
      </c>
      <c r="E13" s="121">
        <v>-3.5</v>
      </c>
      <c r="F13" s="102">
        <v>-19.399999999999999</v>
      </c>
      <c r="G13" s="196">
        <v>-19.399999999999999</v>
      </c>
      <c r="H13" s="89">
        <v>-19.399999999999999</v>
      </c>
      <c r="I13" s="88" t="s">
        <v>13</v>
      </c>
      <c r="J13" s="102">
        <f>E13</f>
        <v>-3.5</v>
      </c>
      <c r="K13" s="102">
        <v>-15.9</v>
      </c>
      <c r="L13" s="121">
        <v>0</v>
      </c>
      <c r="M13" s="101">
        <v>0</v>
      </c>
    </row>
    <row r="14" spans="1:14" x14ac:dyDescent="0.2">
      <c r="A14" s="149">
        <v>6</v>
      </c>
      <c r="B14" s="68" t="s">
        <v>238</v>
      </c>
      <c r="C14" s="87">
        <v>201.6</v>
      </c>
      <c r="D14" s="85">
        <v>229.7</v>
      </c>
      <c r="E14" s="122">
        <v>180.5</v>
      </c>
      <c r="F14" s="86">
        <v>171.5</v>
      </c>
      <c r="G14" s="195">
        <v>207</v>
      </c>
      <c r="H14" s="85">
        <v>236.9</v>
      </c>
      <c r="I14" s="87">
        <v>28.2</v>
      </c>
      <c r="J14" s="86">
        <v>-49.2</v>
      </c>
      <c r="K14" s="86">
        <v>-9</v>
      </c>
      <c r="L14" s="85">
        <v>35.5</v>
      </c>
      <c r="M14" s="100">
        <v>29.8</v>
      </c>
    </row>
    <row r="15" spans="1:14" x14ac:dyDescent="0.2">
      <c r="A15" s="152">
        <v>7</v>
      </c>
      <c r="B15" s="67" t="s">
        <v>237</v>
      </c>
      <c r="C15" s="88">
        <v>27.9</v>
      </c>
      <c r="D15" s="89">
        <v>27.9</v>
      </c>
      <c r="E15" s="121">
        <v>29.1</v>
      </c>
      <c r="F15" s="102">
        <v>26.6</v>
      </c>
      <c r="G15" s="196">
        <v>27.3</v>
      </c>
      <c r="H15" s="89">
        <v>29</v>
      </c>
      <c r="I15" s="88">
        <v>0</v>
      </c>
      <c r="J15" s="102">
        <v>1.2</v>
      </c>
      <c r="K15" s="102">
        <v>-2.5</v>
      </c>
      <c r="L15" s="89">
        <v>0.7</v>
      </c>
      <c r="M15" s="101">
        <v>1.8</v>
      </c>
    </row>
    <row r="16" spans="1:14" x14ac:dyDescent="0.2">
      <c r="A16" s="140">
        <v>8</v>
      </c>
      <c r="B16" s="171" t="s">
        <v>236</v>
      </c>
      <c r="C16" s="87">
        <v>1402.3</v>
      </c>
      <c r="D16" s="85">
        <v>1416.9</v>
      </c>
      <c r="E16" s="122">
        <v>1436.4</v>
      </c>
      <c r="F16" s="86">
        <v>1374.2</v>
      </c>
      <c r="G16" s="195">
        <v>1426.6</v>
      </c>
      <c r="H16" s="85">
        <v>1445.8</v>
      </c>
      <c r="I16" s="87">
        <v>14.6</v>
      </c>
      <c r="J16" s="86">
        <v>19.5</v>
      </c>
      <c r="K16" s="86">
        <v>-62.2</v>
      </c>
      <c r="L16" s="85">
        <v>52.4</v>
      </c>
      <c r="M16" s="100">
        <v>19.2</v>
      </c>
    </row>
    <row r="17" spans="1:13" x14ac:dyDescent="0.2">
      <c r="A17" s="158">
        <v>9</v>
      </c>
      <c r="B17" s="172" t="s">
        <v>235</v>
      </c>
      <c r="C17" s="112">
        <v>101.6</v>
      </c>
      <c r="D17" s="110">
        <v>111.2</v>
      </c>
      <c r="E17" s="123">
        <v>112.8</v>
      </c>
      <c r="F17" s="111">
        <v>107.4</v>
      </c>
      <c r="G17" s="200">
        <v>127.7</v>
      </c>
      <c r="H17" s="110">
        <v>110.4</v>
      </c>
      <c r="I17" s="112">
        <v>9.6</v>
      </c>
      <c r="J17" s="111">
        <v>1.6</v>
      </c>
      <c r="K17" s="111">
        <v>-5.4</v>
      </c>
      <c r="L17" s="110">
        <v>20.2</v>
      </c>
      <c r="M17" s="109">
        <v>-17.3</v>
      </c>
    </row>
    <row r="18" spans="1:13" x14ac:dyDescent="0.2">
      <c r="A18" s="149">
        <v>10</v>
      </c>
      <c r="B18" s="68" t="s">
        <v>234</v>
      </c>
      <c r="C18" s="87">
        <v>39.5</v>
      </c>
      <c r="D18" s="85">
        <v>40.1</v>
      </c>
      <c r="E18" s="122">
        <v>35.799999999999997</v>
      </c>
      <c r="F18" s="86">
        <v>16.600000000000001</v>
      </c>
      <c r="G18" s="195">
        <v>16.100000000000001</v>
      </c>
      <c r="H18" s="85">
        <v>16.2</v>
      </c>
      <c r="I18" s="87">
        <v>0.7</v>
      </c>
      <c r="J18" s="86">
        <v>-4.4000000000000004</v>
      </c>
      <c r="K18" s="86">
        <v>-19.2</v>
      </c>
      <c r="L18" s="85">
        <v>-0.5</v>
      </c>
      <c r="M18" s="100">
        <v>0.1</v>
      </c>
    </row>
    <row r="19" spans="1:13" x14ac:dyDescent="0.2">
      <c r="A19" s="152"/>
      <c r="B19" s="79" t="s">
        <v>233</v>
      </c>
      <c r="C19" s="112"/>
      <c r="D19" s="110"/>
      <c r="E19" s="123"/>
      <c r="F19" s="111"/>
      <c r="G19" s="200"/>
      <c r="H19" s="110"/>
      <c r="I19" s="112"/>
      <c r="J19" s="111"/>
      <c r="K19" s="111"/>
      <c r="L19" s="110"/>
      <c r="M19" s="109"/>
    </row>
    <row r="20" spans="1:13" ht="17" x14ac:dyDescent="0.2">
      <c r="A20" s="152">
        <v>11</v>
      </c>
      <c r="B20" s="67" t="s">
        <v>232</v>
      </c>
      <c r="C20" s="88" t="s">
        <v>13</v>
      </c>
      <c r="D20" s="89" t="s">
        <v>13</v>
      </c>
      <c r="E20" s="121">
        <v>-7.1</v>
      </c>
      <c r="F20" s="102">
        <v>-36</v>
      </c>
      <c r="G20" s="196">
        <v>-36</v>
      </c>
      <c r="H20" s="89">
        <v>-36</v>
      </c>
      <c r="I20" s="88" t="s">
        <v>13</v>
      </c>
      <c r="J20" s="102">
        <f>E20</f>
        <v>-7.1</v>
      </c>
      <c r="K20" s="89">
        <v>-28.9</v>
      </c>
      <c r="L20" s="121">
        <v>0</v>
      </c>
      <c r="M20" s="101">
        <v>0</v>
      </c>
    </row>
    <row r="21" spans="1:13" x14ac:dyDescent="0.2">
      <c r="A21" s="149">
        <v>12</v>
      </c>
      <c r="B21" s="68" t="s">
        <v>231</v>
      </c>
      <c r="C21" s="87">
        <v>53.6</v>
      </c>
      <c r="D21" s="85">
        <v>62.6</v>
      </c>
      <c r="E21" s="122">
        <v>68.599999999999994</v>
      </c>
      <c r="F21" s="86">
        <v>85.7</v>
      </c>
      <c r="G21" s="195">
        <v>107.1</v>
      </c>
      <c r="H21" s="85">
        <v>89.7</v>
      </c>
      <c r="I21" s="87">
        <v>9</v>
      </c>
      <c r="J21" s="86">
        <v>6</v>
      </c>
      <c r="K21" s="86">
        <v>17.100000000000001</v>
      </c>
      <c r="L21" s="85">
        <v>21.5</v>
      </c>
      <c r="M21" s="100">
        <v>-17.399999999999999</v>
      </c>
    </row>
    <row r="22" spans="1:13" x14ac:dyDescent="0.2">
      <c r="A22" s="152">
        <v>13</v>
      </c>
      <c r="B22" s="67" t="s">
        <v>230</v>
      </c>
      <c r="C22" s="88">
        <v>8.5</v>
      </c>
      <c r="D22" s="89">
        <v>8.4</v>
      </c>
      <c r="E22" s="121">
        <v>8.4</v>
      </c>
      <c r="F22" s="102">
        <v>5.2</v>
      </c>
      <c r="G22" s="196">
        <v>4.4000000000000004</v>
      </c>
      <c r="H22" s="89">
        <v>4.5</v>
      </c>
      <c r="I22" s="88">
        <v>-0.1</v>
      </c>
      <c r="J22" s="102">
        <v>0</v>
      </c>
      <c r="K22" s="102">
        <v>-3.2</v>
      </c>
      <c r="L22" s="89">
        <v>-0.7</v>
      </c>
      <c r="M22" s="101">
        <v>0</v>
      </c>
    </row>
    <row r="23" spans="1:13" x14ac:dyDescent="0.2">
      <c r="A23" s="140">
        <v>14</v>
      </c>
      <c r="B23" s="171" t="s">
        <v>229</v>
      </c>
      <c r="C23" s="108">
        <v>82.9</v>
      </c>
      <c r="D23" s="106">
        <v>60.5</v>
      </c>
      <c r="E23" s="124">
        <v>54.8</v>
      </c>
      <c r="F23" s="107">
        <v>57.9</v>
      </c>
      <c r="G23" s="199">
        <v>58.5</v>
      </c>
      <c r="H23" s="106">
        <v>65.5</v>
      </c>
      <c r="I23" s="108">
        <v>-22.3</v>
      </c>
      <c r="J23" s="107">
        <v>-5.7</v>
      </c>
      <c r="K23" s="107">
        <v>3.1</v>
      </c>
      <c r="L23" s="106">
        <v>0.6</v>
      </c>
      <c r="M23" s="105">
        <v>7</v>
      </c>
    </row>
    <row r="24" spans="1:13" x14ac:dyDescent="0.2">
      <c r="A24" s="152">
        <v>15</v>
      </c>
      <c r="B24" s="67" t="s">
        <v>228</v>
      </c>
      <c r="C24" s="88">
        <v>46.3</v>
      </c>
      <c r="D24" s="89">
        <v>27.3</v>
      </c>
      <c r="E24" s="121">
        <v>28.9</v>
      </c>
      <c r="F24" s="102">
        <v>29.8</v>
      </c>
      <c r="G24" s="196">
        <v>34.299999999999997</v>
      </c>
      <c r="H24" s="89">
        <v>39.4</v>
      </c>
      <c r="I24" s="88">
        <v>-18.899999999999999</v>
      </c>
      <c r="J24" s="102">
        <v>1.6</v>
      </c>
      <c r="K24" s="102">
        <v>0.9</v>
      </c>
      <c r="L24" s="89">
        <v>4.5</v>
      </c>
      <c r="M24" s="101">
        <v>5.2</v>
      </c>
    </row>
    <row r="25" spans="1:13" x14ac:dyDescent="0.2">
      <c r="A25" s="149">
        <v>16</v>
      </c>
      <c r="B25" s="68" t="s">
        <v>227</v>
      </c>
      <c r="C25" s="87">
        <v>27.3</v>
      </c>
      <c r="D25" s="85">
        <v>27.2</v>
      </c>
      <c r="E25" s="122">
        <v>22.9</v>
      </c>
      <c r="F25" s="86">
        <v>22.6</v>
      </c>
      <c r="G25" s="195">
        <v>22.5</v>
      </c>
      <c r="H25" s="85">
        <v>22.5</v>
      </c>
      <c r="I25" s="87">
        <v>-0.2</v>
      </c>
      <c r="J25" s="86">
        <v>-4.3</v>
      </c>
      <c r="K25" s="86">
        <v>-0.3</v>
      </c>
      <c r="L25" s="85">
        <v>-0.1</v>
      </c>
      <c r="M25" s="100">
        <v>0</v>
      </c>
    </row>
    <row r="26" spans="1:13" x14ac:dyDescent="0.2">
      <c r="A26" s="152">
        <v>17</v>
      </c>
      <c r="B26" s="67" t="s">
        <v>226</v>
      </c>
      <c r="C26" s="88">
        <v>9.3000000000000007</v>
      </c>
      <c r="D26" s="89">
        <v>6</v>
      </c>
      <c r="E26" s="121">
        <v>3</v>
      </c>
      <c r="F26" s="102">
        <v>5.5</v>
      </c>
      <c r="G26" s="196">
        <v>1.7</v>
      </c>
      <c r="H26" s="89">
        <v>3.6</v>
      </c>
      <c r="I26" s="88">
        <v>-3.2</v>
      </c>
      <c r="J26" s="102">
        <v>-3</v>
      </c>
      <c r="K26" s="102">
        <v>2.5</v>
      </c>
      <c r="L26" s="89">
        <v>-3.8</v>
      </c>
      <c r="M26" s="101">
        <v>1.9</v>
      </c>
    </row>
    <row r="27" spans="1:13" x14ac:dyDescent="0.2">
      <c r="A27" s="140">
        <v>18</v>
      </c>
      <c r="B27" s="171" t="s">
        <v>225</v>
      </c>
      <c r="C27" s="108">
        <v>-2.1</v>
      </c>
      <c r="D27" s="106">
        <v>-2</v>
      </c>
      <c r="E27" s="124">
        <v>-1</v>
      </c>
      <c r="F27" s="107">
        <v>-0.4</v>
      </c>
      <c r="G27" s="199">
        <v>0.3</v>
      </c>
      <c r="H27" s="106">
        <v>0</v>
      </c>
      <c r="I27" s="108">
        <v>0.1</v>
      </c>
      <c r="J27" s="107">
        <v>1</v>
      </c>
      <c r="K27" s="107">
        <v>0.6</v>
      </c>
      <c r="L27" s="106">
        <v>0.7</v>
      </c>
      <c r="M27" s="105">
        <v>-0.3</v>
      </c>
    </row>
    <row r="28" spans="1:13" x14ac:dyDescent="0.2">
      <c r="A28" s="162">
        <v>19</v>
      </c>
      <c r="B28" s="161" t="s">
        <v>181</v>
      </c>
      <c r="C28" s="112">
        <v>4786.3999999999996</v>
      </c>
      <c r="D28" s="110">
        <v>4818.6000000000004</v>
      </c>
      <c r="E28" s="123">
        <v>4903.8999999999996</v>
      </c>
      <c r="F28" s="111">
        <v>9107.1</v>
      </c>
      <c r="G28" s="200">
        <v>7205.6</v>
      </c>
      <c r="H28" s="110">
        <v>6025.9</v>
      </c>
      <c r="I28" s="112">
        <v>32.200000000000003</v>
      </c>
      <c r="J28" s="111">
        <v>85.3</v>
      </c>
      <c r="K28" s="111">
        <v>4203.2</v>
      </c>
      <c r="L28" s="110">
        <v>-1901.4</v>
      </c>
      <c r="M28" s="109">
        <v>-1179.7</v>
      </c>
    </row>
    <row r="29" spans="1:13" x14ac:dyDescent="0.2">
      <c r="A29" s="169">
        <v>20</v>
      </c>
      <c r="B29" s="168" t="s">
        <v>224</v>
      </c>
      <c r="C29" s="108">
        <v>1104.5999999999999</v>
      </c>
      <c r="D29" s="106">
        <v>1113.7</v>
      </c>
      <c r="E29" s="124">
        <v>1118</v>
      </c>
      <c r="F29" s="107">
        <v>1168.0999999999999</v>
      </c>
      <c r="G29" s="199">
        <v>1141</v>
      </c>
      <c r="H29" s="106">
        <v>1142.9000000000001</v>
      </c>
      <c r="I29" s="108">
        <v>9.1</v>
      </c>
      <c r="J29" s="107">
        <v>4.3</v>
      </c>
      <c r="K29" s="107">
        <v>50.1</v>
      </c>
      <c r="L29" s="106">
        <v>-27.2</v>
      </c>
      <c r="M29" s="105">
        <v>2</v>
      </c>
    </row>
    <row r="30" spans="1:13" x14ac:dyDescent="0.2">
      <c r="A30" s="162"/>
      <c r="B30" s="170" t="s">
        <v>223</v>
      </c>
      <c r="C30" s="112"/>
      <c r="D30" s="110"/>
      <c r="E30" s="123"/>
      <c r="F30" s="111"/>
      <c r="G30" s="200"/>
      <c r="H30" s="110"/>
      <c r="I30" s="112"/>
      <c r="J30" s="111"/>
      <c r="K30" s="111"/>
      <c r="L30" s="110"/>
      <c r="M30" s="109"/>
    </row>
    <row r="31" spans="1:13" ht="17" x14ac:dyDescent="0.2">
      <c r="A31" s="164">
        <v>21</v>
      </c>
      <c r="B31" s="73" t="s">
        <v>222</v>
      </c>
      <c r="C31" s="88" t="s">
        <v>13</v>
      </c>
      <c r="D31" s="89" t="s">
        <v>13</v>
      </c>
      <c r="E31" s="121" t="s">
        <v>13</v>
      </c>
      <c r="F31" s="102">
        <v>60.3</v>
      </c>
      <c r="G31" s="196">
        <v>12.8</v>
      </c>
      <c r="H31" s="89">
        <v>0</v>
      </c>
      <c r="I31" s="88" t="s">
        <v>13</v>
      </c>
      <c r="J31" s="102" t="s">
        <v>13</v>
      </c>
      <c r="K31" s="102">
        <f>F31</f>
        <v>60.3</v>
      </c>
      <c r="L31" s="121">
        <v>-47.5</v>
      </c>
      <c r="M31" s="101">
        <v>-12.8</v>
      </c>
    </row>
    <row r="32" spans="1:13" x14ac:dyDescent="0.2">
      <c r="A32" s="169">
        <v>22</v>
      </c>
      <c r="B32" s="168" t="s">
        <v>221</v>
      </c>
      <c r="C32" s="108">
        <v>3016.5</v>
      </c>
      <c r="D32" s="106">
        <v>3039.9</v>
      </c>
      <c r="E32" s="124">
        <v>3129.7</v>
      </c>
      <c r="F32" s="107">
        <v>6293.9</v>
      </c>
      <c r="G32" s="199">
        <v>4305.3</v>
      </c>
      <c r="H32" s="106">
        <v>3734.8</v>
      </c>
      <c r="I32" s="108">
        <v>23.3</v>
      </c>
      <c r="J32" s="107">
        <v>89.9</v>
      </c>
      <c r="K32" s="107">
        <v>3164.2</v>
      </c>
      <c r="L32" s="106">
        <v>-1988.6</v>
      </c>
      <c r="M32" s="105">
        <v>-570.5</v>
      </c>
    </row>
    <row r="33" spans="1:13" x14ac:dyDescent="0.2">
      <c r="A33" s="164">
        <v>23</v>
      </c>
      <c r="B33" s="73" t="s">
        <v>220</v>
      </c>
      <c r="C33" s="88">
        <v>2355.6999999999998</v>
      </c>
      <c r="D33" s="89">
        <v>2372.1</v>
      </c>
      <c r="E33" s="121">
        <v>2447.4</v>
      </c>
      <c r="F33" s="102">
        <v>4849.3999999999996</v>
      </c>
      <c r="G33" s="196">
        <v>3523</v>
      </c>
      <c r="H33" s="89">
        <v>2946.3</v>
      </c>
      <c r="I33" s="88">
        <v>16.399999999999999</v>
      </c>
      <c r="J33" s="102">
        <v>75.3</v>
      </c>
      <c r="K33" s="102">
        <v>2401.9</v>
      </c>
      <c r="L33" s="89">
        <v>-1326.4</v>
      </c>
      <c r="M33" s="101">
        <v>-576.70000000000005</v>
      </c>
    </row>
    <row r="34" spans="1:13" x14ac:dyDescent="0.2">
      <c r="A34" s="163">
        <v>24</v>
      </c>
      <c r="B34" s="80" t="s">
        <v>219</v>
      </c>
      <c r="C34" s="87">
        <v>2331.4</v>
      </c>
      <c r="D34" s="85">
        <v>2347.6999999999998</v>
      </c>
      <c r="E34" s="122">
        <v>2422.5</v>
      </c>
      <c r="F34" s="86">
        <v>4815.3</v>
      </c>
      <c r="G34" s="195">
        <v>3494.9</v>
      </c>
      <c r="H34" s="85">
        <v>2918.2</v>
      </c>
      <c r="I34" s="87">
        <v>16.3</v>
      </c>
      <c r="J34" s="86">
        <v>74.8</v>
      </c>
      <c r="K34" s="86">
        <v>2392.6999999999998</v>
      </c>
      <c r="L34" s="85">
        <v>-1320.4</v>
      </c>
      <c r="M34" s="100">
        <v>-576.6</v>
      </c>
    </row>
    <row r="35" spans="1:13" x14ac:dyDescent="0.2">
      <c r="A35" s="164"/>
      <c r="B35" s="170" t="s">
        <v>218</v>
      </c>
      <c r="C35" s="66"/>
      <c r="D35" s="22"/>
      <c r="E35" s="198"/>
      <c r="F35" s="21"/>
      <c r="G35" s="197"/>
      <c r="H35" s="22"/>
      <c r="I35" s="66"/>
      <c r="J35" s="21"/>
      <c r="K35" s="21"/>
      <c r="L35" s="22"/>
      <c r="M35" s="20"/>
    </row>
    <row r="36" spans="1:13" ht="17" x14ac:dyDescent="0.2">
      <c r="A36" s="164">
        <v>25</v>
      </c>
      <c r="B36" s="73" t="s">
        <v>288</v>
      </c>
      <c r="C36" s="88" t="s">
        <v>13</v>
      </c>
      <c r="D36" s="89" t="s">
        <v>13</v>
      </c>
      <c r="E36" s="121" t="s">
        <v>13</v>
      </c>
      <c r="F36" s="102">
        <v>1078.0999999999999</v>
      </c>
      <c r="G36" s="196">
        <v>15.6</v>
      </c>
      <c r="H36" s="89">
        <v>5</v>
      </c>
      <c r="I36" s="88" t="s">
        <v>13</v>
      </c>
      <c r="J36" s="102" t="s">
        <v>13</v>
      </c>
      <c r="K36" s="102">
        <f>F36</f>
        <v>1078.0999999999999</v>
      </c>
      <c r="L36" s="121">
        <v>-1062.5</v>
      </c>
      <c r="M36" s="101">
        <v>-10.5</v>
      </c>
    </row>
    <row r="37" spans="1:13" ht="17" x14ac:dyDescent="0.2">
      <c r="A37" s="163">
        <v>26</v>
      </c>
      <c r="B37" s="80" t="s">
        <v>287</v>
      </c>
      <c r="C37" s="87" t="s">
        <v>13</v>
      </c>
      <c r="D37" s="85" t="s">
        <v>13</v>
      </c>
      <c r="E37" s="122" t="s">
        <v>13</v>
      </c>
      <c r="F37" s="86">
        <v>788</v>
      </c>
      <c r="G37" s="85">
        <v>556.20000000000005</v>
      </c>
      <c r="H37" s="100">
        <v>198.5</v>
      </c>
      <c r="I37" s="87" t="s">
        <v>13</v>
      </c>
      <c r="J37" s="86" t="s">
        <v>13</v>
      </c>
      <c r="K37" s="86">
        <f>F37</f>
        <v>788</v>
      </c>
      <c r="L37" s="122">
        <v>-231.8</v>
      </c>
      <c r="M37" s="100">
        <v>-357.6</v>
      </c>
    </row>
    <row r="38" spans="1:13" ht="17" x14ac:dyDescent="0.2">
      <c r="A38" s="164">
        <v>27</v>
      </c>
      <c r="B38" s="73" t="s">
        <v>286</v>
      </c>
      <c r="C38" s="88" t="s">
        <v>13</v>
      </c>
      <c r="D38" s="89" t="s">
        <v>13</v>
      </c>
      <c r="E38" s="121" t="s">
        <v>13</v>
      </c>
      <c r="F38" s="102">
        <v>9.6999999999999993</v>
      </c>
      <c r="G38" s="89">
        <v>14.8</v>
      </c>
      <c r="H38" s="101">
        <v>15.1</v>
      </c>
      <c r="I38" s="88" t="s">
        <v>13</v>
      </c>
      <c r="J38" s="102" t="s">
        <v>13</v>
      </c>
      <c r="K38" s="102">
        <f>F38</f>
        <v>9.6999999999999993</v>
      </c>
      <c r="L38" s="121">
        <v>5.0999999999999996</v>
      </c>
      <c r="M38" s="101">
        <v>0.3</v>
      </c>
    </row>
    <row r="39" spans="1:13" ht="17" x14ac:dyDescent="0.2">
      <c r="A39" s="163">
        <v>28</v>
      </c>
      <c r="B39" s="80" t="s">
        <v>285</v>
      </c>
      <c r="C39" s="147" t="s">
        <v>13</v>
      </c>
      <c r="D39" s="86" t="s">
        <v>13</v>
      </c>
      <c r="E39" s="85" t="s">
        <v>13</v>
      </c>
      <c r="F39" s="86" t="s">
        <v>13</v>
      </c>
      <c r="G39" s="195">
        <v>106.2</v>
      </c>
      <c r="H39" s="100">
        <v>35.9</v>
      </c>
      <c r="I39" s="147" t="s">
        <v>13</v>
      </c>
      <c r="J39" s="86" t="s">
        <v>13</v>
      </c>
      <c r="K39" s="85" t="s">
        <v>13</v>
      </c>
      <c r="L39" s="122">
        <f>G39</f>
        <v>106.2</v>
      </c>
      <c r="M39" s="100">
        <v>-70.400000000000006</v>
      </c>
    </row>
    <row r="40" spans="1:13" ht="17" x14ac:dyDescent="0.2">
      <c r="A40" s="164">
        <v>29</v>
      </c>
      <c r="B40" s="73" t="s">
        <v>212</v>
      </c>
      <c r="C40" s="150" t="s">
        <v>13</v>
      </c>
      <c r="D40" s="102" t="s">
        <v>13</v>
      </c>
      <c r="E40" s="89" t="s">
        <v>13</v>
      </c>
      <c r="F40" s="102">
        <v>19.100000000000001</v>
      </c>
      <c r="G40" s="196">
        <v>27</v>
      </c>
      <c r="H40" s="101">
        <v>10.8</v>
      </c>
      <c r="I40" s="150" t="s">
        <v>13</v>
      </c>
      <c r="J40" s="102" t="s">
        <v>13</v>
      </c>
      <c r="K40" s="89">
        <f>F40</f>
        <v>19.100000000000001</v>
      </c>
      <c r="L40" s="121">
        <v>7.9</v>
      </c>
      <c r="M40" s="101">
        <v>-16.2</v>
      </c>
    </row>
    <row r="41" spans="1:13" ht="17" x14ac:dyDescent="0.2">
      <c r="A41" s="163">
        <v>30</v>
      </c>
      <c r="B41" s="80" t="s">
        <v>284</v>
      </c>
      <c r="C41" s="147" t="s">
        <v>13</v>
      </c>
      <c r="D41" s="86" t="s">
        <v>13</v>
      </c>
      <c r="E41" s="85" t="s">
        <v>13</v>
      </c>
      <c r="F41" s="86">
        <v>160.9</v>
      </c>
      <c r="G41" s="195">
        <v>58.4</v>
      </c>
      <c r="H41" s="100">
        <v>34.5</v>
      </c>
      <c r="I41" s="147" t="s">
        <v>13</v>
      </c>
      <c r="J41" s="86" t="s">
        <v>13</v>
      </c>
      <c r="K41" s="85">
        <f>F41</f>
        <v>160.9</v>
      </c>
      <c r="L41" s="122">
        <v>-102.5</v>
      </c>
      <c r="M41" s="100">
        <v>-24</v>
      </c>
    </row>
    <row r="42" spans="1:13" x14ac:dyDescent="0.2">
      <c r="A42" s="164">
        <v>31</v>
      </c>
      <c r="B42" s="73" t="s">
        <v>203</v>
      </c>
      <c r="C42" s="150">
        <v>24.3</v>
      </c>
      <c r="D42" s="102">
        <v>24.4</v>
      </c>
      <c r="E42" s="89">
        <v>24.9</v>
      </c>
      <c r="F42" s="102">
        <v>34.1</v>
      </c>
      <c r="G42" s="89">
        <v>28.1</v>
      </c>
      <c r="H42" s="101">
        <v>28.1</v>
      </c>
      <c r="I42" s="150">
        <v>0.1</v>
      </c>
      <c r="J42" s="102">
        <v>0.5</v>
      </c>
      <c r="K42" s="89">
        <v>9.1999999999999993</v>
      </c>
      <c r="L42" s="121">
        <v>-6</v>
      </c>
      <c r="M42" s="101">
        <v>-0.1</v>
      </c>
    </row>
    <row r="43" spans="1:13" x14ac:dyDescent="0.2">
      <c r="A43" s="163"/>
      <c r="B43" s="166" t="s">
        <v>81</v>
      </c>
      <c r="C43" s="31"/>
      <c r="D43" s="29"/>
      <c r="E43" s="30"/>
      <c r="F43" s="29"/>
      <c r="G43" s="30"/>
      <c r="H43" s="28"/>
      <c r="I43" s="31"/>
      <c r="J43" s="29"/>
      <c r="K43" s="30"/>
      <c r="L43" s="194"/>
      <c r="M43" s="28"/>
    </row>
    <row r="44" spans="1:13" ht="17" x14ac:dyDescent="0.2">
      <c r="A44" s="163">
        <v>32</v>
      </c>
      <c r="B44" s="80" t="s">
        <v>283</v>
      </c>
      <c r="C44" s="147" t="s">
        <v>13</v>
      </c>
      <c r="D44" s="86" t="s">
        <v>13</v>
      </c>
      <c r="E44" s="85" t="s">
        <v>13</v>
      </c>
      <c r="F44" s="86">
        <v>4.9000000000000004</v>
      </c>
      <c r="G44" s="85">
        <v>0.1</v>
      </c>
      <c r="H44" s="100">
        <v>0</v>
      </c>
      <c r="I44" s="147" t="s">
        <v>13</v>
      </c>
      <c r="J44" s="86" t="s">
        <v>13</v>
      </c>
      <c r="K44" s="85">
        <f>F44</f>
        <v>4.9000000000000004</v>
      </c>
      <c r="L44" s="122">
        <v>-4.8</v>
      </c>
      <c r="M44" s="100">
        <v>0</v>
      </c>
    </row>
    <row r="45" spans="1:13" x14ac:dyDescent="0.2">
      <c r="A45" s="164">
        <v>33</v>
      </c>
      <c r="B45" s="73" t="s">
        <v>209</v>
      </c>
      <c r="C45" s="150">
        <v>660.8</v>
      </c>
      <c r="D45" s="102">
        <v>667.7</v>
      </c>
      <c r="E45" s="89">
        <v>682.3</v>
      </c>
      <c r="F45" s="102">
        <v>1444.6</v>
      </c>
      <c r="G45" s="89">
        <v>782.3</v>
      </c>
      <c r="H45" s="101">
        <v>788.5</v>
      </c>
      <c r="I45" s="150">
        <v>6.9</v>
      </c>
      <c r="J45" s="102">
        <v>14.5</v>
      </c>
      <c r="K45" s="89">
        <v>762.3</v>
      </c>
      <c r="L45" s="121">
        <v>-662.3</v>
      </c>
      <c r="M45" s="101">
        <v>6.2</v>
      </c>
    </row>
    <row r="46" spans="1:13" x14ac:dyDescent="0.2">
      <c r="A46" s="163">
        <v>34</v>
      </c>
      <c r="B46" s="80" t="s">
        <v>208</v>
      </c>
      <c r="C46" s="147">
        <v>610.29999999999995</v>
      </c>
      <c r="D46" s="86">
        <v>615.4</v>
      </c>
      <c r="E46" s="85">
        <v>627.79999999999995</v>
      </c>
      <c r="F46" s="86">
        <v>1396.9</v>
      </c>
      <c r="G46" s="85">
        <v>728.2</v>
      </c>
      <c r="H46" s="100">
        <v>738.1</v>
      </c>
      <c r="I46" s="147">
        <v>5.0999999999999996</v>
      </c>
      <c r="J46" s="86">
        <v>12.4</v>
      </c>
      <c r="K46" s="85">
        <v>769.1</v>
      </c>
      <c r="L46" s="122">
        <v>-668.7</v>
      </c>
      <c r="M46" s="100">
        <v>10</v>
      </c>
    </row>
    <row r="47" spans="1:13" x14ac:dyDescent="0.2">
      <c r="A47" s="164"/>
      <c r="B47" s="170" t="s">
        <v>207</v>
      </c>
      <c r="C47" s="150"/>
      <c r="D47" s="102"/>
      <c r="E47" s="89"/>
      <c r="F47" s="102"/>
      <c r="G47" s="89"/>
      <c r="H47" s="101"/>
      <c r="I47" s="150"/>
      <c r="J47" s="102"/>
      <c r="K47" s="89"/>
      <c r="L47" s="121"/>
      <c r="M47" s="101"/>
    </row>
    <row r="48" spans="1:13" ht="17" x14ac:dyDescent="0.2">
      <c r="A48" s="164">
        <v>35</v>
      </c>
      <c r="B48" s="73" t="s">
        <v>282</v>
      </c>
      <c r="C48" s="150" t="s">
        <v>13</v>
      </c>
      <c r="D48" s="102" t="s">
        <v>13</v>
      </c>
      <c r="E48" s="89" t="s">
        <v>13</v>
      </c>
      <c r="F48" s="102">
        <v>597.9</v>
      </c>
      <c r="G48" s="89">
        <v>0</v>
      </c>
      <c r="H48" s="101">
        <v>0</v>
      </c>
      <c r="I48" s="150" t="s">
        <v>13</v>
      </c>
      <c r="J48" s="102" t="s">
        <v>13</v>
      </c>
      <c r="K48" s="89">
        <f>F48</f>
        <v>597.9</v>
      </c>
      <c r="L48" s="121">
        <v>-597.9</v>
      </c>
      <c r="M48" s="101">
        <v>0</v>
      </c>
    </row>
    <row r="49" spans="1:13" ht="17" x14ac:dyDescent="0.2">
      <c r="A49" s="163">
        <v>36</v>
      </c>
      <c r="B49" s="80" t="s">
        <v>281</v>
      </c>
      <c r="C49" s="147" t="s">
        <v>13</v>
      </c>
      <c r="D49" s="86" t="s">
        <v>13</v>
      </c>
      <c r="E49" s="85" t="s">
        <v>13</v>
      </c>
      <c r="F49" s="86">
        <v>28.4</v>
      </c>
      <c r="G49" s="85">
        <v>15.8</v>
      </c>
      <c r="H49" s="100">
        <v>15.2</v>
      </c>
      <c r="I49" s="147" t="s">
        <v>13</v>
      </c>
      <c r="J49" s="86" t="s">
        <v>13</v>
      </c>
      <c r="K49" s="85">
        <f>F49</f>
        <v>28.4</v>
      </c>
      <c r="L49" s="122">
        <v>-12.6</v>
      </c>
      <c r="M49" s="100">
        <v>-0.6</v>
      </c>
    </row>
    <row r="50" spans="1:13" ht="17" x14ac:dyDescent="0.2">
      <c r="A50" s="164">
        <v>37</v>
      </c>
      <c r="B50" s="73" t="s">
        <v>280</v>
      </c>
      <c r="C50" s="150" t="s">
        <v>13</v>
      </c>
      <c r="D50" s="102" t="s">
        <v>13</v>
      </c>
      <c r="E50" s="89" t="s">
        <v>13</v>
      </c>
      <c r="F50" s="102">
        <v>64.400000000000006</v>
      </c>
      <c r="G50" s="89">
        <v>23.4</v>
      </c>
      <c r="H50" s="101">
        <v>13.8</v>
      </c>
      <c r="I50" s="150" t="s">
        <v>13</v>
      </c>
      <c r="J50" s="102" t="s">
        <v>13</v>
      </c>
      <c r="K50" s="102">
        <f>F50</f>
        <v>64.400000000000006</v>
      </c>
      <c r="L50" s="121">
        <v>-41</v>
      </c>
      <c r="M50" s="101">
        <v>-9.6</v>
      </c>
    </row>
    <row r="51" spans="1:13" x14ac:dyDescent="0.2">
      <c r="A51" s="163">
        <v>38</v>
      </c>
      <c r="B51" s="80" t="s">
        <v>203</v>
      </c>
      <c r="C51" s="147">
        <v>50.5</v>
      </c>
      <c r="D51" s="86">
        <v>52.3</v>
      </c>
      <c r="E51" s="85">
        <v>54.5</v>
      </c>
      <c r="F51" s="86">
        <v>47.7</v>
      </c>
      <c r="G51" s="85">
        <v>54.1</v>
      </c>
      <c r="H51" s="100">
        <v>50.3</v>
      </c>
      <c r="I51" s="147">
        <v>1.9</v>
      </c>
      <c r="J51" s="86">
        <v>2.1</v>
      </c>
      <c r="K51" s="85">
        <v>-6.8</v>
      </c>
      <c r="L51" s="122">
        <v>6.4</v>
      </c>
      <c r="M51" s="100">
        <v>-3.8</v>
      </c>
    </row>
    <row r="52" spans="1:13" x14ac:dyDescent="0.2">
      <c r="A52" s="162">
        <v>39</v>
      </c>
      <c r="B52" s="167" t="s">
        <v>202</v>
      </c>
      <c r="C52" s="156">
        <v>583.9</v>
      </c>
      <c r="D52" s="111">
        <v>584.5</v>
      </c>
      <c r="E52" s="110">
        <v>581.70000000000005</v>
      </c>
      <c r="F52" s="111">
        <v>559.1</v>
      </c>
      <c r="G52" s="110">
        <v>546.5</v>
      </c>
      <c r="H52" s="109">
        <v>538.5</v>
      </c>
      <c r="I52" s="156">
        <v>0.6</v>
      </c>
      <c r="J52" s="111">
        <v>-2.8</v>
      </c>
      <c r="K52" s="110">
        <v>-22.6</v>
      </c>
      <c r="L52" s="123">
        <v>-12.6</v>
      </c>
      <c r="M52" s="109">
        <v>-8.1</v>
      </c>
    </row>
    <row r="53" spans="1:13" x14ac:dyDescent="0.2">
      <c r="A53" s="169">
        <v>40</v>
      </c>
      <c r="B53" s="168" t="s">
        <v>201</v>
      </c>
      <c r="C53" s="159">
        <v>81.400000000000006</v>
      </c>
      <c r="D53" s="107">
        <v>80.5</v>
      </c>
      <c r="E53" s="106">
        <v>74.5</v>
      </c>
      <c r="F53" s="107">
        <v>1085.9000000000001</v>
      </c>
      <c r="G53" s="106">
        <v>1212.9000000000001</v>
      </c>
      <c r="H53" s="105">
        <v>609.79999999999995</v>
      </c>
      <c r="I53" s="159">
        <v>-0.9</v>
      </c>
      <c r="J53" s="107">
        <v>-6.1</v>
      </c>
      <c r="K53" s="106">
        <v>1011.5</v>
      </c>
      <c r="L53" s="124">
        <v>126.9</v>
      </c>
      <c r="M53" s="105">
        <v>-603.1</v>
      </c>
    </row>
    <row r="54" spans="1:13" x14ac:dyDescent="0.2">
      <c r="A54" s="164"/>
      <c r="B54" s="170" t="s">
        <v>179</v>
      </c>
      <c r="C54" s="150"/>
      <c r="D54" s="102"/>
      <c r="E54" s="89"/>
      <c r="F54" s="102"/>
      <c r="G54" s="89"/>
      <c r="H54" s="101"/>
      <c r="I54" s="150"/>
      <c r="J54" s="102"/>
      <c r="K54" s="89"/>
      <c r="L54" s="121"/>
      <c r="M54" s="101"/>
    </row>
    <row r="55" spans="1:13" ht="17" x14ac:dyDescent="0.2">
      <c r="A55" s="164">
        <v>41</v>
      </c>
      <c r="B55" s="73" t="s">
        <v>279</v>
      </c>
      <c r="C55" s="150" t="s">
        <v>13</v>
      </c>
      <c r="D55" s="102" t="s">
        <v>13</v>
      </c>
      <c r="E55" s="89" t="s">
        <v>13</v>
      </c>
      <c r="F55" s="102">
        <v>16.899999999999999</v>
      </c>
      <c r="G55" s="89">
        <v>18.399999999999999</v>
      </c>
      <c r="H55" s="101">
        <v>46.2</v>
      </c>
      <c r="I55" s="150" t="s">
        <v>13</v>
      </c>
      <c r="J55" s="102" t="s">
        <v>13</v>
      </c>
      <c r="K55" s="89">
        <f t="shared" ref="K55:K65" si="0">F55</f>
        <v>16.899999999999999</v>
      </c>
      <c r="L55" s="121">
        <v>1.6</v>
      </c>
      <c r="M55" s="101">
        <v>27.8</v>
      </c>
    </row>
    <row r="56" spans="1:13" x14ac:dyDescent="0.2">
      <c r="A56" s="163">
        <v>42</v>
      </c>
      <c r="B56" s="80" t="s">
        <v>198</v>
      </c>
      <c r="C56" s="147" t="s">
        <v>13</v>
      </c>
      <c r="D56" s="86" t="s">
        <v>13</v>
      </c>
      <c r="E56" s="85" t="s">
        <v>13</v>
      </c>
      <c r="F56" s="86">
        <v>73.3</v>
      </c>
      <c r="G56" s="85">
        <v>73.3</v>
      </c>
      <c r="H56" s="100">
        <v>73.3</v>
      </c>
      <c r="I56" s="147" t="s">
        <v>13</v>
      </c>
      <c r="J56" s="86" t="s">
        <v>13</v>
      </c>
      <c r="K56" s="85">
        <f t="shared" si="0"/>
        <v>73.3</v>
      </c>
      <c r="L56" s="122">
        <v>0</v>
      </c>
      <c r="M56" s="100">
        <v>0</v>
      </c>
    </row>
    <row r="57" spans="1:13" x14ac:dyDescent="0.2">
      <c r="A57" s="164">
        <v>43</v>
      </c>
      <c r="B57" s="73" t="s">
        <v>197</v>
      </c>
      <c r="C57" s="150" t="s">
        <v>13</v>
      </c>
      <c r="D57" s="102" t="s">
        <v>13</v>
      </c>
      <c r="E57" s="89" t="s">
        <v>13</v>
      </c>
      <c r="F57" s="102">
        <v>63.8</v>
      </c>
      <c r="G57" s="89">
        <v>15</v>
      </c>
      <c r="H57" s="101">
        <v>0.1</v>
      </c>
      <c r="I57" s="150" t="s">
        <v>13</v>
      </c>
      <c r="J57" s="102" t="s">
        <v>13</v>
      </c>
      <c r="K57" s="89">
        <f t="shared" si="0"/>
        <v>63.8</v>
      </c>
      <c r="L57" s="121">
        <v>-48.8</v>
      </c>
      <c r="M57" s="101">
        <v>-14.9</v>
      </c>
    </row>
    <row r="58" spans="1:13" ht="17" x14ac:dyDescent="0.2">
      <c r="A58" s="163">
        <v>44</v>
      </c>
      <c r="B58" s="80" t="s">
        <v>196</v>
      </c>
      <c r="C58" s="147" t="s">
        <v>13</v>
      </c>
      <c r="D58" s="86" t="s">
        <v>13</v>
      </c>
      <c r="E58" s="85" t="s">
        <v>13</v>
      </c>
      <c r="F58" s="86">
        <v>609.29999999999995</v>
      </c>
      <c r="G58" s="85">
        <v>865.6</v>
      </c>
      <c r="H58" s="100">
        <v>260.3</v>
      </c>
      <c r="I58" s="147" t="s">
        <v>13</v>
      </c>
      <c r="J58" s="86" t="s">
        <v>13</v>
      </c>
      <c r="K58" s="85">
        <f t="shared" si="0"/>
        <v>609.29999999999995</v>
      </c>
      <c r="L58" s="122">
        <v>256.3</v>
      </c>
      <c r="M58" s="100">
        <v>-605.29999999999995</v>
      </c>
    </row>
    <row r="59" spans="1:13" x14ac:dyDescent="0.2">
      <c r="A59" s="164">
        <v>45</v>
      </c>
      <c r="B59" s="73" t="s">
        <v>195</v>
      </c>
      <c r="C59" s="150" t="s">
        <v>13</v>
      </c>
      <c r="D59" s="102" t="s">
        <v>13</v>
      </c>
      <c r="E59" s="89" t="s">
        <v>13</v>
      </c>
      <c r="F59" s="102">
        <v>393.7</v>
      </c>
      <c r="G59" s="89">
        <v>559.29999999999995</v>
      </c>
      <c r="H59" s="101">
        <v>168.2</v>
      </c>
      <c r="I59" s="150" t="s">
        <v>13</v>
      </c>
      <c r="J59" s="102" t="s">
        <v>13</v>
      </c>
      <c r="K59" s="89">
        <f t="shared" si="0"/>
        <v>393.7</v>
      </c>
      <c r="L59" s="121">
        <v>165.6</v>
      </c>
      <c r="M59" s="101">
        <v>-391.1</v>
      </c>
    </row>
    <row r="60" spans="1:13" x14ac:dyDescent="0.2">
      <c r="A60" s="163">
        <v>46</v>
      </c>
      <c r="B60" s="80" t="s">
        <v>194</v>
      </c>
      <c r="C60" s="147" t="s">
        <v>13</v>
      </c>
      <c r="D60" s="86" t="s">
        <v>13</v>
      </c>
      <c r="E60" s="85" t="s">
        <v>13</v>
      </c>
      <c r="F60" s="86">
        <v>215.6</v>
      </c>
      <c r="G60" s="85">
        <v>306.2</v>
      </c>
      <c r="H60" s="100">
        <v>92.1</v>
      </c>
      <c r="I60" s="147" t="s">
        <v>13</v>
      </c>
      <c r="J60" s="86" t="s">
        <v>13</v>
      </c>
      <c r="K60" s="85">
        <f t="shared" si="0"/>
        <v>215.6</v>
      </c>
      <c r="L60" s="122">
        <v>90.7</v>
      </c>
      <c r="M60" s="100">
        <v>-214.2</v>
      </c>
    </row>
    <row r="61" spans="1:13" x14ac:dyDescent="0.2">
      <c r="A61" s="164">
        <v>47</v>
      </c>
      <c r="B61" s="73" t="s">
        <v>193</v>
      </c>
      <c r="C61" s="150" t="s">
        <v>13</v>
      </c>
      <c r="D61" s="102" t="s">
        <v>13</v>
      </c>
      <c r="E61" s="89" t="s">
        <v>13</v>
      </c>
      <c r="F61" s="102">
        <v>6.5</v>
      </c>
      <c r="G61" s="89">
        <v>9.1999999999999993</v>
      </c>
      <c r="H61" s="101">
        <v>2.8</v>
      </c>
      <c r="I61" s="150" t="s">
        <v>13</v>
      </c>
      <c r="J61" s="102" t="s">
        <v>13</v>
      </c>
      <c r="K61" s="89">
        <f t="shared" si="0"/>
        <v>6.5</v>
      </c>
      <c r="L61" s="121">
        <v>2.7</v>
      </c>
      <c r="M61" s="101">
        <v>-6.4</v>
      </c>
    </row>
    <row r="62" spans="1:13" x14ac:dyDescent="0.2">
      <c r="A62" s="163">
        <v>48</v>
      </c>
      <c r="B62" s="80" t="s">
        <v>192</v>
      </c>
      <c r="C62" s="147" t="s">
        <v>13</v>
      </c>
      <c r="D62" s="86" t="s">
        <v>13</v>
      </c>
      <c r="E62" s="85" t="s">
        <v>13</v>
      </c>
      <c r="F62" s="86">
        <v>209.1</v>
      </c>
      <c r="G62" s="85">
        <v>297.10000000000002</v>
      </c>
      <c r="H62" s="100">
        <v>89.3</v>
      </c>
      <c r="I62" s="147" t="s">
        <v>13</v>
      </c>
      <c r="J62" s="86" t="s">
        <v>13</v>
      </c>
      <c r="K62" s="85">
        <f t="shared" si="0"/>
        <v>209.1</v>
      </c>
      <c r="L62" s="122">
        <v>88</v>
      </c>
      <c r="M62" s="100">
        <v>-207.7</v>
      </c>
    </row>
    <row r="63" spans="1:13" ht="17" x14ac:dyDescent="0.2">
      <c r="A63" s="164">
        <v>49</v>
      </c>
      <c r="B63" s="73" t="s">
        <v>278</v>
      </c>
      <c r="C63" s="150" t="s">
        <v>13</v>
      </c>
      <c r="D63" s="102" t="s">
        <v>13</v>
      </c>
      <c r="E63" s="89" t="s">
        <v>13</v>
      </c>
      <c r="F63" s="102">
        <v>96.6</v>
      </c>
      <c r="G63" s="89">
        <v>35.1</v>
      </c>
      <c r="H63" s="101">
        <v>20.7</v>
      </c>
      <c r="I63" s="150" t="s">
        <v>13</v>
      </c>
      <c r="J63" s="102" t="s">
        <v>13</v>
      </c>
      <c r="K63" s="89">
        <f t="shared" si="0"/>
        <v>96.6</v>
      </c>
      <c r="L63" s="121">
        <v>-61.5</v>
      </c>
      <c r="M63" s="101">
        <v>-14.4</v>
      </c>
    </row>
    <row r="64" spans="1:13" ht="17" x14ac:dyDescent="0.2">
      <c r="A64" s="163">
        <v>50</v>
      </c>
      <c r="B64" s="80" t="s">
        <v>277</v>
      </c>
      <c r="C64" s="147" t="s">
        <v>13</v>
      </c>
      <c r="D64" s="86" t="s">
        <v>13</v>
      </c>
      <c r="E64" s="85" t="s">
        <v>13</v>
      </c>
      <c r="F64" s="86">
        <v>22</v>
      </c>
      <c r="G64" s="85">
        <v>0</v>
      </c>
      <c r="H64" s="100">
        <v>0</v>
      </c>
      <c r="I64" s="147" t="s">
        <v>13</v>
      </c>
      <c r="J64" s="86" t="s">
        <v>13</v>
      </c>
      <c r="K64" s="85">
        <f t="shared" si="0"/>
        <v>22</v>
      </c>
      <c r="L64" s="122">
        <v>-22</v>
      </c>
      <c r="M64" s="100">
        <v>0</v>
      </c>
    </row>
    <row r="65" spans="1:13" x14ac:dyDescent="0.2">
      <c r="A65" s="164">
        <v>51</v>
      </c>
      <c r="B65" s="73" t="s">
        <v>188</v>
      </c>
      <c r="C65" s="150" t="s">
        <v>13</v>
      </c>
      <c r="D65" s="102" t="s">
        <v>13</v>
      </c>
      <c r="E65" s="89" t="s">
        <v>13</v>
      </c>
      <c r="F65" s="102">
        <v>140</v>
      </c>
      <c r="G65" s="89">
        <v>140</v>
      </c>
      <c r="H65" s="101">
        <v>140</v>
      </c>
      <c r="I65" s="150" t="s">
        <v>13</v>
      </c>
      <c r="J65" s="102" t="s">
        <v>13</v>
      </c>
      <c r="K65" s="89">
        <f t="shared" si="0"/>
        <v>140</v>
      </c>
      <c r="L65" s="121">
        <v>0</v>
      </c>
      <c r="M65" s="101">
        <v>0</v>
      </c>
    </row>
    <row r="66" spans="1:13" ht="16" thickBot="1" x14ac:dyDescent="0.25">
      <c r="A66" s="193">
        <v>52</v>
      </c>
      <c r="B66" s="192" t="s">
        <v>187</v>
      </c>
      <c r="C66" s="191">
        <v>-1084.0999999999999</v>
      </c>
      <c r="D66" s="190">
        <v>-1054.9000000000001</v>
      </c>
      <c r="E66" s="189">
        <v>-1150.8</v>
      </c>
      <c r="F66" s="190">
        <v>-5638.3</v>
      </c>
      <c r="G66" s="189">
        <v>-3528.6</v>
      </c>
      <c r="H66" s="187">
        <v>-2269.8000000000002</v>
      </c>
      <c r="I66" s="191">
        <v>29.2</v>
      </c>
      <c r="J66" s="190">
        <v>-95.9</v>
      </c>
      <c r="K66" s="189">
        <v>-4487.5</v>
      </c>
      <c r="L66" s="188">
        <v>2109.6999999999998</v>
      </c>
      <c r="M66" s="187">
        <v>1258.7</v>
      </c>
    </row>
    <row r="67" spans="1:13" x14ac:dyDescent="0.2">
      <c r="B67" s="186"/>
    </row>
    <row r="68" spans="1:13" x14ac:dyDescent="0.2">
      <c r="A68" s="2" t="s">
        <v>121</v>
      </c>
      <c r="B68" s="94" t="s">
        <v>120</v>
      </c>
    </row>
    <row r="69" spans="1:13" x14ac:dyDescent="0.2">
      <c r="A69" s="2" t="s">
        <v>68</v>
      </c>
      <c r="B69" s="94" t="s">
        <v>67</v>
      </c>
    </row>
    <row r="70" spans="1:13" x14ac:dyDescent="0.2">
      <c r="B70" s="94"/>
    </row>
    <row r="71" spans="1:13" x14ac:dyDescent="0.2">
      <c r="A71" s="2" t="s">
        <v>171</v>
      </c>
      <c r="B71" s="94"/>
    </row>
    <row r="72" spans="1:13" x14ac:dyDescent="0.2">
      <c r="A72" s="5" t="s">
        <v>276</v>
      </c>
      <c r="B72" s="136"/>
    </row>
    <row r="73" spans="1:13" x14ac:dyDescent="0.2">
      <c r="A73" s="90" t="s">
        <v>103</v>
      </c>
      <c r="B73" s="136"/>
    </row>
    <row r="74" spans="1:13" x14ac:dyDescent="0.2">
      <c r="A74" s="7" t="s">
        <v>275</v>
      </c>
      <c r="B74" s="136"/>
    </row>
    <row r="75" spans="1:13" x14ac:dyDescent="0.2">
      <c r="A75" s="93" t="s">
        <v>274</v>
      </c>
      <c r="B75" s="136"/>
    </row>
    <row r="76" spans="1:13" x14ac:dyDescent="0.2">
      <c r="A76" s="185" t="s">
        <v>273</v>
      </c>
      <c r="B76" s="136"/>
    </row>
    <row r="77" spans="1:13" x14ac:dyDescent="0.2">
      <c r="A77" s="5" t="s">
        <v>272</v>
      </c>
      <c r="B77" s="136"/>
    </row>
    <row r="78" spans="1:13" x14ac:dyDescent="0.2">
      <c r="A78" s="91" t="s">
        <v>109</v>
      </c>
      <c r="B78" s="136"/>
    </row>
    <row r="79" spans="1:13" x14ac:dyDescent="0.2">
      <c r="A79" s="92" t="s">
        <v>271</v>
      </c>
      <c r="B79" s="136"/>
    </row>
    <row r="80" spans="1:13" x14ac:dyDescent="0.2">
      <c r="A80" s="185" t="s">
        <v>270</v>
      </c>
      <c r="B80" s="136"/>
    </row>
    <row r="81" spans="1:2" x14ac:dyDescent="0.2">
      <c r="A81" s="6" t="s">
        <v>269</v>
      </c>
      <c r="B81" s="136"/>
    </row>
    <row r="82" spans="1:2" x14ac:dyDescent="0.2">
      <c r="A82" s="6" t="s">
        <v>268</v>
      </c>
      <c r="B82" s="136"/>
    </row>
    <row r="83" spans="1:2" x14ac:dyDescent="0.2">
      <c r="A83" s="6" t="s">
        <v>129</v>
      </c>
      <c r="B83" s="136"/>
    </row>
    <row r="84" spans="1:2" x14ac:dyDescent="0.2">
      <c r="A84" s="6" t="s">
        <v>267</v>
      </c>
      <c r="B84" s="136"/>
    </row>
    <row r="85" spans="1:2" x14ac:dyDescent="0.2">
      <c r="A85" s="6" t="s">
        <v>266</v>
      </c>
      <c r="B85" s="136"/>
    </row>
    <row r="86" spans="1:2" x14ac:dyDescent="0.2">
      <c r="A86" s="6" t="s">
        <v>265</v>
      </c>
      <c r="B86" s="136"/>
    </row>
    <row r="87" spans="1:2" x14ac:dyDescent="0.2">
      <c r="A87" s="6" t="s">
        <v>264</v>
      </c>
      <c r="B87" s="136"/>
    </row>
    <row r="88" spans="1:2" x14ac:dyDescent="0.2">
      <c r="A88" s="6" t="s">
        <v>263</v>
      </c>
      <c r="B88" s="136"/>
    </row>
    <row r="89" spans="1:2" x14ac:dyDescent="0.2">
      <c r="A89" s="6" t="s">
        <v>262</v>
      </c>
      <c r="B89" s="136"/>
    </row>
    <row r="90" spans="1:2" x14ac:dyDescent="0.2">
      <c r="A90" s="6" t="s">
        <v>261</v>
      </c>
      <c r="B90" s="136"/>
    </row>
    <row r="91" spans="1:2" x14ac:dyDescent="0.2">
      <c r="A91" s="6" t="s">
        <v>260</v>
      </c>
      <c r="B91" s="136"/>
    </row>
    <row r="92" spans="1:2" x14ac:dyDescent="0.2">
      <c r="A92" s="2" t="s">
        <v>259</v>
      </c>
      <c r="B92" s="136"/>
    </row>
    <row r="93" spans="1:2" x14ac:dyDescent="0.2">
      <c r="A93" s="2" t="s">
        <v>258</v>
      </c>
      <c r="B93" s="136"/>
    </row>
    <row r="94" spans="1:2" x14ac:dyDescent="0.2">
      <c r="A94" s="6" t="s">
        <v>257</v>
      </c>
      <c r="B94" s="136"/>
    </row>
    <row r="95" spans="1:2" x14ac:dyDescent="0.2">
      <c r="A95" s="6" t="s">
        <v>256</v>
      </c>
      <c r="B95" s="136"/>
    </row>
    <row r="96" spans="1:2" x14ac:dyDescent="0.2">
      <c r="B96" s="136"/>
    </row>
    <row r="97" spans="1:1" x14ac:dyDescent="0.2">
      <c r="A97" s="2" t="s">
        <v>255</v>
      </c>
    </row>
    <row r="98" spans="1:1" x14ac:dyDescent="0.2">
      <c r="A98" s="2" t="s">
        <v>254</v>
      </c>
    </row>
    <row r="99" spans="1:1" x14ac:dyDescent="0.2">
      <c r="A99" s="93" t="s">
        <v>253</v>
      </c>
    </row>
    <row r="101" spans="1:1" ht="14" customHeight="1" x14ac:dyDescent="0.2">
      <c r="A101" s="2" t="s">
        <v>4</v>
      </c>
    </row>
    <row r="102" spans="1:1" ht="6" customHeight="1" x14ac:dyDescent="0.2"/>
    <row r="103" spans="1:1" x14ac:dyDescent="0.2">
      <c r="A103" s="2" t="s">
        <v>3</v>
      </c>
    </row>
    <row r="105" spans="1:1" x14ac:dyDescent="0.2">
      <c r="A105" s="3"/>
    </row>
    <row r="106" spans="1:1" x14ac:dyDescent="0.2">
      <c r="A106" s="3"/>
    </row>
    <row r="107" spans="1:1" x14ac:dyDescent="0.2">
      <c r="A107" s="3"/>
    </row>
  </sheetData>
  <mergeCells count="8">
    <mergeCell ref="C6:D6"/>
    <mergeCell ref="E6:H6"/>
    <mergeCell ref="J6:M6"/>
    <mergeCell ref="A2:M2"/>
    <mergeCell ref="A3:M3"/>
    <mergeCell ref="A4:L4"/>
    <mergeCell ref="C5:H5"/>
    <mergeCell ref="I5:M5"/>
  </mergeCells>
  <hyperlinks>
    <hyperlink ref="A73" r:id="rId1" display="student loans. For more information, see &quot;How does the 2020 CARES Act affect BEA's estimate of personal interest payments?&quot;." xr:uid="{3030AA32-B30B-C141-B146-87EC34E10C16}"/>
    <hyperlink ref="A80" r:id="rId2" display="exhausted all available regular and extended unemployment benefits.  For more information, see &quot;How will the expansion of unemployment benefits in response to " xr:uid="{DFAA7E67-0567-6F4C-AEB6-0DA82864E2EA}"/>
    <hyperlink ref="A75" r:id="rId3" display="      funding to reimburse private lending institutions for the costs of administering these loans. For more information, see &quot;How does the Paycheck Protection Program of 2020 impact the national income" xr:uid="{EAF6BA1B-D2C2-1E42-8FD3-931C0576480C}"/>
    <hyperlink ref="A76" r:id="rId4" display="     and product accounts (NIPAs)?&quot;." xr:uid="{3C099EAD-9B63-7545-B3F1-E38C0CEC1BC3}"/>
    <hyperlink ref="A78" r:id="rId5" display="     &quot;How are the economic impact payments for individuals authorized by the CARES Act of 2020 recorded in the NIPAs?&quot;." xr:uid="{31E6E127-00AC-EB4E-95F5-186BCD95848B}"/>
    <hyperlink ref="A99" r:id="rId6" xr:uid="{E102D33F-8BA3-A144-B879-EFA3E259546D}"/>
  </hyperlinks>
  <pageMargins left="0.7" right="0.7" top="0.75" bottom="0.75" header="0.3" footer="0.3"/>
  <pageSetup paperSize="5" orientation="portrait" horizontalDpi="1200" verticalDpi="1200" r:id="rId7"/>
  <customProperties>
    <customPr name="SourceTableID" r:id="rId8"/>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0D344-8EE1-C746-84BB-91C8AD2B7E54}">
  <dimension ref="A1:O113"/>
  <sheetViews>
    <sheetView topLeftCell="A32" zoomScale="107" zoomScaleNormal="80" workbookViewId="0">
      <selection activeCell="I60" sqref="I60"/>
    </sheetView>
  </sheetViews>
  <sheetFormatPr baseColWidth="10" defaultColWidth="8.83203125" defaultRowHeight="15" x14ac:dyDescent="0.2"/>
  <cols>
    <col min="1" max="1" width="9.5" style="2" customWidth="1"/>
    <col min="2" max="2" width="62.5" style="2" customWidth="1"/>
    <col min="3" max="7" width="10.1640625" style="2" bestFit="1" customWidth="1"/>
    <col min="8" max="11" width="8.83203125" style="2"/>
    <col min="12" max="12" width="9.83203125" style="2" bestFit="1" customWidth="1"/>
    <col min="13" max="16384" width="8.83203125" style="2"/>
  </cols>
  <sheetData>
    <row r="1" spans="1:15" x14ac:dyDescent="0.2">
      <c r="L1" s="63"/>
      <c r="M1" s="63" t="s">
        <v>252</v>
      </c>
      <c r="N1" s="62"/>
    </row>
    <row r="2" spans="1:15" x14ac:dyDescent="0.2">
      <c r="A2" s="211" t="s">
        <v>251</v>
      </c>
      <c r="B2" s="211"/>
      <c r="C2" s="211"/>
      <c r="D2" s="211"/>
      <c r="E2" s="211"/>
      <c r="F2" s="211"/>
      <c r="G2" s="211"/>
      <c r="H2" s="211"/>
      <c r="I2" s="211"/>
      <c r="J2" s="211"/>
      <c r="K2" s="211"/>
      <c r="L2" s="211"/>
      <c r="M2" s="211"/>
    </row>
    <row r="3" spans="1:15" x14ac:dyDescent="0.2">
      <c r="A3" s="211" t="s">
        <v>98</v>
      </c>
      <c r="B3" s="211"/>
      <c r="C3" s="211"/>
      <c r="D3" s="211"/>
      <c r="E3" s="211"/>
      <c r="F3" s="211"/>
      <c r="G3" s="211"/>
      <c r="H3" s="211"/>
      <c r="I3" s="211"/>
      <c r="J3" s="211"/>
      <c r="K3" s="211"/>
      <c r="L3" s="211"/>
      <c r="M3" s="211"/>
    </row>
    <row r="4" spans="1:15" ht="16" thickBot="1" x14ac:dyDescent="0.25">
      <c r="A4" s="211"/>
      <c r="B4" s="211"/>
      <c r="C4" s="211"/>
      <c r="D4" s="211"/>
      <c r="E4" s="211"/>
      <c r="F4" s="211"/>
      <c r="G4" s="211"/>
      <c r="H4" s="211"/>
      <c r="I4" s="211"/>
      <c r="J4" s="211"/>
      <c r="K4" s="211"/>
      <c r="L4" s="211"/>
    </row>
    <row r="5" spans="1:15" x14ac:dyDescent="0.2">
      <c r="A5" s="61"/>
      <c r="B5" s="60"/>
      <c r="C5" s="212" t="s">
        <v>49</v>
      </c>
      <c r="D5" s="213"/>
      <c r="E5" s="213"/>
      <c r="F5" s="213"/>
      <c r="G5" s="213"/>
      <c r="H5" s="213"/>
      <c r="I5" s="212" t="s">
        <v>250</v>
      </c>
      <c r="J5" s="213"/>
      <c r="K5" s="213"/>
      <c r="L5" s="213"/>
      <c r="M5" s="214"/>
    </row>
    <row r="6" spans="1:15" x14ac:dyDescent="0.2">
      <c r="A6" s="59" t="s">
        <v>47</v>
      </c>
      <c r="B6" s="19"/>
      <c r="C6" s="224">
        <v>2020</v>
      </c>
      <c r="D6" s="225"/>
      <c r="E6" s="226">
        <v>2021</v>
      </c>
      <c r="F6" s="225"/>
      <c r="G6" s="225"/>
      <c r="H6" s="227"/>
      <c r="I6" s="184">
        <v>2020</v>
      </c>
      <c r="J6" s="223">
        <v>2021</v>
      </c>
      <c r="K6" s="208"/>
      <c r="L6" s="208"/>
      <c r="M6" s="209"/>
      <c r="O6" s="8"/>
    </row>
    <row r="7" spans="1:15" ht="16" thickBot="1" x14ac:dyDescent="0.25">
      <c r="A7" s="183"/>
      <c r="B7" s="182"/>
      <c r="C7" s="181" t="s">
        <v>247</v>
      </c>
      <c r="D7" s="180" t="s">
        <v>246</v>
      </c>
      <c r="E7" s="180" t="s">
        <v>249</v>
      </c>
      <c r="F7" s="179" t="s">
        <v>248</v>
      </c>
      <c r="G7" s="178" t="s">
        <v>247</v>
      </c>
      <c r="H7" s="177" t="s">
        <v>246</v>
      </c>
      <c r="I7" s="175" t="s">
        <v>246</v>
      </c>
      <c r="J7" s="131" t="s">
        <v>249</v>
      </c>
      <c r="K7" s="176" t="s">
        <v>248</v>
      </c>
      <c r="L7" s="175" t="s">
        <v>247</v>
      </c>
      <c r="M7" s="130" t="s">
        <v>246</v>
      </c>
    </row>
    <row r="8" spans="1:15" x14ac:dyDescent="0.2">
      <c r="A8" s="174">
        <v>1</v>
      </c>
      <c r="B8" s="167" t="s">
        <v>184</v>
      </c>
      <c r="C8" s="173">
        <v>3690.5</v>
      </c>
      <c r="D8" s="126">
        <v>3815.1</v>
      </c>
      <c r="E8" s="129">
        <v>3982.6</v>
      </c>
      <c r="F8" s="126">
        <v>4177.8</v>
      </c>
      <c r="G8" s="129">
        <v>4324.8</v>
      </c>
      <c r="H8" s="125">
        <v>4446.3999999999996</v>
      </c>
      <c r="I8" s="173">
        <v>124.7</v>
      </c>
      <c r="J8" s="126">
        <v>167.4</v>
      </c>
      <c r="K8" s="129">
        <v>195.2</v>
      </c>
      <c r="L8" s="126">
        <v>147</v>
      </c>
      <c r="M8" s="125">
        <v>121.7</v>
      </c>
    </row>
    <row r="9" spans="1:15" x14ac:dyDescent="0.2">
      <c r="A9" s="140" t="s">
        <v>245</v>
      </c>
      <c r="B9" s="171" t="s">
        <v>244</v>
      </c>
      <c r="C9" s="159">
        <v>2051.8000000000002</v>
      </c>
      <c r="D9" s="107">
        <v>2147</v>
      </c>
      <c r="E9" s="106">
        <v>2294</v>
      </c>
      <c r="F9" s="107">
        <v>2428.3000000000002</v>
      </c>
      <c r="G9" s="106">
        <v>2525</v>
      </c>
      <c r="H9" s="105">
        <v>2606.6999999999998</v>
      </c>
      <c r="I9" s="159">
        <v>95.2</v>
      </c>
      <c r="J9" s="107">
        <v>146.9</v>
      </c>
      <c r="K9" s="106">
        <v>134.30000000000001</v>
      </c>
      <c r="L9" s="107">
        <v>96.7</v>
      </c>
      <c r="M9" s="105">
        <v>81.7</v>
      </c>
    </row>
    <row r="10" spans="1:15" x14ac:dyDescent="0.2">
      <c r="A10" s="152" t="s">
        <v>243</v>
      </c>
      <c r="B10" s="67" t="s">
        <v>242</v>
      </c>
      <c r="C10" s="150">
        <v>1662.2</v>
      </c>
      <c r="D10" s="102">
        <v>1736.9</v>
      </c>
      <c r="E10" s="89">
        <v>1851.9</v>
      </c>
      <c r="F10" s="102">
        <v>1946.1</v>
      </c>
      <c r="G10" s="89">
        <v>2036</v>
      </c>
      <c r="H10" s="101">
        <v>2115.8000000000002</v>
      </c>
      <c r="I10" s="150">
        <v>74.8</v>
      </c>
      <c r="J10" s="102">
        <v>115</v>
      </c>
      <c r="K10" s="89">
        <v>94.1</v>
      </c>
      <c r="L10" s="102">
        <v>89.9</v>
      </c>
      <c r="M10" s="101">
        <v>79.900000000000006</v>
      </c>
    </row>
    <row r="11" spans="1:15" x14ac:dyDescent="0.2">
      <c r="A11" s="149" t="s">
        <v>241</v>
      </c>
      <c r="B11" s="68" t="s">
        <v>240</v>
      </c>
      <c r="C11" s="147">
        <v>151.30000000000001</v>
      </c>
      <c r="D11" s="86">
        <v>156.6</v>
      </c>
      <c r="E11" s="85">
        <v>166.2</v>
      </c>
      <c r="F11" s="86">
        <v>177.8</v>
      </c>
      <c r="G11" s="85">
        <v>172.9</v>
      </c>
      <c r="H11" s="100">
        <v>178.3</v>
      </c>
      <c r="I11" s="147">
        <v>5.3</v>
      </c>
      <c r="J11" s="86">
        <v>9.6</v>
      </c>
      <c r="K11" s="85">
        <v>11.6</v>
      </c>
      <c r="L11" s="86">
        <v>-4.9000000000000004</v>
      </c>
      <c r="M11" s="100">
        <v>5.4</v>
      </c>
    </row>
    <row r="12" spans="1:15" x14ac:dyDescent="0.2">
      <c r="A12" s="152"/>
      <c r="B12" s="79" t="s">
        <v>233</v>
      </c>
      <c r="C12" s="156"/>
      <c r="D12" s="111"/>
      <c r="E12" s="110"/>
      <c r="F12" s="111"/>
      <c r="G12" s="110"/>
      <c r="H12" s="109"/>
      <c r="I12" s="156"/>
      <c r="J12" s="111"/>
      <c r="K12" s="110"/>
      <c r="L12" s="111"/>
      <c r="M12" s="109"/>
    </row>
    <row r="13" spans="1:15" ht="17" x14ac:dyDescent="0.2">
      <c r="A13" s="152">
        <v>5</v>
      </c>
      <c r="B13" s="67" t="s">
        <v>239</v>
      </c>
      <c r="C13" s="150">
        <v>-16.2</v>
      </c>
      <c r="D13" s="102">
        <v>-16.2</v>
      </c>
      <c r="E13" s="89">
        <v>0</v>
      </c>
      <c r="F13" s="102">
        <v>0</v>
      </c>
      <c r="G13" s="89">
        <v>0</v>
      </c>
      <c r="H13" s="101">
        <v>0</v>
      </c>
      <c r="I13" s="89">
        <v>0</v>
      </c>
      <c r="J13" s="102">
        <v>16.2</v>
      </c>
      <c r="K13" s="89">
        <v>0</v>
      </c>
      <c r="L13" s="102">
        <v>0</v>
      </c>
      <c r="M13" s="101">
        <v>0</v>
      </c>
    </row>
    <row r="14" spans="1:15" x14ac:dyDescent="0.2">
      <c r="A14" s="149">
        <v>6</v>
      </c>
      <c r="B14" s="68" t="s">
        <v>238</v>
      </c>
      <c r="C14" s="147">
        <v>211.7</v>
      </c>
      <c r="D14" s="86">
        <v>225.1</v>
      </c>
      <c r="E14" s="85">
        <v>246.4</v>
      </c>
      <c r="F14" s="86">
        <v>275.10000000000002</v>
      </c>
      <c r="G14" s="85">
        <v>285.89999999999998</v>
      </c>
      <c r="H14" s="100">
        <v>281.2</v>
      </c>
      <c r="I14" s="147">
        <v>13.4</v>
      </c>
      <c r="J14" s="86">
        <v>21.3</v>
      </c>
      <c r="K14" s="85">
        <v>28.6</v>
      </c>
      <c r="L14" s="86">
        <v>10.8</v>
      </c>
      <c r="M14" s="100">
        <v>-4.7</v>
      </c>
    </row>
    <row r="15" spans="1:15" x14ac:dyDescent="0.2">
      <c r="A15" s="152">
        <v>7</v>
      </c>
      <c r="B15" s="67" t="s">
        <v>237</v>
      </c>
      <c r="C15" s="150">
        <v>26.6</v>
      </c>
      <c r="D15" s="102">
        <v>28.3</v>
      </c>
      <c r="E15" s="89">
        <v>29.4</v>
      </c>
      <c r="F15" s="102">
        <v>29.3</v>
      </c>
      <c r="G15" s="89">
        <v>30.3</v>
      </c>
      <c r="H15" s="101">
        <v>31.4</v>
      </c>
      <c r="I15" s="150">
        <v>1.7</v>
      </c>
      <c r="J15" s="102">
        <v>1.1000000000000001</v>
      </c>
      <c r="K15" s="89">
        <v>-0.1</v>
      </c>
      <c r="L15" s="102">
        <v>0.9</v>
      </c>
      <c r="M15" s="101">
        <v>1.1000000000000001</v>
      </c>
    </row>
    <row r="16" spans="1:15" x14ac:dyDescent="0.2">
      <c r="A16" s="140">
        <v>8</v>
      </c>
      <c r="B16" s="171" t="s">
        <v>236</v>
      </c>
      <c r="C16" s="159">
        <v>1443.8</v>
      </c>
      <c r="D16" s="107">
        <v>1486</v>
      </c>
      <c r="E16" s="106">
        <v>1517.9</v>
      </c>
      <c r="F16" s="107">
        <v>1555.7</v>
      </c>
      <c r="G16" s="106">
        <v>1594.4</v>
      </c>
      <c r="H16" s="105">
        <v>1630.1</v>
      </c>
      <c r="I16" s="159">
        <v>42.2</v>
      </c>
      <c r="J16" s="107">
        <v>31.9</v>
      </c>
      <c r="K16" s="106">
        <v>37.799999999999997</v>
      </c>
      <c r="L16" s="107">
        <v>38.700000000000003</v>
      </c>
      <c r="M16" s="105">
        <v>35.700000000000003</v>
      </c>
    </row>
    <row r="17" spans="1:13" x14ac:dyDescent="0.2">
      <c r="A17" s="158">
        <v>9</v>
      </c>
      <c r="B17" s="172" t="s">
        <v>235</v>
      </c>
      <c r="C17" s="156">
        <v>132.4</v>
      </c>
      <c r="D17" s="111">
        <v>116.3</v>
      </c>
      <c r="E17" s="110">
        <v>109.5</v>
      </c>
      <c r="F17" s="111">
        <v>139</v>
      </c>
      <c r="G17" s="110">
        <v>150.1</v>
      </c>
      <c r="H17" s="109">
        <v>153.19999999999999</v>
      </c>
      <c r="I17" s="156">
        <v>-16.100000000000001</v>
      </c>
      <c r="J17" s="111">
        <v>-6.8</v>
      </c>
      <c r="K17" s="110">
        <v>29.5</v>
      </c>
      <c r="L17" s="111">
        <v>11</v>
      </c>
      <c r="M17" s="109">
        <v>3.1</v>
      </c>
    </row>
    <row r="18" spans="1:13" x14ac:dyDescent="0.2">
      <c r="A18" s="149">
        <v>10</v>
      </c>
      <c r="B18" s="68" t="s">
        <v>234</v>
      </c>
      <c r="C18" s="147">
        <v>19.5</v>
      </c>
      <c r="D18" s="86">
        <v>20.3</v>
      </c>
      <c r="E18" s="85">
        <v>20.5</v>
      </c>
      <c r="F18" s="86">
        <v>21.9</v>
      </c>
      <c r="G18" s="85">
        <v>20.6</v>
      </c>
      <c r="H18" s="100">
        <v>20.8</v>
      </c>
      <c r="I18" s="147">
        <v>0.8</v>
      </c>
      <c r="J18" s="86">
        <v>0.2</v>
      </c>
      <c r="K18" s="85">
        <v>1.4</v>
      </c>
      <c r="L18" s="86">
        <v>-1.2</v>
      </c>
      <c r="M18" s="100">
        <v>0.2</v>
      </c>
    </row>
    <row r="19" spans="1:13" x14ac:dyDescent="0.2">
      <c r="A19" s="152"/>
      <c r="B19" s="79" t="s">
        <v>233</v>
      </c>
      <c r="C19" s="156"/>
      <c r="D19" s="111"/>
      <c r="E19" s="110"/>
      <c r="F19" s="111"/>
      <c r="G19" s="110"/>
      <c r="H19" s="109"/>
      <c r="I19" s="156"/>
      <c r="J19" s="111"/>
      <c r="K19" s="110"/>
      <c r="L19" s="111"/>
      <c r="M19" s="109"/>
    </row>
    <row r="20" spans="1:13" ht="17" x14ac:dyDescent="0.2">
      <c r="A20" s="152">
        <v>11</v>
      </c>
      <c r="B20" s="67" t="s">
        <v>232</v>
      </c>
      <c r="C20" s="150">
        <v>-37.799999999999997</v>
      </c>
      <c r="D20" s="102">
        <v>-37.799999999999997</v>
      </c>
      <c r="E20" s="89">
        <v>-37.799999999999997</v>
      </c>
      <c r="F20" s="102">
        <v>-37.799999999999997</v>
      </c>
      <c r="G20" s="89">
        <v>-37.799999999999997</v>
      </c>
      <c r="H20" s="101">
        <v>-37.799999999999997</v>
      </c>
      <c r="I20" s="150">
        <v>0</v>
      </c>
      <c r="J20" s="102">
        <v>0</v>
      </c>
      <c r="K20" s="89">
        <v>0</v>
      </c>
      <c r="L20" s="102">
        <v>0</v>
      </c>
      <c r="M20" s="101">
        <v>0</v>
      </c>
    </row>
    <row r="21" spans="1:13" x14ac:dyDescent="0.2">
      <c r="A21" s="149">
        <v>12</v>
      </c>
      <c r="B21" s="68" t="s">
        <v>231</v>
      </c>
      <c r="C21" s="147">
        <v>108.5</v>
      </c>
      <c r="D21" s="86">
        <v>91.6</v>
      </c>
      <c r="E21" s="85">
        <v>84.3</v>
      </c>
      <c r="F21" s="86">
        <v>111.9</v>
      </c>
      <c r="G21" s="85">
        <v>123.6</v>
      </c>
      <c r="H21" s="100">
        <v>126.2</v>
      </c>
      <c r="I21" s="147">
        <v>-16.899999999999999</v>
      </c>
      <c r="J21" s="86">
        <v>-7.3</v>
      </c>
      <c r="K21" s="85">
        <v>27.6</v>
      </c>
      <c r="L21" s="86">
        <v>11.7</v>
      </c>
      <c r="M21" s="100">
        <v>2.6</v>
      </c>
    </row>
    <row r="22" spans="1:13" x14ac:dyDescent="0.2">
      <c r="A22" s="152">
        <v>13</v>
      </c>
      <c r="B22" s="67" t="s">
        <v>230</v>
      </c>
      <c r="C22" s="150">
        <v>4.3</v>
      </c>
      <c r="D22" s="102">
        <v>4.4000000000000004</v>
      </c>
      <c r="E22" s="89">
        <v>4.8</v>
      </c>
      <c r="F22" s="102">
        <v>5.2</v>
      </c>
      <c r="G22" s="89">
        <v>5.9</v>
      </c>
      <c r="H22" s="101">
        <v>6.2</v>
      </c>
      <c r="I22" s="150">
        <v>0.1</v>
      </c>
      <c r="J22" s="102">
        <v>0.4</v>
      </c>
      <c r="K22" s="89">
        <v>0.4</v>
      </c>
      <c r="L22" s="102">
        <v>0.6</v>
      </c>
      <c r="M22" s="101">
        <v>0.4</v>
      </c>
    </row>
    <row r="23" spans="1:13" x14ac:dyDescent="0.2">
      <c r="A23" s="140">
        <v>14</v>
      </c>
      <c r="B23" s="171" t="s">
        <v>229</v>
      </c>
      <c r="C23" s="159">
        <v>62.6</v>
      </c>
      <c r="D23" s="107">
        <v>66.599999999999994</v>
      </c>
      <c r="E23" s="106">
        <v>62.8</v>
      </c>
      <c r="F23" s="107">
        <v>56.7</v>
      </c>
      <c r="G23" s="106">
        <v>55.6</v>
      </c>
      <c r="H23" s="105">
        <v>57.5</v>
      </c>
      <c r="I23" s="159">
        <v>4</v>
      </c>
      <c r="J23" s="107">
        <v>-3.9</v>
      </c>
      <c r="K23" s="106">
        <v>-6.1</v>
      </c>
      <c r="L23" s="107">
        <v>-1.1000000000000001</v>
      </c>
      <c r="M23" s="105">
        <v>1.9</v>
      </c>
    </row>
    <row r="24" spans="1:13" x14ac:dyDescent="0.2">
      <c r="A24" s="152">
        <v>15</v>
      </c>
      <c r="B24" s="67" t="s">
        <v>228</v>
      </c>
      <c r="C24" s="150">
        <v>40.5</v>
      </c>
      <c r="D24" s="102">
        <v>43.1</v>
      </c>
      <c r="E24" s="89">
        <v>36.1</v>
      </c>
      <c r="F24" s="102">
        <v>33.9</v>
      </c>
      <c r="G24" s="89">
        <v>33.1</v>
      </c>
      <c r="H24" s="101">
        <v>33.1</v>
      </c>
      <c r="I24" s="150">
        <v>2.5</v>
      </c>
      <c r="J24" s="102">
        <v>-7</v>
      </c>
      <c r="K24" s="89">
        <v>-2.2000000000000002</v>
      </c>
      <c r="L24" s="102">
        <v>-0.8</v>
      </c>
      <c r="M24" s="101">
        <v>0.1</v>
      </c>
    </row>
    <row r="25" spans="1:13" x14ac:dyDescent="0.2">
      <c r="A25" s="149">
        <v>16</v>
      </c>
      <c r="B25" s="68" t="s">
        <v>227</v>
      </c>
      <c r="C25" s="147">
        <v>20.5</v>
      </c>
      <c r="D25" s="86">
        <v>20.5</v>
      </c>
      <c r="E25" s="85">
        <v>20.6</v>
      </c>
      <c r="F25" s="86">
        <v>20.9</v>
      </c>
      <c r="G25" s="85">
        <v>21.1</v>
      </c>
      <c r="H25" s="100">
        <v>21.2</v>
      </c>
      <c r="I25" s="147">
        <v>0</v>
      </c>
      <c r="J25" s="86">
        <v>0.1</v>
      </c>
      <c r="K25" s="85">
        <v>0.2</v>
      </c>
      <c r="L25" s="86">
        <v>0.2</v>
      </c>
      <c r="M25" s="100">
        <v>0.1</v>
      </c>
    </row>
    <row r="26" spans="1:13" x14ac:dyDescent="0.2">
      <c r="A26" s="152">
        <v>17</v>
      </c>
      <c r="B26" s="67" t="s">
        <v>226</v>
      </c>
      <c r="C26" s="150">
        <v>1.7</v>
      </c>
      <c r="D26" s="102">
        <v>3.1</v>
      </c>
      <c r="E26" s="89">
        <v>6.1</v>
      </c>
      <c r="F26" s="102">
        <v>2</v>
      </c>
      <c r="G26" s="89">
        <v>1.4</v>
      </c>
      <c r="H26" s="101">
        <v>3.1</v>
      </c>
      <c r="I26" s="150">
        <v>1.4</v>
      </c>
      <c r="J26" s="102">
        <v>3</v>
      </c>
      <c r="K26" s="89">
        <v>-4.0999999999999996</v>
      </c>
      <c r="L26" s="102">
        <v>-0.5</v>
      </c>
      <c r="M26" s="101">
        <v>1.7</v>
      </c>
    </row>
    <row r="27" spans="1:13" x14ac:dyDescent="0.2">
      <c r="A27" s="140">
        <v>18</v>
      </c>
      <c r="B27" s="171" t="s">
        <v>225</v>
      </c>
      <c r="C27" s="159">
        <v>-0.2</v>
      </c>
      <c r="D27" s="107">
        <v>-0.8</v>
      </c>
      <c r="E27" s="106">
        <v>-1.6</v>
      </c>
      <c r="F27" s="107">
        <v>-1.9</v>
      </c>
      <c r="G27" s="106">
        <v>-0.3</v>
      </c>
      <c r="H27" s="105">
        <v>-1</v>
      </c>
      <c r="I27" s="159">
        <v>-0.6</v>
      </c>
      <c r="J27" s="107">
        <v>-0.8</v>
      </c>
      <c r="K27" s="106">
        <v>-0.3</v>
      </c>
      <c r="L27" s="107">
        <v>1.6</v>
      </c>
      <c r="M27" s="105">
        <v>-0.8</v>
      </c>
    </row>
    <row r="28" spans="1:13" x14ac:dyDescent="0.2">
      <c r="A28" s="162">
        <v>19</v>
      </c>
      <c r="B28" s="161" t="s">
        <v>181</v>
      </c>
      <c r="C28" s="156">
        <v>7206.8</v>
      </c>
      <c r="D28" s="111">
        <v>5955.2</v>
      </c>
      <c r="E28" s="110">
        <v>8071.4</v>
      </c>
      <c r="F28" s="111">
        <v>7490.5</v>
      </c>
      <c r="G28" s="110">
        <v>6560.4</v>
      </c>
      <c r="H28" s="109">
        <v>5963.5</v>
      </c>
      <c r="I28" s="156">
        <v>-1251.5999999999999</v>
      </c>
      <c r="J28" s="111">
        <v>2116.1999999999998</v>
      </c>
      <c r="K28" s="110">
        <v>-580.9</v>
      </c>
      <c r="L28" s="111">
        <v>-930.1</v>
      </c>
      <c r="M28" s="109">
        <v>-596.9</v>
      </c>
    </row>
    <row r="29" spans="1:13" x14ac:dyDescent="0.2">
      <c r="A29" s="169">
        <v>20</v>
      </c>
      <c r="B29" s="168" t="s">
        <v>224</v>
      </c>
      <c r="C29" s="159">
        <v>1169.4000000000001</v>
      </c>
      <c r="D29" s="107">
        <v>1164.0999999999999</v>
      </c>
      <c r="E29" s="106">
        <v>1219.9000000000001</v>
      </c>
      <c r="F29" s="107">
        <v>1208.0999999999999</v>
      </c>
      <c r="G29" s="106">
        <v>1196.0999999999999</v>
      </c>
      <c r="H29" s="105">
        <v>1195.5999999999999</v>
      </c>
      <c r="I29" s="159">
        <v>-5.4</v>
      </c>
      <c r="J29" s="107">
        <v>55.9</v>
      </c>
      <c r="K29" s="106">
        <v>-11.8</v>
      </c>
      <c r="L29" s="107">
        <v>-12</v>
      </c>
      <c r="M29" s="105">
        <v>-0.5</v>
      </c>
    </row>
    <row r="30" spans="1:13" x14ac:dyDescent="0.2">
      <c r="A30" s="162"/>
      <c r="B30" s="170" t="s">
        <v>223</v>
      </c>
      <c r="C30" s="156"/>
      <c r="D30" s="111"/>
      <c r="E30" s="110"/>
      <c r="F30" s="111"/>
      <c r="G30" s="110"/>
      <c r="H30" s="109"/>
      <c r="I30" s="156"/>
      <c r="J30" s="111"/>
      <c r="K30" s="110"/>
      <c r="L30" s="111"/>
      <c r="M30" s="109"/>
    </row>
    <row r="31" spans="1:13" ht="17" x14ac:dyDescent="0.2">
      <c r="A31" s="164">
        <v>21</v>
      </c>
      <c r="B31" s="73" t="s">
        <v>222</v>
      </c>
      <c r="C31" s="150">
        <v>14.6</v>
      </c>
      <c r="D31" s="102">
        <v>3.7</v>
      </c>
      <c r="E31" s="89">
        <v>44.8</v>
      </c>
      <c r="F31" s="102">
        <v>23.9</v>
      </c>
      <c r="G31" s="89">
        <v>0</v>
      </c>
      <c r="H31" s="101">
        <v>0</v>
      </c>
      <c r="I31" s="102">
        <v>-11</v>
      </c>
      <c r="J31" s="102">
        <v>41.2</v>
      </c>
      <c r="K31" s="89">
        <v>-20.9</v>
      </c>
      <c r="L31" s="102">
        <v>-23.9</v>
      </c>
      <c r="M31" s="101">
        <v>0</v>
      </c>
    </row>
    <row r="32" spans="1:13" x14ac:dyDescent="0.2">
      <c r="A32" s="169">
        <v>22</v>
      </c>
      <c r="B32" s="168" t="s">
        <v>221</v>
      </c>
      <c r="C32" s="159">
        <v>4295.3999999999996</v>
      </c>
      <c r="D32" s="107">
        <v>3660.9</v>
      </c>
      <c r="E32" s="106">
        <v>5945.2</v>
      </c>
      <c r="F32" s="107">
        <v>5081.5</v>
      </c>
      <c r="G32" s="106">
        <v>4298.2</v>
      </c>
      <c r="H32" s="105">
        <v>3921.7</v>
      </c>
      <c r="I32" s="159">
        <v>-634.5</v>
      </c>
      <c r="J32" s="107">
        <v>2284.4</v>
      </c>
      <c r="K32" s="106">
        <v>-863.7</v>
      </c>
      <c r="L32" s="107">
        <v>-783.4</v>
      </c>
      <c r="M32" s="105">
        <v>-376.5</v>
      </c>
    </row>
    <row r="33" spans="1:13" x14ac:dyDescent="0.2">
      <c r="A33" s="164">
        <v>23</v>
      </c>
      <c r="B33" s="73" t="s">
        <v>220</v>
      </c>
      <c r="C33" s="150">
        <v>3503.3</v>
      </c>
      <c r="D33" s="102">
        <v>2867.3</v>
      </c>
      <c r="E33" s="89">
        <v>5107.3999999999996</v>
      </c>
      <c r="F33" s="102">
        <v>3401.7</v>
      </c>
      <c r="G33" s="89">
        <v>3164.7</v>
      </c>
      <c r="H33" s="101">
        <v>2964</v>
      </c>
      <c r="I33" s="150">
        <v>-636</v>
      </c>
      <c r="J33" s="102">
        <v>2240</v>
      </c>
      <c r="K33" s="89">
        <v>-1705.7</v>
      </c>
      <c r="L33" s="102">
        <v>-237</v>
      </c>
      <c r="M33" s="101">
        <v>-200.7</v>
      </c>
    </row>
    <row r="34" spans="1:13" x14ac:dyDescent="0.2">
      <c r="A34" s="163">
        <v>24</v>
      </c>
      <c r="B34" s="80" t="s">
        <v>219</v>
      </c>
      <c r="C34" s="147">
        <v>3468.3</v>
      </c>
      <c r="D34" s="86">
        <v>2839.1</v>
      </c>
      <c r="E34" s="85">
        <v>5070.6000000000004</v>
      </c>
      <c r="F34" s="86">
        <v>3372.3</v>
      </c>
      <c r="G34" s="85">
        <v>3136.3</v>
      </c>
      <c r="H34" s="100">
        <v>2936.3</v>
      </c>
      <c r="I34" s="147">
        <v>-629.1</v>
      </c>
      <c r="J34" s="86">
        <v>2231.4</v>
      </c>
      <c r="K34" s="85">
        <v>-1698.3</v>
      </c>
      <c r="L34" s="86">
        <v>-235.9</v>
      </c>
      <c r="M34" s="100">
        <v>-200.1</v>
      </c>
    </row>
    <row r="35" spans="1:13" x14ac:dyDescent="0.2">
      <c r="A35" s="164"/>
      <c r="B35" s="170" t="s">
        <v>218</v>
      </c>
      <c r="C35" s="150" t="s">
        <v>100</v>
      </c>
      <c r="D35" s="102" t="s">
        <v>100</v>
      </c>
      <c r="E35" s="89" t="s">
        <v>100</v>
      </c>
      <c r="F35" s="102" t="s">
        <v>100</v>
      </c>
      <c r="G35" s="89" t="s">
        <v>100</v>
      </c>
      <c r="H35" s="101" t="s">
        <v>100</v>
      </c>
      <c r="I35" s="150" t="s">
        <v>100</v>
      </c>
      <c r="J35" s="102" t="s">
        <v>100</v>
      </c>
      <c r="K35" s="89" t="s">
        <v>100</v>
      </c>
      <c r="L35" s="102" t="s">
        <v>100</v>
      </c>
      <c r="M35" s="101" t="s">
        <v>100</v>
      </c>
    </row>
    <row r="36" spans="1:13" ht="17" x14ac:dyDescent="0.2">
      <c r="A36" s="164">
        <v>25</v>
      </c>
      <c r="B36" s="73" t="s">
        <v>217</v>
      </c>
      <c r="C36" s="150">
        <v>30.2</v>
      </c>
      <c r="D36" s="102">
        <v>30.2</v>
      </c>
      <c r="E36" s="89">
        <v>34.4</v>
      </c>
      <c r="F36" s="102">
        <v>34.4</v>
      </c>
      <c r="G36" s="89">
        <v>218.9</v>
      </c>
      <c r="H36" s="101">
        <v>223.2</v>
      </c>
      <c r="I36" s="150">
        <v>0</v>
      </c>
      <c r="J36" s="102">
        <v>4.2</v>
      </c>
      <c r="K36" s="89">
        <v>0</v>
      </c>
      <c r="L36" s="102">
        <v>184.5</v>
      </c>
      <c r="M36" s="101">
        <v>4.2</v>
      </c>
    </row>
    <row r="37" spans="1:13" ht="17" x14ac:dyDescent="0.2">
      <c r="A37" s="163">
        <v>26</v>
      </c>
      <c r="B37" s="80" t="s">
        <v>216</v>
      </c>
      <c r="C37" s="147">
        <v>15.6</v>
      </c>
      <c r="D37" s="86">
        <v>5</v>
      </c>
      <c r="E37" s="85">
        <v>1933.7</v>
      </c>
      <c r="F37" s="86">
        <v>290.10000000000002</v>
      </c>
      <c r="G37" s="85">
        <v>38.9</v>
      </c>
      <c r="H37" s="100">
        <v>14.2</v>
      </c>
      <c r="I37" s="147">
        <v>-10.5</v>
      </c>
      <c r="J37" s="86">
        <v>1928.6</v>
      </c>
      <c r="K37" s="85">
        <v>-1643.6</v>
      </c>
      <c r="L37" s="86">
        <v>-251.2</v>
      </c>
      <c r="M37" s="100">
        <v>-24.7</v>
      </c>
    </row>
    <row r="38" spans="1:13" ht="17" x14ac:dyDescent="0.2">
      <c r="A38" s="164">
        <v>27</v>
      </c>
      <c r="B38" s="73" t="s">
        <v>215</v>
      </c>
      <c r="C38" s="150">
        <v>582.4</v>
      </c>
      <c r="D38" s="102">
        <v>216.6</v>
      </c>
      <c r="E38" s="89">
        <v>505</v>
      </c>
      <c r="F38" s="102">
        <v>429.7</v>
      </c>
      <c r="G38" s="89">
        <v>230.4</v>
      </c>
      <c r="H38" s="101">
        <v>8.1</v>
      </c>
      <c r="I38" s="150">
        <v>-365.8</v>
      </c>
      <c r="J38" s="102">
        <v>288.3</v>
      </c>
      <c r="K38" s="89">
        <v>-75.3</v>
      </c>
      <c r="L38" s="102">
        <v>-199.3</v>
      </c>
      <c r="M38" s="101">
        <v>-222.2</v>
      </c>
    </row>
    <row r="39" spans="1:13" ht="17" x14ac:dyDescent="0.2">
      <c r="A39" s="163">
        <v>28</v>
      </c>
      <c r="B39" s="80" t="s">
        <v>214</v>
      </c>
      <c r="C39" s="147">
        <v>14.4</v>
      </c>
      <c r="D39" s="86">
        <v>14.3</v>
      </c>
      <c r="E39" s="85">
        <v>14.2</v>
      </c>
      <c r="F39" s="86">
        <v>14.1</v>
      </c>
      <c r="G39" s="85">
        <v>14.3</v>
      </c>
      <c r="H39" s="100">
        <v>14.6</v>
      </c>
      <c r="I39" s="147">
        <v>-0.1</v>
      </c>
      <c r="J39" s="86">
        <v>-0.2</v>
      </c>
      <c r="K39" s="85">
        <v>0</v>
      </c>
      <c r="L39" s="86">
        <v>0.1</v>
      </c>
      <c r="M39" s="100">
        <v>0.3</v>
      </c>
    </row>
    <row r="40" spans="1:13" ht="17" x14ac:dyDescent="0.2">
      <c r="A40" s="164">
        <v>29</v>
      </c>
      <c r="B40" s="73" t="s">
        <v>213</v>
      </c>
      <c r="C40" s="88">
        <v>106.2</v>
      </c>
      <c r="D40" s="102">
        <v>35.9</v>
      </c>
      <c r="E40" s="89">
        <v>1.6</v>
      </c>
      <c r="F40" s="102">
        <v>0.6</v>
      </c>
      <c r="G40" s="89">
        <v>0.1</v>
      </c>
      <c r="H40" s="101">
        <v>0</v>
      </c>
      <c r="I40" s="150">
        <v>-70.400000000000006</v>
      </c>
      <c r="J40" s="102">
        <v>-34.200000000000003</v>
      </c>
      <c r="K40" s="89">
        <v>-1</v>
      </c>
      <c r="L40" s="102">
        <v>-0.5</v>
      </c>
      <c r="M40" s="101">
        <v>-0.1</v>
      </c>
    </row>
    <row r="41" spans="1:13" ht="17" x14ac:dyDescent="0.2">
      <c r="A41" s="163">
        <v>30</v>
      </c>
      <c r="B41" s="80" t="s">
        <v>212</v>
      </c>
      <c r="C41" s="147">
        <v>81.2</v>
      </c>
      <c r="D41" s="86">
        <v>24.4</v>
      </c>
      <c r="E41" s="85">
        <v>10.8</v>
      </c>
      <c r="F41" s="86">
        <v>24.7</v>
      </c>
      <c r="G41" s="85">
        <v>14</v>
      </c>
      <c r="H41" s="100">
        <v>2</v>
      </c>
      <c r="I41" s="147">
        <v>-56.8</v>
      </c>
      <c r="J41" s="86">
        <v>-13.6</v>
      </c>
      <c r="K41" s="85">
        <v>13.9</v>
      </c>
      <c r="L41" s="86">
        <v>-10.7</v>
      </c>
      <c r="M41" s="100">
        <v>-12</v>
      </c>
    </row>
    <row r="42" spans="1:13" ht="17" x14ac:dyDescent="0.2">
      <c r="A42" s="164">
        <v>31</v>
      </c>
      <c r="B42" s="73" t="s">
        <v>211</v>
      </c>
      <c r="C42" s="150">
        <v>58.4</v>
      </c>
      <c r="D42" s="102">
        <v>34.5</v>
      </c>
      <c r="E42" s="89">
        <v>42.8</v>
      </c>
      <c r="F42" s="102">
        <v>26.6</v>
      </c>
      <c r="G42" s="89">
        <v>37.4</v>
      </c>
      <c r="H42" s="101">
        <v>64.400000000000006</v>
      </c>
      <c r="I42" s="150">
        <v>-24</v>
      </c>
      <c r="J42" s="102">
        <v>8.3000000000000007</v>
      </c>
      <c r="K42" s="89">
        <v>-16.2</v>
      </c>
      <c r="L42" s="102">
        <v>10.8</v>
      </c>
      <c r="M42" s="101">
        <v>27</v>
      </c>
    </row>
    <row r="43" spans="1:13" x14ac:dyDescent="0.2">
      <c r="A43" s="163">
        <v>32</v>
      </c>
      <c r="B43" s="80" t="s">
        <v>203</v>
      </c>
      <c r="C43" s="147">
        <v>35</v>
      </c>
      <c r="D43" s="86">
        <v>28.2</v>
      </c>
      <c r="E43" s="85">
        <v>36.799999999999997</v>
      </c>
      <c r="F43" s="86">
        <v>29.4</v>
      </c>
      <c r="G43" s="85">
        <v>28.4</v>
      </c>
      <c r="H43" s="100">
        <v>27.7</v>
      </c>
      <c r="I43" s="147">
        <v>-6.8</v>
      </c>
      <c r="J43" s="86">
        <v>8.6</v>
      </c>
      <c r="K43" s="85">
        <v>-7.4</v>
      </c>
      <c r="L43" s="86">
        <v>-1</v>
      </c>
      <c r="M43" s="100">
        <v>-0.6</v>
      </c>
    </row>
    <row r="44" spans="1:13" x14ac:dyDescent="0.2">
      <c r="A44" s="164"/>
      <c r="B44" s="170" t="s">
        <v>81</v>
      </c>
      <c r="C44" s="150" t="s">
        <v>100</v>
      </c>
      <c r="D44" s="102" t="s">
        <v>100</v>
      </c>
      <c r="E44" s="89" t="s">
        <v>100</v>
      </c>
      <c r="F44" s="102" t="s">
        <v>100</v>
      </c>
      <c r="G44" s="89" t="s">
        <v>100</v>
      </c>
      <c r="H44" s="101" t="s">
        <v>100</v>
      </c>
      <c r="I44" s="150" t="s">
        <v>100</v>
      </c>
      <c r="J44" s="102" t="s">
        <v>100</v>
      </c>
      <c r="K44" s="89" t="s">
        <v>100</v>
      </c>
      <c r="L44" s="102" t="s">
        <v>100</v>
      </c>
      <c r="M44" s="101" t="s">
        <v>100</v>
      </c>
    </row>
    <row r="45" spans="1:13" ht="17" x14ac:dyDescent="0.2">
      <c r="A45" s="164">
        <v>33</v>
      </c>
      <c r="B45" s="73" t="s">
        <v>210</v>
      </c>
      <c r="C45" s="150">
        <v>0.1</v>
      </c>
      <c r="D45" s="102">
        <v>0</v>
      </c>
      <c r="E45" s="89">
        <v>8.8000000000000007</v>
      </c>
      <c r="F45" s="102">
        <v>1.3</v>
      </c>
      <c r="G45" s="89">
        <v>0.2</v>
      </c>
      <c r="H45" s="101">
        <v>0.1</v>
      </c>
      <c r="I45" s="150">
        <v>0</v>
      </c>
      <c r="J45" s="102">
        <v>8.6999999999999993</v>
      </c>
      <c r="K45" s="89">
        <v>-7.5</v>
      </c>
      <c r="L45" s="102">
        <v>-1.1000000000000001</v>
      </c>
      <c r="M45" s="101">
        <v>-0.1</v>
      </c>
    </row>
    <row r="46" spans="1:13" x14ac:dyDescent="0.2">
      <c r="A46" s="163">
        <v>34</v>
      </c>
      <c r="B46" s="80" t="s">
        <v>209</v>
      </c>
      <c r="C46" s="147">
        <v>792.1</v>
      </c>
      <c r="D46" s="86">
        <v>793.5</v>
      </c>
      <c r="E46" s="85">
        <v>837.9</v>
      </c>
      <c r="F46" s="86">
        <v>1679.9</v>
      </c>
      <c r="G46" s="85">
        <v>1133.5</v>
      </c>
      <c r="H46" s="100">
        <v>957.7</v>
      </c>
      <c r="I46" s="147">
        <v>1.5</v>
      </c>
      <c r="J46" s="86">
        <v>44.3</v>
      </c>
      <c r="K46" s="85">
        <v>842</v>
      </c>
      <c r="L46" s="86">
        <v>-546.4</v>
      </c>
      <c r="M46" s="100">
        <v>-175.8</v>
      </c>
    </row>
    <row r="47" spans="1:13" x14ac:dyDescent="0.2">
      <c r="A47" s="164">
        <v>35</v>
      </c>
      <c r="B47" s="73" t="s">
        <v>208</v>
      </c>
      <c r="C47" s="150">
        <v>738.5</v>
      </c>
      <c r="D47" s="102">
        <v>743</v>
      </c>
      <c r="E47" s="89">
        <v>781.5</v>
      </c>
      <c r="F47" s="102">
        <v>1632.2</v>
      </c>
      <c r="G47" s="89">
        <v>1057.0999999999999</v>
      </c>
      <c r="H47" s="101">
        <v>904.2</v>
      </c>
      <c r="I47" s="150">
        <v>4.5</v>
      </c>
      <c r="J47" s="102">
        <v>38.5</v>
      </c>
      <c r="K47" s="89">
        <v>850.7</v>
      </c>
      <c r="L47" s="102">
        <v>-575.1</v>
      </c>
      <c r="M47" s="101">
        <v>-152.9</v>
      </c>
    </row>
    <row r="48" spans="1:13" x14ac:dyDescent="0.2">
      <c r="A48" s="163"/>
      <c r="B48" s="166" t="s">
        <v>207</v>
      </c>
      <c r="C48" s="147" t="s">
        <v>100</v>
      </c>
      <c r="D48" s="86" t="s">
        <v>100</v>
      </c>
      <c r="E48" s="85" t="s">
        <v>100</v>
      </c>
      <c r="F48" s="86" t="s">
        <v>100</v>
      </c>
      <c r="G48" s="85" t="s">
        <v>100</v>
      </c>
      <c r="H48" s="100" t="s">
        <v>100</v>
      </c>
      <c r="I48" s="147" t="s">
        <v>100</v>
      </c>
      <c r="J48" s="86" t="s">
        <v>100</v>
      </c>
      <c r="K48" s="85" t="s">
        <v>100</v>
      </c>
      <c r="L48" s="86" t="s">
        <v>100</v>
      </c>
      <c r="M48" s="100" t="s">
        <v>100</v>
      </c>
    </row>
    <row r="49" spans="1:13" ht="17" x14ac:dyDescent="0.2">
      <c r="A49" s="163">
        <v>36</v>
      </c>
      <c r="B49" s="80" t="s">
        <v>206</v>
      </c>
      <c r="C49" s="147">
        <v>0</v>
      </c>
      <c r="D49" s="86">
        <v>0</v>
      </c>
      <c r="E49" s="85">
        <v>0</v>
      </c>
      <c r="F49" s="86">
        <v>785.9</v>
      </c>
      <c r="G49" s="85">
        <v>187.9</v>
      </c>
      <c r="H49" s="100">
        <v>9.1999999999999993</v>
      </c>
      <c r="I49" s="147">
        <v>0</v>
      </c>
      <c r="J49" s="86">
        <v>0</v>
      </c>
      <c r="K49" s="85">
        <v>785.9</v>
      </c>
      <c r="L49" s="86">
        <v>-598</v>
      </c>
      <c r="M49" s="100">
        <v>-178.7</v>
      </c>
    </row>
    <row r="50" spans="1:13" ht="17" x14ac:dyDescent="0.2">
      <c r="A50" s="164">
        <v>37</v>
      </c>
      <c r="B50" s="73" t="s">
        <v>205</v>
      </c>
      <c r="C50" s="150">
        <v>15.8</v>
      </c>
      <c r="D50" s="102">
        <v>15.2</v>
      </c>
      <c r="E50" s="89">
        <v>28.9</v>
      </c>
      <c r="F50" s="102">
        <v>67.599999999999994</v>
      </c>
      <c r="G50" s="89">
        <v>80.7</v>
      </c>
      <c r="H50" s="101">
        <v>87.2</v>
      </c>
      <c r="I50" s="150">
        <v>-0.6</v>
      </c>
      <c r="J50" s="102">
        <v>13.7</v>
      </c>
      <c r="K50" s="89">
        <v>38.700000000000003</v>
      </c>
      <c r="L50" s="102">
        <v>13.1</v>
      </c>
      <c r="M50" s="101">
        <v>6.5</v>
      </c>
    </row>
    <row r="51" spans="1:13" ht="17" x14ac:dyDescent="0.2">
      <c r="A51" s="163">
        <v>38</v>
      </c>
      <c r="B51" s="80" t="s">
        <v>204</v>
      </c>
      <c r="C51" s="147">
        <v>23.4</v>
      </c>
      <c r="D51" s="86">
        <v>13.8</v>
      </c>
      <c r="E51" s="85">
        <v>17.100000000000001</v>
      </c>
      <c r="F51" s="86">
        <v>10.6</v>
      </c>
      <c r="G51" s="85">
        <v>15</v>
      </c>
      <c r="H51" s="100">
        <v>25.8</v>
      </c>
      <c r="I51" s="147">
        <v>-9.6</v>
      </c>
      <c r="J51" s="86">
        <v>3.3</v>
      </c>
      <c r="K51" s="85">
        <v>-6.5</v>
      </c>
      <c r="L51" s="86">
        <v>4.3</v>
      </c>
      <c r="M51" s="100">
        <v>10.8</v>
      </c>
    </row>
    <row r="52" spans="1:13" x14ac:dyDescent="0.2">
      <c r="A52" s="164">
        <v>39</v>
      </c>
      <c r="B52" s="73" t="s">
        <v>203</v>
      </c>
      <c r="C52" s="150">
        <v>53.6</v>
      </c>
      <c r="D52" s="102">
        <v>50.5</v>
      </c>
      <c r="E52" s="89">
        <v>56.4</v>
      </c>
      <c r="F52" s="102">
        <v>47.7</v>
      </c>
      <c r="G52" s="89">
        <v>76.400000000000006</v>
      </c>
      <c r="H52" s="101">
        <v>53.5</v>
      </c>
      <c r="I52" s="150">
        <v>-3</v>
      </c>
      <c r="J52" s="102">
        <v>5.8</v>
      </c>
      <c r="K52" s="89">
        <v>-8.6999999999999993</v>
      </c>
      <c r="L52" s="102">
        <v>28.7</v>
      </c>
      <c r="M52" s="101">
        <v>-22.9</v>
      </c>
    </row>
    <row r="53" spans="1:13" x14ac:dyDescent="0.2">
      <c r="A53" s="169">
        <v>40</v>
      </c>
      <c r="B53" s="168" t="s">
        <v>202</v>
      </c>
      <c r="C53" s="159">
        <v>521.5</v>
      </c>
      <c r="D53" s="107">
        <v>511.7</v>
      </c>
      <c r="E53" s="106">
        <v>502.5</v>
      </c>
      <c r="F53" s="107">
        <v>503.8</v>
      </c>
      <c r="G53" s="106">
        <v>511.6</v>
      </c>
      <c r="H53" s="105">
        <v>541.5</v>
      </c>
      <c r="I53" s="159">
        <v>-9.8000000000000007</v>
      </c>
      <c r="J53" s="107">
        <v>-9.1999999999999993</v>
      </c>
      <c r="K53" s="106">
        <v>1.4</v>
      </c>
      <c r="L53" s="107">
        <v>7.7</v>
      </c>
      <c r="M53" s="105">
        <v>29.9</v>
      </c>
    </row>
    <row r="54" spans="1:13" x14ac:dyDescent="0.2">
      <c r="A54" s="162">
        <v>41</v>
      </c>
      <c r="B54" s="167" t="s">
        <v>201</v>
      </c>
      <c r="C54" s="156">
        <v>1220.5</v>
      </c>
      <c r="D54" s="111">
        <v>618.6</v>
      </c>
      <c r="E54" s="110">
        <v>403.8</v>
      </c>
      <c r="F54" s="111">
        <v>697</v>
      </c>
      <c r="G54" s="110">
        <v>554.5</v>
      </c>
      <c r="H54" s="109">
        <v>304.7</v>
      </c>
      <c r="I54" s="156">
        <v>-601.9</v>
      </c>
      <c r="J54" s="111">
        <v>-214.8</v>
      </c>
      <c r="K54" s="110">
        <v>293.2</v>
      </c>
      <c r="L54" s="111">
        <v>-142.5</v>
      </c>
      <c r="M54" s="109">
        <v>-249.8</v>
      </c>
    </row>
    <row r="55" spans="1:13" x14ac:dyDescent="0.2">
      <c r="A55" s="163"/>
      <c r="B55" s="166" t="s">
        <v>179</v>
      </c>
      <c r="C55" s="147" t="s">
        <v>100</v>
      </c>
      <c r="D55" s="86" t="s">
        <v>100</v>
      </c>
      <c r="E55" s="85" t="s">
        <v>100</v>
      </c>
      <c r="F55" s="86" t="s">
        <v>100</v>
      </c>
      <c r="G55" s="85" t="s">
        <v>100</v>
      </c>
      <c r="H55" s="100" t="s">
        <v>100</v>
      </c>
      <c r="I55" s="147" t="s">
        <v>100</v>
      </c>
      <c r="J55" s="86" t="s">
        <v>100</v>
      </c>
      <c r="K55" s="85" t="s">
        <v>100</v>
      </c>
      <c r="L55" s="86" t="s">
        <v>100</v>
      </c>
      <c r="M55" s="100" t="s">
        <v>100</v>
      </c>
    </row>
    <row r="56" spans="1:13" ht="17" x14ac:dyDescent="0.2">
      <c r="A56" s="163">
        <v>42</v>
      </c>
      <c r="B56" s="80" t="s">
        <v>200</v>
      </c>
      <c r="C56" s="147">
        <v>18.399999999999999</v>
      </c>
      <c r="D56" s="86">
        <v>46.2</v>
      </c>
      <c r="E56" s="85">
        <v>0.9</v>
      </c>
      <c r="F56" s="86">
        <v>14.3</v>
      </c>
      <c r="G56" s="85">
        <v>8.6999999999999993</v>
      </c>
      <c r="H56" s="100">
        <v>1.2</v>
      </c>
      <c r="I56" s="147">
        <v>27.8</v>
      </c>
      <c r="J56" s="86">
        <v>-45.3</v>
      </c>
      <c r="K56" s="85">
        <v>13.4</v>
      </c>
      <c r="L56" s="86">
        <v>-5.5</v>
      </c>
      <c r="M56" s="100">
        <v>-7.5</v>
      </c>
    </row>
    <row r="57" spans="1:13" ht="17" x14ac:dyDescent="0.2">
      <c r="A57" s="164">
        <v>43</v>
      </c>
      <c r="B57" s="73" t="s">
        <v>199</v>
      </c>
      <c r="C57" s="150">
        <v>18.5</v>
      </c>
      <c r="D57" s="102">
        <v>0</v>
      </c>
      <c r="E57" s="89">
        <v>0.3</v>
      </c>
      <c r="F57" s="102">
        <v>11.3</v>
      </c>
      <c r="G57" s="89">
        <v>10.4</v>
      </c>
      <c r="H57" s="101">
        <v>5.3</v>
      </c>
      <c r="I57" s="150">
        <v>-18.5</v>
      </c>
      <c r="J57" s="102">
        <v>0.3</v>
      </c>
      <c r="K57" s="89">
        <v>11</v>
      </c>
      <c r="L57" s="102">
        <v>-0.9</v>
      </c>
      <c r="M57" s="101">
        <v>-5</v>
      </c>
    </row>
    <row r="58" spans="1:13" x14ac:dyDescent="0.2">
      <c r="A58" s="163">
        <v>44</v>
      </c>
      <c r="B58" s="80" t="s">
        <v>198</v>
      </c>
      <c r="C58" s="147">
        <v>73.3</v>
      </c>
      <c r="D58" s="86">
        <v>73.3</v>
      </c>
      <c r="E58" s="85">
        <v>62.9</v>
      </c>
      <c r="F58" s="86">
        <v>62.9</v>
      </c>
      <c r="G58" s="85">
        <v>62.9</v>
      </c>
      <c r="H58" s="100">
        <v>62.9</v>
      </c>
      <c r="I58" s="147">
        <v>0</v>
      </c>
      <c r="J58" s="86">
        <v>-10.4</v>
      </c>
      <c r="K58" s="85">
        <v>0</v>
      </c>
      <c r="L58" s="86">
        <v>0</v>
      </c>
      <c r="M58" s="100">
        <v>0</v>
      </c>
    </row>
    <row r="59" spans="1:13" x14ac:dyDescent="0.2">
      <c r="A59" s="164">
        <v>45</v>
      </c>
      <c r="B59" s="73" t="s">
        <v>197</v>
      </c>
      <c r="C59" s="150">
        <v>15</v>
      </c>
      <c r="D59" s="102">
        <v>0.1</v>
      </c>
      <c r="E59" s="89">
        <v>38</v>
      </c>
      <c r="F59" s="102">
        <v>47.3</v>
      </c>
      <c r="G59" s="89">
        <v>0.7</v>
      </c>
      <c r="H59" s="101">
        <v>0</v>
      </c>
      <c r="I59" s="150">
        <v>-14.9</v>
      </c>
      <c r="J59" s="102">
        <v>37.9</v>
      </c>
      <c r="K59" s="89">
        <v>9.1999999999999993</v>
      </c>
      <c r="L59" s="102">
        <v>-46.6</v>
      </c>
      <c r="M59" s="101">
        <v>-0.6</v>
      </c>
    </row>
    <row r="60" spans="1:13" ht="17" x14ac:dyDescent="0.2">
      <c r="A60" s="163">
        <v>46</v>
      </c>
      <c r="B60" s="80" t="s">
        <v>196</v>
      </c>
      <c r="C60" s="147">
        <v>819.5</v>
      </c>
      <c r="D60" s="86">
        <v>246.3</v>
      </c>
      <c r="E60" s="85">
        <v>184.6</v>
      </c>
      <c r="F60" s="86">
        <v>427.2</v>
      </c>
      <c r="G60" s="85">
        <v>265</v>
      </c>
      <c r="H60" s="100">
        <v>28.6</v>
      </c>
      <c r="I60" s="147">
        <v>-573.20000000000005</v>
      </c>
      <c r="J60" s="86">
        <v>-61.7</v>
      </c>
      <c r="K60" s="85">
        <v>242.6</v>
      </c>
      <c r="L60" s="86">
        <v>-162.19999999999999</v>
      </c>
      <c r="M60" s="100">
        <v>-236.4</v>
      </c>
    </row>
    <row r="61" spans="1:13" x14ac:dyDescent="0.2">
      <c r="A61" s="164">
        <v>47</v>
      </c>
      <c r="B61" s="73" t="s">
        <v>195</v>
      </c>
      <c r="C61" s="150">
        <v>529.6</v>
      </c>
      <c r="D61" s="102">
        <v>159.1</v>
      </c>
      <c r="E61" s="89">
        <v>102.9</v>
      </c>
      <c r="F61" s="102">
        <v>238.2</v>
      </c>
      <c r="G61" s="89">
        <v>147.80000000000001</v>
      </c>
      <c r="H61" s="101">
        <v>15.9</v>
      </c>
      <c r="I61" s="150">
        <v>-370.4</v>
      </c>
      <c r="J61" s="102">
        <v>-56.2</v>
      </c>
      <c r="K61" s="89">
        <v>135.30000000000001</v>
      </c>
      <c r="L61" s="102">
        <v>-90.5</v>
      </c>
      <c r="M61" s="101">
        <v>-131.80000000000001</v>
      </c>
    </row>
    <row r="62" spans="1:13" x14ac:dyDescent="0.2">
      <c r="A62" s="163">
        <v>48</v>
      </c>
      <c r="B62" s="80" t="s">
        <v>194</v>
      </c>
      <c r="C62" s="147">
        <v>289.89999999999998</v>
      </c>
      <c r="D62" s="86">
        <v>87.1</v>
      </c>
      <c r="E62" s="85">
        <v>81.599999999999994</v>
      </c>
      <c r="F62" s="86">
        <v>189</v>
      </c>
      <c r="G62" s="85">
        <v>117.2</v>
      </c>
      <c r="H62" s="100">
        <v>12.7</v>
      </c>
      <c r="I62" s="147">
        <v>-202.8</v>
      </c>
      <c r="J62" s="86">
        <v>-5.5</v>
      </c>
      <c r="K62" s="85">
        <v>107.3</v>
      </c>
      <c r="L62" s="86">
        <v>-71.8</v>
      </c>
      <c r="M62" s="100">
        <v>-104.6</v>
      </c>
    </row>
    <row r="63" spans="1:13" x14ac:dyDescent="0.2">
      <c r="A63" s="164">
        <v>49</v>
      </c>
      <c r="B63" s="73" t="s">
        <v>193</v>
      </c>
      <c r="C63" s="150">
        <v>8.6999999999999993</v>
      </c>
      <c r="D63" s="102">
        <v>2.6</v>
      </c>
      <c r="E63" s="89">
        <v>4.9000000000000004</v>
      </c>
      <c r="F63" s="102">
        <v>11.3</v>
      </c>
      <c r="G63" s="89">
        <v>7</v>
      </c>
      <c r="H63" s="101">
        <v>0.8</v>
      </c>
      <c r="I63" s="150">
        <v>-6.1</v>
      </c>
      <c r="J63" s="102">
        <v>2.2999999999999998</v>
      </c>
      <c r="K63" s="89">
        <v>6.4</v>
      </c>
      <c r="L63" s="102">
        <v>-4.3</v>
      </c>
      <c r="M63" s="101">
        <v>-6.3</v>
      </c>
    </row>
    <row r="64" spans="1:13" x14ac:dyDescent="0.2">
      <c r="A64" s="163">
        <v>50</v>
      </c>
      <c r="B64" s="80" t="s">
        <v>192</v>
      </c>
      <c r="C64" s="147">
        <v>281.2</v>
      </c>
      <c r="D64" s="86">
        <v>84.5</v>
      </c>
      <c r="E64" s="85">
        <v>76.8</v>
      </c>
      <c r="F64" s="86">
        <v>177.6</v>
      </c>
      <c r="G64" s="85">
        <v>110.2</v>
      </c>
      <c r="H64" s="100">
        <v>11.9</v>
      </c>
      <c r="I64" s="147">
        <v>-196.7</v>
      </c>
      <c r="J64" s="86">
        <v>-7.8</v>
      </c>
      <c r="K64" s="85">
        <v>100.9</v>
      </c>
      <c r="L64" s="86">
        <v>-67.5</v>
      </c>
      <c r="M64" s="100">
        <v>-98.3</v>
      </c>
    </row>
    <row r="65" spans="1:13" ht="17" x14ac:dyDescent="0.2">
      <c r="A65" s="164">
        <v>51</v>
      </c>
      <c r="B65" s="73" t="s">
        <v>191</v>
      </c>
      <c r="C65" s="150">
        <v>35.1</v>
      </c>
      <c r="D65" s="102">
        <v>20.7</v>
      </c>
      <c r="E65" s="89">
        <v>25.7</v>
      </c>
      <c r="F65" s="102">
        <v>16</v>
      </c>
      <c r="G65" s="89">
        <v>22.4</v>
      </c>
      <c r="H65" s="101">
        <v>38.700000000000003</v>
      </c>
      <c r="I65" s="150">
        <v>-14.4</v>
      </c>
      <c r="J65" s="102">
        <v>5</v>
      </c>
      <c r="K65" s="89">
        <v>-9.6999999999999993</v>
      </c>
      <c r="L65" s="102">
        <v>6.5</v>
      </c>
      <c r="M65" s="101">
        <v>16.2</v>
      </c>
    </row>
    <row r="66" spans="1:13" ht="17" x14ac:dyDescent="0.2">
      <c r="A66" s="163">
        <v>52</v>
      </c>
      <c r="B66" s="80" t="s">
        <v>190</v>
      </c>
      <c r="C66" s="18" t="s">
        <v>93</v>
      </c>
      <c r="D66" s="16" t="s">
        <v>93</v>
      </c>
      <c r="E66" s="17" t="s">
        <v>93</v>
      </c>
      <c r="F66" s="165">
        <v>21.4</v>
      </c>
      <c r="G66" s="85">
        <v>57</v>
      </c>
      <c r="H66" s="100">
        <v>35.5</v>
      </c>
      <c r="I66" s="18" t="s">
        <v>93</v>
      </c>
      <c r="J66" s="16" t="s">
        <v>93</v>
      </c>
      <c r="K66" s="86">
        <v>21.4</v>
      </c>
      <c r="L66" s="86">
        <v>35.5</v>
      </c>
      <c r="M66" s="100">
        <v>-21.4</v>
      </c>
    </row>
    <row r="67" spans="1:13" ht="17" x14ac:dyDescent="0.2">
      <c r="A67" s="164">
        <v>53</v>
      </c>
      <c r="B67" s="73" t="s">
        <v>189</v>
      </c>
      <c r="C67" s="150">
        <v>25.3</v>
      </c>
      <c r="D67" s="102">
        <v>11.8</v>
      </c>
      <c r="E67" s="89">
        <v>9.8000000000000007</v>
      </c>
      <c r="F67" s="102">
        <v>12.3</v>
      </c>
      <c r="G67" s="89">
        <v>18.5</v>
      </c>
      <c r="H67" s="101">
        <v>15.7</v>
      </c>
      <c r="I67" s="150">
        <v>-13.5</v>
      </c>
      <c r="J67" s="102">
        <v>-2</v>
      </c>
      <c r="K67" s="89">
        <v>2.5</v>
      </c>
      <c r="L67" s="102">
        <v>6.2</v>
      </c>
      <c r="M67" s="101">
        <v>-2.8</v>
      </c>
    </row>
    <row r="68" spans="1:13" x14ac:dyDescent="0.2">
      <c r="A68" s="163">
        <v>54</v>
      </c>
      <c r="B68" s="80" t="s">
        <v>188</v>
      </c>
      <c r="C68" s="147">
        <v>140</v>
      </c>
      <c r="D68" s="86">
        <v>140</v>
      </c>
      <c r="E68" s="85">
        <v>8</v>
      </c>
      <c r="F68" s="86">
        <v>8</v>
      </c>
      <c r="G68" s="85">
        <v>8</v>
      </c>
      <c r="H68" s="100">
        <v>8</v>
      </c>
      <c r="I68" s="147">
        <v>0</v>
      </c>
      <c r="J68" s="86">
        <v>-132</v>
      </c>
      <c r="K68" s="85">
        <v>0</v>
      </c>
      <c r="L68" s="86">
        <v>0</v>
      </c>
      <c r="M68" s="100">
        <v>0</v>
      </c>
    </row>
    <row r="69" spans="1:13" x14ac:dyDescent="0.2">
      <c r="A69" s="162">
        <v>55</v>
      </c>
      <c r="B69" s="161" t="s">
        <v>187</v>
      </c>
      <c r="C69" s="156">
        <v>-3516.3</v>
      </c>
      <c r="D69" s="111">
        <v>-2140.1</v>
      </c>
      <c r="E69" s="110">
        <v>-4088.9</v>
      </c>
      <c r="F69" s="111">
        <v>-3312.7</v>
      </c>
      <c r="G69" s="110">
        <v>-2235.6</v>
      </c>
      <c r="H69" s="109">
        <v>-1517.1</v>
      </c>
      <c r="I69" s="156">
        <v>1376.2</v>
      </c>
      <c r="J69" s="111">
        <v>-1948.8</v>
      </c>
      <c r="K69" s="110">
        <v>776.2</v>
      </c>
      <c r="L69" s="111">
        <v>1077.0999999999999</v>
      </c>
      <c r="M69" s="109">
        <v>718.5</v>
      </c>
    </row>
    <row r="70" spans="1:13" x14ac:dyDescent="0.2">
      <c r="A70" s="140"/>
      <c r="B70" s="160" t="s">
        <v>186</v>
      </c>
      <c r="C70" s="159" t="s">
        <v>100</v>
      </c>
      <c r="D70" s="107" t="s">
        <v>100</v>
      </c>
      <c r="E70" s="106" t="s">
        <v>100</v>
      </c>
      <c r="F70" s="107" t="s">
        <v>100</v>
      </c>
      <c r="G70" s="106" t="s">
        <v>100</v>
      </c>
      <c r="H70" s="105" t="s">
        <v>100</v>
      </c>
      <c r="I70" s="159" t="s">
        <v>100</v>
      </c>
      <c r="J70" s="107" t="s">
        <v>100</v>
      </c>
      <c r="K70" s="106" t="s">
        <v>100</v>
      </c>
      <c r="L70" s="107" t="s">
        <v>100</v>
      </c>
      <c r="M70" s="105" t="s">
        <v>100</v>
      </c>
    </row>
    <row r="71" spans="1:13" x14ac:dyDescent="0.2">
      <c r="A71" s="158">
        <v>56</v>
      </c>
      <c r="B71" s="157" t="s">
        <v>185</v>
      </c>
      <c r="C71" s="156">
        <v>3710.1</v>
      </c>
      <c r="D71" s="111">
        <v>3834.8</v>
      </c>
      <c r="E71" s="110">
        <v>4003</v>
      </c>
      <c r="F71" s="111">
        <v>4198.8</v>
      </c>
      <c r="G71" s="110">
        <v>4348.1000000000004</v>
      </c>
      <c r="H71" s="109">
        <v>4471.5</v>
      </c>
      <c r="I71" s="156">
        <v>124.6</v>
      </c>
      <c r="J71" s="111">
        <v>168.3</v>
      </c>
      <c r="K71" s="110">
        <v>195.8</v>
      </c>
      <c r="L71" s="111">
        <v>149.30000000000001</v>
      </c>
      <c r="M71" s="109">
        <v>123.4</v>
      </c>
    </row>
    <row r="72" spans="1:13" x14ac:dyDescent="0.2">
      <c r="A72" s="149">
        <v>57</v>
      </c>
      <c r="B72" s="148" t="s">
        <v>184</v>
      </c>
      <c r="C72" s="147">
        <v>3690.5</v>
      </c>
      <c r="D72" s="86">
        <v>3815.1</v>
      </c>
      <c r="E72" s="85">
        <v>3982.6</v>
      </c>
      <c r="F72" s="86">
        <v>4177.8</v>
      </c>
      <c r="G72" s="85">
        <v>4324.8</v>
      </c>
      <c r="H72" s="100">
        <v>4446.3999999999996</v>
      </c>
      <c r="I72" s="147">
        <v>124.7</v>
      </c>
      <c r="J72" s="86">
        <v>167.4</v>
      </c>
      <c r="K72" s="85">
        <v>195.2</v>
      </c>
      <c r="L72" s="86">
        <v>147</v>
      </c>
      <c r="M72" s="100">
        <v>121.7</v>
      </c>
    </row>
    <row r="73" spans="1:13" x14ac:dyDescent="0.2">
      <c r="A73" s="152">
        <v>58</v>
      </c>
      <c r="B73" s="154" t="s">
        <v>183</v>
      </c>
      <c r="C73" s="150">
        <v>19.7</v>
      </c>
      <c r="D73" s="102">
        <v>19.600000000000001</v>
      </c>
      <c r="E73" s="89">
        <v>20.5</v>
      </c>
      <c r="F73" s="102">
        <v>21</v>
      </c>
      <c r="G73" s="89">
        <v>23.3</v>
      </c>
      <c r="H73" s="101">
        <v>25</v>
      </c>
      <c r="I73" s="150">
        <v>0</v>
      </c>
      <c r="J73" s="102">
        <v>0.8</v>
      </c>
      <c r="K73" s="89">
        <v>0.6</v>
      </c>
      <c r="L73" s="102">
        <v>2.2999999999999998</v>
      </c>
      <c r="M73" s="101">
        <v>1.7</v>
      </c>
    </row>
    <row r="74" spans="1:13" x14ac:dyDescent="0.2">
      <c r="A74" s="149">
        <v>59</v>
      </c>
      <c r="B74" s="155" t="s">
        <v>182</v>
      </c>
      <c r="C74" s="147">
        <v>7328.4</v>
      </c>
      <c r="D74" s="86">
        <v>6084.5</v>
      </c>
      <c r="E74" s="85">
        <v>8386.7000000000007</v>
      </c>
      <c r="F74" s="86">
        <v>7618.1</v>
      </c>
      <c r="G74" s="85">
        <v>6686</v>
      </c>
      <c r="H74" s="100">
        <v>6096.6</v>
      </c>
      <c r="I74" s="147">
        <v>-1243.9000000000001</v>
      </c>
      <c r="J74" s="86">
        <v>2302.3000000000002</v>
      </c>
      <c r="K74" s="85">
        <v>-768.7</v>
      </c>
      <c r="L74" s="86">
        <v>-932.1</v>
      </c>
      <c r="M74" s="100">
        <v>-589.4</v>
      </c>
    </row>
    <row r="75" spans="1:13" x14ac:dyDescent="0.2">
      <c r="A75" s="152">
        <v>60</v>
      </c>
      <c r="B75" s="154" t="s">
        <v>181</v>
      </c>
      <c r="C75" s="150">
        <v>7206.8</v>
      </c>
      <c r="D75" s="102">
        <v>5955.2</v>
      </c>
      <c r="E75" s="89">
        <v>8071.4</v>
      </c>
      <c r="F75" s="102">
        <v>7490.5</v>
      </c>
      <c r="G75" s="89">
        <v>6560.4</v>
      </c>
      <c r="H75" s="101">
        <v>5963.5</v>
      </c>
      <c r="I75" s="150">
        <v>-1251.5999999999999</v>
      </c>
      <c r="J75" s="102">
        <v>2116.1999999999998</v>
      </c>
      <c r="K75" s="89">
        <v>-580.9</v>
      </c>
      <c r="L75" s="102">
        <v>-930.1</v>
      </c>
      <c r="M75" s="101">
        <v>-596.9</v>
      </c>
    </row>
    <row r="76" spans="1:13" x14ac:dyDescent="0.2">
      <c r="A76" s="149">
        <v>61</v>
      </c>
      <c r="B76" s="148" t="s">
        <v>180</v>
      </c>
      <c r="C76" s="147">
        <v>92.1</v>
      </c>
      <c r="D76" s="86">
        <v>90.4</v>
      </c>
      <c r="E76" s="85">
        <v>297.7</v>
      </c>
      <c r="F76" s="86">
        <v>89.9</v>
      </c>
      <c r="G76" s="85">
        <v>100.6</v>
      </c>
      <c r="H76" s="100">
        <v>91.4</v>
      </c>
      <c r="I76" s="147">
        <v>-1.6</v>
      </c>
      <c r="J76" s="86">
        <v>207.2</v>
      </c>
      <c r="K76" s="85">
        <v>-207.8</v>
      </c>
      <c r="L76" s="86">
        <v>10.7</v>
      </c>
      <c r="M76" s="100">
        <v>-9.1999999999999993</v>
      </c>
    </row>
    <row r="77" spans="1:13" x14ac:dyDescent="0.2">
      <c r="A77" s="152"/>
      <c r="B77" s="153" t="s">
        <v>179</v>
      </c>
      <c r="C77" s="150" t="s">
        <v>100</v>
      </c>
      <c r="D77" s="102" t="s">
        <v>100</v>
      </c>
      <c r="E77" s="89" t="s">
        <v>100</v>
      </c>
      <c r="F77" s="102" t="s">
        <v>100</v>
      </c>
      <c r="G77" s="89" t="s">
        <v>100</v>
      </c>
      <c r="H77" s="101" t="s">
        <v>100</v>
      </c>
      <c r="I77" s="150" t="s">
        <v>100</v>
      </c>
      <c r="J77" s="102" t="s">
        <v>100</v>
      </c>
      <c r="K77" s="89" t="s">
        <v>100</v>
      </c>
      <c r="L77" s="102" t="s">
        <v>100</v>
      </c>
      <c r="M77" s="101" t="s">
        <v>100</v>
      </c>
    </row>
    <row r="78" spans="1:13" ht="17" x14ac:dyDescent="0.2">
      <c r="A78" s="152">
        <v>62</v>
      </c>
      <c r="B78" s="151" t="s">
        <v>178</v>
      </c>
      <c r="C78" s="150" t="s">
        <v>13</v>
      </c>
      <c r="D78" s="102" t="s">
        <v>13</v>
      </c>
      <c r="E78" s="89">
        <v>203</v>
      </c>
      <c r="F78" s="102">
        <v>0</v>
      </c>
      <c r="G78" s="89">
        <v>0</v>
      </c>
      <c r="H78" s="101">
        <v>0</v>
      </c>
      <c r="I78" s="150" t="s">
        <v>13</v>
      </c>
      <c r="J78" s="102">
        <f>E78</f>
        <v>203</v>
      </c>
      <c r="K78" s="102">
        <v>-203</v>
      </c>
      <c r="L78" s="102">
        <v>0</v>
      </c>
      <c r="M78" s="101">
        <v>0</v>
      </c>
    </row>
    <row r="79" spans="1:13" x14ac:dyDescent="0.2">
      <c r="A79" s="149">
        <v>63</v>
      </c>
      <c r="B79" s="148" t="s">
        <v>177</v>
      </c>
      <c r="C79" s="147">
        <v>40.6</v>
      </c>
      <c r="D79" s="86">
        <v>39</v>
      </c>
      <c r="E79" s="85">
        <v>35.9</v>
      </c>
      <c r="F79" s="86">
        <v>38</v>
      </c>
      <c r="G79" s="85">
        <v>43.3</v>
      </c>
      <c r="H79" s="100">
        <v>41.7</v>
      </c>
      <c r="I79" s="147">
        <v>-1.6</v>
      </c>
      <c r="J79" s="86">
        <v>-3.1</v>
      </c>
      <c r="K79" s="85">
        <v>2.1</v>
      </c>
      <c r="L79" s="86">
        <v>5.3</v>
      </c>
      <c r="M79" s="100">
        <v>-1.5</v>
      </c>
    </row>
    <row r="80" spans="1:13" ht="16" thickBot="1" x14ac:dyDescent="0.25">
      <c r="A80" s="146">
        <v>64</v>
      </c>
      <c r="B80" s="145" t="s">
        <v>176</v>
      </c>
      <c r="C80" s="144">
        <v>-11.1</v>
      </c>
      <c r="D80" s="142">
        <v>-0.2</v>
      </c>
      <c r="E80" s="143">
        <v>-18.3</v>
      </c>
      <c r="F80" s="142">
        <v>-0.3</v>
      </c>
      <c r="G80" s="143">
        <v>-18.2</v>
      </c>
      <c r="H80" s="141">
        <v>0</v>
      </c>
      <c r="I80" s="144">
        <v>10.9</v>
      </c>
      <c r="J80" s="142">
        <v>-18.100000000000001</v>
      </c>
      <c r="K80" s="143">
        <v>18</v>
      </c>
      <c r="L80" s="142">
        <v>-17.899999999999999</v>
      </c>
      <c r="M80" s="141">
        <v>18.2</v>
      </c>
    </row>
    <row r="81" spans="1:13" x14ac:dyDescent="0.2">
      <c r="A81" s="140"/>
      <c r="B81" s="139"/>
      <c r="C81" s="138"/>
      <c r="D81" s="138"/>
      <c r="E81" s="138"/>
      <c r="F81" s="138"/>
      <c r="G81" s="138"/>
      <c r="H81" s="138"/>
      <c r="I81" s="138"/>
      <c r="J81" s="138"/>
      <c r="K81" s="138"/>
      <c r="L81" s="138"/>
      <c r="M81" s="138"/>
    </row>
    <row r="82" spans="1:13" x14ac:dyDescent="0.2">
      <c r="A82" s="140"/>
      <c r="B82" s="139"/>
      <c r="C82" s="138"/>
      <c r="D82" s="138"/>
      <c r="E82" s="138"/>
      <c r="F82" s="138"/>
      <c r="G82" s="138"/>
      <c r="H82" s="138"/>
      <c r="I82" s="138"/>
      <c r="J82" s="138"/>
      <c r="K82" s="138"/>
      <c r="L82" s="138"/>
      <c r="M82" s="138"/>
    </row>
    <row r="83" spans="1:13" x14ac:dyDescent="0.2">
      <c r="A83" s="2" t="s">
        <v>175</v>
      </c>
      <c r="B83" s="94" t="s">
        <v>174</v>
      </c>
    </row>
    <row r="84" spans="1:13" x14ac:dyDescent="0.2">
      <c r="A84" s="2" t="s">
        <v>121</v>
      </c>
      <c r="B84" s="94" t="s">
        <v>120</v>
      </c>
    </row>
    <row r="85" spans="1:13" x14ac:dyDescent="0.2">
      <c r="A85" s="2" t="s">
        <v>173</v>
      </c>
      <c r="B85" s="94" t="s">
        <v>172</v>
      </c>
    </row>
    <row r="86" spans="1:13" x14ac:dyDescent="0.2">
      <c r="A86" s="2" t="s">
        <v>68</v>
      </c>
      <c r="B86" s="94" t="s">
        <v>67</v>
      </c>
    </row>
    <row r="87" spans="1:13" x14ac:dyDescent="0.2">
      <c r="B87" s="94"/>
    </row>
    <row r="88" spans="1:13" x14ac:dyDescent="0.2">
      <c r="A88" s="2" t="s">
        <v>171</v>
      </c>
      <c r="B88" s="94"/>
    </row>
    <row r="89" spans="1:13" ht="31.25" customHeight="1" x14ac:dyDescent="0.2">
      <c r="A89" s="217" t="s">
        <v>170</v>
      </c>
      <c r="B89" s="217"/>
      <c r="C89" s="217"/>
      <c r="D89" s="217"/>
      <c r="E89" s="217"/>
      <c r="F89" s="217"/>
      <c r="G89" s="217"/>
      <c r="H89" s="217"/>
      <c r="I89" s="217"/>
      <c r="J89" s="217"/>
      <c r="K89" s="217"/>
      <c r="L89" s="217"/>
      <c r="M89" s="217"/>
    </row>
    <row r="90" spans="1:13" ht="45" customHeight="1" x14ac:dyDescent="0.2">
      <c r="A90" s="220" t="s">
        <v>169</v>
      </c>
      <c r="B90" s="220"/>
      <c r="C90" s="220"/>
      <c r="D90" s="220"/>
      <c r="E90" s="220"/>
      <c r="F90" s="220"/>
      <c r="G90" s="220"/>
      <c r="H90" s="220"/>
      <c r="I90" s="220"/>
      <c r="J90" s="220"/>
      <c r="K90" s="220"/>
      <c r="L90" s="220"/>
      <c r="M90" s="220"/>
    </row>
    <row r="91" spans="1:13" ht="43.5" customHeight="1" x14ac:dyDescent="0.2">
      <c r="A91" s="222" t="s">
        <v>168</v>
      </c>
      <c r="B91" s="222"/>
      <c r="C91" s="222"/>
      <c r="D91" s="222"/>
      <c r="E91" s="222"/>
      <c r="F91" s="222"/>
      <c r="G91" s="222"/>
      <c r="H91" s="222"/>
      <c r="I91" s="222"/>
      <c r="J91" s="222"/>
      <c r="K91" s="222"/>
      <c r="L91" s="222"/>
      <c r="M91" s="222"/>
    </row>
    <row r="92" spans="1:13" ht="31.25" customHeight="1" x14ac:dyDescent="0.2">
      <c r="A92" s="217" t="s">
        <v>152</v>
      </c>
      <c r="B92" s="217"/>
      <c r="C92" s="217"/>
      <c r="D92" s="217"/>
      <c r="E92" s="217"/>
      <c r="F92" s="217"/>
      <c r="G92" s="217"/>
      <c r="H92" s="217"/>
      <c r="I92" s="217"/>
      <c r="J92" s="217"/>
      <c r="K92" s="217"/>
      <c r="L92" s="217"/>
      <c r="M92" s="217"/>
    </row>
    <row r="93" spans="1:13" ht="33" customHeight="1" x14ac:dyDescent="0.2">
      <c r="A93" s="221" t="s">
        <v>167</v>
      </c>
      <c r="B93" s="221"/>
      <c r="C93" s="221"/>
      <c r="D93" s="221"/>
      <c r="E93" s="221"/>
      <c r="F93" s="221"/>
      <c r="G93" s="221"/>
      <c r="H93" s="221"/>
      <c r="I93" s="221"/>
      <c r="J93" s="221"/>
      <c r="K93" s="221"/>
      <c r="L93" s="221"/>
      <c r="M93" s="221"/>
    </row>
    <row r="94" spans="1:13" ht="28.25" customHeight="1" x14ac:dyDescent="0.2">
      <c r="A94" s="216" t="s">
        <v>166</v>
      </c>
      <c r="B94" s="216"/>
      <c r="C94" s="216"/>
      <c r="D94" s="216"/>
      <c r="E94" s="216"/>
      <c r="F94" s="216"/>
      <c r="G94" s="216"/>
      <c r="H94" s="216"/>
      <c r="I94" s="216"/>
      <c r="J94" s="216"/>
      <c r="K94" s="216"/>
      <c r="L94" s="216"/>
      <c r="M94" s="216"/>
    </row>
    <row r="95" spans="1:13" x14ac:dyDescent="0.2">
      <c r="A95" s="6" t="s">
        <v>165</v>
      </c>
      <c r="B95" s="136"/>
    </row>
    <row r="96" spans="1:13" ht="45" customHeight="1" x14ac:dyDescent="0.2">
      <c r="A96" s="216" t="s">
        <v>164</v>
      </c>
      <c r="B96" s="216"/>
      <c r="C96" s="216"/>
      <c r="D96" s="216"/>
      <c r="E96" s="216"/>
      <c r="F96" s="216"/>
      <c r="G96" s="216"/>
      <c r="H96" s="216"/>
      <c r="I96" s="216"/>
      <c r="J96" s="216"/>
      <c r="K96" s="216"/>
      <c r="L96" s="216"/>
      <c r="M96" s="216"/>
    </row>
    <row r="97" spans="1:13" ht="29.5" customHeight="1" x14ac:dyDescent="0.2">
      <c r="A97" s="216" t="s">
        <v>163</v>
      </c>
      <c r="B97" s="216"/>
      <c r="C97" s="216"/>
      <c r="D97" s="216"/>
      <c r="E97" s="216"/>
      <c r="F97" s="216"/>
      <c r="G97" s="216"/>
      <c r="H97" s="216"/>
      <c r="I97" s="216"/>
      <c r="J97" s="216"/>
      <c r="K97" s="216"/>
      <c r="L97" s="216"/>
      <c r="M97" s="216"/>
    </row>
    <row r="98" spans="1:13" ht="44" customHeight="1" x14ac:dyDescent="0.2">
      <c r="A98" s="216" t="s">
        <v>162</v>
      </c>
      <c r="B98" s="216"/>
      <c r="C98" s="216"/>
      <c r="D98" s="216"/>
      <c r="E98" s="216"/>
      <c r="F98" s="216"/>
      <c r="G98" s="216"/>
      <c r="H98" s="216"/>
      <c r="I98" s="216"/>
      <c r="J98" s="216"/>
      <c r="K98" s="216"/>
      <c r="L98" s="216"/>
      <c r="M98" s="216"/>
    </row>
    <row r="99" spans="1:13" ht="30" customHeight="1" x14ac:dyDescent="0.2">
      <c r="A99" s="219" t="s">
        <v>161</v>
      </c>
      <c r="B99" s="219"/>
      <c r="C99" s="219"/>
      <c r="D99" s="219"/>
      <c r="E99" s="219"/>
      <c r="F99" s="219"/>
      <c r="G99" s="219"/>
      <c r="H99" s="219"/>
      <c r="I99" s="219"/>
      <c r="J99" s="219"/>
      <c r="K99" s="219"/>
      <c r="L99" s="219"/>
      <c r="M99" s="219"/>
    </row>
    <row r="100" spans="1:13" ht="42.75" customHeight="1" x14ac:dyDescent="0.2">
      <c r="A100" s="217" t="s">
        <v>160</v>
      </c>
      <c r="B100" s="217"/>
      <c r="C100" s="217"/>
      <c r="D100" s="217"/>
      <c r="E100" s="217"/>
      <c r="F100" s="217"/>
      <c r="G100" s="217"/>
      <c r="H100" s="217"/>
      <c r="I100" s="217"/>
      <c r="J100" s="217"/>
      <c r="K100" s="217"/>
      <c r="L100" s="217"/>
      <c r="M100" s="217"/>
    </row>
    <row r="101" spans="1:13" ht="29" customHeight="1" x14ac:dyDescent="0.2">
      <c r="A101" s="217" t="s">
        <v>159</v>
      </c>
      <c r="B101" s="217"/>
      <c r="C101" s="217"/>
      <c r="D101" s="217"/>
      <c r="E101" s="217"/>
      <c r="F101" s="217"/>
      <c r="G101" s="217"/>
      <c r="H101" s="217"/>
      <c r="I101" s="217"/>
      <c r="J101" s="217"/>
      <c r="K101" s="217"/>
      <c r="L101" s="217"/>
      <c r="M101" s="217"/>
    </row>
    <row r="102" spans="1:13" ht="28.25" customHeight="1" x14ac:dyDescent="0.2">
      <c r="A102" s="216" t="s">
        <v>158</v>
      </c>
      <c r="B102" s="216"/>
      <c r="C102" s="216"/>
      <c r="D102" s="216"/>
      <c r="E102" s="216"/>
      <c r="F102" s="216"/>
      <c r="G102" s="216"/>
      <c r="H102" s="216"/>
      <c r="I102" s="216"/>
      <c r="J102" s="216"/>
      <c r="K102" s="216"/>
      <c r="L102" s="216"/>
      <c r="M102" s="216"/>
    </row>
    <row r="103" spans="1:13" ht="56" customHeight="1" x14ac:dyDescent="0.2">
      <c r="A103" s="217" t="s">
        <v>157</v>
      </c>
      <c r="B103" s="217"/>
      <c r="C103" s="217"/>
      <c r="D103" s="217"/>
      <c r="E103" s="217"/>
      <c r="F103" s="217"/>
      <c r="G103" s="217"/>
      <c r="H103" s="217"/>
      <c r="I103" s="217"/>
      <c r="J103" s="217"/>
      <c r="K103" s="217"/>
      <c r="L103" s="217"/>
      <c r="M103" s="217"/>
    </row>
    <row r="104" spans="1:13" x14ac:dyDescent="0.2">
      <c r="A104" s="137"/>
      <c r="B104" s="136"/>
    </row>
    <row r="105" spans="1:13" ht="42" customHeight="1" x14ac:dyDescent="0.2">
      <c r="A105" s="218" t="s">
        <v>149</v>
      </c>
      <c r="B105" s="218"/>
      <c r="C105" s="218"/>
      <c r="D105" s="218"/>
      <c r="E105" s="218"/>
      <c r="F105" s="218"/>
      <c r="G105" s="218"/>
      <c r="H105" s="218"/>
      <c r="I105" s="218"/>
      <c r="J105" s="218"/>
      <c r="K105" s="218"/>
      <c r="L105" s="218"/>
      <c r="M105" s="218"/>
    </row>
    <row r="107" spans="1:13" ht="14" customHeight="1" x14ac:dyDescent="0.2">
      <c r="A107" s="2" t="s">
        <v>4</v>
      </c>
    </row>
    <row r="108" spans="1:13" ht="6" customHeight="1" x14ac:dyDescent="0.2"/>
    <row r="109" spans="1:13" x14ac:dyDescent="0.2">
      <c r="A109" s="2" t="s">
        <v>3</v>
      </c>
    </row>
    <row r="111" spans="1:13" x14ac:dyDescent="0.2">
      <c r="A111" s="3"/>
    </row>
    <row r="112" spans="1:13" x14ac:dyDescent="0.2">
      <c r="A112" s="3"/>
    </row>
    <row r="113" spans="1:1" x14ac:dyDescent="0.2">
      <c r="A113" s="3"/>
    </row>
  </sheetData>
  <mergeCells count="23">
    <mergeCell ref="A105:M105"/>
    <mergeCell ref="A96:M96"/>
    <mergeCell ref="A97:M97"/>
    <mergeCell ref="A98:M98"/>
    <mergeCell ref="A99:M99"/>
    <mergeCell ref="A100:M100"/>
    <mergeCell ref="A101:M101"/>
    <mergeCell ref="A103:M103"/>
    <mergeCell ref="A90:M90"/>
    <mergeCell ref="A91:M91"/>
    <mergeCell ref="A92:M92"/>
    <mergeCell ref="A93:M93"/>
    <mergeCell ref="A102:M102"/>
    <mergeCell ref="A94:M94"/>
    <mergeCell ref="C6:D6"/>
    <mergeCell ref="E6:H6"/>
    <mergeCell ref="J6:M6"/>
    <mergeCell ref="A89:M89"/>
    <mergeCell ref="A2:M2"/>
    <mergeCell ref="A3:M3"/>
    <mergeCell ref="A4:L4"/>
    <mergeCell ref="C5:H5"/>
    <mergeCell ref="I5:M5"/>
  </mergeCells>
  <hyperlinks>
    <hyperlink ref="A103:M103" r:id="rId1" display="15. The Emergency Rental Assistance program, initially established by the CRRSA Act, and the Homeowner Assistance program, initially established by the ARPA, provide assistance for home expenses including including rental arrears and delinquent mortgage payments resulting from the pandemic. For more information, see How are federal programs to assist renters and homeowners during the COVID-19 pandemic recorded in the NIPAs?. For the first quarter of 2021, includes payments from the Emergency Rental Assistance program to provide assistance to pay for rental, mortgage, and utility arrears resulting from the COVID-19 pandemic. " xr:uid="{E34C75C2-4B72-8C43-8C11-A061389FACC6}"/>
    <hyperlink ref="A105:M105"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F57915FA-BB4E-6740-91B8-1508016CA27C}"/>
    <hyperlink ref="A93"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4DDA6175-660B-3640-94BB-01CCE2EFF387}"/>
    <hyperlink ref="A92:M92" r:id="rId4" display="4. Economic impact payments, initially established by the CARES Act, provide direct payments to individuals. For more information, see &quot;How are federal economic impact payments to support individuals during the COVID-19 pandemic recorded in the NIPAs?&quot;." xr:uid="{4551AF1A-0850-2E47-8ED1-A230BF83FF3B}"/>
    <hyperlink ref="A90:M90" r:id="rId5"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DC552FD1-1BCE-B249-8334-71019CC29423}"/>
    <hyperlink ref="A89:M89" r:id="rId6" display="2. Interest payments due on certain categories of federally-held student loans were initially suspended by the CARES Act. For more information, see &quot;How does the federal response to the COVID-19 pandemic affect BEA's estimate of personal interest payments?&quot;." xr:uid="{40BA647D-9AF1-C642-A42D-D53A986C08A4}"/>
    <hyperlink ref="A100:M100" r:id="rId7" display="12. Economic Injury Disaster Loans provide economic relief to small businesses and nonprofit organizations experiencing a temporary loss of revenue. The loans can be used to cover a wide array of working capital needs and normal operating expenses. For more information, see How is the COVID-19 Economic Injury Disaster Loan program (EIDL) recorded in the NIPAs?" xr:uid="{19E748B4-3A72-D64B-824E-FD710D6E1A12}"/>
    <hyperlink ref="A101:M101" r:id="rId8" display="13. The Restaurant Revitalization Fund provides emergency assistance to bars, restaurants, and other food and beverage-related businesses. The program compensates owners for the decline in revenue due to the COVID-19 pandemic. For more information, see How does the Restaurant Revitalization Fund impact the NIPAs?" xr:uid="{724F5B0E-40E5-1C4D-BFB1-E9FEE858493F}"/>
  </hyperlinks>
  <pageMargins left="0.7" right="0.7" top="0.75" bottom="0.75" header="0.3" footer="0.3"/>
  <pageSetup paperSize="5" orientation="portrait" horizontalDpi="1200" verticalDpi="1200" r:id="rId9"/>
  <customProperties>
    <customPr name="SourceTableID" r:id="rId10"/>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74C7-70EB-E742-B5C0-664F2D3E4B98}">
  <dimension ref="A1:O114"/>
  <sheetViews>
    <sheetView topLeftCell="A22" zoomScale="80" zoomScaleNormal="80" workbookViewId="0">
      <selection activeCell="H54" sqref="H54"/>
    </sheetView>
  </sheetViews>
  <sheetFormatPr baseColWidth="10" defaultColWidth="8.83203125" defaultRowHeight="15" x14ac:dyDescent="0.2"/>
  <cols>
    <col min="1" max="1" width="9.5" style="2" customWidth="1"/>
    <col min="2" max="2" width="62.5" style="2" customWidth="1"/>
    <col min="3" max="7" width="10.1640625" style="2" bestFit="1" customWidth="1"/>
    <col min="8" max="11" width="8.83203125" style="2"/>
    <col min="12" max="12" width="9.83203125" style="2" bestFit="1" customWidth="1"/>
    <col min="13" max="16384" width="8.83203125" style="2"/>
  </cols>
  <sheetData>
    <row r="1" spans="1:15" x14ac:dyDescent="0.2">
      <c r="L1" s="204"/>
      <c r="M1" s="204" t="s">
        <v>297</v>
      </c>
      <c r="N1" s="62"/>
    </row>
    <row r="2" spans="1:15" x14ac:dyDescent="0.2">
      <c r="A2" s="211" t="s">
        <v>296</v>
      </c>
      <c r="B2" s="211"/>
      <c r="C2" s="211"/>
      <c r="D2" s="211"/>
      <c r="E2" s="211"/>
      <c r="F2" s="211"/>
      <c r="G2" s="211"/>
      <c r="H2" s="211"/>
      <c r="I2" s="211"/>
      <c r="J2" s="211"/>
      <c r="K2" s="211"/>
      <c r="L2" s="211"/>
      <c r="M2" s="211"/>
    </row>
    <row r="3" spans="1:15" x14ac:dyDescent="0.2">
      <c r="A3" s="211" t="s">
        <v>98</v>
      </c>
      <c r="B3" s="211"/>
      <c r="C3" s="211"/>
      <c r="D3" s="211"/>
      <c r="E3" s="211"/>
      <c r="F3" s="211"/>
      <c r="G3" s="211"/>
      <c r="H3" s="211"/>
      <c r="I3" s="211"/>
      <c r="J3" s="211"/>
      <c r="K3" s="211"/>
      <c r="L3" s="211"/>
      <c r="M3" s="211"/>
    </row>
    <row r="4" spans="1:15" ht="16" thickBot="1" x14ac:dyDescent="0.25">
      <c r="A4" s="211"/>
      <c r="B4" s="211"/>
      <c r="C4" s="211"/>
      <c r="D4" s="211"/>
      <c r="E4" s="211"/>
      <c r="F4" s="211"/>
      <c r="G4" s="211"/>
      <c r="H4" s="211"/>
      <c r="I4" s="211"/>
      <c r="J4" s="211"/>
      <c r="K4" s="211"/>
      <c r="L4" s="211"/>
    </row>
    <row r="5" spans="1:15" x14ac:dyDescent="0.2">
      <c r="A5" s="61"/>
      <c r="B5" s="60"/>
      <c r="C5" s="212" t="s">
        <v>49</v>
      </c>
      <c r="D5" s="213"/>
      <c r="E5" s="213"/>
      <c r="F5" s="213"/>
      <c r="G5" s="213"/>
      <c r="H5" s="213"/>
      <c r="I5" s="212" t="s">
        <v>250</v>
      </c>
      <c r="J5" s="213"/>
      <c r="K5" s="213"/>
      <c r="L5" s="213"/>
      <c r="M5" s="214"/>
    </row>
    <row r="6" spans="1:15" x14ac:dyDescent="0.2">
      <c r="A6" s="59" t="s">
        <v>47</v>
      </c>
      <c r="B6" s="19"/>
      <c r="C6" s="205">
        <v>2020</v>
      </c>
      <c r="D6" s="226">
        <v>2021</v>
      </c>
      <c r="E6" s="225"/>
      <c r="F6" s="225"/>
      <c r="G6" s="229"/>
      <c r="H6" s="206">
        <v>2022</v>
      </c>
      <c r="I6" s="207">
        <v>2021</v>
      </c>
      <c r="J6" s="208"/>
      <c r="K6" s="208"/>
      <c r="L6" s="228"/>
      <c r="M6" s="203">
        <v>2022</v>
      </c>
      <c r="O6" s="8"/>
    </row>
    <row r="7" spans="1:15" ht="16" thickBot="1" x14ac:dyDescent="0.25">
      <c r="A7" s="183"/>
      <c r="B7" s="182"/>
      <c r="C7" s="180" t="s">
        <v>246</v>
      </c>
      <c r="D7" s="180" t="s">
        <v>249</v>
      </c>
      <c r="E7" s="179" t="s">
        <v>248</v>
      </c>
      <c r="F7" s="178" t="s">
        <v>247</v>
      </c>
      <c r="G7" s="180" t="s">
        <v>246</v>
      </c>
      <c r="H7" s="177" t="s">
        <v>295</v>
      </c>
      <c r="I7" s="131" t="s">
        <v>249</v>
      </c>
      <c r="J7" s="176" t="s">
        <v>248</v>
      </c>
      <c r="K7" s="175" t="s">
        <v>247</v>
      </c>
      <c r="L7" s="131" t="s">
        <v>246</v>
      </c>
      <c r="M7" s="130" t="s">
        <v>249</v>
      </c>
    </row>
    <row r="8" spans="1:15" x14ac:dyDescent="0.2">
      <c r="A8" s="174">
        <v>1</v>
      </c>
      <c r="B8" s="167" t="s">
        <v>184</v>
      </c>
      <c r="C8" s="173">
        <v>3815.1</v>
      </c>
      <c r="D8" s="126">
        <v>3982.6</v>
      </c>
      <c r="E8" s="129">
        <v>4177.8</v>
      </c>
      <c r="F8" s="126">
        <v>4324.8</v>
      </c>
      <c r="G8" s="129">
        <v>4446.3999999999996</v>
      </c>
      <c r="H8" s="125" t="s">
        <v>294</v>
      </c>
      <c r="I8" s="173">
        <v>167.4</v>
      </c>
      <c r="J8" s="126">
        <v>195.2</v>
      </c>
      <c r="K8" s="129">
        <v>147</v>
      </c>
      <c r="L8" s="126">
        <v>121.7</v>
      </c>
      <c r="M8" s="125" t="s">
        <v>294</v>
      </c>
    </row>
    <row r="9" spans="1:15" x14ac:dyDescent="0.2">
      <c r="A9" s="140" t="s">
        <v>245</v>
      </c>
      <c r="B9" s="171" t="s">
        <v>244</v>
      </c>
      <c r="C9" s="159">
        <v>2147</v>
      </c>
      <c r="D9" s="107">
        <v>2294</v>
      </c>
      <c r="E9" s="106">
        <v>2428.3000000000002</v>
      </c>
      <c r="F9" s="107">
        <v>2525</v>
      </c>
      <c r="G9" s="106">
        <v>2606.6999999999998</v>
      </c>
      <c r="H9" s="105" t="s">
        <v>294</v>
      </c>
      <c r="I9" s="159">
        <v>146.9</v>
      </c>
      <c r="J9" s="107">
        <v>134.30000000000001</v>
      </c>
      <c r="K9" s="106">
        <v>96.7</v>
      </c>
      <c r="L9" s="107">
        <v>81.7</v>
      </c>
      <c r="M9" s="105" t="s">
        <v>294</v>
      </c>
    </row>
    <row r="10" spans="1:15" x14ac:dyDescent="0.2">
      <c r="A10" s="152" t="s">
        <v>243</v>
      </c>
      <c r="B10" s="67" t="s">
        <v>242</v>
      </c>
      <c r="C10" s="150">
        <v>1736.9</v>
      </c>
      <c r="D10" s="102">
        <v>1851.9</v>
      </c>
      <c r="E10" s="89">
        <v>1946.1</v>
      </c>
      <c r="F10" s="102">
        <v>2036</v>
      </c>
      <c r="G10" s="89">
        <v>2115.8000000000002</v>
      </c>
      <c r="H10" s="101">
        <v>2130.9</v>
      </c>
      <c r="I10" s="150">
        <v>115</v>
      </c>
      <c r="J10" s="102">
        <v>94.1</v>
      </c>
      <c r="K10" s="89">
        <v>89.9</v>
      </c>
      <c r="L10" s="102">
        <v>79.900000000000006</v>
      </c>
      <c r="M10" s="101">
        <v>15.1</v>
      </c>
    </row>
    <row r="11" spans="1:15" x14ac:dyDescent="0.2">
      <c r="A11" s="149" t="s">
        <v>241</v>
      </c>
      <c r="B11" s="68" t="s">
        <v>240</v>
      </c>
      <c r="C11" s="147">
        <v>156.6</v>
      </c>
      <c r="D11" s="86">
        <v>166.2</v>
      </c>
      <c r="E11" s="85">
        <v>177.8</v>
      </c>
      <c r="F11" s="86">
        <v>172.9</v>
      </c>
      <c r="G11" s="85">
        <v>178.3</v>
      </c>
      <c r="H11" s="100">
        <v>193.2</v>
      </c>
      <c r="I11" s="147">
        <v>9.6</v>
      </c>
      <c r="J11" s="86">
        <v>11.6</v>
      </c>
      <c r="K11" s="85">
        <v>-4.9000000000000004</v>
      </c>
      <c r="L11" s="86">
        <v>5.4</v>
      </c>
      <c r="M11" s="100">
        <v>15</v>
      </c>
    </row>
    <row r="12" spans="1:15" x14ac:dyDescent="0.2">
      <c r="A12" s="152"/>
      <c r="B12" s="79" t="s">
        <v>233</v>
      </c>
      <c r="C12" s="156"/>
      <c r="D12" s="111"/>
      <c r="E12" s="110"/>
      <c r="F12" s="111"/>
      <c r="G12" s="110"/>
      <c r="H12" s="109"/>
      <c r="I12" s="156"/>
      <c r="J12" s="111"/>
      <c r="K12" s="110"/>
      <c r="L12" s="111"/>
      <c r="M12" s="109"/>
    </row>
    <row r="13" spans="1:15" ht="17" x14ac:dyDescent="0.2">
      <c r="A13" s="152">
        <v>5</v>
      </c>
      <c r="B13" s="67" t="s">
        <v>239</v>
      </c>
      <c r="C13" s="150">
        <v>-16.2</v>
      </c>
      <c r="D13" s="102">
        <v>0</v>
      </c>
      <c r="E13" s="89">
        <v>0</v>
      </c>
      <c r="F13" s="102">
        <v>0</v>
      </c>
      <c r="G13" s="89">
        <v>0</v>
      </c>
      <c r="H13" s="101">
        <v>0</v>
      </c>
      <c r="I13" s="89">
        <v>16.2</v>
      </c>
      <c r="J13" s="102">
        <v>0</v>
      </c>
      <c r="K13" s="89">
        <v>0</v>
      </c>
      <c r="L13" s="102">
        <v>0</v>
      </c>
      <c r="M13" s="101">
        <v>0</v>
      </c>
    </row>
    <row r="14" spans="1:15" x14ac:dyDescent="0.2">
      <c r="A14" s="149">
        <v>6</v>
      </c>
      <c r="B14" s="68" t="s">
        <v>238</v>
      </c>
      <c r="C14" s="147">
        <v>225.1</v>
      </c>
      <c r="D14" s="86">
        <v>246.4</v>
      </c>
      <c r="E14" s="85">
        <v>275.10000000000002</v>
      </c>
      <c r="F14" s="86">
        <v>285.89999999999998</v>
      </c>
      <c r="G14" s="85">
        <v>281.2</v>
      </c>
      <c r="H14" s="100" t="s">
        <v>294</v>
      </c>
      <c r="I14" s="147">
        <v>21.3</v>
      </c>
      <c r="J14" s="86">
        <v>28.6</v>
      </c>
      <c r="K14" s="85">
        <v>10.8</v>
      </c>
      <c r="L14" s="86">
        <v>-4.7</v>
      </c>
      <c r="M14" s="100" t="s">
        <v>294</v>
      </c>
    </row>
    <row r="15" spans="1:15" x14ac:dyDescent="0.2">
      <c r="A15" s="152">
        <v>7</v>
      </c>
      <c r="B15" s="67" t="s">
        <v>237</v>
      </c>
      <c r="C15" s="150">
        <v>28.3</v>
      </c>
      <c r="D15" s="102">
        <v>29.4</v>
      </c>
      <c r="E15" s="89">
        <v>29.3</v>
      </c>
      <c r="F15" s="102">
        <v>30.3</v>
      </c>
      <c r="G15" s="89">
        <v>31.4</v>
      </c>
      <c r="H15" s="101">
        <v>33.200000000000003</v>
      </c>
      <c r="I15" s="150">
        <v>1.1000000000000001</v>
      </c>
      <c r="J15" s="102">
        <v>-0.1</v>
      </c>
      <c r="K15" s="89">
        <v>0.9</v>
      </c>
      <c r="L15" s="102">
        <v>1.1000000000000001</v>
      </c>
      <c r="M15" s="101">
        <v>1.8</v>
      </c>
    </row>
    <row r="16" spans="1:15" x14ac:dyDescent="0.2">
      <c r="A16" s="140">
        <v>8</v>
      </c>
      <c r="B16" s="171" t="s">
        <v>236</v>
      </c>
      <c r="C16" s="159">
        <v>1486</v>
      </c>
      <c r="D16" s="107">
        <v>1517.9</v>
      </c>
      <c r="E16" s="106">
        <v>1555.7</v>
      </c>
      <c r="F16" s="107">
        <v>1594.4</v>
      </c>
      <c r="G16" s="106">
        <v>1630.1</v>
      </c>
      <c r="H16" s="105">
        <v>1669.7</v>
      </c>
      <c r="I16" s="159">
        <v>31.9</v>
      </c>
      <c r="J16" s="107">
        <v>37.799999999999997</v>
      </c>
      <c r="K16" s="106">
        <v>38.700000000000003</v>
      </c>
      <c r="L16" s="107">
        <v>35.700000000000003</v>
      </c>
      <c r="M16" s="105">
        <v>39.5</v>
      </c>
    </row>
    <row r="17" spans="1:13" x14ac:dyDescent="0.2">
      <c r="A17" s="158">
        <v>9</v>
      </c>
      <c r="B17" s="172" t="s">
        <v>235</v>
      </c>
      <c r="C17" s="156">
        <v>116.3</v>
      </c>
      <c r="D17" s="111">
        <v>109.5</v>
      </c>
      <c r="E17" s="110">
        <v>139</v>
      </c>
      <c r="F17" s="111">
        <v>150.1</v>
      </c>
      <c r="G17" s="110">
        <v>153.19999999999999</v>
      </c>
      <c r="H17" s="109">
        <v>174.5</v>
      </c>
      <c r="I17" s="156">
        <v>-6.8</v>
      </c>
      <c r="J17" s="111">
        <v>29.5</v>
      </c>
      <c r="K17" s="110">
        <v>11</v>
      </c>
      <c r="L17" s="111">
        <v>3.1</v>
      </c>
      <c r="M17" s="109">
        <v>21.3</v>
      </c>
    </row>
    <row r="18" spans="1:13" x14ac:dyDescent="0.2">
      <c r="A18" s="149">
        <v>10</v>
      </c>
      <c r="B18" s="68" t="s">
        <v>234</v>
      </c>
      <c r="C18" s="147">
        <v>20.3</v>
      </c>
      <c r="D18" s="86">
        <v>20.5</v>
      </c>
      <c r="E18" s="85">
        <v>21.9</v>
      </c>
      <c r="F18" s="86">
        <v>20.6</v>
      </c>
      <c r="G18" s="85">
        <v>20.8</v>
      </c>
      <c r="H18" s="100">
        <v>20.399999999999999</v>
      </c>
      <c r="I18" s="147">
        <v>0.2</v>
      </c>
      <c r="J18" s="86">
        <v>1.4</v>
      </c>
      <c r="K18" s="85">
        <v>-1.2</v>
      </c>
      <c r="L18" s="86">
        <v>0.2</v>
      </c>
      <c r="M18" s="100">
        <v>-0.4</v>
      </c>
    </row>
    <row r="19" spans="1:13" x14ac:dyDescent="0.2">
      <c r="A19" s="152"/>
      <c r="B19" s="79" t="s">
        <v>233</v>
      </c>
      <c r="C19" s="156"/>
      <c r="D19" s="111"/>
      <c r="E19" s="110"/>
      <c r="F19" s="111"/>
      <c r="G19" s="110"/>
      <c r="H19" s="109"/>
      <c r="I19" s="156"/>
      <c r="J19" s="111"/>
      <c r="K19" s="110"/>
      <c r="L19" s="111"/>
      <c r="M19" s="109"/>
    </row>
    <row r="20" spans="1:13" ht="17" x14ac:dyDescent="0.2">
      <c r="A20" s="152">
        <v>11</v>
      </c>
      <c r="B20" s="67" t="s">
        <v>232</v>
      </c>
      <c r="C20" s="150">
        <v>-37.799999999999997</v>
      </c>
      <c r="D20" s="102">
        <v>-37.799999999999997</v>
      </c>
      <c r="E20" s="89">
        <v>-37.799999999999997</v>
      </c>
      <c r="F20" s="102">
        <v>-37.799999999999997</v>
      </c>
      <c r="G20" s="89">
        <v>-37.799999999999997</v>
      </c>
      <c r="H20" s="101">
        <v>-37.799999999999997</v>
      </c>
      <c r="I20" s="150">
        <v>0</v>
      </c>
      <c r="J20" s="102">
        <v>0</v>
      </c>
      <c r="K20" s="89">
        <v>0</v>
      </c>
      <c r="L20" s="102">
        <v>0</v>
      </c>
      <c r="M20" s="101">
        <v>0</v>
      </c>
    </row>
    <row r="21" spans="1:13" x14ac:dyDescent="0.2">
      <c r="A21" s="149">
        <v>12</v>
      </c>
      <c r="B21" s="68" t="s">
        <v>231</v>
      </c>
      <c r="C21" s="147">
        <v>91.6</v>
      </c>
      <c r="D21" s="86">
        <v>84.3</v>
      </c>
      <c r="E21" s="85">
        <v>111.9</v>
      </c>
      <c r="F21" s="86">
        <v>123.6</v>
      </c>
      <c r="G21" s="85">
        <v>126.2</v>
      </c>
      <c r="H21" s="100">
        <v>147</v>
      </c>
      <c r="I21" s="147">
        <v>-7.3</v>
      </c>
      <c r="J21" s="86">
        <v>27.6</v>
      </c>
      <c r="K21" s="85">
        <v>11.7</v>
      </c>
      <c r="L21" s="86">
        <v>2.6</v>
      </c>
      <c r="M21" s="100">
        <v>20.8</v>
      </c>
    </row>
    <row r="22" spans="1:13" x14ac:dyDescent="0.2">
      <c r="A22" s="152">
        <v>13</v>
      </c>
      <c r="B22" s="67" t="s">
        <v>230</v>
      </c>
      <c r="C22" s="150">
        <v>4.4000000000000004</v>
      </c>
      <c r="D22" s="102">
        <v>4.8</v>
      </c>
      <c r="E22" s="89">
        <v>5.2</v>
      </c>
      <c r="F22" s="102">
        <v>5.9</v>
      </c>
      <c r="G22" s="89">
        <v>6.2</v>
      </c>
      <c r="H22" s="101">
        <v>7.2</v>
      </c>
      <c r="I22" s="150">
        <v>0.4</v>
      </c>
      <c r="J22" s="102">
        <v>0.4</v>
      </c>
      <c r="K22" s="89">
        <v>0.6</v>
      </c>
      <c r="L22" s="102">
        <v>0.4</v>
      </c>
      <c r="M22" s="101">
        <v>0.9</v>
      </c>
    </row>
    <row r="23" spans="1:13" x14ac:dyDescent="0.2">
      <c r="A23" s="140">
        <v>14</v>
      </c>
      <c r="B23" s="171" t="s">
        <v>229</v>
      </c>
      <c r="C23" s="159">
        <v>66.599999999999994</v>
      </c>
      <c r="D23" s="107">
        <v>62.8</v>
      </c>
      <c r="E23" s="106">
        <v>56.7</v>
      </c>
      <c r="F23" s="107">
        <v>55.6</v>
      </c>
      <c r="G23" s="106">
        <v>57.5</v>
      </c>
      <c r="H23" s="105">
        <v>55.6</v>
      </c>
      <c r="I23" s="159">
        <v>-3.9</v>
      </c>
      <c r="J23" s="107">
        <v>-6.1</v>
      </c>
      <c r="K23" s="106">
        <v>-1.1000000000000001</v>
      </c>
      <c r="L23" s="107">
        <v>1.9</v>
      </c>
      <c r="M23" s="105">
        <v>-1.8</v>
      </c>
    </row>
    <row r="24" spans="1:13" x14ac:dyDescent="0.2">
      <c r="A24" s="152">
        <v>15</v>
      </c>
      <c r="B24" s="67" t="s">
        <v>228</v>
      </c>
      <c r="C24" s="150">
        <v>43.1</v>
      </c>
      <c r="D24" s="102">
        <v>36.1</v>
      </c>
      <c r="E24" s="89">
        <v>33.9</v>
      </c>
      <c r="F24" s="102">
        <v>33.1</v>
      </c>
      <c r="G24" s="89">
        <v>33.1</v>
      </c>
      <c r="H24" s="101">
        <v>31.6</v>
      </c>
      <c r="I24" s="150">
        <v>-7</v>
      </c>
      <c r="J24" s="102">
        <v>-2.2000000000000002</v>
      </c>
      <c r="K24" s="89">
        <v>-0.8</v>
      </c>
      <c r="L24" s="102">
        <v>0.1</v>
      </c>
      <c r="M24" s="101">
        <v>-1.5</v>
      </c>
    </row>
    <row r="25" spans="1:13" x14ac:dyDescent="0.2">
      <c r="A25" s="149">
        <v>16</v>
      </c>
      <c r="B25" s="68" t="s">
        <v>227</v>
      </c>
      <c r="C25" s="147">
        <v>20.5</v>
      </c>
      <c r="D25" s="86">
        <v>20.6</v>
      </c>
      <c r="E25" s="85">
        <v>20.9</v>
      </c>
      <c r="F25" s="86">
        <v>21.1</v>
      </c>
      <c r="G25" s="85">
        <v>21.2</v>
      </c>
      <c r="H25" s="100">
        <v>21.3</v>
      </c>
      <c r="I25" s="147">
        <v>0.1</v>
      </c>
      <c r="J25" s="86">
        <v>0.2</v>
      </c>
      <c r="K25" s="85">
        <v>0.2</v>
      </c>
      <c r="L25" s="86">
        <v>0.1</v>
      </c>
      <c r="M25" s="100">
        <v>0.1</v>
      </c>
    </row>
    <row r="26" spans="1:13" x14ac:dyDescent="0.2">
      <c r="A26" s="152">
        <v>17</v>
      </c>
      <c r="B26" s="67" t="s">
        <v>226</v>
      </c>
      <c r="C26" s="150">
        <v>3.1</v>
      </c>
      <c r="D26" s="102">
        <v>6.1</v>
      </c>
      <c r="E26" s="89">
        <v>2</v>
      </c>
      <c r="F26" s="102">
        <v>1.4</v>
      </c>
      <c r="G26" s="89">
        <v>3.1</v>
      </c>
      <c r="H26" s="101">
        <v>2.7</v>
      </c>
      <c r="I26" s="150">
        <v>3</v>
      </c>
      <c r="J26" s="102">
        <v>-4.0999999999999996</v>
      </c>
      <c r="K26" s="89">
        <v>-0.5</v>
      </c>
      <c r="L26" s="102">
        <v>1.7</v>
      </c>
      <c r="M26" s="101">
        <v>-0.4</v>
      </c>
    </row>
    <row r="27" spans="1:13" x14ac:dyDescent="0.2">
      <c r="A27" s="140">
        <v>18</v>
      </c>
      <c r="B27" s="171" t="s">
        <v>225</v>
      </c>
      <c r="C27" s="159">
        <v>-0.8</v>
      </c>
      <c r="D27" s="107">
        <v>-1.6</v>
      </c>
      <c r="E27" s="106">
        <v>-1.9</v>
      </c>
      <c r="F27" s="107">
        <v>-0.3</v>
      </c>
      <c r="G27" s="106">
        <v>-1</v>
      </c>
      <c r="H27" s="105">
        <v>-4.5999999999999996</v>
      </c>
      <c r="I27" s="159">
        <v>-0.8</v>
      </c>
      <c r="J27" s="107">
        <v>-0.3</v>
      </c>
      <c r="K27" s="106">
        <v>1.6</v>
      </c>
      <c r="L27" s="107">
        <v>-0.8</v>
      </c>
      <c r="M27" s="105">
        <v>-3.6</v>
      </c>
    </row>
    <row r="28" spans="1:13" x14ac:dyDescent="0.2">
      <c r="A28" s="162">
        <v>19</v>
      </c>
      <c r="B28" s="161" t="s">
        <v>181</v>
      </c>
      <c r="C28" s="156">
        <v>5955.2</v>
      </c>
      <c r="D28" s="111">
        <v>8071.4</v>
      </c>
      <c r="E28" s="110">
        <v>7490.5</v>
      </c>
      <c r="F28" s="111">
        <v>6560.4</v>
      </c>
      <c r="G28" s="110">
        <v>5963.5</v>
      </c>
      <c r="H28" s="109">
        <v>5799</v>
      </c>
      <c r="I28" s="156">
        <v>2116.1999999999998</v>
      </c>
      <c r="J28" s="111">
        <v>-580.9</v>
      </c>
      <c r="K28" s="110">
        <v>-930.1</v>
      </c>
      <c r="L28" s="111">
        <v>-596.9</v>
      </c>
      <c r="M28" s="109">
        <v>-164.5</v>
      </c>
    </row>
    <row r="29" spans="1:13" x14ac:dyDescent="0.2">
      <c r="A29" s="169">
        <v>20</v>
      </c>
      <c r="B29" s="168" t="s">
        <v>224</v>
      </c>
      <c r="C29" s="159">
        <v>1164.0999999999999</v>
      </c>
      <c r="D29" s="107">
        <v>1219.9000000000001</v>
      </c>
      <c r="E29" s="106">
        <v>1208.0999999999999</v>
      </c>
      <c r="F29" s="107">
        <v>1196.0999999999999</v>
      </c>
      <c r="G29" s="106">
        <v>1195.5999999999999</v>
      </c>
      <c r="H29" s="105">
        <v>1197.3</v>
      </c>
      <c r="I29" s="159">
        <v>55.9</v>
      </c>
      <c r="J29" s="107">
        <v>-11.8</v>
      </c>
      <c r="K29" s="106">
        <v>-12</v>
      </c>
      <c r="L29" s="107">
        <v>-0.5</v>
      </c>
      <c r="M29" s="105">
        <v>1.7</v>
      </c>
    </row>
    <row r="30" spans="1:13" x14ac:dyDescent="0.2">
      <c r="A30" s="162"/>
      <c r="B30" s="170" t="s">
        <v>223</v>
      </c>
      <c r="C30" s="156"/>
      <c r="D30" s="111"/>
      <c r="E30" s="110"/>
      <c r="F30" s="111"/>
      <c r="G30" s="110"/>
      <c r="H30" s="109"/>
      <c r="I30" s="156"/>
      <c r="J30" s="111"/>
      <c r="K30" s="110"/>
      <c r="L30" s="111"/>
      <c r="M30" s="109"/>
    </row>
    <row r="31" spans="1:13" ht="17" x14ac:dyDescent="0.2">
      <c r="A31" s="164">
        <v>21</v>
      </c>
      <c r="B31" s="73" t="s">
        <v>222</v>
      </c>
      <c r="C31" s="150">
        <v>3.7</v>
      </c>
      <c r="D31" s="102">
        <v>44.8</v>
      </c>
      <c r="E31" s="89">
        <v>23.9</v>
      </c>
      <c r="F31" s="102">
        <v>0</v>
      </c>
      <c r="G31" s="89">
        <v>0</v>
      </c>
      <c r="H31" s="101">
        <v>0</v>
      </c>
      <c r="I31" s="102">
        <v>41.2</v>
      </c>
      <c r="J31" s="102">
        <v>-20.9</v>
      </c>
      <c r="K31" s="89">
        <v>-23.9</v>
      </c>
      <c r="L31" s="102">
        <v>0</v>
      </c>
      <c r="M31" s="101">
        <v>0</v>
      </c>
    </row>
    <row r="32" spans="1:13" x14ac:dyDescent="0.2">
      <c r="A32" s="169">
        <v>22</v>
      </c>
      <c r="B32" s="168" t="s">
        <v>221</v>
      </c>
      <c r="C32" s="159">
        <v>3660.9</v>
      </c>
      <c r="D32" s="107">
        <v>5945.2</v>
      </c>
      <c r="E32" s="106">
        <v>5081.5</v>
      </c>
      <c r="F32" s="107">
        <v>4298.2</v>
      </c>
      <c r="G32" s="106">
        <v>3921.7</v>
      </c>
      <c r="H32" s="105">
        <v>3894.2</v>
      </c>
      <c r="I32" s="159">
        <v>2284.4</v>
      </c>
      <c r="J32" s="107">
        <v>-863.7</v>
      </c>
      <c r="K32" s="106">
        <v>-783.4</v>
      </c>
      <c r="L32" s="107">
        <v>-376.5</v>
      </c>
      <c r="M32" s="105">
        <v>-27.5</v>
      </c>
    </row>
    <row r="33" spans="1:13" x14ac:dyDescent="0.2">
      <c r="A33" s="164">
        <v>23</v>
      </c>
      <c r="B33" s="73" t="s">
        <v>220</v>
      </c>
      <c r="C33" s="150">
        <v>2867.3</v>
      </c>
      <c r="D33" s="102">
        <v>5107.3999999999996</v>
      </c>
      <c r="E33" s="89">
        <v>3401.7</v>
      </c>
      <c r="F33" s="102">
        <v>3164.7</v>
      </c>
      <c r="G33" s="89">
        <v>2964</v>
      </c>
      <c r="H33" s="101">
        <v>2917.5</v>
      </c>
      <c r="I33" s="150">
        <v>2240</v>
      </c>
      <c r="J33" s="102">
        <v>-1705.7</v>
      </c>
      <c r="K33" s="89">
        <v>-237</v>
      </c>
      <c r="L33" s="102">
        <v>-200.7</v>
      </c>
      <c r="M33" s="101">
        <v>-46.5</v>
      </c>
    </row>
    <row r="34" spans="1:13" x14ac:dyDescent="0.2">
      <c r="A34" s="163">
        <v>24</v>
      </c>
      <c r="B34" s="80" t="s">
        <v>219</v>
      </c>
      <c r="C34" s="147">
        <v>2839.1</v>
      </c>
      <c r="D34" s="86">
        <v>5070.6000000000004</v>
      </c>
      <c r="E34" s="85">
        <v>3372.3</v>
      </c>
      <c r="F34" s="86">
        <v>3136.3</v>
      </c>
      <c r="G34" s="85">
        <v>2936.3</v>
      </c>
      <c r="H34" s="100">
        <v>2889.1</v>
      </c>
      <c r="I34" s="147">
        <v>2231.4</v>
      </c>
      <c r="J34" s="86">
        <v>-1698.3</v>
      </c>
      <c r="K34" s="85">
        <v>-235.9</v>
      </c>
      <c r="L34" s="86">
        <v>-200.1</v>
      </c>
      <c r="M34" s="100">
        <v>-47.2</v>
      </c>
    </row>
    <row r="35" spans="1:13" x14ac:dyDescent="0.2">
      <c r="A35" s="164"/>
      <c r="B35" s="170" t="s">
        <v>218</v>
      </c>
      <c r="C35" s="150" t="s">
        <v>100</v>
      </c>
      <c r="D35" s="102" t="s">
        <v>100</v>
      </c>
      <c r="E35" s="89" t="s">
        <v>100</v>
      </c>
      <c r="F35" s="102" t="s">
        <v>100</v>
      </c>
      <c r="G35" s="89" t="s">
        <v>100</v>
      </c>
      <c r="H35" s="101" t="s">
        <v>100</v>
      </c>
      <c r="I35" s="150" t="s">
        <v>100</v>
      </c>
      <c r="J35" s="102" t="s">
        <v>100</v>
      </c>
      <c r="K35" s="89" t="s">
        <v>100</v>
      </c>
      <c r="L35" s="102" t="s">
        <v>100</v>
      </c>
      <c r="M35" s="101" t="s">
        <v>100</v>
      </c>
    </row>
    <row r="36" spans="1:13" ht="17" x14ac:dyDescent="0.2">
      <c r="A36" s="164">
        <v>25</v>
      </c>
      <c r="B36" s="73" t="s">
        <v>217</v>
      </c>
      <c r="C36" s="150">
        <v>30.2</v>
      </c>
      <c r="D36" s="102">
        <v>34.4</v>
      </c>
      <c r="E36" s="89">
        <v>34.4</v>
      </c>
      <c r="F36" s="102">
        <v>218.9</v>
      </c>
      <c r="G36" s="89">
        <v>223.2</v>
      </c>
      <c r="H36" s="101">
        <v>105.6</v>
      </c>
      <c r="I36" s="150">
        <v>4.2</v>
      </c>
      <c r="J36" s="102">
        <v>0</v>
      </c>
      <c r="K36" s="89">
        <v>184.5</v>
      </c>
      <c r="L36" s="102">
        <v>4.2</v>
      </c>
      <c r="M36" s="101">
        <v>-117.5</v>
      </c>
    </row>
    <row r="37" spans="1:13" ht="17" x14ac:dyDescent="0.2">
      <c r="A37" s="163">
        <v>26</v>
      </c>
      <c r="B37" s="80" t="s">
        <v>216</v>
      </c>
      <c r="C37" s="147">
        <v>5</v>
      </c>
      <c r="D37" s="86">
        <v>1933.7</v>
      </c>
      <c r="E37" s="85">
        <v>290.10000000000002</v>
      </c>
      <c r="F37" s="86">
        <v>38.9</v>
      </c>
      <c r="G37" s="85">
        <v>14.2</v>
      </c>
      <c r="H37" s="100">
        <v>0</v>
      </c>
      <c r="I37" s="147">
        <v>1928.6</v>
      </c>
      <c r="J37" s="86">
        <v>-1643.6</v>
      </c>
      <c r="K37" s="85">
        <v>-251.2</v>
      </c>
      <c r="L37" s="86">
        <v>-24.7</v>
      </c>
      <c r="M37" s="100">
        <v>-14.2</v>
      </c>
    </row>
    <row r="38" spans="1:13" ht="17" x14ac:dyDescent="0.2">
      <c r="A38" s="164">
        <v>27</v>
      </c>
      <c r="B38" s="73" t="s">
        <v>215</v>
      </c>
      <c r="C38" s="150">
        <v>216.6</v>
      </c>
      <c r="D38" s="102">
        <v>505</v>
      </c>
      <c r="E38" s="89">
        <v>429.7</v>
      </c>
      <c r="F38" s="102">
        <v>230.4</v>
      </c>
      <c r="G38" s="89">
        <v>8.1</v>
      </c>
      <c r="H38" s="101">
        <v>2.5</v>
      </c>
      <c r="I38" s="150">
        <v>288.3</v>
      </c>
      <c r="J38" s="102">
        <v>-75.3</v>
      </c>
      <c r="K38" s="89">
        <v>-199.3</v>
      </c>
      <c r="L38" s="102">
        <v>-222.2</v>
      </c>
      <c r="M38" s="101">
        <v>-5.6</v>
      </c>
    </row>
    <row r="39" spans="1:13" ht="17" x14ac:dyDescent="0.2">
      <c r="A39" s="163">
        <v>28</v>
      </c>
      <c r="B39" s="80" t="s">
        <v>214</v>
      </c>
      <c r="C39" s="147">
        <v>14.3</v>
      </c>
      <c r="D39" s="86">
        <v>14.2</v>
      </c>
      <c r="E39" s="85">
        <v>14.1</v>
      </c>
      <c r="F39" s="86">
        <v>14.3</v>
      </c>
      <c r="G39" s="85">
        <v>14.6</v>
      </c>
      <c r="H39" s="100">
        <v>15</v>
      </c>
      <c r="I39" s="147">
        <v>-0.2</v>
      </c>
      <c r="J39" s="86">
        <v>0</v>
      </c>
      <c r="K39" s="85">
        <v>0.1</v>
      </c>
      <c r="L39" s="86">
        <v>0.3</v>
      </c>
      <c r="M39" s="100">
        <v>0.4</v>
      </c>
    </row>
    <row r="40" spans="1:13" ht="17" x14ac:dyDescent="0.2">
      <c r="A40" s="164">
        <v>29</v>
      </c>
      <c r="B40" s="73" t="s">
        <v>213</v>
      </c>
      <c r="C40" s="88">
        <v>35.9</v>
      </c>
      <c r="D40" s="102">
        <v>1.6</v>
      </c>
      <c r="E40" s="89">
        <v>0.6</v>
      </c>
      <c r="F40" s="102">
        <v>0.1</v>
      </c>
      <c r="G40" s="89">
        <v>0</v>
      </c>
      <c r="H40" s="101">
        <v>0</v>
      </c>
      <c r="I40" s="150">
        <v>-34.200000000000003</v>
      </c>
      <c r="J40" s="102">
        <v>-1</v>
      </c>
      <c r="K40" s="89">
        <v>-0.5</v>
      </c>
      <c r="L40" s="102">
        <v>-0.1</v>
      </c>
      <c r="M40" s="101">
        <v>0</v>
      </c>
    </row>
    <row r="41" spans="1:13" ht="17" x14ac:dyDescent="0.2">
      <c r="A41" s="163">
        <v>30</v>
      </c>
      <c r="B41" s="80" t="s">
        <v>212</v>
      </c>
      <c r="C41" s="147">
        <v>24.4</v>
      </c>
      <c r="D41" s="86">
        <v>10.8</v>
      </c>
      <c r="E41" s="85">
        <v>24.7</v>
      </c>
      <c r="F41" s="86">
        <v>14</v>
      </c>
      <c r="G41" s="85">
        <v>2</v>
      </c>
      <c r="H41" s="100">
        <v>0</v>
      </c>
      <c r="I41" s="147">
        <v>-13.6</v>
      </c>
      <c r="J41" s="86">
        <v>13.9</v>
      </c>
      <c r="K41" s="85">
        <v>-10.7</v>
      </c>
      <c r="L41" s="86">
        <v>-12</v>
      </c>
      <c r="M41" s="100">
        <v>-2</v>
      </c>
    </row>
    <row r="42" spans="1:13" ht="17" x14ac:dyDescent="0.2">
      <c r="A42" s="164">
        <v>31</v>
      </c>
      <c r="B42" s="73" t="s">
        <v>211</v>
      </c>
      <c r="C42" s="150">
        <v>34.5</v>
      </c>
      <c r="D42" s="102">
        <v>42.8</v>
      </c>
      <c r="E42" s="89">
        <v>26.6</v>
      </c>
      <c r="F42" s="102">
        <v>37.4</v>
      </c>
      <c r="G42" s="89">
        <v>64.400000000000006</v>
      </c>
      <c r="H42" s="101">
        <v>53.7</v>
      </c>
      <c r="I42" s="150">
        <v>8.3000000000000007</v>
      </c>
      <c r="J42" s="102">
        <v>-16.2</v>
      </c>
      <c r="K42" s="89">
        <v>10.8</v>
      </c>
      <c r="L42" s="102">
        <v>27</v>
      </c>
      <c r="M42" s="101">
        <v>-10.7</v>
      </c>
    </row>
    <row r="43" spans="1:13" x14ac:dyDescent="0.2">
      <c r="A43" s="163">
        <v>32</v>
      </c>
      <c r="B43" s="80" t="s">
        <v>203</v>
      </c>
      <c r="C43" s="147">
        <v>28.2</v>
      </c>
      <c r="D43" s="86">
        <v>36.799999999999997</v>
      </c>
      <c r="E43" s="85">
        <v>29.4</v>
      </c>
      <c r="F43" s="86">
        <v>28.4</v>
      </c>
      <c r="G43" s="85">
        <v>27.7</v>
      </c>
      <c r="H43" s="100">
        <v>28.4</v>
      </c>
      <c r="I43" s="147">
        <v>8.6</v>
      </c>
      <c r="J43" s="86">
        <v>-7.4</v>
      </c>
      <c r="K43" s="85">
        <v>-1</v>
      </c>
      <c r="L43" s="86">
        <v>-0.6</v>
      </c>
      <c r="M43" s="100">
        <v>0.6</v>
      </c>
    </row>
    <row r="44" spans="1:13" x14ac:dyDescent="0.2">
      <c r="A44" s="164"/>
      <c r="B44" s="170" t="s">
        <v>81</v>
      </c>
      <c r="C44" s="150" t="s">
        <v>100</v>
      </c>
      <c r="D44" s="102" t="s">
        <v>100</v>
      </c>
      <c r="E44" s="89" t="s">
        <v>100</v>
      </c>
      <c r="F44" s="102" t="s">
        <v>100</v>
      </c>
      <c r="G44" s="89" t="s">
        <v>100</v>
      </c>
      <c r="H44" s="101" t="s">
        <v>100</v>
      </c>
      <c r="I44" s="150" t="s">
        <v>100</v>
      </c>
      <c r="J44" s="102" t="s">
        <v>100</v>
      </c>
      <c r="K44" s="89" t="s">
        <v>100</v>
      </c>
      <c r="L44" s="102" t="s">
        <v>100</v>
      </c>
      <c r="M44" s="101" t="s">
        <v>100</v>
      </c>
    </row>
    <row r="45" spans="1:13" ht="17" x14ac:dyDescent="0.2">
      <c r="A45" s="164">
        <v>33</v>
      </c>
      <c r="B45" s="73" t="s">
        <v>210</v>
      </c>
      <c r="C45" s="150">
        <v>0</v>
      </c>
      <c r="D45" s="102">
        <v>8.8000000000000007</v>
      </c>
      <c r="E45" s="89">
        <v>1.3</v>
      </c>
      <c r="F45" s="102">
        <v>0.2</v>
      </c>
      <c r="G45" s="89">
        <v>0.1</v>
      </c>
      <c r="H45" s="101">
        <v>0</v>
      </c>
      <c r="I45" s="150">
        <v>8.6999999999999993</v>
      </c>
      <c r="J45" s="102">
        <v>-7.5</v>
      </c>
      <c r="K45" s="89">
        <v>-1.1000000000000001</v>
      </c>
      <c r="L45" s="102">
        <v>-0.1</v>
      </c>
      <c r="M45" s="101">
        <v>-0.1</v>
      </c>
    </row>
    <row r="46" spans="1:13" x14ac:dyDescent="0.2">
      <c r="A46" s="163">
        <v>34</v>
      </c>
      <c r="B46" s="80" t="s">
        <v>209</v>
      </c>
      <c r="C46" s="147">
        <v>793.5</v>
      </c>
      <c r="D46" s="86">
        <v>837.9</v>
      </c>
      <c r="E46" s="85">
        <v>1679.9</v>
      </c>
      <c r="F46" s="86">
        <v>1133.5</v>
      </c>
      <c r="G46" s="85">
        <v>957.7</v>
      </c>
      <c r="H46" s="100">
        <v>976.7</v>
      </c>
      <c r="I46" s="147">
        <v>44.3</v>
      </c>
      <c r="J46" s="86">
        <v>842</v>
      </c>
      <c r="K46" s="85">
        <v>-546.4</v>
      </c>
      <c r="L46" s="86">
        <v>-175.8</v>
      </c>
      <c r="M46" s="100">
        <v>19</v>
      </c>
    </row>
    <row r="47" spans="1:13" x14ac:dyDescent="0.2">
      <c r="A47" s="164">
        <v>35</v>
      </c>
      <c r="B47" s="73" t="s">
        <v>208</v>
      </c>
      <c r="C47" s="150">
        <v>743</v>
      </c>
      <c r="D47" s="102">
        <v>781.5</v>
      </c>
      <c r="E47" s="89">
        <v>1632.2</v>
      </c>
      <c r="F47" s="102">
        <v>1057.0999999999999</v>
      </c>
      <c r="G47" s="89">
        <v>904.2</v>
      </c>
      <c r="H47" s="101">
        <v>916.3</v>
      </c>
      <c r="I47" s="150">
        <v>38.5</v>
      </c>
      <c r="J47" s="102">
        <v>850.7</v>
      </c>
      <c r="K47" s="89">
        <v>-575.1</v>
      </c>
      <c r="L47" s="102">
        <v>-152.9</v>
      </c>
      <c r="M47" s="101">
        <v>12.1</v>
      </c>
    </row>
    <row r="48" spans="1:13" x14ac:dyDescent="0.2">
      <c r="A48" s="163"/>
      <c r="B48" s="166" t="s">
        <v>207</v>
      </c>
      <c r="C48" s="147" t="s">
        <v>100</v>
      </c>
      <c r="D48" s="86" t="s">
        <v>100</v>
      </c>
      <c r="E48" s="85" t="s">
        <v>100</v>
      </c>
      <c r="F48" s="86" t="s">
        <v>100</v>
      </c>
      <c r="G48" s="85" t="s">
        <v>100</v>
      </c>
      <c r="H48" s="100" t="s">
        <v>100</v>
      </c>
      <c r="I48" s="147" t="s">
        <v>100</v>
      </c>
      <c r="J48" s="86" t="s">
        <v>100</v>
      </c>
      <c r="K48" s="85" t="s">
        <v>100</v>
      </c>
      <c r="L48" s="86" t="s">
        <v>100</v>
      </c>
      <c r="M48" s="100" t="s">
        <v>100</v>
      </c>
    </row>
    <row r="49" spans="1:13" ht="17" x14ac:dyDescent="0.2">
      <c r="A49" s="163">
        <v>36</v>
      </c>
      <c r="B49" s="80" t="s">
        <v>206</v>
      </c>
      <c r="C49" s="147">
        <v>0</v>
      </c>
      <c r="D49" s="86">
        <v>0</v>
      </c>
      <c r="E49" s="85">
        <v>785.9</v>
      </c>
      <c r="F49" s="86">
        <v>187.9</v>
      </c>
      <c r="G49" s="85">
        <v>9.1999999999999993</v>
      </c>
      <c r="H49" s="100">
        <v>0.6</v>
      </c>
      <c r="I49" s="147">
        <v>0</v>
      </c>
      <c r="J49" s="86">
        <v>785.9</v>
      </c>
      <c r="K49" s="85">
        <v>-598</v>
      </c>
      <c r="L49" s="86">
        <v>-178.7</v>
      </c>
      <c r="M49" s="100">
        <v>-8.6</v>
      </c>
    </row>
    <row r="50" spans="1:13" ht="17" x14ac:dyDescent="0.2">
      <c r="A50" s="164">
        <v>37</v>
      </c>
      <c r="B50" s="73" t="s">
        <v>205</v>
      </c>
      <c r="C50" s="150">
        <v>15.2</v>
      </c>
      <c r="D50" s="102">
        <v>28.9</v>
      </c>
      <c r="E50" s="89">
        <v>67.599999999999994</v>
      </c>
      <c r="F50" s="102">
        <v>80.7</v>
      </c>
      <c r="G50" s="89">
        <v>87.2</v>
      </c>
      <c r="H50" s="101">
        <v>72.400000000000006</v>
      </c>
      <c r="I50" s="150">
        <v>13.7</v>
      </c>
      <c r="J50" s="102">
        <v>38.700000000000003</v>
      </c>
      <c r="K50" s="89">
        <v>13.1</v>
      </c>
      <c r="L50" s="102">
        <v>6.5</v>
      </c>
      <c r="M50" s="101">
        <v>-14.9</v>
      </c>
    </row>
    <row r="51" spans="1:13" ht="17" x14ac:dyDescent="0.2">
      <c r="A51" s="163">
        <v>38</v>
      </c>
      <c r="B51" s="80" t="s">
        <v>204</v>
      </c>
      <c r="C51" s="147">
        <v>13.8</v>
      </c>
      <c r="D51" s="86">
        <v>17.100000000000001</v>
      </c>
      <c r="E51" s="85">
        <v>10.6</v>
      </c>
      <c r="F51" s="86">
        <v>15</v>
      </c>
      <c r="G51" s="85">
        <v>25.8</v>
      </c>
      <c r="H51" s="100">
        <v>21.5</v>
      </c>
      <c r="I51" s="147">
        <v>3.3</v>
      </c>
      <c r="J51" s="86">
        <v>-6.5</v>
      </c>
      <c r="K51" s="85">
        <v>4.3</v>
      </c>
      <c r="L51" s="86">
        <v>10.8</v>
      </c>
      <c r="M51" s="100">
        <v>-4.3</v>
      </c>
    </row>
    <row r="52" spans="1:13" x14ac:dyDescent="0.2">
      <c r="A52" s="164">
        <v>39</v>
      </c>
      <c r="B52" s="73" t="s">
        <v>203</v>
      </c>
      <c r="C52" s="150">
        <v>50.5</v>
      </c>
      <c r="D52" s="102">
        <v>56.4</v>
      </c>
      <c r="E52" s="89">
        <v>47.7</v>
      </c>
      <c r="F52" s="102">
        <v>76.400000000000006</v>
      </c>
      <c r="G52" s="89">
        <v>53.5</v>
      </c>
      <c r="H52" s="101">
        <v>60.4</v>
      </c>
      <c r="I52" s="150">
        <v>5.8</v>
      </c>
      <c r="J52" s="102">
        <v>-8.6999999999999993</v>
      </c>
      <c r="K52" s="89">
        <v>28.7</v>
      </c>
      <c r="L52" s="102">
        <v>-22.9</v>
      </c>
      <c r="M52" s="101">
        <v>6.9</v>
      </c>
    </row>
    <row r="53" spans="1:13" x14ac:dyDescent="0.2">
      <c r="A53" s="169">
        <v>40</v>
      </c>
      <c r="B53" s="168" t="s">
        <v>202</v>
      </c>
      <c r="C53" s="159">
        <v>511.7</v>
      </c>
      <c r="D53" s="107">
        <v>502.5</v>
      </c>
      <c r="E53" s="106">
        <v>503.8</v>
      </c>
      <c r="F53" s="107">
        <v>511.6</v>
      </c>
      <c r="G53" s="106">
        <v>541.5</v>
      </c>
      <c r="H53" s="105">
        <v>561.1</v>
      </c>
      <c r="I53" s="159">
        <v>-9.1999999999999993</v>
      </c>
      <c r="J53" s="107">
        <v>1.4</v>
      </c>
      <c r="K53" s="106">
        <v>7.7</v>
      </c>
      <c r="L53" s="107">
        <v>29.9</v>
      </c>
      <c r="M53" s="105">
        <v>19.600000000000001</v>
      </c>
    </row>
    <row r="54" spans="1:13" x14ac:dyDescent="0.2">
      <c r="A54" s="162">
        <v>41</v>
      </c>
      <c r="B54" s="167" t="s">
        <v>201</v>
      </c>
      <c r="C54" s="156">
        <v>618.6</v>
      </c>
      <c r="D54" s="111">
        <v>403.8</v>
      </c>
      <c r="E54" s="110">
        <v>697</v>
      </c>
      <c r="F54" s="111">
        <v>554.5</v>
      </c>
      <c r="G54" s="110">
        <v>304.7</v>
      </c>
      <c r="H54" s="109">
        <v>146.4</v>
      </c>
      <c r="I54" s="156">
        <v>-214.8</v>
      </c>
      <c r="J54" s="111">
        <v>293.2</v>
      </c>
      <c r="K54" s="110">
        <v>-142.5</v>
      </c>
      <c r="L54" s="111">
        <v>-249.8</v>
      </c>
      <c r="M54" s="109">
        <v>-158.30000000000001</v>
      </c>
    </row>
    <row r="55" spans="1:13" x14ac:dyDescent="0.2">
      <c r="A55" s="163"/>
      <c r="B55" s="166" t="s">
        <v>179</v>
      </c>
      <c r="C55" s="147" t="s">
        <v>100</v>
      </c>
      <c r="D55" s="86" t="s">
        <v>100</v>
      </c>
      <c r="E55" s="85" t="s">
        <v>100</v>
      </c>
      <c r="F55" s="86" t="s">
        <v>100</v>
      </c>
      <c r="G55" s="85" t="s">
        <v>100</v>
      </c>
      <c r="H55" s="100" t="s">
        <v>100</v>
      </c>
      <c r="I55" s="147" t="s">
        <v>100</v>
      </c>
      <c r="J55" s="86" t="s">
        <v>100</v>
      </c>
      <c r="K55" s="85" t="s">
        <v>100</v>
      </c>
      <c r="L55" s="86" t="s">
        <v>100</v>
      </c>
      <c r="M55" s="100" t="s">
        <v>100</v>
      </c>
    </row>
    <row r="56" spans="1:13" ht="17" x14ac:dyDescent="0.2">
      <c r="A56" s="163">
        <v>42</v>
      </c>
      <c r="B56" s="80" t="s">
        <v>200</v>
      </c>
      <c r="C56" s="147">
        <v>46.2</v>
      </c>
      <c r="D56" s="86">
        <v>0.9</v>
      </c>
      <c r="E56" s="85">
        <v>14.3</v>
      </c>
      <c r="F56" s="86">
        <v>8.6999999999999993</v>
      </c>
      <c r="G56" s="85">
        <v>1.2</v>
      </c>
      <c r="H56" s="100">
        <v>0.6</v>
      </c>
      <c r="I56" s="147">
        <v>-45.3</v>
      </c>
      <c r="J56" s="86">
        <v>13.4</v>
      </c>
      <c r="K56" s="85">
        <v>-5.5</v>
      </c>
      <c r="L56" s="86">
        <v>-7.5</v>
      </c>
      <c r="M56" s="100">
        <v>-0.6</v>
      </c>
    </row>
    <row r="57" spans="1:13" ht="17" x14ac:dyDescent="0.2">
      <c r="A57" s="164">
        <v>43</v>
      </c>
      <c r="B57" s="73" t="s">
        <v>199</v>
      </c>
      <c r="C57" s="150">
        <v>0</v>
      </c>
      <c r="D57" s="102">
        <v>0.3</v>
      </c>
      <c r="E57" s="89">
        <v>11.3</v>
      </c>
      <c r="F57" s="102">
        <v>10.4</v>
      </c>
      <c r="G57" s="89">
        <v>5.3</v>
      </c>
      <c r="H57" s="101">
        <v>2.4</v>
      </c>
      <c r="I57" s="150">
        <v>0.3</v>
      </c>
      <c r="J57" s="102">
        <v>11</v>
      </c>
      <c r="K57" s="89">
        <v>-0.9</v>
      </c>
      <c r="L57" s="102">
        <v>-5</v>
      </c>
      <c r="M57" s="101">
        <v>-3</v>
      </c>
    </row>
    <row r="58" spans="1:13" x14ac:dyDescent="0.2">
      <c r="A58" s="163">
        <v>44</v>
      </c>
      <c r="B58" s="80" t="s">
        <v>198</v>
      </c>
      <c r="C58" s="147">
        <v>73.3</v>
      </c>
      <c r="D58" s="86">
        <v>62.9</v>
      </c>
      <c r="E58" s="85">
        <v>62.9</v>
      </c>
      <c r="F58" s="86">
        <v>62.9</v>
      </c>
      <c r="G58" s="85">
        <v>62.9</v>
      </c>
      <c r="H58" s="100">
        <v>0</v>
      </c>
      <c r="I58" s="147">
        <v>-10.4</v>
      </c>
      <c r="J58" s="86">
        <v>0</v>
      </c>
      <c r="K58" s="85">
        <v>0</v>
      </c>
      <c r="L58" s="86">
        <v>0</v>
      </c>
      <c r="M58" s="100">
        <v>-62.9</v>
      </c>
    </row>
    <row r="59" spans="1:13" x14ac:dyDescent="0.2">
      <c r="A59" s="164">
        <v>45</v>
      </c>
      <c r="B59" s="73" t="s">
        <v>197</v>
      </c>
      <c r="C59" s="150">
        <v>0.1</v>
      </c>
      <c r="D59" s="102">
        <v>38</v>
      </c>
      <c r="E59" s="89">
        <v>47.3</v>
      </c>
      <c r="F59" s="102">
        <v>0.7</v>
      </c>
      <c r="G59" s="89">
        <v>0</v>
      </c>
      <c r="H59" s="101">
        <v>0.3</v>
      </c>
      <c r="I59" s="150">
        <v>37.9</v>
      </c>
      <c r="J59" s="102">
        <v>9.1999999999999993</v>
      </c>
      <c r="K59" s="89">
        <v>-46.6</v>
      </c>
      <c r="L59" s="102">
        <v>-0.6</v>
      </c>
      <c r="M59" s="101">
        <v>0.3</v>
      </c>
    </row>
    <row r="60" spans="1:13" ht="17" x14ac:dyDescent="0.2">
      <c r="A60" s="163">
        <v>46</v>
      </c>
      <c r="B60" s="80" t="s">
        <v>196</v>
      </c>
      <c r="C60" s="147">
        <v>246.3</v>
      </c>
      <c r="D60" s="86">
        <v>184.6</v>
      </c>
      <c r="E60" s="85">
        <v>427.2</v>
      </c>
      <c r="F60" s="86">
        <v>265</v>
      </c>
      <c r="G60" s="85">
        <v>28.6</v>
      </c>
      <c r="H60" s="100">
        <v>0</v>
      </c>
      <c r="I60" s="147">
        <v>-61.7</v>
      </c>
      <c r="J60" s="86">
        <v>242.6</v>
      </c>
      <c r="K60" s="85">
        <v>-162.19999999999999</v>
      </c>
      <c r="L60" s="86">
        <v>-236.4</v>
      </c>
      <c r="M60" s="100">
        <v>-28.6</v>
      </c>
    </row>
    <row r="61" spans="1:13" x14ac:dyDescent="0.2">
      <c r="A61" s="164">
        <v>47</v>
      </c>
      <c r="B61" s="73" t="s">
        <v>195</v>
      </c>
      <c r="C61" s="150">
        <v>159.1</v>
      </c>
      <c r="D61" s="102">
        <v>102.9</v>
      </c>
      <c r="E61" s="89">
        <v>238.2</v>
      </c>
      <c r="F61" s="102">
        <v>147.80000000000001</v>
      </c>
      <c r="G61" s="89">
        <v>15.9</v>
      </c>
      <c r="H61" s="101">
        <v>0</v>
      </c>
      <c r="I61" s="150">
        <v>-56.2</v>
      </c>
      <c r="J61" s="102">
        <v>135.30000000000001</v>
      </c>
      <c r="K61" s="89">
        <v>-90.5</v>
      </c>
      <c r="L61" s="102">
        <v>-131.80000000000001</v>
      </c>
      <c r="M61" s="101">
        <v>-15.9</v>
      </c>
    </row>
    <row r="62" spans="1:13" x14ac:dyDescent="0.2">
      <c r="A62" s="163">
        <v>48</v>
      </c>
      <c r="B62" s="80" t="s">
        <v>194</v>
      </c>
      <c r="C62" s="147">
        <v>87.1</v>
      </c>
      <c r="D62" s="86">
        <v>81.599999999999994</v>
      </c>
      <c r="E62" s="85">
        <v>189</v>
      </c>
      <c r="F62" s="86">
        <v>117.2</v>
      </c>
      <c r="G62" s="85">
        <v>12.7</v>
      </c>
      <c r="H62" s="100">
        <v>0</v>
      </c>
      <c r="I62" s="147">
        <v>-5.5</v>
      </c>
      <c r="J62" s="86">
        <v>107.3</v>
      </c>
      <c r="K62" s="85">
        <v>-71.8</v>
      </c>
      <c r="L62" s="86">
        <v>-104.6</v>
      </c>
      <c r="M62" s="100">
        <v>-12.7</v>
      </c>
    </row>
    <row r="63" spans="1:13" x14ac:dyDescent="0.2">
      <c r="A63" s="164">
        <v>49</v>
      </c>
      <c r="B63" s="73" t="s">
        <v>193</v>
      </c>
      <c r="C63" s="150">
        <v>2.6</v>
      </c>
      <c r="D63" s="102">
        <v>4.9000000000000004</v>
      </c>
      <c r="E63" s="89">
        <v>11.3</v>
      </c>
      <c r="F63" s="102">
        <v>7</v>
      </c>
      <c r="G63" s="89">
        <v>0.8</v>
      </c>
      <c r="H63" s="101">
        <v>0</v>
      </c>
      <c r="I63" s="150">
        <v>2.2999999999999998</v>
      </c>
      <c r="J63" s="102">
        <v>6.4</v>
      </c>
      <c r="K63" s="89">
        <v>-4.3</v>
      </c>
      <c r="L63" s="102">
        <v>-6.3</v>
      </c>
      <c r="M63" s="101">
        <v>-0.8</v>
      </c>
    </row>
    <row r="64" spans="1:13" x14ac:dyDescent="0.2">
      <c r="A64" s="163">
        <v>50</v>
      </c>
      <c r="B64" s="80" t="s">
        <v>192</v>
      </c>
      <c r="C64" s="147">
        <v>84.5</v>
      </c>
      <c r="D64" s="86">
        <v>76.8</v>
      </c>
      <c r="E64" s="85">
        <v>177.6</v>
      </c>
      <c r="F64" s="86">
        <v>110.2</v>
      </c>
      <c r="G64" s="85">
        <v>11.9</v>
      </c>
      <c r="H64" s="100">
        <v>0</v>
      </c>
      <c r="I64" s="147">
        <v>-7.8</v>
      </c>
      <c r="J64" s="86">
        <v>100.9</v>
      </c>
      <c r="K64" s="85">
        <v>-67.5</v>
      </c>
      <c r="L64" s="86">
        <v>-98.3</v>
      </c>
      <c r="M64" s="100">
        <v>-11.9</v>
      </c>
    </row>
    <row r="65" spans="1:13" ht="17" x14ac:dyDescent="0.2">
      <c r="A65" s="164">
        <v>51</v>
      </c>
      <c r="B65" s="73" t="s">
        <v>191</v>
      </c>
      <c r="C65" s="150">
        <v>20.7</v>
      </c>
      <c r="D65" s="102">
        <v>25.7</v>
      </c>
      <c r="E65" s="89">
        <v>16</v>
      </c>
      <c r="F65" s="102">
        <v>22.4</v>
      </c>
      <c r="G65" s="89">
        <v>38.700000000000003</v>
      </c>
      <c r="H65" s="101">
        <v>32.200000000000003</v>
      </c>
      <c r="I65" s="150">
        <v>5</v>
      </c>
      <c r="J65" s="102">
        <v>-9.6999999999999993</v>
      </c>
      <c r="K65" s="89">
        <v>6.5</v>
      </c>
      <c r="L65" s="102">
        <v>16.2</v>
      </c>
      <c r="M65" s="101">
        <v>-6.4</v>
      </c>
    </row>
    <row r="66" spans="1:13" ht="17" x14ac:dyDescent="0.2">
      <c r="A66" s="163">
        <v>52</v>
      </c>
      <c r="B66" s="80" t="s">
        <v>190</v>
      </c>
      <c r="C66" s="18" t="s">
        <v>93</v>
      </c>
      <c r="D66" s="165" t="s">
        <v>93</v>
      </c>
      <c r="E66" s="165">
        <v>21.4</v>
      </c>
      <c r="F66" s="165">
        <v>57</v>
      </c>
      <c r="G66" s="85">
        <v>35.5</v>
      </c>
      <c r="H66" s="100">
        <v>0</v>
      </c>
      <c r="I66" s="18" t="s">
        <v>93</v>
      </c>
      <c r="J66" s="86">
        <v>21.4</v>
      </c>
      <c r="K66" s="86">
        <v>35.5</v>
      </c>
      <c r="L66" s="86">
        <v>-21.4</v>
      </c>
      <c r="M66" s="100">
        <v>-35.5</v>
      </c>
    </row>
    <row r="67" spans="1:13" ht="17" x14ac:dyDescent="0.2">
      <c r="A67" s="164">
        <v>53</v>
      </c>
      <c r="B67" s="73" t="s">
        <v>189</v>
      </c>
      <c r="C67" s="150">
        <v>11.8</v>
      </c>
      <c r="D67" s="102">
        <v>9.8000000000000007</v>
      </c>
      <c r="E67" s="89">
        <v>12.3</v>
      </c>
      <c r="F67" s="102">
        <v>18.5</v>
      </c>
      <c r="G67" s="89">
        <v>15.7</v>
      </c>
      <c r="H67" s="101">
        <v>19.5</v>
      </c>
      <c r="I67" s="150">
        <v>-2</v>
      </c>
      <c r="J67" s="102">
        <v>2.5</v>
      </c>
      <c r="K67" s="89">
        <v>6.2</v>
      </c>
      <c r="L67" s="102">
        <v>-2.8</v>
      </c>
      <c r="M67" s="101">
        <v>3.9</v>
      </c>
    </row>
    <row r="68" spans="1:13" x14ac:dyDescent="0.2">
      <c r="A68" s="163">
        <v>54</v>
      </c>
      <c r="B68" s="80" t="s">
        <v>188</v>
      </c>
      <c r="C68" s="147">
        <v>140</v>
      </c>
      <c r="D68" s="86">
        <v>8</v>
      </c>
      <c r="E68" s="85">
        <v>8</v>
      </c>
      <c r="F68" s="86">
        <v>8</v>
      </c>
      <c r="G68" s="85">
        <v>8</v>
      </c>
      <c r="H68" s="100">
        <v>0</v>
      </c>
      <c r="I68" s="147">
        <v>-132</v>
      </c>
      <c r="J68" s="86">
        <v>0</v>
      </c>
      <c r="K68" s="85">
        <v>0</v>
      </c>
      <c r="L68" s="86">
        <v>0</v>
      </c>
      <c r="M68" s="100">
        <v>-8</v>
      </c>
    </row>
    <row r="69" spans="1:13" x14ac:dyDescent="0.2">
      <c r="A69" s="162">
        <v>55</v>
      </c>
      <c r="B69" s="161" t="s">
        <v>187</v>
      </c>
      <c r="C69" s="156">
        <v>-2140.1</v>
      </c>
      <c r="D69" s="111">
        <v>-4088.9</v>
      </c>
      <c r="E69" s="110">
        <v>-3312.7</v>
      </c>
      <c r="F69" s="111">
        <v>-2235.6</v>
      </c>
      <c r="G69" s="110">
        <v>-1517.1</v>
      </c>
      <c r="H69" s="109" t="s">
        <v>294</v>
      </c>
      <c r="I69" s="156">
        <v>-1948.8</v>
      </c>
      <c r="J69" s="111">
        <v>776.2</v>
      </c>
      <c r="K69" s="110">
        <v>1077.0999999999999</v>
      </c>
      <c r="L69" s="111">
        <v>718.5</v>
      </c>
      <c r="M69" s="109" t="s">
        <v>294</v>
      </c>
    </row>
    <row r="70" spans="1:13" x14ac:dyDescent="0.2">
      <c r="A70" s="140"/>
      <c r="B70" s="160" t="s">
        <v>186</v>
      </c>
      <c r="C70" s="159" t="s">
        <v>100</v>
      </c>
      <c r="D70" s="107" t="s">
        <v>100</v>
      </c>
      <c r="E70" s="106" t="s">
        <v>100</v>
      </c>
      <c r="F70" s="107" t="s">
        <v>100</v>
      </c>
      <c r="G70" s="106" t="s">
        <v>100</v>
      </c>
      <c r="H70" s="105" t="s">
        <v>100</v>
      </c>
      <c r="I70" s="159" t="s">
        <v>100</v>
      </c>
      <c r="J70" s="107" t="s">
        <v>100</v>
      </c>
      <c r="K70" s="106" t="s">
        <v>100</v>
      </c>
      <c r="L70" s="107" t="s">
        <v>100</v>
      </c>
      <c r="M70" s="105" t="s">
        <v>100</v>
      </c>
    </row>
    <row r="71" spans="1:13" x14ac:dyDescent="0.2">
      <c r="A71" s="158">
        <v>56</v>
      </c>
      <c r="B71" s="157" t="s">
        <v>185</v>
      </c>
      <c r="C71" s="156">
        <v>3834.8</v>
      </c>
      <c r="D71" s="111">
        <v>4003</v>
      </c>
      <c r="E71" s="110">
        <v>4198.8</v>
      </c>
      <c r="F71" s="111">
        <v>4348.1000000000004</v>
      </c>
      <c r="G71" s="110">
        <v>4471.5</v>
      </c>
      <c r="H71" s="109" t="s">
        <v>294</v>
      </c>
      <c r="I71" s="156">
        <v>168.3</v>
      </c>
      <c r="J71" s="111">
        <v>195.8</v>
      </c>
      <c r="K71" s="110">
        <v>149.30000000000001</v>
      </c>
      <c r="L71" s="111">
        <v>123.4</v>
      </c>
      <c r="M71" s="109" t="s">
        <v>294</v>
      </c>
    </row>
    <row r="72" spans="1:13" x14ac:dyDescent="0.2">
      <c r="A72" s="149">
        <v>57</v>
      </c>
      <c r="B72" s="148" t="s">
        <v>184</v>
      </c>
      <c r="C72" s="147">
        <v>3815.1</v>
      </c>
      <c r="D72" s="86">
        <v>3982.6</v>
      </c>
      <c r="E72" s="85">
        <v>4177.8</v>
      </c>
      <c r="F72" s="86">
        <v>4324.8</v>
      </c>
      <c r="G72" s="85">
        <v>4446.3999999999996</v>
      </c>
      <c r="H72" s="100" t="s">
        <v>294</v>
      </c>
      <c r="I72" s="147">
        <v>167.4</v>
      </c>
      <c r="J72" s="86">
        <v>195.2</v>
      </c>
      <c r="K72" s="85">
        <v>147</v>
      </c>
      <c r="L72" s="86">
        <v>121.7</v>
      </c>
      <c r="M72" s="100" t="s">
        <v>294</v>
      </c>
    </row>
    <row r="73" spans="1:13" x14ac:dyDescent="0.2">
      <c r="A73" s="152">
        <v>58</v>
      </c>
      <c r="B73" s="154" t="s">
        <v>183</v>
      </c>
      <c r="C73" s="150">
        <v>19.600000000000001</v>
      </c>
      <c r="D73" s="102">
        <v>20.5</v>
      </c>
      <c r="E73" s="89">
        <v>21</v>
      </c>
      <c r="F73" s="102">
        <v>23.3</v>
      </c>
      <c r="G73" s="89">
        <v>25</v>
      </c>
      <c r="H73" s="101">
        <v>25.7</v>
      </c>
      <c r="I73" s="150">
        <v>0.8</v>
      </c>
      <c r="J73" s="102">
        <v>0.6</v>
      </c>
      <c r="K73" s="89">
        <v>2.2999999999999998</v>
      </c>
      <c r="L73" s="102">
        <v>1.7</v>
      </c>
      <c r="M73" s="101">
        <v>0.7</v>
      </c>
    </row>
    <row r="74" spans="1:13" x14ac:dyDescent="0.2">
      <c r="A74" s="149">
        <v>59</v>
      </c>
      <c r="B74" s="155" t="s">
        <v>182</v>
      </c>
      <c r="C74" s="147">
        <v>6084.5</v>
      </c>
      <c r="D74" s="86">
        <v>8386.7000000000007</v>
      </c>
      <c r="E74" s="85">
        <v>7618.1</v>
      </c>
      <c r="F74" s="86">
        <v>6686</v>
      </c>
      <c r="G74" s="85">
        <v>6096.6</v>
      </c>
      <c r="H74" s="100">
        <v>5601.4</v>
      </c>
      <c r="I74" s="147">
        <v>2302.3000000000002</v>
      </c>
      <c r="J74" s="86">
        <v>-768.7</v>
      </c>
      <c r="K74" s="85">
        <v>-932.1</v>
      </c>
      <c r="L74" s="86">
        <v>-589.4</v>
      </c>
      <c r="M74" s="100">
        <v>-495.2</v>
      </c>
    </row>
    <row r="75" spans="1:13" x14ac:dyDescent="0.2">
      <c r="A75" s="152">
        <v>60</v>
      </c>
      <c r="B75" s="154" t="s">
        <v>181</v>
      </c>
      <c r="C75" s="150">
        <v>5955.2</v>
      </c>
      <c r="D75" s="102">
        <v>8071.4</v>
      </c>
      <c r="E75" s="89">
        <v>7490.5</v>
      </c>
      <c r="F75" s="102">
        <v>6560.4</v>
      </c>
      <c r="G75" s="89">
        <v>5963.5</v>
      </c>
      <c r="H75" s="101">
        <v>5799</v>
      </c>
      <c r="I75" s="150">
        <v>2116.1999999999998</v>
      </c>
      <c r="J75" s="102">
        <v>-580.9</v>
      </c>
      <c r="K75" s="89">
        <v>-930.1</v>
      </c>
      <c r="L75" s="102">
        <v>-596.9</v>
      </c>
      <c r="M75" s="101">
        <v>-164.5</v>
      </c>
    </row>
    <row r="76" spans="1:13" x14ac:dyDescent="0.2">
      <c r="A76" s="149">
        <v>61</v>
      </c>
      <c r="B76" s="148" t="s">
        <v>180</v>
      </c>
      <c r="C76" s="147">
        <v>90.4</v>
      </c>
      <c r="D76" s="86">
        <v>297.7</v>
      </c>
      <c r="E76" s="85">
        <v>89.9</v>
      </c>
      <c r="F76" s="86">
        <v>100.6</v>
      </c>
      <c r="G76" s="85">
        <v>91.4</v>
      </c>
      <c r="H76" s="100">
        <v>91.2</v>
      </c>
      <c r="I76" s="147">
        <v>207.2</v>
      </c>
      <c r="J76" s="86">
        <v>-207.8</v>
      </c>
      <c r="K76" s="85">
        <v>10.7</v>
      </c>
      <c r="L76" s="86">
        <v>-9.1999999999999993</v>
      </c>
      <c r="M76" s="100">
        <v>-0.3</v>
      </c>
    </row>
    <row r="77" spans="1:13" x14ac:dyDescent="0.2">
      <c r="A77" s="152"/>
      <c r="B77" s="153" t="s">
        <v>179</v>
      </c>
      <c r="C77" s="150" t="s">
        <v>100</v>
      </c>
      <c r="D77" s="102" t="s">
        <v>100</v>
      </c>
      <c r="E77" s="89" t="s">
        <v>100</v>
      </c>
      <c r="F77" s="102" t="s">
        <v>100</v>
      </c>
      <c r="G77" s="89" t="s">
        <v>100</v>
      </c>
      <c r="H77" s="101" t="s">
        <v>100</v>
      </c>
      <c r="I77" s="150" t="s">
        <v>100</v>
      </c>
      <c r="J77" s="102" t="s">
        <v>100</v>
      </c>
      <c r="K77" s="89" t="s">
        <v>100</v>
      </c>
      <c r="L77" s="102" t="s">
        <v>100</v>
      </c>
      <c r="M77" s="101" t="s">
        <v>100</v>
      </c>
    </row>
    <row r="78" spans="1:13" ht="17" x14ac:dyDescent="0.2">
      <c r="A78" s="152">
        <v>62</v>
      </c>
      <c r="B78" s="151" t="s">
        <v>178</v>
      </c>
      <c r="C78" s="150" t="s">
        <v>13</v>
      </c>
      <c r="D78" s="102">
        <v>203</v>
      </c>
      <c r="E78" s="89">
        <v>0</v>
      </c>
      <c r="F78" s="102">
        <v>0</v>
      </c>
      <c r="G78" s="89">
        <v>0</v>
      </c>
      <c r="H78" s="101">
        <v>0</v>
      </c>
      <c r="I78" s="150">
        <f>D78</f>
        <v>203</v>
      </c>
      <c r="J78" s="102">
        <v>-203</v>
      </c>
      <c r="K78" s="102">
        <v>0</v>
      </c>
      <c r="L78" s="102">
        <v>0</v>
      </c>
      <c r="M78" s="101">
        <v>0</v>
      </c>
    </row>
    <row r="79" spans="1:13" x14ac:dyDescent="0.2">
      <c r="A79" s="149">
        <v>63</v>
      </c>
      <c r="B79" s="148" t="s">
        <v>177</v>
      </c>
      <c r="C79" s="147">
        <v>39</v>
      </c>
      <c r="D79" s="86">
        <v>35.9</v>
      </c>
      <c r="E79" s="85">
        <v>38</v>
      </c>
      <c r="F79" s="86">
        <v>43.3</v>
      </c>
      <c r="G79" s="85">
        <v>41.7</v>
      </c>
      <c r="H79" s="100">
        <v>35.700000000000003</v>
      </c>
      <c r="I79" s="147">
        <v>-3.1</v>
      </c>
      <c r="J79" s="86">
        <v>2.1</v>
      </c>
      <c r="K79" s="85">
        <v>5.3</v>
      </c>
      <c r="L79" s="86">
        <v>-1.5</v>
      </c>
      <c r="M79" s="100">
        <v>-6.1</v>
      </c>
    </row>
    <row r="80" spans="1:13" ht="16" thickBot="1" x14ac:dyDescent="0.25">
      <c r="A80" s="146">
        <v>64</v>
      </c>
      <c r="B80" s="145" t="s">
        <v>176</v>
      </c>
      <c r="C80" s="144">
        <v>-0.2</v>
      </c>
      <c r="D80" s="142">
        <v>-18.3</v>
      </c>
      <c r="E80" s="143">
        <v>-0.3</v>
      </c>
      <c r="F80" s="142">
        <v>-18.2</v>
      </c>
      <c r="G80" s="143">
        <v>0</v>
      </c>
      <c r="H80" s="141">
        <v>-324.39999999999998</v>
      </c>
      <c r="I80" s="144">
        <v>-18.100000000000001</v>
      </c>
      <c r="J80" s="142">
        <v>18</v>
      </c>
      <c r="K80" s="143">
        <v>-17.899999999999999</v>
      </c>
      <c r="L80" s="142">
        <v>18.2</v>
      </c>
      <c r="M80" s="141">
        <v>-324.39999999999998</v>
      </c>
    </row>
    <row r="81" spans="1:13" x14ac:dyDescent="0.2">
      <c r="A81" s="140"/>
      <c r="B81" s="139"/>
      <c r="C81" s="138"/>
      <c r="D81" s="138"/>
      <c r="E81" s="138"/>
      <c r="F81" s="138"/>
      <c r="G81" s="138"/>
      <c r="H81" s="138"/>
      <c r="I81" s="138"/>
      <c r="J81" s="138"/>
      <c r="K81" s="138"/>
      <c r="L81" s="138"/>
      <c r="M81" s="138"/>
    </row>
    <row r="82" spans="1:13" x14ac:dyDescent="0.2">
      <c r="A82" s="140"/>
      <c r="B82" s="139"/>
      <c r="C82" s="138"/>
      <c r="D82" s="138"/>
      <c r="E82" s="138"/>
      <c r="F82" s="138"/>
      <c r="G82" s="138"/>
      <c r="H82" s="138"/>
      <c r="I82" s="138"/>
      <c r="J82" s="138"/>
      <c r="K82" s="138"/>
      <c r="L82" s="138"/>
      <c r="M82" s="138"/>
    </row>
    <row r="83" spans="1:13" x14ac:dyDescent="0.2">
      <c r="A83" s="2" t="s">
        <v>175</v>
      </c>
      <c r="B83" s="94" t="s">
        <v>174</v>
      </c>
    </row>
    <row r="84" spans="1:13" x14ac:dyDescent="0.2">
      <c r="A84" s="2" t="s">
        <v>121</v>
      </c>
      <c r="B84" s="94" t="s">
        <v>120</v>
      </c>
    </row>
    <row r="85" spans="1:13" x14ac:dyDescent="0.2">
      <c r="A85" s="2" t="s">
        <v>173</v>
      </c>
      <c r="B85" s="94" t="s">
        <v>172</v>
      </c>
    </row>
    <row r="86" spans="1:13" x14ac:dyDescent="0.2">
      <c r="A86" s="2" t="s">
        <v>68</v>
      </c>
      <c r="B86" s="94" t="s">
        <v>67</v>
      </c>
    </row>
    <row r="87" spans="1:13" x14ac:dyDescent="0.2">
      <c r="B87" s="94"/>
    </row>
    <row r="88" spans="1:13" x14ac:dyDescent="0.2">
      <c r="A88" s="8" t="s">
        <v>293</v>
      </c>
      <c r="B88" s="94"/>
    </row>
    <row r="89" spans="1:13" x14ac:dyDescent="0.2">
      <c r="A89" s="2" t="s">
        <v>171</v>
      </c>
      <c r="B89" s="94"/>
    </row>
    <row r="90" spans="1:13" ht="31.25" customHeight="1" x14ac:dyDescent="0.2">
      <c r="A90" s="217" t="s">
        <v>170</v>
      </c>
      <c r="B90" s="217"/>
      <c r="C90" s="217"/>
      <c r="D90" s="217"/>
      <c r="E90" s="217"/>
      <c r="F90" s="217"/>
      <c r="G90" s="217"/>
      <c r="H90" s="217"/>
      <c r="I90" s="217"/>
      <c r="J90" s="217"/>
      <c r="K90" s="217"/>
      <c r="L90" s="217"/>
      <c r="M90" s="217"/>
    </row>
    <row r="91" spans="1:13" ht="45" customHeight="1" x14ac:dyDescent="0.2">
      <c r="A91" s="220" t="s">
        <v>169</v>
      </c>
      <c r="B91" s="220"/>
      <c r="C91" s="220"/>
      <c r="D91" s="220"/>
      <c r="E91" s="220"/>
      <c r="F91" s="220"/>
      <c r="G91" s="220"/>
      <c r="H91" s="220"/>
      <c r="I91" s="220"/>
      <c r="J91" s="220"/>
      <c r="K91" s="220"/>
      <c r="L91" s="220"/>
      <c r="M91" s="220"/>
    </row>
    <row r="92" spans="1:13" ht="45.75" customHeight="1" x14ac:dyDescent="0.2">
      <c r="A92" s="222" t="s">
        <v>168</v>
      </c>
      <c r="B92" s="222"/>
      <c r="C92" s="222"/>
      <c r="D92" s="222"/>
      <c r="E92" s="222"/>
      <c r="F92" s="222"/>
      <c r="G92" s="222"/>
      <c r="H92" s="222"/>
      <c r="I92" s="222"/>
      <c r="J92" s="222"/>
      <c r="K92" s="222"/>
      <c r="L92" s="222"/>
      <c r="M92" s="222"/>
    </row>
    <row r="93" spans="1:13" ht="31.25" customHeight="1" x14ac:dyDescent="0.2">
      <c r="A93" s="217" t="s">
        <v>152</v>
      </c>
      <c r="B93" s="217"/>
      <c r="C93" s="217"/>
      <c r="D93" s="217"/>
      <c r="E93" s="217"/>
      <c r="F93" s="217"/>
      <c r="G93" s="217"/>
      <c r="H93" s="217"/>
      <c r="I93" s="217"/>
      <c r="J93" s="217"/>
      <c r="K93" s="217"/>
      <c r="L93" s="217"/>
      <c r="M93" s="217"/>
    </row>
    <row r="94" spans="1:13" ht="33" customHeight="1" x14ac:dyDescent="0.2">
      <c r="A94" s="221" t="s">
        <v>167</v>
      </c>
      <c r="B94" s="221"/>
      <c r="C94" s="221"/>
      <c r="D94" s="221"/>
      <c r="E94" s="221"/>
      <c r="F94" s="221"/>
      <c r="G94" s="221"/>
      <c r="H94" s="221"/>
      <c r="I94" s="221"/>
      <c r="J94" s="221"/>
      <c r="K94" s="221"/>
      <c r="L94" s="221"/>
      <c r="M94" s="221"/>
    </row>
    <row r="95" spans="1:13" ht="28.25" customHeight="1" x14ac:dyDescent="0.2">
      <c r="A95" s="216" t="s">
        <v>166</v>
      </c>
      <c r="B95" s="216"/>
      <c r="C95" s="216"/>
      <c r="D95" s="216"/>
      <c r="E95" s="216"/>
      <c r="F95" s="216"/>
      <c r="G95" s="216"/>
      <c r="H95" s="216"/>
      <c r="I95" s="216"/>
      <c r="J95" s="216"/>
      <c r="K95" s="216"/>
      <c r="L95" s="216"/>
      <c r="M95" s="216"/>
    </row>
    <row r="96" spans="1:13" x14ac:dyDescent="0.2">
      <c r="A96" s="6" t="s">
        <v>165</v>
      </c>
      <c r="B96" s="136"/>
    </row>
    <row r="97" spans="1:13" ht="45" customHeight="1" x14ac:dyDescent="0.2">
      <c r="A97" s="216" t="s">
        <v>164</v>
      </c>
      <c r="B97" s="216"/>
      <c r="C97" s="216"/>
      <c r="D97" s="216"/>
      <c r="E97" s="216"/>
      <c r="F97" s="216"/>
      <c r="G97" s="216"/>
      <c r="H97" s="216"/>
      <c r="I97" s="216"/>
      <c r="J97" s="216"/>
      <c r="K97" s="216"/>
      <c r="L97" s="216"/>
      <c r="M97" s="216"/>
    </row>
    <row r="98" spans="1:13" ht="29.5" customHeight="1" x14ac:dyDescent="0.2">
      <c r="A98" s="216" t="s">
        <v>163</v>
      </c>
      <c r="B98" s="216"/>
      <c r="C98" s="216"/>
      <c r="D98" s="216"/>
      <c r="E98" s="216"/>
      <c r="F98" s="216"/>
      <c r="G98" s="216"/>
      <c r="H98" s="216"/>
      <c r="I98" s="216"/>
      <c r="J98" s="216"/>
      <c r="K98" s="216"/>
      <c r="L98" s="216"/>
      <c r="M98" s="216"/>
    </row>
    <row r="99" spans="1:13" ht="44" customHeight="1" x14ac:dyDescent="0.2">
      <c r="A99" s="216" t="s">
        <v>162</v>
      </c>
      <c r="B99" s="216"/>
      <c r="C99" s="216"/>
      <c r="D99" s="216"/>
      <c r="E99" s="216"/>
      <c r="F99" s="216"/>
      <c r="G99" s="216"/>
      <c r="H99" s="216"/>
      <c r="I99" s="216"/>
      <c r="J99" s="216"/>
      <c r="K99" s="216"/>
      <c r="L99" s="216"/>
      <c r="M99" s="216"/>
    </row>
    <row r="100" spans="1:13" ht="30" customHeight="1" x14ac:dyDescent="0.2">
      <c r="A100" s="219" t="s">
        <v>161</v>
      </c>
      <c r="B100" s="219"/>
      <c r="C100" s="219"/>
      <c r="D100" s="219"/>
      <c r="E100" s="219"/>
      <c r="F100" s="219"/>
      <c r="G100" s="219"/>
      <c r="H100" s="219"/>
      <c r="I100" s="219"/>
      <c r="J100" s="219"/>
      <c r="K100" s="219"/>
      <c r="L100" s="219"/>
      <c r="M100" s="219"/>
    </row>
    <row r="101" spans="1:13" ht="43.5" customHeight="1" x14ac:dyDescent="0.2">
      <c r="A101" s="217" t="s">
        <v>160</v>
      </c>
      <c r="B101" s="217"/>
      <c r="C101" s="217"/>
      <c r="D101" s="217"/>
      <c r="E101" s="217"/>
      <c r="F101" s="217"/>
      <c r="G101" s="217"/>
      <c r="H101" s="217"/>
      <c r="I101" s="217"/>
      <c r="J101" s="217"/>
      <c r="K101" s="217"/>
      <c r="L101" s="217"/>
      <c r="M101" s="217"/>
    </row>
    <row r="102" spans="1:13" ht="29" customHeight="1" x14ac:dyDescent="0.2">
      <c r="A102" s="217" t="s">
        <v>159</v>
      </c>
      <c r="B102" s="217"/>
      <c r="C102" s="217"/>
      <c r="D102" s="217"/>
      <c r="E102" s="217"/>
      <c r="F102" s="217"/>
      <c r="G102" s="217"/>
      <c r="H102" s="217"/>
      <c r="I102" s="217"/>
      <c r="J102" s="217"/>
      <c r="K102" s="217"/>
      <c r="L102" s="217"/>
      <c r="M102" s="217"/>
    </row>
    <row r="103" spans="1:13" ht="28.25" customHeight="1" x14ac:dyDescent="0.2">
      <c r="A103" s="216" t="s">
        <v>158</v>
      </c>
      <c r="B103" s="216"/>
      <c r="C103" s="216"/>
      <c r="D103" s="216"/>
      <c r="E103" s="216"/>
      <c r="F103" s="216"/>
      <c r="G103" s="216"/>
      <c r="H103" s="216"/>
      <c r="I103" s="216"/>
      <c r="J103" s="216"/>
      <c r="K103" s="216"/>
      <c r="L103" s="216"/>
      <c r="M103" s="216"/>
    </row>
    <row r="104" spans="1:13" ht="60" customHeight="1" x14ac:dyDescent="0.2">
      <c r="A104" s="217" t="s">
        <v>157</v>
      </c>
      <c r="B104" s="217"/>
      <c r="C104" s="217"/>
      <c r="D104" s="217"/>
      <c r="E104" s="217"/>
      <c r="F104" s="217"/>
      <c r="G104" s="217"/>
      <c r="H104" s="217"/>
      <c r="I104" s="217"/>
      <c r="J104" s="217"/>
      <c r="K104" s="217"/>
      <c r="L104" s="217"/>
      <c r="M104" s="217"/>
    </row>
    <row r="105" spans="1:13" x14ac:dyDescent="0.2">
      <c r="A105" s="137"/>
      <c r="B105" s="136"/>
    </row>
    <row r="106" spans="1:13" ht="42" customHeight="1" x14ac:dyDescent="0.2">
      <c r="A106" s="218" t="s">
        <v>149</v>
      </c>
      <c r="B106" s="218"/>
      <c r="C106" s="218"/>
      <c r="D106" s="218"/>
      <c r="E106" s="218"/>
      <c r="F106" s="218"/>
      <c r="G106" s="218"/>
      <c r="H106" s="218"/>
      <c r="I106" s="218"/>
      <c r="J106" s="218"/>
      <c r="K106" s="218"/>
      <c r="L106" s="218"/>
      <c r="M106" s="218"/>
    </row>
    <row r="108" spans="1:13" ht="14" customHeight="1" x14ac:dyDescent="0.2">
      <c r="A108" s="2" t="s">
        <v>4</v>
      </c>
    </row>
    <row r="109" spans="1:13" ht="6" customHeight="1" x14ac:dyDescent="0.2"/>
    <row r="110" spans="1:13" x14ac:dyDescent="0.2">
      <c r="A110" s="2" t="s">
        <v>3</v>
      </c>
    </row>
    <row r="112" spans="1:13" x14ac:dyDescent="0.2">
      <c r="A112" s="3"/>
    </row>
    <row r="113" spans="1:1" x14ac:dyDescent="0.2">
      <c r="A113" s="3"/>
    </row>
    <row r="114" spans="1:1" x14ac:dyDescent="0.2">
      <c r="A114" s="3"/>
    </row>
  </sheetData>
  <mergeCells count="22">
    <mergeCell ref="A92:M92"/>
    <mergeCell ref="A93:M93"/>
    <mergeCell ref="A94:M94"/>
    <mergeCell ref="A95:M95"/>
    <mergeCell ref="A2:M2"/>
    <mergeCell ref="A3:M3"/>
    <mergeCell ref="A4:L4"/>
    <mergeCell ref="C5:H5"/>
    <mergeCell ref="I5:M5"/>
    <mergeCell ref="D6:G6"/>
    <mergeCell ref="I6:L6"/>
    <mergeCell ref="A90:M90"/>
    <mergeCell ref="A91:M91"/>
    <mergeCell ref="A103:M103"/>
    <mergeCell ref="A104:M104"/>
    <mergeCell ref="A106:M106"/>
    <mergeCell ref="A97:M97"/>
    <mergeCell ref="A98:M98"/>
    <mergeCell ref="A99:M99"/>
    <mergeCell ref="A100:M100"/>
    <mergeCell ref="A101:M101"/>
    <mergeCell ref="A102:M102"/>
  </mergeCells>
  <hyperlinks>
    <hyperlink ref="A104:M104" r:id="rId1" display="15. The Emergency Rental Assistance program, initially established by the CRRSA Act, and the Homeowner Assistance program, initially established by the ARPA, provide assistance for home expenses including including rental arrears and delinquent mortgage payments resulting from the pandemic. For more information, see How are federal programs to assist renters and homeowners during the COVID-19 pandemic recorded in the NIPAs?. For the first quarter of 2021, includes payments from the Emergency Rental Assistance program to provide assistance to pay for rental, mortgage, and utility arrears resulting from the COVID-19 pandemic. " xr:uid="{629E3ED2-A4D9-F447-9EE0-5A4514F6D389}"/>
    <hyperlink ref="A106:M10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4FA28C1-DBAD-9546-9F9D-880755993376}"/>
    <hyperlink ref="A94"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C0106D44-0327-D843-85A1-E78AC1F9A4F9}"/>
    <hyperlink ref="A93:M93" r:id="rId4" display="4. Economic impact payments, initially established by the CARES Act, provide direct payments to individuals. For more information, see &quot;How are federal economic impact payments to support individuals during the COVID-19 pandemic recorded in the NIPAs?&quot;." xr:uid="{29996ACE-D81D-8E41-8329-E69600D7F574}"/>
    <hyperlink ref="A91:M91" r:id="rId5"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1D67D008-35D6-5643-9F09-88C7EEEC01A1}"/>
    <hyperlink ref="A90:M90" r:id="rId6" display="2. Interest payments due on certain categories of federally-held student loans were initially suspended by the CARES Act. For more information, see &quot;How does the federal response to the COVID-19 pandemic affect BEA's estimate of personal interest payments?&quot;." xr:uid="{381EA8F3-A355-7944-966E-1609382E741E}"/>
    <hyperlink ref="A101:M101" r:id="rId7" display="12. Economic Injury Disaster Loans provide economic relief to small businesses and nonprofit organizations experiencing a temporary loss of revenue. The loans can be used to cover a wide array of working capital needs and normal operating expenses. For more information, see How is the COVID-19 Economic Injury Disaster Loan program (EIDL) recorded in the NIPAs?" xr:uid="{054BAB3F-25D4-9041-AE5D-B93E9A19D1CC}"/>
    <hyperlink ref="A102:M102" r:id="rId8" display="13. The Restaurant Revitalization Fund provides emergency assistance to bars, restaurants, and other food and beverage-related businesses. The program compensates owners for the decline in revenue due to the COVID-19 pandemic. For more information, see How does the Restaurant Revitalization Fund impact the NIPAs?" xr:uid="{38B5C4C7-76F0-6C48-A86C-DB0674273478}"/>
  </hyperlinks>
  <pageMargins left="0.7" right="0.7" top="0.75" bottom="0.75" header="0.3" footer="0.3"/>
  <pageSetup paperSize="5" orientation="portrait" horizontalDpi="1200" verticalDpi="1200" r:id="rId9"/>
  <customProperties>
    <customPr name="SourceTableID" r:id="rId10"/>
  </customPropertie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COVID (monthly)</vt:lpstr>
      <vt:lpstr>COVID (quarterly)</vt:lpstr>
      <vt:lpstr>June 2020</vt:lpstr>
      <vt:lpstr>December 2020</vt:lpstr>
      <vt:lpstr>June 2021</vt:lpstr>
      <vt:lpstr>February 2022</vt:lpstr>
      <vt:lpstr>2020Q4 Third</vt:lpstr>
      <vt:lpstr>2021Q4 Third</vt:lpstr>
      <vt:lpstr>2022Q1 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Blanchet</dc:creator>
  <cp:lastModifiedBy>Thomas Blanchet</cp:lastModifiedBy>
  <dcterms:created xsi:type="dcterms:W3CDTF">2022-04-06T00:08:41Z</dcterms:created>
  <dcterms:modified xsi:type="dcterms:W3CDTF">2022-04-29T23:16:45Z</dcterms:modified>
</cp:coreProperties>
</file>