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ucman/Dropbox/SaezZucman2014/usdina/programs/"/>
    </mc:Choice>
  </mc:AlternateContent>
  <xr:revisionPtr revIDLastSave="0" documentId="13_ncr:1_{512D0508-B3E8-714A-A3A0-1FAF2E9611C9}" xr6:coauthVersionLast="47" xr6:coauthVersionMax="47" xr10:uidLastSave="{00000000-0000-0000-0000-000000000000}"/>
  <bookViews>
    <workbookView xWindow="3180" yWindow="2000" windowWidth="26840" windowHeight="14800" xr2:uid="{3881B0F7-2F73-B14E-AC50-A668ADABACF7}"/>
  </bookViews>
  <sheets>
    <sheet name="ParametersSt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E113" i="1" l="1"/>
  <c r="BE113" i="1"/>
  <c r="BB113" i="1"/>
  <c r="ED113" i="1"/>
  <c r="AU113" i="1"/>
  <c r="AR113" i="1"/>
  <c r="EH113" i="1"/>
  <c r="AL113" i="1"/>
  <c r="EG113" i="1" s="1"/>
  <c r="EF113" i="1"/>
  <c r="DV113" i="1"/>
  <c r="EB113" i="1"/>
  <c r="DY113" i="1"/>
  <c r="DZ113" i="1"/>
  <c r="DX113" i="1"/>
  <c r="DU113" i="1"/>
  <c r="DT113" i="1"/>
  <c r="C113" i="1"/>
  <c r="DW113" i="1" s="1"/>
  <c r="EL112" i="1"/>
  <c r="EJ112" i="1"/>
  <c r="EF112" i="1"/>
  <c r="BE112" i="1"/>
  <c r="ED112" i="1"/>
  <c r="EC112" i="1"/>
  <c r="EK112" i="1"/>
  <c r="AU112" i="1"/>
  <c r="AR112" i="1"/>
  <c r="EI112" i="1"/>
  <c r="EH112" i="1"/>
  <c r="AL112" i="1"/>
  <c r="EG112" i="1" s="1"/>
  <c r="EE112" i="1"/>
  <c r="C112" i="1"/>
  <c r="FA111" i="1"/>
  <c r="FA112" i="1" s="1"/>
  <c r="FA113" i="1" s="1"/>
  <c r="EK111" i="1"/>
  <c r="EE111" i="1"/>
  <c r="EC111" i="1"/>
  <c r="BE111" i="1"/>
  <c r="BB111" i="1"/>
  <c r="ED111" i="1"/>
  <c r="EL111" i="1"/>
  <c r="EJ111" i="1"/>
  <c r="AR111" i="1"/>
  <c r="EH111" i="1"/>
  <c r="AL111" i="1"/>
  <c r="EG111" i="1" s="1"/>
  <c r="EF111" i="1"/>
  <c r="EB111" i="1"/>
  <c r="EA111" i="1"/>
  <c r="C111" i="1"/>
  <c r="DT111" i="1"/>
  <c r="FC110" i="1"/>
  <c r="FC111" i="1" s="1"/>
  <c r="FC112" i="1" s="1"/>
  <c r="FC113" i="1" s="1"/>
  <c r="FB110" i="1"/>
  <c r="FB111" i="1" s="1"/>
  <c r="FB112" i="1" s="1"/>
  <c r="FB113" i="1" s="1"/>
  <c r="FA110" i="1"/>
  <c r="EL110" i="1"/>
  <c r="EF110" i="1"/>
  <c r="ED110" i="1"/>
  <c r="BB110" i="1"/>
  <c r="EC110" i="1"/>
  <c r="EK110" i="1"/>
  <c r="EJ110" i="1"/>
  <c r="AR110" i="1"/>
  <c r="EH110" i="1"/>
  <c r="AL110" i="1"/>
  <c r="EG110" i="1" s="1"/>
  <c r="EE110" i="1"/>
  <c r="BE110" i="1"/>
  <c r="C110" i="1"/>
  <c r="EL109" i="1"/>
  <c r="EJ109" i="1"/>
  <c r="EF109" i="1"/>
  <c r="DG109" i="1"/>
  <c r="DG110" i="1" s="1"/>
  <c r="DG111" i="1" s="1"/>
  <c r="BE109" i="1"/>
  <c r="ED109" i="1"/>
  <c r="EC109" i="1"/>
  <c r="EK109" i="1"/>
  <c r="AU109" i="1"/>
  <c r="AR109" i="1"/>
  <c r="EI109" i="1"/>
  <c r="EH109" i="1"/>
  <c r="AL109" i="1"/>
  <c r="EG109" i="1" s="1"/>
  <c r="EE109" i="1"/>
  <c r="DZ109" i="1"/>
  <c r="DU109" i="1"/>
  <c r="C109" i="1"/>
  <c r="ER108" i="1"/>
  <c r="ER109" i="1" s="1"/>
  <c r="ER110" i="1" s="1"/>
  <c r="ER111" i="1" s="1"/>
  <c r="ER112" i="1" s="1"/>
  <c r="ER113" i="1" s="1"/>
  <c r="EE108" i="1"/>
  <c r="DF109" i="1"/>
  <c r="DF110" i="1" s="1"/>
  <c r="DE109" i="1"/>
  <c r="BE108" i="1"/>
  <c r="BB108" i="1"/>
  <c r="ED108" i="1"/>
  <c r="AU108" i="1"/>
  <c r="AR108" i="1"/>
  <c r="EH108" i="1"/>
  <c r="AL108" i="1"/>
  <c r="EG108" i="1" s="1"/>
  <c r="EF108" i="1"/>
  <c r="EK107" i="1"/>
  <c r="BE107" i="1"/>
  <c r="EC107" i="1"/>
  <c r="EL107" i="1"/>
  <c r="AU107" i="1"/>
  <c r="AR107" i="1"/>
  <c r="EH107" i="1"/>
  <c r="AL107" i="1"/>
  <c r="EF107" i="1"/>
  <c r="EE107" i="1"/>
  <c r="C107" i="1"/>
  <c r="DY107" i="1" s="1"/>
  <c r="EJ106" i="1"/>
  <c r="BE106" i="1"/>
  <c r="EL106" i="1"/>
  <c r="EK106" i="1"/>
  <c r="AU106" i="1"/>
  <c r="AR106" i="1"/>
  <c r="EI106" i="1"/>
  <c r="AL106" i="1"/>
  <c r="EG106" i="1" s="1"/>
  <c r="EF106" i="1"/>
  <c r="EE106" i="1"/>
  <c r="DT106" i="1"/>
  <c r="C106" i="1"/>
  <c r="DZ106" i="1" s="1"/>
  <c r="EG105" i="1"/>
  <c r="EE105" i="1"/>
  <c r="EC105" i="1"/>
  <c r="BE105" i="1"/>
  <c r="ED105" i="1"/>
  <c r="BB105" i="1"/>
  <c r="EL105" i="1"/>
  <c r="EK105" i="1"/>
  <c r="AU105" i="1"/>
  <c r="EJ105" i="1"/>
  <c r="EH105" i="1"/>
  <c r="AL105" i="1"/>
  <c r="EF105" i="1"/>
  <c r="EL104" i="1"/>
  <c r="EK104" i="1"/>
  <c r="EI104" i="1"/>
  <c r="BB104" i="1"/>
  <c r="EC104" i="1"/>
  <c r="EJ104" i="1"/>
  <c r="AR104" i="1"/>
  <c r="EH104" i="1"/>
  <c r="AL104" i="1"/>
  <c r="EF104" i="1"/>
  <c r="C104" i="1"/>
  <c r="EI103" i="1"/>
  <c r="EG103" i="1"/>
  <c r="EK103" i="1"/>
  <c r="BE103" i="1"/>
  <c r="BB103" i="1"/>
  <c r="EL103" i="1"/>
  <c r="AU103" i="1"/>
  <c r="AR103" i="1"/>
  <c r="AL103" i="1"/>
  <c r="EF103" i="1"/>
  <c r="EE103" i="1"/>
  <c r="DV103" i="1"/>
  <c r="EA103" i="1"/>
  <c r="C103" i="1"/>
  <c r="DY103" i="1" s="1"/>
  <c r="EJ102" i="1"/>
  <c r="EE102" i="1"/>
  <c r="BE102" i="1"/>
  <c r="EL102" i="1"/>
  <c r="EK102" i="1"/>
  <c r="AU102" i="1"/>
  <c r="AR102" i="1"/>
  <c r="EI102" i="1"/>
  <c r="EH102" i="1"/>
  <c r="AL102" i="1"/>
  <c r="EG102" i="1" s="1"/>
  <c r="DW102" i="1"/>
  <c r="C102" i="1"/>
  <c r="DT102" i="1"/>
  <c r="EK101" i="1"/>
  <c r="EG101" i="1"/>
  <c r="EE101" i="1"/>
  <c r="EC101" i="1"/>
  <c r="BE101" i="1"/>
  <c r="ED101" i="1"/>
  <c r="EL101" i="1"/>
  <c r="AU101" i="1"/>
  <c r="EJ101" i="1"/>
  <c r="EH101" i="1"/>
  <c r="AL101" i="1"/>
  <c r="EF101" i="1"/>
  <c r="EL100" i="1"/>
  <c r="EK100" i="1"/>
  <c r="EI100" i="1"/>
  <c r="BB100" i="1"/>
  <c r="EC100" i="1"/>
  <c r="AR100" i="1"/>
  <c r="AL100" i="1"/>
  <c r="EG100" i="1" s="1"/>
  <c r="EF100" i="1"/>
  <c r="C100" i="1"/>
  <c r="EK99" i="1"/>
  <c r="EI99" i="1"/>
  <c r="EG99" i="1"/>
  <c r="BE99" i="1"/>
  <c r="EL99" i="1"/>
  <c r="AU99" i="1"/>
  <c r="AR99" i="1"/>
  <c r="AL99" i="1"/>
  <c r="EF99" i="1"/>
  <c r="EE99" i="1"/>
  <c r="EA99" i="1"/>
  <c r="C99" i="1"/>
  <c r="DT99" i="1" s="1"/>
  <c r="EE98" i="1"/>
  <c r="EB98" i="1"/>
  <c r="EJ98" i="1"/>
  <c r="BE98" i="1"/>
  <c r="EL98" i="1"/>
  <c r="EK98" i="1"/>
  <c r="AU98" i="1"/>
  <c r="AR98" i="1"/>
  <c r="EI98" i="1"/>
  <c r="AL98" i="1"/>
  <c r="EG98" i="1" s="1"/>
  <c r="DW98" i="1"/>
  <c r="EA98" i="1"/>
  <c r="C98" i="1"/>
  <c r="DT98" i="1"/>
  <c r="EK97" i="1"/>
  <c r="EI97" i="1"/>
  <c r="EH97" i="1"/>
  <c r="DX97" i="1"/>
  <c r="EE97" i="1"/>
  <c r="BE97" i="1"/>
  <c r="ED97" i="1"/>
  <c r="EC97" i="1"/>
  <c r="EL97" i="1"/>
  <c r="EJ97" i="1"/>
  <c r="AL97" i="1"/>
  <c r="EG97" i="1" s="1"/>
  <c r="EF97" i="1"/>
  <c r="C97" i="1"/>
  <c r="DU97" i="1"/>
  <c r="ED96" i="1"/>
  <c r="BE96" i="1"/>
  <c r="BB96" i="1"/>
  <c r="EC96" i="1"/>
  <c r="EL96" i="1"/>
  <c r="EK96" i="1"/>
  <c r="AR96" i="1"/>
  <c r="AL96" i="1"/>
  <c r="EG96" i="1" s="1"/>
  <c r="C96" i="1"/>
  <c r="EK95" i="1"/>
  <c r="EI95" i="1"/>
  <c r="ED95" i="1"/>
  <c r="EC95" i="1"/>
  <c r="EL95" i="1"/>
  <c r="AR95" i="1"/>
  <c r="EH95" i="1"/>
  <c r="AL95" i="1"/>
  <c r="EG95" i="1" s="1"/>
  <c r="EF95" i="1"/>
  <c r="EE95" i="1"/>
  <c r="BE95" i="1"/>
  <c r="EK94" i="1"/>
  <c r="EI94" i="1"/>
  <c r="EH94" i="1"/>
  <c r="EG94" i="1"/>
  <c r="BE94" i="1"/>
  <c r="EL94" i="1"/>
  <c r="AR94" i="1"/>
  <c r="AL94" i="1"/>
  <c r="EF94" i="1"/>
  <c r="EE94" i="1"/>
  <c r="C94" i="1"/>
  <c r="EF93" i="1"/>
  <c r="BE93" i="1"/>
  <c r="EL93" i="1"/>
  <c r="AL93" i="1"/>
  <c r="EG93" i="1" s="1"/>
  <c r="C93" i="1"/>
  <c r="EI92" i="1"/>
  <c r="EE92" i="1"/>
  <c r="ED92" i="1"/>
  <c r="BB92" i="1"/>
  <c r="EL92" i="1"/>
  <c r="EK92" i="1"/>
  <c r="AU92" i="1"/>
  <c r="AR92" i="1"/>
  <c r="AL92" i="1"/>
  <c r="EG92" i="1" s="1"/>
  <c r="EF92" i="1"/>
  <c r="EY91" i="1"/>
  <c r="EL91" i="1"/>
  <c r="EE91" i="1"/>
  <c r="ED91" i="1"/>
  <c r="BB91" i="1"/>
  <c r="EK91" i="1"/>
  <c r="EJ91" i="1"/>
  <c r="AR91" i="1"/>
  <c r="EH91" i="1"/>
  <c r="AL91" i="1"/>
  <c r="EG91" i="1" s="1"/>
  <c r="EF91" i="1"/>
  <c r="EY90" i="1"/>
  <c r="EL90" i="1"/>
  <c r="EK90" i="1"/>
  <c r="EE90" i="1"/>
  <c r="ED90" i="1"/>
  <c r="EC90" i="1"/>
  <c r="BE90" i="1"/>
  <c r="BB90" i="1"/>
  <c r="EJ90" i="1"/>
  <c r="AR90" i="1"/>
  <c r="EH90" i="1"/>
  <c r="AL90" i="1"/>
  <c r="EG90" i="1" s="1"/>
  <c r="EF90" i="1"/>
  <c r="EY89" i="1"/>
  <c r="EL89" i="1"/>
  <c r="EK89" i="1"/>
  <c r="EE89" i="1"/>
  <c r="ED89" i="1"/>
  <c r="EC89" i="1"/>
  <c r="BB89" i="1"/>
  <c r="AR89" i="1"/>
  <c r="AL89" i="1"/>
  <c r="EG89" i="1" s="1"/>
  <c r="EF89" i="1"/>
  <c r="BE89" i="1"/>
  <c r="EY88" i="1"/>
  <c r="EL88" i="1"/>
  <c r="EK88" i="1"/>
  <c r="EE88" i="1"/>
  <c r="DW88" i="1"/>
  <c r="ED88" i="1"/>
  <c r="BB88" i="1"/>
  <c r="AR88" i="1"/>
  <c r="EH88" i="1"/>
  <c r="AL88" i="1"/>
  <c r="EG88" i="1" s="1"/>
  <c r="EF88" i="1"/>
  <c r="DV88" i="1"/>
  <c r="C88" i="1"/>
  <c r="DY88" i="1" s="1"/>
  <c r="EY87" i="1"/>
  <c r="EK87" i="1"/>
  <c r="EG87" i="1"/>
  <c r="EE87" i="1"/>
  <c r="ED87" i="1"/>
  <c r="EC87" i="1"/>
  <c r="BB87" i="1"/>
  <c r="EL87" i="1"/>
  <c r="AU87" i="1"/>
  <c r="EJ87" i="1"/>
  <c r="AR87" i="1"/>
  <c r="AL87" i="1"/>
  <c r="EF87" i="1"/>
  <c r="EY86" i="1"/>
  <c r="EK86" i="1"/>
  <c r="EE86" i="1"/>
  <c r="DY86" i="1"/>
  <c r="DW86" i="1"/>
  <c r="DU86" i="1"/>
  <c r="EC86" i="1"/>
  <c r="BB86" i="1"/>
  <c r="EL86" i="1"/>
  <c r="AU86" i="1"/>
  <c r="EJ86" i="1"/>
  <c r="AR86" i="1"/>
  <c r="AL86" i="1"/>
  <c r="EG86" i="1" s="1"/>
  <c r="EF86" i="1"/>
  <c r="C86" i="1"/>
  <c r="EY85" i="1"/>
  <c r="EL85" i="1"/>
  <c r="EK85" i="1"/>
  <c r="EG85" i="1"/>
  <c r="EE85" i="1"/>
  <c r="ED85" i="1"/>
  <c r="BE85" i="1"/>
  <c r="EC85" i="1"/>
  <c r="BB85" i="1"/>
  <c r="AR85" i="1"/>
  <c r="AL85" i="1"/>
  <c r="EF85" i="1"/>
  <c r="EY84" i="1"/>
  <c r="EK84" i="1"/>
  <c r="EE84" i="1"/>
  <c r="ED84" i="1"/>
  <c r="EC84" i="1"/>
  <c r="BE84" i="1"/>
  <c r="BB84" i="1"/>
  <c r="EL84" i="1"/>
  <c r="AU84" i="1"/>
  <c r="EJ84" i="1"/>
  <c r="AR84" i="1"/>
  <c r="AL84" i="1"/>
  <c r="EG84" i="1" s="1"/>
  <c r="EF84" i="1"/>
  <c r="EY83" i="1"/>
  <c r="EL83" i="1"/>
  <c r="EK83" i="1"/>
  <c r="EE83" i="1"/>
  <c r="BB83" i="1"/>
  <c r="AU83" i="1"/>
  <c r="EJ83" i="1"/>
  <c r="AR83" i="1"/>
  <c r="AL83" i="1"/>
  <c r="EG83" i="1" s="1"/>
  <c r="EF83" i="1"/>
  <c r="EY82" i="1"/>
  <c r="EL82" i="1"/>
  <c r="EK82" i="1"/>
  <c r="EE82" i="1"/>
  <c r="ED82" i="1"/>
  <c r="EC82" i="1"/>
  <c r="BE82" i="1"/>
  <c r="BB82" i="1"/>
  <c r="EJ82" i="1"/>
  <c r="AR82" i="1"/>
  <c r="EH82" i="1"/>
  <c r="AL82" i="1"/>
  <c r="EG82" i="1" s="1"/>
  <c r="EF82" i="1"/>
  <c r="EY81" i="1"/>
  <c r="EL81" i="1"/>
  <c r="EC81" i="1"/>
  <c r="BE81" i="1"/>
  <c r="EK81" i="1"/>
  <c r="AR81" i="1"/>
  <c r="EH81" i="1"/>
  <c r="AL81" i="1"/>
  <c r="EG81" i="1" s="1"/>
  <c r="EF81" i="1"/>
  <c r="EE81" i="1"/>
  <c r="C81" i="1"/>
  <c r="DY81" i="1" s="1"/>
  <c r="EY80" i="1"/>
  <c r="EF80" i="1"/>
  <c r="EJ80" i="1"/>
  <c r="EH80" i="1"/>
  <c r="BE80" i="1"/>
  <c r="EC80" i="1"/>
  <c r="EL80" i="1"/>
  <c r="EK80" i="1"/>
  <c r="AU80" i="1"/>
  <c r="AR80" i="1"/>
  <c r="EI80" i="1"/>
  <c r="AL80" i="1"/>
  <c r="EG80" i="1" s="1"/>
  <c r="EE80" i="1"/>
  <c r="C80" i="1"/>
  <c r="EY79" i="1"/>
  <c r="EG79" i="1"/>
  <c r="EE79" i="1"/>
  <c r="EH79" i="1"/>
  <c r="BE79" i="1"/>
  <c r="EC79" i="1"/>
  <c r="EL79" i="1"/>
  <c r="EK79" i="1"/>
  <c r="AU79" i="1"/>
  <c r="AL79" i="1"/>
  <c r="DV79" i="1"/>
  <c r="C79" i="1"/>
  <c r="DU79" i="1"/>
  <c r="EY78" i="1"/>
  <c r="EF78" i="1"/>
  <c r="ED78" i="1"/>
  <c r="DZ78" i="1"/>
  <c r="DX78" i="1"/>
  <c r="EJ78" i="1"/>
  <c r="BB78" i="1"/>
  <c r="EC78" i="1"/>
  <c r="EL78" i="1"/>
  <c r="EK78" i="1"/>
  <c r="AU78" i="1"/>
  <c r="AL78" i="1"/>
  <c r="EG78" i="1" s="1"/>
  <c r="BE78" i="1"/>
  <c r="C78" i="1"/>
  <c r="DU78" i="1"/>
  <c r="EY77" i="1"/>
  <c r="EE77" i="1"/>
  <c r="BE77" i="1"/>
  <c r="ED77" i="1"/>
  <c r="BB77" i="1"/>
  <c r="EL77" i="1"/>
  <c r="EK77" i="1"/>
  <c r="AU77" i="1"/>
  <c r="EJ77" i="1"/>
  <c r="AR77" i="1"/>
  <c r="AL77" i="1"/>
  <c r="EG77" i="1" s="1"/>
  <c r="EF77" i="1"/>
  <c r="EY76" i="1"/>
  <c r="EL76" i="1"/>
  <c r="EJ76" i="1"/>
  <c r="EF76" i="1"/>
  <c r="EE76" i="1"/>
  <c r="BB76" i="1"/>
  <c r="EK76" i="1"/>
  <c r="AU76" i="1"/>
  <c r="AR76" i="1"/>
  <c r="EI76" i="1"/>
  <c r="AL76" i="1"/>
  <c r="EG76" i="1" s="1"/>
  <c r="EY75" i="1"/>
  <c r="EL75" i="1"/>
  <c r="EK75" i="1"/>
  <c r="EE75" i="1"/>
  <c r="EI75" i="1"/>
  <c r="EC75" i="1"/>
  <c r="BB75" i="1"/>
  <c r="AR75" i="1"/>
  <c r="EH75" i="1"/>
  <c r="AL75" i="1"/>
  <c r="EG75" i="1" s="1"/>
  <c r="EF75" i="1"/>
  <c r="EY74" i="1"/>
  <c r="EL74" i="1"/>
  <c r="EK74" i="1"/>
  <c r="EJ74" i="1"/>
  <c r="EH74" i="1"/>
  <c r="ED74" i="1"/>
  <c r="BE74" i="1"/>
  <c r="BB74" i="1"/>
  <c r="AL74" i="1"/>
  <c r="EG74" i="1" s="1"/>
  <c r="EF74" i="1"/>
  <c r="EE74" i="1"/>
  <c r="EY73" i="1"/>
  <c r="EK73" i="1"/>
  <c r="EJ73" i="1"/>
  <c r="EG73" i="1"/>
  <c r="EI73" i="1"/>
  <c r="BE73" i="1"/>
  <c r="EC73" i="1"/>
  <c r="EL73" i="1"/>
  <c r="AU73" i="1"/>
  <c r="AR73" i="1"/>
  <c r="EH73" i="1"/>
  <c r="AL73" i="1"/>
  <c r="EF73" i="1"/>
  <c r="EE73" i="1"/>
  <c r="C73" i="1"/>
  <c r="EY72" i="1"/>
  <c r="BE72" i="1"/>
  <c r="EL72" i="1"/>
  <c r="AU72" i="1"/>
  <c r="AL72" i="1"/>
  <c r="EY71" i="1"/>
  <c r="EI71" i="1"/>
  <c r="BE71" i="1"/>
  <c r="ED71" i="1"/>
  <c r="AU71" i="1"/>
  <c r="AL71" i="1"/>
  <c r="EG71" i="1" s="1"/>
  <c r="C71" i="1"/>
  <c r="EY70" i="1"/>
  <c r="EG70" i="1"/>
  <c r="EF70" i="1"/>
  <c r="EE70" i="1"/>
  <c r="DV70" i="1"/>
  <c r="EH70" i="1"/>
  <c r="BE70" i="1"/>
  <c r="ED70" i="1"/>
  <c r="BB70" i="1"/>
  <c r="EC70" i="1"/>
  <c r="EL70" i="1"/>
  <c r="AU70" i="1"/>
  <c r="EJ70" i="1"/>
  <c r="AL70" i="1"/>
  <c r="C70" i="1"/>
  <c r="DT70" i="1"/>
  <c r="EY69" i="1"/>
  <c r="EG69" i="1"/>
  <c r="EE69" i="1"/>
  <c r="EC69" i="1"/>
  <c r="BE69" i="1"/>
  <c r="BB69" i="1"/>
  <c r="EL69" i="1"/>
  <c r="EK69" i="1"/>
  <c r="EH69" i="1"/>
  <c r="AL69" i="1"/>
  <c r="EF69" i="1"/>
  <c r="EY68" i="1"/>
  <c r="DW68" i="1"/>
  <c r="DU68" i="1"/>
  <c r="EE68" i="1"/>
  <c r="BB68" i="1"/>
  <c r="EC68" i="1"/>
  <c r="AR68" i="1"/>
  <c r="AL68" i="1"/>
  <c r="EG68" i="1" s="1"/>
  <c r="EB68" i="1"/>
  <c r="C68" i="1"/>
  <c r="DT68" i="1"/>
  <c r="EY67" i="1"/>
  <c r="EL67" i="1"/>
  <c r="EK67" i="1"/>
  <c r="EH67" i="1"/>
  <c r="ED67" i="1"/>
  <c r="EC67" i="1"/>
  <c r="BE67" i="1"/>
  <c r="BB67" i="1"/>
  <c r="EI67" i="1"/>
  <c r="AL67" i="1"/>
  <c r="EG67" i="1" s="1"/>
  <c r="EF67" i="1"/>
  <c r="EE67" i="1"/>
  <c r="EY66" i="1"/>
  <c r="EK66" i="1"/>
  <c r="EJ66" i="1"/>
  <c r="EG66" i="1"/>
  <c r="EC66" i="1"/>
  <c r="EI66" i="1"/>
  <c r="BE66" i="1"/>
  <c r="EL66" i="1"/>
  <c r="AU66" i="1"/>
  <c r="AR66" i="1"/>
  <c r="EH66" i="1"/>
  <c r="AL66" i="1"/>
  <c r="EF66" i="1"/>
  <c r="EY65" i="1"/>
  <c r="EJ65" i="1"/>
  <c r="EH65" i="1"/>
  <c r="EF65" i="1"/>
  <c r="EL65" i="1"/>
  <c r="EC65" i="1"/>
  <c r="EK65" i="1"/>
  <c r="AU65" i="1"/>
  <c r="AR65" i="1"/>
  <c r="AL65" i="1"/>
  <c r="EG65" i="1" s="1"/>
  <c r="BE65" i="1"/>
  <c r="C65" i="1"/>
  <c r="DT65" i="1" s="1"/>
  <c r="EY64" i="1"/>
  <c r="EG64" i="1"/>
  <c r="DW64" i="1"/>
  <c r="EK64" i="1"/>
  <c r="BE64" i="1"/>
  <c r="EC64" i="1"/>
  <c r="EL64" i="1"/>
  <c r="AU64" i="1"/>
  <c r="AR64" i="1"/>
  <c r="EH64" i="1"/>
  <c r="AL64" i="1"/>
  <c r="EF64" i="1"/>
  <c r="DV64" i="1"/>
  <c r="DX64" i="1"/>
  <c r="EA64" i="1"/>
  <c r="C64" i="1"/>
  <c r="DU64" i="1"/>
  <c r="EY63" i="1"/>
  <c r="EG63" i="1"/>
  <c r="EF63" i="1"/>
  <c r="ED63" i="1"/>
  <c r="EJ63" i="1"/>
  <c r="BE63" i="1"/>
  <c r="BB63" i="1"/>
  <c r="EC63" i="1"/>
  <c r="EL63" i="1"/>
  <c r="EK63" i="1"/>
  <c r="AU63" i="1"/>
  <c r="AL63" i="1"/>
  <c r="EE63" i="1"/>
  <c r="EY62" i="1"/>
  <c r="EK62" i="1"/>
  <c r="EE62" i="1"/>
  <c r="ED62" i="1"/>
  <c r="BB62" i="1"/>
  <c r="EL62" i="1"/>
  <c r="EJ62" i="1"/>
  <c r="AR62" i="1"/>
  <c r="EH62" i="1"/>
  <c r="EF62" i="1"/>
  <c r="EY61" i="1"/>
  <c r="EL61" i="1"/>
  <c r="EJ61" i="1"/>
  <c r="EF61" i="1"/>
  <c r="BB61" i="1"/>
  <c r="EK61" i="1"/>
  <c r="AU61" i="1"/>
  <c r="AR61" i="1"/>
  <c r="EI61" i="1"/>
  <c r="AL61" i="1"/>
  <c r="EG61" i="1" s="1"/>
  <c r="EE61" i="1"/>
  <c r="EY60" i="1"/>
  <c r="EK60" i="1"/>
  <c r="EI60" i="1"/>
  <c r="DU60" i="1"/>
  <c r="BE60" i="1"/>
  <c r="BB60" i="1"/>
  <c r="ED60" i="1"/>
  <c r="AU60" i="1"/>
  <c r="AR60" i="1"/>
  <c r="EH60" i="1"/>
  <c r="AL60" i="1"/>
  <c r="EG60" i="1" s="1"/>
  <c r="EB60" i="1"/>
  <c r="C60" i="1"/>
  <c r="EY59" i="1"/>
  <c r="EL59" i="1"/>
  <c r="EK59" i="1"/>
  <c r="EH59" i="1"/>
  <c r="AU59" i="1"/>
  <c r="AL59" i="1"/>
  <c r="EG59" i="1" s="1"/>
  <c r="EF59" i="1"/>
  <c r="EE59" i="1"/>
  <c r="EY58" i="1"/>
  <c r="EG58" i="1"/>
  <c r="DY58" i="1"/>
  <c r="EK58" i="1"/>
  <c r="BE58" i="1"/>
  <c r="EL58" i="1"/>
  <c r="AU58" i="1"/>
  <c r="AR58" i="1"/>
  <c r="AL58" i="1"/>
  <c r="EF58" i="1"/>
  <c r="EE58" i="1"/>
  <c r="C58" i="1"/>
  <c r="EB58" i="1" s="1"/>
  <c r="EY57" i="1"/>
  <c r="EH57" i="1"/>
  <c r="BB57" i="1"/>
  <c r="EK57" i="1"/>
  <c r="AL57" i="1"/>
  <c r="EG57" i="1" s="1"/>
  <c r="BE57" i="1"/>
  <c r="EY56" i="1"/>
  <c r="EL56" i="1"/>
  <c r="EJ56" i="1"/>
  <c r="EH56" i="1"/>
  <c r="EE56" i="1"/>
  <c r="ED56" i="1"/>
  <c r="EK56" i="1"/>
  <c r="AU56" i="1"/>
  <c r="AR56" i="1"/>
  <c r="EI56" i="1"/>
  <c r="AL56" i="1"/>
  <c r="EG56" i="1" s="1"/>
  <c r="EF56" i="1"/>
  <c r="EY55" i="1"/>
  <c r="EJ55" i="1"/>
  <c r="EF55" i="1"/>
  <c r="ED55" i="1"/>
  <c r="BE55" i="1"/>
  <c r="BB55" i="1"/>
  <c r="EC55" i="1"/>
  <c r="EL55" i="1"/>
  <c r="EK55" i="1"/>
  <c r="AU55" i="1"/>
  <c r="AR55" i="1"/>
  <c r="EI55" i="1"/>
  <c r="AL55" i="1"/>
  <c r="EG55" i="1" s="1"/>
  <c r="EE55" i="1"/>
  <c r="EY54" i="1"/>
  <c r="EF54" i="1"/>
  <c r="EE54" i="1"/>
  <c r="ED54" i="1"/>
  <c r="EJ54" i="1"/>
  <c r="BE54" i="1"/>
  <c r="BB54" i="1"/>
  <c r="EL54" i="1"/>
  <c r="EK54" i="1"/>
  <c r="AU54" i="1"/>
  <c r="EH54" i="1"/>
  <c r="AL54" i="1"/>
  <c r="EG54" i="1" s="1"/>
  <c r="EY53" i="1"/>
  <c r="EL53" i="1"/>
  <c r="EK53" i="1"/>
  <c r="EG53" i="1"/>
  <c r="EF53" i="1"/>
  <c r="EE53" i="1"/>
  <c r="ED53" i="1"/>
  <c r="EC53" i="1"/>
  <c r="DU53" i="1"/>
  <c r="BB53" i="1"/>
  <c r="AR53" i="1"/>
  <c r="EH53" i="1"/>
  <c r="AL53" i="1"/>
  <c r="BE53" i="1"/>
  <c r="C53" i="1"/>
  <c r="EY52" i="1"/>
  <c r="EL52" i="1"/>
  <c r="EI52" i="1"/>
  <c r="BE52" i="1"/>
  <c r="BB52" i="1"/>
  <c r="ED52" i="1"/>
  <c r="AR52" i="1"/>
  <c r="AL52" i="1"/>
  <c r="EL51" i="1"/>
  <c r="EK51" i="1"/>
  <c r="EG51" i="1"/>
  <c r="EF51" i="1"/>
  <c r="DV51" i="1"/>
  <c r="DU51" i="1"/>
  <c r="BE51" i="1"/>
  <c r="ED51" i="1"/>
  <c r="EC51" i="1"/>
  <c r="AU51" i="1"/>
  <c r="EJ51" i="1"/>
  <c r="EI51" i="1"/>
  <c r="EH51" i="1"/>
  <c r="AL51" i="1"/>
  <c r="EE51" i="1"/>
  <c r="DZ51" i="1"/>
  <c r="C51" i="1"/>
  <c r="DT51" i="1"/>
  <c r="EE50" i="1"/>
  <c r="EF50" i="1"/>
  <c r="BE50" i="1"/>
  <c r="EC50" i="1"/>
  <c r="EL50" i="1"/>
  <c r="AU50" i="1"/>
  <c r="EI50" i="1"/>
  <c r="AL50" i="1"/>
  <c r="EG49" i="1"/>
  <c r="EF49" i="1"/>
  <c r="EI49" i="1"/>
  <c r="EH49" i="1"/>
  <c r="AU49" i="1"/>
  <c r="AL49" i="1"/>
  <c r="EL48" i="1"/>
  <c r="EK48" i="1"/>
  <c r="EG48" i="1"/>
  <c r="EF48" i="1"/>
  <c r="ED48" i="1"/>
  <c r="BE48" i="1"/>
  <c r="EC48" i="1"/>
  <c r="EI48" i="1"/>
  <c r="EH48" i="1"/>
  <c r="AL48" i="1"/>
  <c r="EE48" i="1"/>
  <c r="EH47" i="1"/>
  <c r="ED47" i="1"/>
  <c r="EC47" i="1"/>
  <c r="BE47" i="1"/>
  <c r="EK47" i="1"/>
  <c r="AU47" i="1"/>
  <c r="AL47" i="1"/>
  <c r="EG47" i="1" s="1"/>
  <c r="EF47" i="1"/>
  <c r="EH46" i="1"/>
  <c r="EE46" i="1"/>
  <c r="BE46" i="1"/>
  <c r="ED46" i="1"/>
  <c r="EK46" i="1"/>
  <c r="AU46" i="1"/>
  <c r="EI46" i="1"/>
  <c r="AL46" i="1"/>
  <c r="EG46" i="1" s="1"/>
  <c r="EF46" i="1"/>
  <c r="C46" i="1"/>
  <c r="EK45" i="1"/>
  <c r="EJ45" i="1"/>
  <c r="EF45" i="1"/>
  <c r="EE45" i="1"/>
  <c r="BE45" i="1"/>
  <c r="ED45" i="1"/>
  <c r="EL45" i="1"/>
  <c r="AU45" i="1"/>
  <c r="EI45" i="1"/>
  <c r="EH45" i="1"/>
  <c r="AL45" i="1"/>
  <c r="EG45" i="1" s="1"/>
  <c r="EK44" i="1"/>
  <c r="EJ44" i="1"/>
  <c r="EI44" i="1"/>
  <c r="EC44" i="1"/>
  <c r="DZ44" i="1"/>
  <c r="DU44" i="1"/>
  <c r="EH44" i="1"/>
  <c r="BE44" i="1"/>
  <c r="ED44" i="1"/>
  <c r="EL44" i="1"/>
  <c r="AU44" i="1"/>
  <c r="AL44" i="1"/>
  <c r="EG44" i="1" s="1"/>
  <c r="EF44" i="1"/>
  <c r="EE44" i="1"/>
  <c r="C44" i="1"/>
  <c r="EB44" i="1" s="1"/>
  <c r="EL43" i="1"/>
  <c r="EG43" i="1"/>
  <c r="EF43" i="1"/>
  <c r="ED43" i="1"/>
  <c r="EH43" i="1"/>
  <c r="BE43" i="1"/>
  <c r="EC43" i="1"/>
  <c r="EK43" i="1"/>
  <c r="AU43" i="1"/>
  <c r="EJ43" i="1"/>
  <c r="EI43" i="1"/>
  <c r="AL43" i="1"/>
  <c r="EE43" i="1"/>
  <c r="C43" i="1"/>
  <c r="BE42" i="1"/>
  <c r="AU42" i="1"/>
  <c r="EI42" i="1"/>
  <c r="AL42" i="1"/>
  <c r="EJ41" i="1"/>
  <c r="EI41" i="1"/>
  <c r="EH41" i="1"/>
  <c r="EF41" i="1"/>
  <c r="EL41" i="1"/>
  <c r="EK41" i="1"/>
  <c r="AU41" i="1"/>
  <c r="AL41" i="1"/>
  <c r="EG41" i="1" s="1"/>
  <c r="EE41" i="1"/>
  <c r="BE41" i="1"/>
  <c r="C41" i="1"/>
  <c r="EL40" i="1"/>
  <c r="EK40" i="1"/>
  <c r="EG40" i="1"/>
  <c r="ED40" i="1"/>
  <c r="EC40" i="1"/>
  <c r="BE40" i="1"/>
  <c r="EI40" i="1"/>
  <c r="EH40" i="1"/>
  <c r="AL40" i="1"/>
  <c r="EF40" i="1"/>
  <c r="EE40" i="1"/>
  <c r="EL39" i="1"/>
  <c r="EK39" i="1"/>
  <c r="EJ39" i="1"/>
  <c r="EE39" i="1"/>
  <c r="BE39" i="1"/>
  <c r="EC39" i="1"/>
  <c r="AU39" i="1"/>
  <c r="EI39" i="1"/>
  <c r="EH39" i="1"/>
  <c r="AL39" i="1"/>
  <c r="EG39" i="1" s="1"/>
  <c r="EF39" i="1"/>
  <c r="C39" i="1"/>
  <c r="DW39" i="1" s="1"/>
  <c r="EJ38" i="1"/>
  <c r="EI38" i="1"/>
  <c r="DZ38" i="1"/>
  <c r="DY38" i="1"/>
  <c r="BE38" i="1"/>
  <c r="ED38" i="1"/>
  <c r="EK38" i="1"/>
  <c r="AU38" i="1"/>
  <c r="EH38" i="1"/>
  <c r="AL38" i="1"/>
  <c r="EG38" i="1" s="1"/>
  <c r="EF38" i="1"/>
  <c r="EE38" i="1"/>
  <c r="C38" i="1"/>
  <c r="DX38" i="1" s="1"/>
  <c r="DT38" i="1"/>
  <c r="EK37" i="1"/>
  <c r="EJ37" i="1"/>
  <c r="EH37" i="1"/>
  <c r="EC37" i="1"/>
  <c r="EE37" i="1"/>
  <c r="BE37" i="1"/>
  <c r="ED37" i="1"/>
  <c r="EL37" i="1"/>
  <c r="AU37" i="1"/>
  <c r="EF37" i="1"/>
  <c r="DU37" i="1"/>
  <c r="C37" i="1"/>
  <c r="EG36" i="1"/>
  <c r="EH36" i="1"/>
  <c r="BE36" i="1"/>
  <c r="ED36" i="1"/>
  <c r="EL36" i="1"/>
  <c r="EK36" i="1"/>
  <c r="AU36" i="1"/>
  <c r="EJ36" i="1"/>
  <c r="EI36" i="1"/>
  <c r="AL36" i="1"/>
  <c r="EF36" i="1"/>
  <c r="EE36" i="1"/>
  <c r="C36" i="1"/>
  <c r="EK35" i="1"/>
  <c r="EJ35" i="1"/>
  <c r="EF35" i="1"/>
  <c r="EE35" i="1"/>
  <c r="BE35" i="1"/>
  <c r="ED35" i="1"/>
  <c r="EL35" i="1"/>
  <c r="AU35" i="1"/>
  <c r="EI35" i="1"/>
  <c r="EH35" i="1"/>
  <c r="AL35" i="1"/>
  <c r="EG35" i="1" s="1"/>
  <c r="EJ34" i="1"/>
  <c r="DY34" i="1"/>
  <c r="EC34" i="1"/>
  <c r="AU34" i="1"/>
  <c r="AL34" i="1"/>
  <c r="EG34" i="1" s="1"/>
  <c r="BE34" i="1"/>
  <c r="DV34" i="1"/>
  <c r="DX34" i="1"/>
  <c r="C34" i="1"/>
  <c r="EB34" i="1" s="1"/>
  <c r="EL33" i="1"/>
  <c r="EG33" i="1"/>
  <c r="EF33" i="1"/>
  <c r="ED33" i="1"/>
  <c r="BE33" i="1"/>
  <c r="EC33" i="1"/>
  <c r="EK33" i="1"/>
  <c r="EI33" i="1"/>
  <c r="AL33" i="1"/>
  <c r="EE33" i="1"/>
  <c r="EI32" i="1"/>
  <c r="ED32" i="1"/>
  <c r="EK32" i="1"/>
  <c r="AU32" i="1"/>
  <c r="EH32" i="1"/>
  <c r="AL32" i="1"/>
  <c r="EG32" i="1" s="1"/>
  <c r="EI31" i="1"/>
  <c r="EH31" i="1"/>
  <c r="BE31" i="1"/>
  <c r="EL31" i="1"/>
  <c r="EK31" i="1"/>
  <c r="AU31" i="1"/>
  <c r="AL31" i="1"/>
  <c r="EG31" i="1" s="1"/>
  <c r="EF31" i="1"/>
  <c r="EE31" i="1"/>
  <c r="DW31" i="1"/>
  <c r="DX31" i="1"/>
  <c r="C31" i="1"/>
  <c r="EL30" i="1"/>
  <c r="EK30" i="1"/>
  <c r="EF30" i="1"/>
  <c r="EE30" i="1"/>
  <c r="EC30" i="1"/>
  <c r="BE30" i="1"/>
  <c r="ED30" i="1"/>
  <c r="EI30" i="1"/>
  <c r="EH30" i="1"/>
  <c r="AL30" i="1"/>
  <c r="EG30" i="1" s="1"/>
  <c r="EK29" i="1"/>
  <c r="EJ29" i="1"/>
  <c r="EH29" i="1"/>
  <c r="EC29" i="1"/>
  <c r="EE29" i="1"/>
  <c r="BE29" i="1"/>
  <c r="ED29" i="1"/>
  <c r="EL29" i="1"/>
  <c r="AU29" i="1"/>
  <c r="AL29" i="1"/>
  <c r="EG29" i="1" s="1"/>
  <c r="EF29" i="1"/>
  <c r="C29" i="1"/>
  <c r="EG28" i="1"/>
  <c r="EE28" i="1"/>
  <c r="EH28" i="1"/>
  <c r="BE28" i="1"/>
  <c r="ED28" i="1"/>
  <c r="EL28" i="1"/>
  <c r="EK28" i="1"/>
  <c r="AU28" i="1"/>
  <c r="EJ28" i="1"/>
  <c r="EI28" i="1"/>
  <c r="AL28" i="1"/>
  <c r="EF28" i="1"/>
  <c r="DW28" i="1"/>
  <c r="C28" i="1"/>
  <c r="EK27" i="1"/>
  <c r="EJ27" i="1"/>
  <c r="EF27" i="1"/>
  <c r="EE27" i="1"/>
  <c r="BE27" i="1"/>
  <c r="ED27" i="1"/>
  <c r="EC27" i="1"/>
  <c r="EL27" i="1"/>
  <c r="AU27" i="1"/>
  <c r="EI27" i="1"/>
  <c r="EH27" i="1"/>
  <c r="AL27" i="1"/>
  <c r="EG27" i="1" s="1"/>
  <c r="EI26" i="1"/>
  <c r="EG26" i="1"/>
  <c r="EC26" i="1"/>
  <c r="EH26" i="1"/>
  <c r="AU26" i="1"/>
  <c r="AL26" i="1"/>
  <c r="BE26" i="1"/>
  <c r="EL25" i="1"/>
  <c r="EG25" i="1"/>
  <c r="EF25" i="1"/>
  <c r="BE25" i="1"/>
  <c r="EC25" i="1"/>
  <c r="EK25" i="1"/>
  <c r="EI25" i="1"/>
  <c r="AL25" i="1"/>
  <c r="EE25" i="1"/>
  <c r="EK24" i="1"/>
  <c r="BE24" i="1"/>
  <c r="ED24" i="1"/>
  <c r="AU24" i="1"/>
  <c r="AL24" i="1"/>
  <c r="EF23" i="1"/>
  <c r="EI23" i="1"/>
  <c r="EH23" i="1"/>
  <c r="BE23" i="1"/>
  <c r="EK23" i="1"/>
  <c r="EJ23" i="1"/>
  <c r="AL23" i="1"/>
  <c r="EG23" i="1" s="1"/>
  <c r="EE23" i="1"/>
  <c r="EK22" i="1"/>
  <c r="EG22" i="1"/>
  <c r="EF22" i="1"/>
  <c r="BE22" i="1"/>
  <c r="ED22" i="1"/>
  <c r="EL22" i="1"/>
  <c r="EI22" i="1"/>
  <c r="EH22" i="1"/>
  <c r="AL22" i="1"/>
  <c r="EE22" i="1"/>
  <c r="EL21" i="1"/>
  <c r="EK21" i="1"/>
  <c r="EJ21" i="1"/>
  <c r="EE21" i="1"/>
  <c r="BE21" i="1"/>
  <c r="ED21" i="1"/>
  <c r="AU21" i="1"/>
  <c r="EH21" i="1"/>
  <c r="AL21" i="1"/>
  <c r="EG21" i="1" s="1"/>
  <c r="EF21" i="1"/>
  <c r="C21" i="1"/>
  <c r="DT21" i="1"/>
  <c r="EI20" i="1"/>
  <c r="EH20" i="1"/>
  <c r="BE20" i="1"/>
  <c r="EL20" i="1"/>
  <c r="EK20" i="1"/>
  <c r="AU20" i="1"/>
  <c r="AL20" i="1"/>
  <c r="EG20" i="1" s="1"/>
  <c r="EF20" i="1"/>
  <c r="EE20" i="1"/>
  <c r="C20" i="1"/>
  <c r="DY20" i="1" s="1"/>
  <c r="EA20" i="1"/>
  <c r="EL19" i="1"/>
  <c r="EK19" i="1"/>
  <c r="EF19" i="1"/>
  <c r="EE19" i="1"/>
  <c r="BE19" i="1"/>
  <c r="ED19" i="1"/>
  <c r="AU19" i="1"/>
  <c r="EI19" i="1"/>
  <c r="EH19" i="1"/>
  <c r="AL19" i="1"/>
  <c r="EG19" i="1" s="1"/>
  <c r="EC18" i="1"/>
  <c r="EJ18" i="1"/>
  <c r="BE18" i="1"/>
  <c r="EK18" i="1"/>
  <c r="AU18" i="1"/>
  <c r="AL18" i="1"/>
  <c r="EG18" i="1" s="1"/>
  <c r="EF18" i="1"/>
  <c r="DY18" i="1"/>
  <c r="DZ18" i="1"/>
  <c r="DU18" i="1"/>
  <c r="DT18" i="1"/>
  <c r="C18" i="1"/>
  <c r="EB18" i="1" s="1"/>
  <c r="EL17" i="1"/>
  <c r="EH17" i="1"/>
  <c r="BE17" i="1"/>
  <c r="ED17" i="1"/>
  <c r="EK17" i="1"/>
  <c r="EJ17" i="1"/>
  <c r="EI17" i="1"/>
  <c r="AL17" i="1"/>
  <c r="EG17" i="1" s="1"/>
  <c r="EF17" i="1"/>
  <c r="EE17" i="1"/>
  <c r="DV17" i="1"/>
  <c r="DW17" i="1"/>
  <c r="DX17" i="1"/>
  <c r="C17" i="1"/>
  <c r="EK16" i="1"/>
  <c r="EJ16" i="1"/>
  <c r="EI16" i="1"/>
  <c r="EF16" i="1"/>
  <c r="ED16" i="1"/>
  <c r="EC16" i="1"/>
  <c r="EL16" i="1"/>
  <c r="AU16" i="1"/>
  <c r="EH16" i="1"/>
  <c r="AL16" i="1"/>
  <c r="EG16" i="1" s="1"/>
  <c r="EB16" i="1"/>
  <c r="C16" i="1"/>
  <c r="DX16" i="1" s="1"/>
  <c r="EF15" i="1"/>
  <c r="EI15" i="1"/>
  <c r="EH15" i="1"/>
  <c r="BE15" i="1"/>
  <c r="EC15" i="1"/>
  <c r="AU15" i="1"/>
  <c r="EJ15" i="1"/>
  <c r="AL15" i="1"/>
  <c r="EE15" i="1"/>
  <c r="DX15" i="1"/>
  <c r="C15" i="1"/>
  <c r="DT15" i="1"/>
  <c r="EL14" i="1"/>
  <c r="EK14" i="1"/>
  <c r="EG14" i="1"/>
  <c r="EF14" i="1"/>
  <c r="BE14" i="1"/>
  <c r="ED14" i="1"/>
  <c r="EC14" i="1"/>
  <c r="EI14" i="1"/>
  <c r="EH14" i="1"/>
  <c r="AL14" i="1"/>
  <c r="EE14" i="1"/>
  <c r="EL13" i="1"/>
  <c r="EK13" i="1"/>
  <c r="EJ13" i="1"/>
  <c r="BE13" i="1"/>
  <c r="ED13" i="1"/>
  <c r="AU13" i="1"/>
  <c r="EH13" i="1"/>
  <c r="AL13" i="1"/>
  <c r="EF13" i="1"/>
  <c r="EE13" i="1"/>
  <c r="C13" i="1"/>
  <c r="DU13" i="1"/>
  <c r="EI12" i="1"/>
  <c r="BE12" i="1"/>
  <c r="EK12" i="1"/>
  <c r="AU12" i="1"/>
  <c r="AL12" i="1"/>
  <c r="EG12" i="1" s="1"/>
  <c r="EF12" i="1"/>
  <c r="EE12" i="1"/>
  <c r="DZ12" i="1"/>
  <c r="DX12" i="1"/>
  <c r="EA12" i="1"/>
  <c r="C12" i="1"/>
  <c r="DY12" i="1" s="1"/>
  <c r="EK11" i="1"/>
  <c r="EF11" i="1"/>
  <c r="EE11" i="1"/>
  <c r="BE11" i="1"/>
  <c r="EL11" i="1"/>
  <c r="AU11" i="1"/>
  <c r="EI11" i="1"/>
  <c r="EH11" i="1"/>
  <c r="AL11" i="1"/>
  <c r="EG11" i="1" s="1"/>
  <c r="EC10" i="1"/>
  <c r="BE10" i="1"/>
  <c r="EK10" i="1"/>
  <c r="AU10" i="1"/>
  <c r="AL10" i="1"/>
  <c r="EF10" i="1"/>
  <c r="DY10" i="1"/>
  <c r="DZ10" i="1"/>
  <c r="DU10" i="1"/>
  <c r="DT10" i="1"/>
  <c r="C10" i="1"/>
  <c r="EB10" i="1" s="1"/>
  <c r="EL9" i="1"/>
  <c r="EH9" i="1"/>
  <c r="BE9" i="1"/>
  <c r="ED9" i="1"/>
  <c r="EK9" i="1"/>
  <c r="EJ9" i="1"/>
  <c r="EI9" i="1"/>
  <c r="AL9" i="1"/>
  <c r="EG9" i="1" s="1"/>
  <c r="EF9" i="1"/>
  <c r="EE9" i="1"/>
  <c r="C9" i="1"/>
  <c r="EL8" i="1"/>
  <c r="EK8" i="1"/>
  <c r="EJ8" i="1"/>
  <c r="EI8" i="1"/>
  <c r="DU8" i="1"/>
  <c r="EE8" i="1"/>
  <c r="BE8" i="1"/>
  <c r="ED8" i="1"/>
  <c r="EC8" i="1"/>
  <c r="AU8" i="1"/>
  <c r="EH8" i="1"/>
  <c r="AL8" i="1"/>
  <c r="EG8" i="1" s="1"/>
  <c r="EB8" i="1"/>
  <c r="DZ8" i="1"/>
  <c r="C8" i="1"/>
  <c r="DT8" i="1" s="1"/>
  <c r="EJ7" i="1"/>
  <c r="EK7" i="1"/>
  <c r="AU7" i="1"/>
  <c r="AL7" i="1"/>
  <c r="EG7" i="1" s="1"/>
  <c r="EE7" i="1"/>
  <c r="BE7" i="1"/>
  <c r="EI6" i="1"/>
  <c r="EH6" i="1"/>
  <c r="BE6" i="1"/>
  <c r="ED6" i="1"/>
  <c r="EL6" i="1"/>
  <c r="EK6" i="1"/>
  <c r="EJ6" i="1"/>
  <c r="AL6" i="1"/>
  <c r="EG6" i="1" s="1"/>
  <c r="EF6" i="1"/>
  <c r="EE6" i="1"/>
  <c r="EL5" i="1"/>
  <c r="EK5" i="1"/>
  <c r="EE5" i="1"/>
  <c r="ED5" i="1"/>
  <c r="BE5" i="1"/>
  <c r="EC5" i="1"/>
  <c r="EJ5" i="1"/>
  <c r="EI5" i="1"/>
  <c r="EH5" i="1"/>
  <c r="AL5" i="1"/>
  <c r="EG5" i="1" s="1"/>
  <c r="EF5" i="1"/>
  <c r="DV5" i="1"/>
  <c r="DX5" i="1"/>
  <c r="DU5" i="1"/>
  <c r="C5" i="1"/>
  <c r="DY5" i="1" s="1"/>
  <c r="DZ9" i="1" l="1"/>
  <c r="DY9" i="1"/>
  <c r="DU11" i="1"/>
  <c r="EB11" i="1"/>
  <c r="DT26" i="1"/>
  <c r="EA36" i="1"/>
  <c r="DZ36" i="1"/>
  <c r="DY36" i="1"/>
  <c r="DW36" i="1"/>
  <c r="DY15" i="1"/>
  <c r="EB15" i="1"/>
  <c r="EA15" i="1"/>
  <c r="DZ15" i="1"/>
  <c r="DU21" i="1"/>
  <c r="EA13" i="1"/>
  <c r="DZ13" i="1"/>
  <c r="EB13" i="1"/>
  <c r="DW21" i="1"/>
  <c r="EA21" i="1"/>
  <c r="DZ21" i="1"/>
  <c r="DV21" i="1"/>
  <c r="DW9" i="1"/>
  <c r="EB21" i="1"/>
  <c r="DX9" i="1"/>
  <c r="DV9" i="1"/>
  <c r="EB35" i="1"/>
  <c r="DY46" i="1"/>
  <c r="DW46" i="1"/>
  <c r="EA46" i="1"/>
  <c r="DW20" i="1"/>
  <c r="DV13" i="1"/>
  <c r="DX20" i="1"/>
  <c r="DT13" i="1"/>
  <c r="DZ17" i="1"/>
  <c r="DY17" i="1"/>
  <c r="DZ20" i="1"/>
  <c r="EA28" i="1"/>
  <c r="DZ28" i="1"/>
  <c r="DY28" i="1"/>
  <c r="DU6" i="1"/>
  <c r="EB9" i="1"/>
  <c r="DX10" i="1"/>
  <c r="DV10" i="1"/>
  <c r="EG10" i="1"/>
  <c r="DV12" i="1"/>
  <c r="DZ16" i="1"/>
  <c r="DU16" i="1"/>
  <c r="EB17" i="1"/>
  <c r="DX18" i="1"/>
  <c r="DV18" i="1"/>
  <c r="DY21" i="1"/>
  <c r="DW25" i="1"/>
  <c r="EA27" i="1"/>
  <c r="EB28" i="1"/>
  <c r="EA30" i="1"/>
  <c r="EB39" i="1"/>
  <c r="EJ40" i="1"/>
  <c r="AU40" i="1"/>
  <c r="EB41" i="1"/>
  <c r="EA41" i="1"/>
  <c r="DY41" i="1"/>
  <c r="DZ41" i="1"/>
  <c r="EB46" i="1"/>
  <c r="AR70" i="1"/>
  <c r="EI70" i="1"/>
  <c r="DT5" i="1"/>
  <c r="DZ5" i="1"/>
  <c r="DW7" i="1"/>
  <c r="DV8" i="1"/>
  <c r="EH10" i="1"/>
  <c r="EC11" i="1"/>
  <c r="DT12" i="1"/>
  <c r="DV16" i="1"/>
  <c r="DV20" i="1"/>
  <c r="EE24" i="1"/>
  <c r="EJ24" i="1"/>
  <c r="EL24" i="1"/>
  <c r="EB31" i="1"/>
  <c r="DY31" i="1"/>
  <c r="DV31" i="1"/>
  <c r="C32" i="1"/>
  <c r="DU32" i="1" s="1"/>
  <c r="DT32" i="1"/>
  <c r="DZ32" i="1"/>
  <c r="DX36" i="1"/>
  <c r="DV36" i="1"/>
  <c r="DW37" i="1"/>
  <c r="EA37" i="1"/>
  <c r="DX37" i="1"/>
  <c r="DV37" i="1"/>
  <c r="DT37" i="1"/>
  <c r="ED39" i="1"/>
  <c r="EA40" i="1"/>
  <c r="DU41" i="1"/>
  <c r="EF42" i="1"/>
  <c r="EJ42" i="1"/>
  <c r="EE42" i="1"/>
  <c r="ED49" i="1"/>
  <c r="EC49" i="1"/>
  <c r="BE49" i="1"/>
  <c r="EB50" i="1"/>
  <c r="DY52" i="1"/>
  <c r="EC6" i="1"/>
  <c r="C7" i="1"/>
  <c r="DU7" i="1" s="1"/>
  <c r="DX7" i="1"/>
  <c r="DV7" i="1"/>
  <c r="EF7" i="1"/>
  <c r="EC7" i="1"/>
  <c r="DY8" i="1"/>
  <c r="DW8" i="1"/>
  <c r="EA9" i="1"/>
  <c r="EL10" i="1"/>
  <c r="EI10" i="1"/>
  <c r="EA11" i="1"/>
  <c r="ED11" i="1"/>
  <c r="DU12" i="1"/>
  <c r="EL12" i="1"/>
  <c r="DW12" i="1"/>
  <c r="EH12" i="1"/>
  <c r="ED15" i="1"/>
  <c r="DY16" i="1"/>
  <c r="DW16" i="1"/>
  <c r="EA17" i="1"/>
  <c r="EL18" i="1"/>
  <c r="EH18" i="1"/>
  <c r="EC19" i="1"/>
  <c r="DT20" i="1"/>
  <c r="C23" i="1"/>
  <c r="EB23" i="1" s="1"/>
  <c r="AU23" i="1"/>
  <c r="ED25" i="1"/>
  <c r="ED26" i="1"/>
  <c r="EJ26" i="1"/>
  <c r="DT31" i="1"/>
  <c r="EC32" i="1"/>
  <c r="C33" i="1"/>
  <c r="EH33" i="1"/>
  <c r="DW34" i="1"/>
  <c r="EE34" i="1"/>
  <c r="DT34" i="1"/>
  <c r="C35" i="1"/>
  <c r="DU35" i="1"/>
  <c r="EC35" i="1"/>
  <c r="DT36" i="1"/>
  <c r="AL37" i="1"/>
  <c r="EG37" i="1" s="1"/>
  <c r="DT44" i="1"/>
  <c r="EA44" i="1"/>
  <c r="C47" i="1"/>
  <c r="DY47" i="1" s="1"/>
  <c r="BE56" i="1"/>
  <c r="EC56" i="1"/>
  <c r="DZ80" i="1"/>
  <c r="EA80" i="1"/>
  <c r="DX80" i="1"/>
  <c r="EB80" i="1"/>
  <c r="EA8" i="1"/>
  <c r="AU9" i="1"/>
  <c r="EJ10" i="1"/>
  <c r="DW13" i="1"/>
  <c r="EC13" i="1"/>
  <c r="DW15" i="1"/>
  <c r="EA16" i="1"/>
  <c r="DT17" i="1"/>
  <c r="AU17" i="1"/>
  <c r="EI18" i="1"/>
  <c r="DX24" i="1"/>
  <c r="EF24" i="1"/>
  <c r="DU25" i="1"/>
  <c r="DZ27" i="1"/>
  <c r="DX28" i="1"/>
  <c r="DV28" i="1"/>
  <c r="DW29" i="1"/>
  <c r="EA29" i="1"/>
  <c r="DX29" i="1"/>
  <c r="DV29" i="1"/>
  <c r="DT29" i="1"/>
  <c r="DT30" i="1"/>
  <c r="DU31" i="1"/>
  <c r="EF34" i="1"/>
  <c r="EK34" i="1"/>
  <c r="DY35" i="1"/>
  <c r="DU36" i="1"/>
  <c r="DZ37" i="1"/>
  <c r="DV40" i="1"/>
  <c r="EK42" i="1"/>
  <c r="EC42" i="1"/>
  <c r="DX46" i="1"/>
  <c r="DV46" i="1"/>
  <c r="DY51" i="1"/>
  <c r="DX51" i="1"/>
  <c r="EB51" i="1"/>
  <c r="C52" i="1"/>
  <c r="DU52" i="1"/>
  <c r="EB52" i="1"/>
  <c r="EB5" i="1"/>
  <c r="DW5" i="1"/>
  <c r="EL7" i="1"/>
  <c r="EH7" i="1"/>
  <c r="EB12" i="1"/>
  <c r="EC12" i="1"/>
  <c r="DX13" i="1"/>
  <c r="DV15" i="1"/>
  <c r="EG15" i="1"/>
  <c r="BE16" i="1"/>
  <c r="DU20" i="1"/>
  <c r="EC21" i="1"/>
  <c r="EL23" i="1"/>
  <c r="C24" i="1"/>
  <c r="DT24" i="1"/>
  <c r="DZ24" i="1"/>
  <c r="EG24" i="1"/>
  <c r="EH25" i="1"/>
  <c r="DW26" i="1"/>
  <c r="EE26" i="1"/>
  <c r="C27" i="1"/>
  <c r="DU27" i="1"/>
  <c r="DT28" i="1"/>
  <c r="DU29" i="1"/>
  <c r="DZ31" i="1"/>
  <c r="EB32" i="1"/>
  <c r="EA33" i="1"/>
  <c r="EJ33" i="1"/>
  <c r="AU33" i="1"/>
  <c r="DZ34" i="1"/>
  <c r="EL34" i="1"/>
  <c r="EA34" i="1"/>
  <c r="DY37" i="1"/>
  <c r="EB37" i="1"/>
  <c r="EB38" i="1"/>
  <c r="ED42" i="1"/>
  <c r="DZ43" i="1"/>
  <c r="DY43" i="1"/>
  <c r="DW43" i="1"/>
  <c r="DY44" i="1"/>
  <c r="DZ46" i="1"/>
  <c r="DT49" i="1"/>
  <c r="EA52" i="1"/>
  <c r="EI7" i="1"/>
  <c r="DT9" i="1"/>
  <c r="ED10" i="1"/>
  <c r="EA10" i="1"/>
  <c r="DZ11" i="1"/>
  <c r="EJ11" i="1"/>
  <c r="ED12" i="1"/>
  <c r="EG13" i="1"/>
  <c r="EK15" i="1"/>
  <c r="ED18" i="1"/>
  <c r="DX21" i="1"/>
  <c r="C22" i="1"/>
  <c r="DW22" i="1" s="1"/>
  <c r="EC22" i="1"/>
  <c r="DY23" i="1"/>
  <c r="EC24" i="1"/>
  <c r="C25" i="1"/>
  <c r="DT25" i="1" s="1"/>
  <c r="EB25" i="1"/>
  <c r="DX26" i="1"/>
  <c r="DV26" i="1"/>
  <c r="EF26" i="1"/>
  <c r="EK26" i="1"/>
  <c r="DY27" i="1"/>
  <c r="DU28" i="1"/>
  <c r="DZ29" i="1"/>
  <c r="C30" i="1"/>
  <c r="DY30" i="1"/>
  <c r="EA31" i="1"/>
  <c r="BE32" i="1"/>
  <c r="DU34" i="1"/>
  <c r="DT39" i="1"/>
  <c r="DV39" i="1"/>
  <c r="EL42" i="1"/>
  <c r="DX43" i="1"/>
  <c r="DV43" i="1"/>
  <c r="C48" i="1"/>
  <c r="DU48" i="1" s="1"/>
  <c r="C66" i="1"/>
  <c r="EA5" i="1"/>
  <c r="C6" i="1"/>
  <c r="EA6" i="1" s="1"/>
  <c r="AU6" i="1"/>
  <c r="DU9" i="1"/>
  <c r="C11" i="1"/>
  <c r="EJ12" i="1"/>
  <c r="EI13" i="1"/>
  <c r="EJ14" i="1"/>
  <c r="AU14" i="1"/>
  <c r="DU15" i="1"/>
  <c r="EL15" i="1"/>
  <c r="DU17" i="1"/>
  <c r="EA18" i="1"/>
  <c r="EJ19" i="1"/>
  <c r="EB20" i="1"/>
  <c r="ED20" i="1"/>
  <c r="EB22" i="1"/>
  <c r="EC23" i="1"/>
  <c r="DY24" i="1"/>
  <c r="EJ25" i="1"/>
  <c r="AU25" i="1"/>
  <c r="C26" i="1"/>
  <c r="DZ26" i="1"/>
  <c r="EL26" i="1"/>
  <c r="DY29" i="1"/>
  <c r="EB29" i="1"/>
  <c r="EB30" i="1"/>
  <c r="ED31" i="1"/>
  <c r="EF32" i="1"/>
  <c r="EE32" i="1"/>
  <c r="EJ32" i="1"/>
  <c r="EL32" i="1"/>
  <c r="ED34" i="1"/>
  <c r="EA35" i="1"/>
  <c r="EB36" i="1"/>
  <c r="EA38" i="1"/>
  <c r="DU39" i="1"/>
  <c r="DZ39" i="1"/>
  <c r="C40" i="1"/>
  <c r="DY40" i="1"/>
  <c r="DW41" i="1"/>
  <c r="DT41" i="1"/>
  <c r="DT43" i="1"/>
  <c r="ED50" i="1"/>
  <c r="AU5" i="1"/>
  <c r="DT6" i="1"/>
  <c r="ED7" i="1"/>
  <c r="DX8" i="1"/>
  <c r="EF8" i="1"/>
  <c r="EC9" i="1"/>
  <c r="DW10" i="1"/>
  <c r="EE10" i="1"/>
  <c r="DY11" i="1"/>
  <c r="DY13" i="1"/>
  <c r="DT16" i="1"/>
  <c r="EE16" i="1"/>
  <c r="EC17" i="1"/>
  <c r="DW18" i="1"/>
  <c r="EE18" i="1"/>
  <c r="C19" i="1"/>
  <c r="EJ20" i="1"/>
  <c r="EC20" i="1"/>
  <c r="EI21" i="1"/>
  <c r="EJ22" i="1"/>
  <c r="AU22" i="1"/>
  <c r="ED23" i="1"/>
  <c r="EB24" i="1"/>
  <c r="EH24" i="1"/>
  <c r="EI24" i="1"/>
  <c r="EA25" i="1"/>
  <c r="DU26" i="1"/>
  <c r="EC28" i="1"/>
  <c r="EJ30" i="1"/>
  <c r="AU30" i="1"/>
  <c r="EJ31" i="1"/>
  <c r="EC31" i="1"/>
  <c r="EH34" i="1"/>
  <c r="EI34" i="1"/>
  <c r="EC36" i="1"/>
  <c r="DW38" i="1"/>
  <c r="EA39" i="1"/>
  <c r="DX41" i="1"/>
  <c r="DU42" i="1"/>
  <c r="EB42" i="1"/>
  <c r="EH42" i="1"/>
  <c r="DU43" i="1"/>
  <c r="EH52" i="1"/>
  <c r="EK52" i="1"/>
  <c r="DW53" i="1"/>
  <c r="DX53" i="1"/>
  <c r="DV53" i="1"/>
  <c r="DY53" i="1"/>
  <c r="DX71" i="1"/>
  <c r="DZ71" i="1"/>
  <c r="EA71" i="1"/>
  <c r="EI29" i="1"/>
  <c r="EI37" i="1"/>
  <c r="EC38" i="1"/>
  <c r="EB40" i="1"/>
  <c r="DV41" i="1"/>
  <c r="EJ46" i="1"/>
  <c r="EC46" i="1"/>
  <c r="EH50" i="1"/>
  <c r="EB53" i="1"/>
  <c r="C54" i="1"/>
  <c r="EB54" i="1" s="1"/>
  <c r="EA58" i="1"/>
  <c r="EC60" i="1"/>
  <c r="AU67" i="1"/>
  <c r="EJ67" i="1"/>
  <c r="DX70" i="1"/>
  <c r="EA70" i="1"/>
  <c r="DW70" i="1"/>
  <c r="ED58" i="1"/>
  <c r="BB58" i="1"/>
  <c r="EC58" i="1"/>
  <c r="BE61" i="1"/>
  <c r="EC61" i="1"/>
  <c r="DY62" i="1"/>
  <c r="EA65" i="1"/>
  <c r="DZ65" i="1"/>
  <c r="DX65" i="1"/>
  <c r="DY65" i="1"/>
  <c r="EA53" i="1"/>
  <c r="C55" i="1"/>
  <c r="EL57" i="1"/>
  <c r="EJ57" i="1"/>
  <c r="DX39" i="1"/>
  <c r="C45" i="1"/>
  <c r="DT46" i="1"/>
  <c r="EJ48" i="1"/>
  <c r="AU48" i="1"/>
  <c r="DW52" i="1"/>
  <c r="EE52" i="1"/>
  <c r="AU52" i="1"/>
  <c r="EJ52" i="1"/>
  <c r="EJ53" i="1"/>
  <c r="AU53" i="1"/>
  <c r="EA54" i="1"/>
  <c r="DT58" i="1"/>
  <c r="EI59" i="1"/>
  <c r="AR59" i="1"/>
  <c r="ED59" i="1"/>
  <c r="EC59" i="1"/>
  <c r="DY63" i="1"/>
  <c r="EH63" i="1"/>
  <c r="EB65" i="1"/>
  <c r="EF72" i="1"/>
  <c r="EJ72" i="1"/>
  <c r="C14" i="1"/>
  <c r="DY14" i="1" s="1"/>
  <c r="DV38" i="1"/>
  <c r="C42" i="1"/>
  <c r="DZ42" i="1"/>
  <c r="EG42" i="1"/>
  <c r="EB43" i="1"/>
  <c r="DW44" i="1"/>
  <c r="DY45" i="1"/>
  <c r="DU46" i="1"/>
  <c r="EL46" i="1"/>
  <c r="EE47" i="1"/>
  <c r="EJ47" i="1"/>
  <c r="EI47" i="1"/>
  <c r="EA48" i="1"/>
  <c r="EE49" i="1"/>
  <c r="EJ49" i="1"/>
  <c r="EK50" i="1"/>
  <c r="EJ50" i="1"/>
  <c r="EA51" i="1"/>
  <c r="DX52" i="1"/>
  <c r="EF52" i="1"/>
  <c r="EC52" i="1"/>
  <c r="AR54" i="1"/>
  <c r="EI54" i="1"/>
  <c r="EC54" i="1"/>
  <c r="C56" i="1"/>
  <c r="DU58" i="1"/>
  <c r="DX58" i="1"/>
  <c r="DV58" i="1"/>
  <c r="AR63" i="1"/>
  <c r="EI63" i="1"/>
  <c r="DY71" i="1"/>
  <c r="EG72" i="1"/>
  <c r="EJ75" i="1"/>
  <c r="AU75" i="1"/>
  <c r="DX79" i="1"/>
  <c r="DW79" i="1"/>
  <c r="DZ79" i="1"/>
  <c r="EA79" i="1"/>
  <c r="DY79" i="1"/>
  <c r="DT40" i="1"/>
  <c r="DX44" i="1"/>
  <c r="DV44" i="1"/>
  <c r="EC45" i="1"/>
  <c r="EK49" i="1"/>
  <c r="C50" i="1"/>
  <c r="DZ50" i="1"/>
  <c r="EG50" i="1"/>
  <c r="DW51" i="1"/>
  <c r="DT52" i="1"/>
  <c r="EG52" i="1"/>
  <c r="DT53" i="1"/>
  <c r="DZ53" i="1"/>
  <c r="EC57" i="1"/>
  <c r="ED57" i="1"/>
  <c r="DZ58" i="1"/>
  <c r="BB59" i="1"/>
  <c r="EA60" i="1"/>
  <c r="DW60" i="1"/>
  <c r="DV60" i="1"/>
  <c r="DZ60" i="1"/>
  <c r="EJ68" i="1"/>
  <c r="AU68" i="1"/>
  <c r="EC72" i="1"/>
  <c r="C77" i="1"/>
  <c r="EB81" i="1"/>
  <c r="DU38" i="1"/>
  <c r="EL38" i="1"/>
  <c r="DY39" i="1"/>
  <c r="ED41" i="1"/>
  <c r="EC41" i="1"/>
  <c r="DY42" i="1"/>
  <c r="EA43" i="1"/>
  <c r="EL47" i="1"/>
  <c r="C49" i="1"/>
  <c r="DW49" i="1" s="1"/>
  <c r="EL49" i="1"/>
  <c r="DU50" i="1"/>
  <c r="EH55" i="1"/>
  <c r="EA56" i="1"/>
  <c r="EB56" i="1"/>
  <c r="BB56" i="1"/>
  <c r="C57" i="1"/>
  <c r="DT57" i="1" s="1"/>
  <c r="AR57" i="1"/>
  <c r="EI57" i="1"/>
  <c r="EF57" i="1"/>
  <c r="BE59" i="1"/>
  <c r="EJ59" i="1"/>
  <c r="EL60" i="1"/>
  <c r="EE60" i="1"/>
  <c r="C61" i="1"/>
  <c r="DW61" i="1"/>
  <c r="ED61" i="1"/>
  <c r="DZ64" i="1"/>
  <c r="DY64" i="1"/>
  <c r="DU65" i="1"/>
  <c r="DV65" i="1"/>
  <c r="DV68" i="1"/>
  <c r="EF68" i="1"/>
  <c r="EJ69" i="1"/>
  <c r="AU69" i="1"/>
  <c r="EI72" i="1"/>
  <c r="AR72" i="1"/>
  <c r="DY73" i="1"/>
  <c r="DU73" i="1"/>
  <c r="DT73" i="1"/>
  <c r="DY56" i="1"/>
  <c r="DW58" i="1"/>
  <c r="C59" i="1"/>
  <c r="DW59" i="1" s="1"/>
  <c r="DY60" i="1"/>
  <c r="EA63" i="1"/>
  <c r="EB63" i="1"/>
  <c r="EI64" i="1"/>
  <c r="EI65" i="1"/>
  <c r="ED68" i="1"/>
  <c r="DT71" i="1"/>
  <c r="DW71" i="1"/>
  <c r="C75" i="1"/>
  <c r="DX75" i="1"/>
  <c r="DV75" i="1"/>
  <c r="BE76" i="1"/>
  <c r="EC76" i="1"/>
  <c r="DT80" i="1"/>
  <c r="DW80" i="1"/>
  <c r="EA81" i="1"/>
  <c r="DT81" i="1"/>
  <c r="EI74" i="1"/>
  <c r="AR74" i="1"/>
  <c r="DZ75" i="1"/>
  <c r="BE75" i="1"/>
  <c r="ED75" i="1"/>
  <c r="DU80" i="1"/>
  <c r="DV80" i="1"/>
  <c r="EB64" i="1"/>
  <c r="DX68" i="1"/>
  <c r="C69" i="1"/>
  <c r="DX69" i="1" s="1"/>
  <c r="ED72" i="1"/>
  <c r="BB72" i="1"/>
  <c r="DW78" i="1"/>
  <c r="DV78" i="1"/>
  <c r="EB79" i="1"/>
  <c r="AR79" i="1"/>
  <c r="EI79" i="1"/>
  <c r="BB81" i="1"/>
  <c r="ED81" i="1"/>
  <c r="EI58" i="1"/>
  <c r="DY61" i="1"/>
  <c r="EC62" i="1"/>
  <c r="DT63" i="1"/>
  <c r="ED64" i="1"/>
  <c r="ED65" i="1"/>
  <c r="BB65" i="1"/>
  <c r="ED66" i="1"/>
  <c r="BB66" i="1"/>
  <c r="DZ68" i="1"/>
  <c r="BE68" i="1"/>
  <c r="DZ70" i="1"/>
  <c r="EJ71" i="1"/>
  <c r="EF71" i="1"/>
  <c r="EE71" i="1"/>
  <c r="C72" i="1"/>
  <c r="EH76" i="1"/>
  <c r="DW81" i="1"/>
  <c r="EJ89" i="1"/>
  <c r="AU89" i="1"/>
  <c r="EI53" i="1"/>
  <c r="EE57" i="1"/>
  <c r="EH58" i="1"/>
  <c r="EJ58" i="1"/>
  <c r="DT60" i="1"/>
  <c r="EJ60" i="1"/>
  <c r="EA61" i="1"/>
  <c r="EH61" i="1"/>
  <c r="C62" i="1"/>
  <c r="DV62" i="1"/>
  <c r="AU62" i="1"/>
  <c r="EJ64" i="1"/>
  <c r="EK68" i="1"/>
  <c r="EH71" i="1"/>
  <c r="DT72" i="1"/>
  <c r="EH72" i="1"/>
  <c r="EA73" i="1"/>
  <c r="EB73" i="1"/>
  <c r="DY78" i="1"/>
  <c r="DU81" i="1"/>
  <c r="DX81" i="1"/>
  <c r="DV81" i="1"/>
  <c r="EJ81" i="1"/>
  <c r="AU81" i="1"/>
  <c r="C83" i="1"/>
  <c r="AU57" i="1"/>
  <c r="DX60" i="1"/>
  <c r="EF60" i="1"/>
  <c r="AL62" i="1"/>
  <c r="EG62" i="1" s="1"/>
  <c r="BE62" i="1"/>
  <c r="DT64" i="1"/>
  <c r="EE64" i="1"/>
  <c r="DW65" i="1"/>
  <c r="EE65" i="1"/>
  <c r="DW66" i="1"/>
  <c r="EE66" i="1"/>
  <c r="C67" i="1"/>
  <c r="AR67" i="1"/>
  <c r="DY68" i="1"/>
  <c r="EL68" i="1"/>
  <c r="DY70" i="1"/>
  <c r="ED73" i="1"/>
  <c r="BB73" i="1"/>
  <c r="DU74" i="1"/>
  <c r="EH78" i="1"/>
  <c r="DT79" i="1"/>
  <c r="AR69" i="1"/>
  <c r="EI69" i="1"/>
  <c r="ED69" i="1"/>
  <c r="EB70" i="1"/>
  <c r="EB71" i="1"/>
  <c r="AR71" i="1"/>
  <c r="EC71" i="1"/>
  <c r="EC74" i="1"/>
  <c r="DY76" i="1"/>
  <c r="ED76" i="1"/>
  <c r="DT77" i="1"/>
  <c r="EC77" i="1"/>
  <c r="DT78" i="1"/>
  <c r="ED79" i="1"/>
  <c r="ED80" i="1"/>
  <c r="BB80" i="1"/>
  <c r="ED83" i="1"/>
  <c r="BE83" i="1"/>
  <c r="EC83" i="1"/>
  <c r="C84" i="1"/>
  <c r="DU84" i="1"/>
  <c r="DX84" i="1"/>
  <c r="DV84" i="1"/>
  <c r="EB87" i="1"/>
  <c r="EH87" i="1"/>
  <c r="DT88" i="1"/>
  <c r="EJ88" i="1"/>
  <c r="AU88" i="1"/>
  <c r="EA100" i="1"/>
  <c r="DW100" i="1"/>
  <c r="DX100" i="1"/>
  <c r="DV100" i="1"/>
  <c r="DX88" i="1"/>
  <c r="EA94" i="1"/>
  <c r="DZ94" i="1"/>
  <c r="DY94" i="1"/>
  <c r="DW94" i="1"/>
  <c r="EH84" i="1"/>
  <c r="C63" i="1"/>
  <c r="DU70" i="1"/>
  <c r="DU71" i="1"/>
  <c r="DV71" i="1"/>
  <c r="DW72" i="1"/>
  <c r="EE72" i="1"/>
  <c r="DW73" i="1"/>
  <c r="C76" i="1"/>
  <c r="EH77" i="1"/>
  <c r="DZ81" i="1"/>
  <c r="EA84" i="1"/>
  <c r="EB84" i="1"/>
  <c r="DX86" i="1"/>
  <c r="DV86" i="1"/>
  <c r="C95" i="1"/>
  <c r="DY95" i="1" s="1"/>
  <c r="DT95" i="1"/>
  <c r="DW95" i="1"/>
  <c r="EI62" i="1"/>
  <c r="EA68" i="1"/>
  <c r="EH68" i="1"/>
  <c r="EK71" i="1"/>
  <c r="DX73" i="1"/>
  <c r="DV73" i="1"/>
  <c r="C74" i="1"/>
  <c r="DW74" i="1"/>
  <c r="DY75" i="1"/>
  <c r="DU76" i="1"/>
  <c r="EA78" i="1"/>
  <c r="EB78" i="1"/>
  <c r="EJ79" i="1"/>
  <c r="EF79" i="1"/>
  <c r="EJ85" i="1"/>
  <c r="AU85" i="1"/>
  <c r="DZ86" i="1"/>
  <c r="ED86" i="1"/>
  <c r="BE86" i="1"/>
  <c r="DZ87" i="1"/>
  <c r="EA88" i="1"/>
  <c r="EB88" i="1"/>
  <c r="DU88" i="1"/>
  <c r="AU91" i="1"/>
  <c r="BE91" i="1"/>
  <c r="EC91" i="1"/>
  <c r="DU94" i="1"/>
  <c r="DU95" i="1"/>
  <c r="BB64" i="1"/>
  <c r="EI68" i="1"/>
  <c r="EK70" i="1"/>
  <c r="EL71" i="1"/>
  <c r="EK72" i="1"/>
  <c r="DZ73" i="1"/>
  <c r="DX74" i="1"/>
  <c r="AU74" i="1"/>
  <c r="DZ76" i="1"/>
  <c r="AR78" i="1"/>
  <c r="EI78" i="1"/>
  <c r="DY80" i="1"/>
  <c r="DT83" i="1"/>
  <c r="BE87" i="1"/>
  <c r="EI93" i="1"/>
  <c r="EE93" i="1"/>
  <c r="EC93" i="1"/>
  <c r="EE78" i="1"/>
  <c r="EI81" i="1"/>
  <c r="DZ84" i="1"/>
  <c r="EH85" i="1"/>
  <c r="DT86" i="1"/>
  <c r="C89" i="1"/>
  <c r="DX89" i="1"/>
  <c r="EC92" i="1"/>
  <c r="EC94" i="1"/>
  <c r="DX95" i="1"/>
  <c r="DV95" i="1"/>
  <c r="EJ95" i="1"/>
  <c r="AU95" i="1"/>
  <c r="EA97" i="1"/>
  <c r="DZ97" i="1"/>
  <c r="DY97" i="1"/>
  <c r="DW97" i="1"/>
  <c r="DX101" i="1"/>
  <c r="EB94" i="1"/>
  <c r="ED94" i="1"/>
  <c r="BB94" i="1"/>
  <c r="EK93" i="1"/>
  <c r="BB99" i="1"/>
  <c r="ED99" i="1"/>
  <c r="EC99" i="1"/>
  <c r="DT94" i="1"/>
  <c r="AU94" i="1"/>
  <c r="EJ94" i="1"/>
  <c r="DX96" i="1"/>
  <c r="DW96" i="1"/>
  <c r="DV96" i="1"/>
  <c r="DU96" i="1"/>
  <c r="EA96" i="1"/>
  <c r="DY96" i="1"/>
  <c r="DY99" i="1"/>
  <c r="DU99" i="1"/>
  <c r="EB99" i="1"/>
  <c r="DZ88" i="1"/>
  <c r="EA89" i="1"/>
  <c r="EH89" i="1"/>
  <c r="C92" i="1"/>
  <c r="DZ92" i="1" s="1"/>
  <c r="DX93" i="1"/>
  <c r="DW93" i="1"/>
  <c r="DZ93" i="1"/>
  <c r="DU93" i="1"/>
  <c r="EA95" i="1"/>
  <c r="EB95" i="1"/>
  <c r="EB102" i="1"/>
  <c r="DZ102" i="1"/>
  <c r="DY102" i="1"/>
  <c r="EB104" i="1"/>
  <c r="EA104" i="1"/>
  <c r="DW104" i="1"/>
  <c r="DX104" i="1"/>
  <c r="DV104" i="1"/>
  <c r="EI77" i="1"/>
  <c r="C82" i="1"/>
  <c r="DX82" i="1"/>
  <c r="EA86" i="1"/>
  <c r="EB86" i="1"/>
  <c r="EH86" i="1"/>
  <c r="EC88" i="1"/>
  <c r="DX90" i="1"/>
  <c r="DY93" i="1"/>
  <c r="EH93" i="1"/>
  <c r="DZ98" i="1"/>
  <c r="DY98" i="1"/>
  <c r="DV99" i="1"/>
  <c r="BB71" i="1"/>
  <c r="BB79" i="1"/>
  <c r="DZ82" i="1"/>
  <c r="AU82" i="1"/>
  <c r="EH83" i="1"/>
  <c r="DT84" i="1"/>
  <c r="C87" i="1"/>
  <c r="EA87" i="1" s="1"/>
  <c r="DX87" i="1"/>
  <c r="BE88" i="1"/>
  <c r="DU89" i="1"/>
  <c r="AU90" i="1"/>
  <c r="BE92" i="1"/>
  <c r="EA93" i="1"/>
  <c r="BB95" i="1"/>
  <c r="EI96" i="1"/>
  <c r="EF96" i="1"/>
  <c r="EE96" i="1"/>
  <c r="EH98" i="1"/>
  <c r="DT100" i="1"/>
  <c r="EJ100" i="1"/>
  <c r="AU100" i="1"/>
  <c r="EA102" i="1"/>
  <c r="EJ93" i="1"/>
  <c r="ED98" i="1"/>
  <c r="BB98" i="1"/>
  <c r="EB100" i="1"/>
  <c r="EH100" i="1"/>
  <c r="EE100" i="1"/>
  <c r="DV101" i="1"/>
  <c r="ED102" i="1"/>
  <c r="BB102" i="1"/>
  <c r="EB103" i="1"/>
  <c r="EE104" i="1"/>
  <c r="ED106" i="1"/>
  <c r="BB106" i="1"/>
  <c r="EB106" i="1"/>
  <c r="DZ107" i="1"/>
  <c r="DG112" i="1"/>
  <c r="DG113" i="1" s="1"/>
  <c r="DX112" i="1"/>
  <c r="DV112" i="1"/>
  <c r="EB112" i="1"/>
  <c r="DW112" i="1"/>
  <c r="EI82" i="1"/>
  <c r="EI83" i="1"/>
  <c r="EI84" i="1"/>
  <c r="C85" i="1"/>
  <c r="EI85" i="1"/>
  <c r="EI86" i="1"/>
  <c r="EI87" i="1"/>
  <c r="EI88" i="1"/>
  <c r="EI89" i="1"/>
  <c r="C90" i="1"/>
  <c r="EA90" i="1" s="1"/>
  <c r="EI90" i="1"/>
  <c r="C91" i="1"/>
  <c r="EI91" i="1"/>
  <c r="EJ92" i="1"/>
  <c r="DT93" i="1"/>
  <c r="EH99" i="1"/>
  <c r="DU100" i="1"/>
  <c r="EH103" i="1"/>
  <c r="EC103" i="1"/>
  <c r="DU104" i="1"/>
  <c r="DW106" i="1"/>
  <c r="DY108" i="1"/>
  <c r="DT110" i="1"/>
  <c r="DW110" i="1"/>
  <c r="DU112" i="1"/>
  <c r="DV93" i="1"/>
  <c r="AU93" i="1"/>
  <c r="EB96" i="1"/>
  <c r="EH96" i="1"/>
  <c r="EB97" i="1"/>
  <c r="AR97" i="1"/>
  <c r="DU98" i="1"/>
  <c r="DX98" i="1"/>
  <c r="DV98" i="1"/>
  <c r="EF98" i="1"/>
  <c r="DU102" i="1"/>
  <c r="DX102" i="1"/>
  <c r="DV102" i="1"/>
  <c r="EF102" i="1"/>
  <c r="ED103" i="1"/>
  <c r="DU106" i="1"/>
  <c r="DX106" i="1"/>
  <c r="DV106" i="1"/>
  <c r="DF111" i="1"/>
  <c r="DF112" i="1" s="1"/>
  <c r="DX109" i="1"/>
  <c r="DV109" i="1"/>
  <c r="EB109" i="1"/>
  <c r="DW109" i="1"/>
  <c r="DU110" i="1"/>
  <c r="DZ112" i="1"/>
  <c r="DT103" i="1"/>
  <c r="DT104" i="1"/>
  <c r="EA107" i="1"/>
  <c r="EB107" i="1"/>
  <c r="DX110" i="1"/>
  <c r="DV110" i="1"/>
  <c r="DZ110" i="1"/>
  <c r="DW99" i="1"/>
  <c r="AR101" i="1"/>
  <c r="EI101" i="1"/>
  <c r="DW103" i="1"/>
  <c r="DU103" i="1"/>
  <c r="EA105" i="1"/>
  <c r="EB105" i="1"/>
  <c r="AR105" i="1"/>
  <c r="EI105" i="1"/>
  <c r="ED107" i="1"/>
  <c r="DZ111" i="1"/>
  <c r="DW111" i="1"/>
  <c r="DX111" i="1"/>
  <c r="DV111" i="1"/>
  <c r="DY112" i="1"/>
  <c r="DT96" i="1"/>
  <c r="EJ96" i="1"/>
  <c r="DT97" i="1"/>
  <c r="DX99" i="1"/>
  <c r="EJ99" i="1"/>
  <c r="DZ100" i="1"/>
  <c r="BE100" i="1"/>
  <c r="DX103" i="1"/>
  <c r="EJ103" i="1"/>
  <c r="DZ104" i="1"/>
  <c r="EG104" i="1"/>
  <c r="AU104" i="1"/>
  <c r="BE104" i="1"/>
  <c r="EH106" i="1"/>
  <c r="DT108" i="1"/>
  <c r="DY110" i="1"/>
  <c r="EA112" i="1"/>
  <c r="EH92" i="1"/>
  <c r="EB93" i="1"/>
  <c r="AR93" i="1"/>
  <c r="DX94" i="1"/>
  <c r="DV94" i="1"/>
  <c r="DV97" i="1"/>
  <c r="AU97" i="1"/>
  <c r="DZ99" i="1"/>
  <c r="DZ103" i="1"/>
  <c r="EA106" i="1"/>
  <c r="DT107" i="1"/>
  <c r="DW107" i="1"/>
  <c r="DU108" i="1"/>
  <c r="DY109" i="1"/>
  <c r="EA110" i="1"/>
  <c r="EB110" i="1"/>
  <c r="ED93" i="1"/>
  <c r="DZ96" i="1"/>
  <c r="AU96" i="1"/>
  <c r="EC98" i="1"/>
  <c r="DY100" i="1"/>
  <c r="ED100" i="1"/>
  <c r="EC102" i="1"/>
  <c r="DY104" i="1"/>
  <c r="ED104" i="1"/>
  <c r="DT105" i="1"/>
  <c r="EC106" i="1"/>
  <c r="DY106" i="1"/>
  <c r="DU107" i="1"/>
  <c r="DX107" i="1"/>
  <c r="DV107" i="1"/>
  <c r="DZ108" i="1"/>
  <c r="EA109" i="1"/>
  <c r="DY111" i="1"/>
  <c r="EG107" i="1"/>
  <c r="C108" i="1"/>
  <c r="EI108" i="1"/>
  <c r="DT109" i="1"/>
  <c r="DU111" i="1"/>
  <c r="DT112" i="1"/>
  <c r="EA113" i="1"/>
  <c r="EI113" i="1"/>
  <c r="BB93" i="1"/>
  <c r="BB97" i="1"/>
  <c r="BB101" i="1"/>
  <c r="EJ108" i="1"/>
  <c r="AU110" i="1"/>
  <c r="EJ113" i="1"/>
  <c r="EI107" i="1"/>
  <c r="EC108" i="1"/>
  <c r="EK108" i="1"/>
  <c r="BB109" i="1"/>
  <c r="AU111" i="1"/>
  <c r="BB112" i="1"/>
  <c r="EC113" i="1"/>
  <c r="EK113" i="1"/>
  <c r="EJ107" i="1"/>
  <c r="EL108" i="1"/>
  <c r="EL113" i="1"/>
  <c r="BB107" i="1"/>
  <c r="EI110" i="1"/>
  <c r="C101" i="1"/>
  <c r="C105" i="1"/>
  <c r="EI111" i="1"/>
  <c r="DY91" i="1" l="1"/>
  <c r="DW91" i="1"/>
  <c r="DU91" i="1"/>
  <c r="DY85" i="1"/>
  <c r="DW85" i="1"/>
  <c r="DV85" i="1"/>
  <c r="DU85" i="1"/>
  <c r="EB85" i="1"/>
  <c r="DT85" i="1"/>
  <c r="EA67" i="1"/>
  <c r="DT67" i="1"/>
  <c r="EB67" i="1"/>
  <c r="DY83" i="1"/>
  <c r="DW83" i="1"/>
  <c r="DX57" i="1"/>
  <c r="DW77" i="1"/>
  <c r="DY77" i="1"/>
  <c r="DT47" i="1"/>
  <c r="DY67" i="1"/>
  <c r="DX55" i="1"/>
  <c r="DV55" i="1"/>
  <c r="DZ55" i="1"/>
  <c r="DY55" i="1"/>
  <c r="DT55" i="1"/>
  <c r="DY66" i="1"/>
  <c r="DT66" i="1"/>
  <c r="DU23" i="1"/>
  <c r="DZ33" i="1"/>
  <c r="DY33" i="1"/>
  <c r="DX33" i="1"/>
  <c r="DV33" i="1"/>
  <c r="DV23" i="1"/>
  <c r="DW14" i="1"/>
  <c r="DY82" i="1"/>
  <c r="DW82" i="1"/>
  <c r="DV82" i="1"/>
  <c r="EA85" i="1"/>
  <c r="DY69" i="1"/>
  <c r="DW69" i="1"/>
  <c r="DV69" i="1"/>
  <c r="DU69" i="1"/>
  <c r="EA59" i="1"/>
  <c r="DT59" i="1"/>
  <c r="DX14" i="1"/>
  <c r="DV14" i="1"/>
  <c r="DU14" i="1"/>
  <c r="DX54" i="1"/>
  <c r="DW54" i="1"/>
  <c r="DV54" i="1"/>
  <c r="DY54" i="1"/>
  <c r="EA14" i="1"/>
  <c r="DZ57" i="1"/>
  <c r="DW47" i="1"/>
  <c r="EA47" i="1"/>
  <c r="DZ47" i="1"/>
  <c r="EB57" i="1"/>
  <c r="EA23" i="1"/>
  <c r="DY90" i="1"/>
  <c r="DW90" i="1"/>
  <c r="DV90" i="1"/>
  <c r="DX85" i="1"/>
  <c r="EB82" i="1"/>
  <c r="DU87" i="1"/>
  <c r="EA74" i="1"/>
  <c r="DV74" i="1"/>
  <c r="EB74" i="1"/>
  <c r="DT74" i="1"/>
  <c r="DZ83" i="1"/>
  <c r="DZ62" i="1"/>
  <c r="DW62" i="1"/>
  <c r="DX62" i="1"/>
  <c r="DU62" i="1"/>
  <c r="EA72" i="1"/>
  <c r="DZ72" i="1"/>
  <c r="DX72" i="1"/>
  <c r="DT62" i="1"/>
  <c r="DV59" i="1"/>
  <c r="DU57" i="1"/>
  <c r="DZ49" i="1"/>
  <c r="DV67" i="1"/>
  <c r="DT33" i="1"/>
  <c r="DV6" i="1"/>
  <c r="DW33" i="1"/>
  <c r="DU47" i="1"/>
  <c r="DZ35" i="1"/>
  <c r="DX35" i="1"/>
  <c r="DT35" i="1"/>
  <c r="DW35" i="1"/>
  <c r="DV35" i="1"/>
  <c r="DV22" i="1"/>
  <c r="EA57" i="1"/>
  <c r="DZ105" i="1"/>
  <c r="DW105" i="1"/>
  <c r="DW87" i="1"/>
  <c r="DV87" i="1"/>
  <c r="DY87" i="1"/>
  <c r="DT87" i="1"/>
  <c r="DX105" i="1"/>
  <c r="DW92" i="1"/>
  <c r="DY92" i="1"/>
  <c r="EA92" i="1"/>
  <c r="DX92" i="1"/>
  <c r="DT82" i="1"/>
  <c r="EA82" i="1"/>
  <c r="DU90" i="1"/>
  <c r="DX59" i="1"/>
  <c r="DY49" i="1"/>
  <c r="DX49" i="1"/>
  <c r="EB49" i="1"/>
  <c r="EA49" i="1"/>
  <c r="DZ45" i="1"/>
  <c r="DV45" i="1"/>
  <c r="EB45" i="1"/>
  <c r="DX45" i="1"/>
  <c r="DT45" i="1"/>
  <c r="DW45" i="1"/>
  <c r="DU45" i="1"/>
  <c r="DX67" i="1"/>
  <c r="DZ19" i="1"/>
  <c r="DW19" i="1"/>
  <c r="DV19" i="1"/>
  <c r="DT19" i="1"/>
  <c r="DX19" i="1"/>
  <c r="DZ6" i="1"/>
  <c r="DY6" i="1"/>
  <c r="DX6" i="1"/>
  <c r="DW6" i="1"/>
  <c r="DZ48" i="1"/>
  <c r="DX48" i="1"/>
  <c r="DV48" i="1"/>
  <c r="DY48" i="1"/>
  <c r="DY22" i="1"/>
  <c r="DX22" i="1"/>
  <c r="DU22" i="1"/>
  <c r="EA45" i="1"/>
  <c r="DT48" i="1"/>
  <c r="DZ14" i="1"/>
  <c r="DW23" i="1"/>
  <c r="EB55" i="1"/>
  <c r="DU19" i="1"/>
  <c r="DZ101" i="1"/>
  <c r="DW101" i="1"/>
  <c r="DT101" i="1"/>
  <c r="EB91" i="1"/>
  <c r="DU92" i="1"/>
  <c r="DY101" i="1"/>
  <c r="DY72" i="1"/>
  <c r="DY57" i="1"/>
  <c r="EB75" i="1"/>
  <c r="EA75" i="1"/>
  <c r="DW75" i="1"/>
  <c r="EB62" i="1"/>
  <c r="DZ77" i="1"/>
  <c r="DT69" i="1"/>
  <c r="DW57" i="1"/>
  <c r="DX50" i="1"/>
  <c r="DW50" i="1"/>
  <c r="DV50" i="1"/>
  <c r="DT50" i="1"/>
  <c r="EA50" i="1"/>
  <c r="DT75" i="1"/>
  <c r="EB69" i="1"/>
  <c r="DU67" i="1"/>
  <c r="EB47" i="1"/>
  <c r="DZ59" i="1"/>
  <c r="DZ40" i="1"/>
  <c r="DX40" i="1"/>
  <c r="DZ22" i="1"/>
  <c r="DT14" i="1"/>
  <c r="EB7" i="1"/>
  <c r="EA7" i="1"/>
  <c r="DX32" i="1"/>
  <c r="DW32" i="1"/>
  <c r="EA32" i="1"/>
  <c r="DV32" i="1"/>
  <c r="EA55" i="1"/>
  <c r="EA22" i="1"/>
  <c r="DY7" i="1"/>
  <c r="DX23" i="1"/>
  <c r="DZ7" i="1"/>
  <c r="EB92" i="1"/>
  <c r="DV105" i="1"/>
  <c r="EA91" i="1"/>
  <c r="DT90" i="1"/>
  <c r="DU101" i="1"/>
  <c r="DW89" i="1"/>
  <c r="DY89" i="1"/>
  <c r="DV89" i="1"/>
  <c r="DZ91" i="1"/>
  <c r="EB77" i="1"/>
  <c r="DV72" i="1"/>
  <c r="DZ63" i="1"/>
  <c r="DX63" i="1"/>
  <c r="DV63" i="1"/>
  <c r="DV83" i="1"/>
  <c r="DU55" i="1"/>
  <c r="EA62" i="1"/>
  <c r="EB61" i="1"/>
  <c r="DV61" i="1"/>
  <c r="DT61" i="1"/>
  <c r="DX61" i="1"/>
  <c r="DV77" i="1"/>
  <c r="DY74" i="1"/>
  <c r="EA69" i="1"/>
  <c r="DZ66" i="1"/>
  <c r="DU59" i="1"/>
  <c r="DU40" i="1"/>
  <c r="DV66" i="1"/>
  <c r="DT22" i="1"/>
  <c r="EB59" i="1"/>
  <c r="DW40" i="1"/>
  <c r="DY105" i="1"/>
  <c r="DU54" i="1"/>
  <c r="DZ23" i="1"/>
  <c r="DT7" i="1"/>
  <c r="DW108" i="1"/>
  <c r="EA108" i="1"/>
  <c r="DV108" i="1"/>
  <c r="EB101" i="1"/>
  <c r="DF113" i="1"/>
  <c r="DT92" i="1"/>
  <c r="EB83" i="1"/>
  <c r="EA77" i="1"/>
  <c r="DU72" i="1"/>
  <c r="DV91" i="1"/>
  <c r="DX76" i="1"/>
  <c r="DV76" i="1"/>
  <c r="EB76" i="1"/>
  <c r="DT76" i="1"/>
  <c r="DT91" i="1"/>
  <c r="DV92" i="1"/>
  <c r="DY84" i="1"/>
  <c r="DW84" i="1"/>
  <c r="DU75" i="1"/>
  <c r="DX83" i="1"/>
  <c r="DT89" i="1"/>
  <c r="DU61" i="1"/>
  <c r="DX77" i="1"/>
  <c r="DV49" i="1"/>
  <c r="DZ56" i="1"/>
  <c r="DV56" i="1"/>
  <c r="DX56" i="1"/>
  <c r="DW56" i="1"/>
  <c r="DU56" i="1"/>
  <c r="DT56" i="1"/>
  <c r="EB66" i="1"/>
  <c r="DZ61" i="1"/>
  <c r="DU49" i="1"/>
  <c r="EB26" i="1"/>
  <c r="EA26" i="1"/>
  <c r="DY26" i="1"/>
  <c r="DX66" i="1"/>
  <c r="DZ30" i="1"/>
  <c r="DV30" i="1"/>
  <c r="DX30" i="1"/>
  <c r="DW30" i="1"/>
  <c r="DU30" i="1"/>
  <c r="DW24" i="1"/>
  <c r="EA24" i="1"/>
  <c r="DV24" i="1"/>
  <c r="DU24" i="1"/>
  <c r="DY32" i="1"/>
  <c r="EA19" i="1"/>
  <c r="EB6" i="1"/>
  <c r="DU105" i="1"/>
  <c r="DY50" i="1"/>
  <c r="DY19" i="1"/>
  <c r="DT23" i="1"/>
  <c r="DX108" i="1"/>
  <c r="DZ95" i="1"/>
  <c r="EA101" i="1"/>
  <c r="EB108" i="1"/>
  <c r="DZ90" i="1"/>
  <c r="EA83" i="1"/>
  <c r="DZ85" i="1"/>
  <c r="EB89" i="1"/>
  <c r="DX91" i="1"/>
  <c r="EB90" i="1"/>
  <c r="DZ89" i="1"/>
  <c r="DZ74" i="1"/>
  <c r="DW67" i="1"/>
  <c r="DU83" i="1"/>
  <c r="EA76" i="1"/>
  <c r="DU63" i="1"/>
  <c r="DY59" i="1"/>
  <c r="DU82" i="1"/>
  <c r="DZ69" i="1"/>
  <c r="DW63" i="1"/>
  <c r="EB72" i="1"/>
  <c r="DV57" i="1"/>
  <c r="DT54" i="1"/>
  <c r="DU77" i="1"/>
  <c r="DW48" i="1"/>
  <c r="DX47" i="1"/>
  <c r="DX42" i="1"/>
  <c r="DW42" i="1"/>
  <c r="DV42" i="1"/>
  <c r="DT42" i="1"/>
  <c r="EA42" i="1"/>
  <c r="EA66" i="1"/>
  <c r="DW55" i="1"/>
  <c r="DW76" i="1"/>
  <c r="DZ67" i="1"/>
  <c r="DV47" i="1"/>
  <c r="EB48" i="1"/>
  <c r="DX11" i="1"/>
  <c r="DW11" i="1"/>
  <c r="DV11" i="1"/>
  <c r="DT11" i="1"/>
  <c r="DU66" i="1"/>
  <c r="DZ25" i="1"/>
  <c r="DV25" i="1"/>
  <c r="DY25" i="1"/>
  <c r="DX25" i="1"/>
  <c r="EB14" i="1"/>
  <c r="DX27" i="1"/>
  <c r="EB27" i="1"/>
  <c r="DW27" i="1"/>
  <c r="DV27" i="1"/>
  <c r="DT27" i="1"/>
  <c r="DZ52" i="1"/>
  <c r="DV52" i="1"/>
  <c r="EB33" i="1"/>
  <c r="DZ54" i="1"/>
  <c r="DU33" i="1"/>
  <c r="E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Zucman</author>
  </authors>
  <commentList>
    <comment ref="V1" authorId="0" shapeId="0" xr:uid="{F339D72B-A73B-1347-BF91-3D2518FE1120}">
      <text>
        <r>
          <rPr>
            <b/>
            <sz val="9"/>
            <color indexed="81"/>
            <rFont val="Calibri"/>
            <family val="2"/>
          </rPr>
          <t>Gabriel Zucman:</t>
        </r>
        <r>
          <rPr>
            <sz val="9"/>
            <color indexed="81"/>
            <rFont val="Calibri"/>
            <family val="2"/>
          </rPr>
          <t xml:space="preserve">
Gabriel Zucman:
In 64-65, no data on estinc so we assume all estate &amp; trust income is distributed</t>
        </r>
      </text>
    </comment>
    <comment ref="W1" authorId="0" shapeId="0" xr:uid="{E927300D-86AF-4847-B5ED-746817BF1604}">
      <text>
        <r>
          <rPr>
            <b/>
            <sz val="9"/>
            <color rgb="FF000000"/>
            <rFont val="Calibri"/>
            <family val="2"/>
          </rPr>
          <t>Gabriel Zucman: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Gabriel Zucman:
</t>
        </r>
        <r>
          <rPr>
            <sz val="9"/>
            <color rgb="FF000000"/>
            <rFont val="Calibri"/>
            <family val="2"/>
          </rPr>
          <t>In 64-65, no data on estinc so we assume all estate &amp; trust income is distributed</t>
        </r>
      </text>
    </comment>
    <comment ref="X1" authorId="0" shapeId="0" xr:uid="{BBAF4429-FB0B-4F4E-A760-2D363D54F809}">
      <text>
        <r>
          <rPr>
            <b/>
            <sz val="9"/>
            <color indexed="81"/>
            <rFont val="Calibri"/>
            <family val="2"/>
          </rPr>
          <t>Gabriel Zucman:</t>
        </r>
        <r>
          <rPr>
            <sz val="9"/>
            <color indexed="81"/>
            <rFont val="Calibri"/>
            <family val="2"/>
          </rPr>
          <t xml:space="preserve">
Gabriel Zucman:
In 64-65, no data on estinc so we assume all estate &amp; trust income is distributed</t>
        </r>
      </text>
    </comment>
    <comment ref="Y1" authorId="0" shapeId="0" xr:uid="{7F1DBB8E-B7EA-D24B-832A-E5DD266C8BCC}">
      <text>
        <r>
          <rPr>
            <b/>
            <sz val="9"/>
            <color indexed="81"/>
            <rFont val="Calibri"/>
            <family val="2"/>
          </rPr>
          <t>Gabriel Zucman:</t>
        </r>
        <r>
          <rPr>
            <sz val="9"/>
            <color indexed="81"/>
            <rFont val="Calibri"/>
            <family val="2"/>
          </rPr>
          <t xml:space="preserve">
Gabriel Zucman:
In 64-65, no data on estinc so we assume all estate &amp; trust income is distributed</t>
        </r>
      </text>
    </comment>
    <comment ref="Z1" authorId="0" shapeId="0" xr:uid="{2395829C-1607-9844-99BA-E5D9852F20D9}">
      <text>
        <r>
          <rPr>
            <b/>
            <sz val="9"/>
            <color indexed="81"/>
            <rFont val="Calibri"/>
            <family val="2"/>
          </rPr>
          <t>Gabriel Zucman:</t>
        </r>
        <r>
          <rPr>
            <sz val="9"/>
            <color indexed="81"/>
            <rFont val="Calibri"/>
            <family val="2"/>
          </rPr>
          <t xml:space="preserve">
Gabriel Zucman:
In 64-65, no data on estinc so we assume all estate &amp; trust income is distributed</t>
        </r>
      </text>
    </comment>
  </commentList>
</comments>
</file>

<file path=xl/sharedStrings.xml><?xml version="1.0" encoding="utf-8"?>
<sst xmlns="http://schemas.openxmlformats.org/spreadsheetml/2006/main" count="194" uniqueCount="194">
  <si>
    <t>yr</t>
  </si>
  <si>
    <t>fracfiling</t>
  </si>
  <si>
    <t>ttwealth</t>
  </si>
  <si>
    <t>ttdivw</t>
  </si>
  <si>
    <t>ttintexmw</t>
  </si>
  <si>
    <t>ttinttaxw</t>
  </si>
  <si>
    <t>ttmmbondfund</t>
  </si>
  <si>
    <t>ttmiscw</t>
  </si>
  <si>
    <t>ttschcpartw</t>
  </si>
  <si>
    <t>ttschcw</t>
  </si>
  <si>
    <t>ttpartw</t>
  </si>
  <si>
    <t>ttscorw</t>
  </si>
  <si>
    <t>ttrentw</t>
  </si>
  <si>
    <t>ttmortw</t>
  </si>
  <si>
    <t>ttrentmortw</t>
  </si>
  <si>
    <t>ttrestw</t>
  </si>
  <si>
    <t>ttpeniraw</t>
  </si>
  <si>
    <t>ttpenw</t>
  </si>
  <si>
    <t>fraceqpen</t>
  </si>
  <si>
    <t>ttothdebt</t>
  </si>
  <si>
    <t>ttcurrency</t>
  </si>
  <si>
    <t>ttundtr_kg</t>
  </si>
  <si>
    <t>ttundtr_div</t>
  </si>
  <si>
    <t>ttundtr_int</t>
  </si>
  <si>
    <t>ttundtr_bus</t>
  </si>
  <si>
    <t>ttundtr_rent</t>
  </si>
  <si>
    <t>ttfainc</t>
  </si>
  <si>
    <t>ttfkcot</t>
  </si>
  <si>
    <t>ttfkmik</t>
  </si>
  <si>
    <t>ttfkprk</t>
  </si>
  <si>
    <t>ttfksubk</t>
  </si>
  <si>
    <r>
      <t>ttproptax</t>
    </r>
    <r>
      <rPr>
        <sz val="12"/>
        <color theme="1"/>
        <rFont val="Arial"/>
        <family val="2"/>
      </rPr>
      <t>_res</t>
    </r>
  </si>
  <si>
    <t>ttproptax_bus</t>
  </si>
  <si>
    <t>ttfkinc</t>
  </si>
  <si>
    <t>ttfkhou</t>
  </si>
  <si>
    <t>ttfkhoumain</t>
  </si>
  <si>
    <t>ttfkhourent</t>
  </si>
  <si>
    <t>ttfkequ</t>
  </si>
  <si>
    <t>ttfkequ_c</t>
  </si>
  <si>
    <t>ttfkequ_s</t>
  </si>
  <si>
    <t>ttfkfix</t>
  </si>
  <si>
    <t>ttfkbus</t>
  </si>
  <si>
    <t>ttfkbus_p</t>
  </si>
  <si>
    <t>ttfkbus_s</t>
  </si>
  <si>
    <t>ttfkpen</t>
  </si>
  <si>
    <t>ttfkpen_eq</t>
  </si>
  <si>
    <t>ttfpen_fix</t>
  </si>
  <si>
    <t>ttfkmor</t>
  </si>
  <si>
    <t>ttfknmo</t>
  </si>
  <si>
    <t>ttflinc</t>
  </si>
  <si>
    <t>ttflemp</t>
  </si>
  <si>
    <t>ttfllbu</t>
  </si>
  <si>
    <t>ttfllbu_p</t>
  </si>
  <si>
    <t>ttfllbu_s</t>
  </si>
  <si>
    <t>ttflprl</t>
  </si>
  <si>
    <t>ttflsubl</t>
  </si>
  <si>
    <t>ttsalestax</t>
  </si>
  <si>
    <t>ttflwag</t>
  </si>
  <si>
    <t>ttflsup</t>
  </si>
  <si>
    <t>ttoacont</t>
  </si>
  <si>
    <t>ttdicont</t>
  </si>
  <si>
    <t>tthicont</t>
  </si>
  <si>
    <t>ttuicont</t>
  </si>
  <si>
    <t>ttsecont_oa</t>
  </si>
  <si>
    <t>ttsecont_di</t>
  </si>
  <si>
    <t>ttsecont_hi</t>
  </si>
  <si>
    <t>ttptinc</t>
  </si>
  <si>
    <t>ttplcon</t>
  </si>
  <si>
    <t>ttinvincpen</t>
  </si>
  <si>
    <t>ttpenben</t>
  </si>
  <si>
    <t>ttuidiben</t>
  </si>
  <si>
    <t>ttssben</t>
  </si>
  <si>
    <t>ttuiben</t>
  </si>
  <si>
    <t>ttssiben</t>
  </si>
  <si>
    <t>ttsnapben</t>
  </si>
  <si>
    <t>ttworkcompben</t>
  </si>
  <si>
    <t>ttvetben</t>
  </si>
  <si>
    <t>ttnonvetben</t>
  </si>
  <si>
    <t>tttanfben</t>
  </si>
  <si>
    <t>ttothben</t>
  </si>
  <si>
    <t>ttmedicare</t>
  </si>
  <si>
    <t>ttmedicaid</t>
  </si>
  <si>
    <t>ttmedicaidenroll</t>
  </si>
  <si>
    <t>ttothinkind</t>
  </si>
  <si>
    <t>ttkindben</t>
  </si>
  <si>
    <t>ttcolexp</t>
  </si>
  <si>
    <t>tteducexp</t>
  </si>
  <si>
    <t>ttnpishinc</t>
  </si>
  <si>
    <t>ttgovint</t>
  </si>
  <si>
    <t>tttax</t>
  </si>
  <si>
    <t>ttben</t>
  </si>
  <si>
    <t>ttprimsupgov</t>
  </si>
  <si>
    <t>ttprisupss</t>
  </si>
  <si>
    <t>ttprisupenprivate</t>
  </si>
  <si>
    <t>payrolltaxer</t>
  </si>
  <si>
    <t>pensioncont</t>
  </si>
  <si>
    <t>pensionconter</t>
  </si>
  <si>
    <t>pensioncontee</t>
  </si>
  <si>
    <t>healthcont</t>
  </si>
  <si>
    <t>othbenefits</t>
  </si>
  <si>
    <t>ttfedtax</t>
  </si>
  <si>
    <t>ttstatetax</t>
  </si>
  <si>
    <t>ttcred</t>
  </si>
  <si>
    <t>ttestatetax</t>
  </si>
  <si>
    <t>fracestp0p90</t>
  </si>
  <si>
    <t>fracestp90p95</t>
  </si>
  <si>
    <t>fracestp95p99</t>
  </si>
  <si>
    <t>fracestp99p995</t>
  </si>
  <si>
    <t>fracestp995p999</t>
  </si>
  <si>
    <t>fracestp999p9999</t>
  </si>
  <si>
    <t>fracesttop001</t>
  </si>
  <si>
    <t>ttothcon</t>
  </si>
  <si>
    <t>ttdiinc</t>
  </si>
  <si>
    <t>ttdikin</t>
  </si>
  <si>
    <t>ttninc</t>
  </si>
  <si>
    <t>private_saving</t>
  </si>
  <si>
    <t>piksaezden</t>
  </si>
  <si>
    <t>piksaezwag</t>
  </si>
  <si>
    <t>piksaezbus</t>
  </si>
  <si>
    <t>piksaezint</t>
  </si>
  <si>
    <t>piksaezdiv</t>
  </si>
  <si>
    <t>piksaezren</t>
  </si>
  <si>
    <r>
      <t>piksaezden</t>
    </r>
    <r>
      <rPr>
        <sz val="12"/>
        <color theme="1"/>
        <rFont val="Arial"/>
        <family val="2"/>
      </rPr>
      <t>kg</t>
    </r>
  </si>
  <si>
    <t>hwequ0</t>
  </si>
  <si>
    <t>bond0</t>
  </si>
  <si>
    <t>currency0</t>
  </si>
  <si>
    <t>nonmort0</t>
  </si>
  <si>
    <t>rental0</t>
  </si>
  <si>
    <t>ownerhome0</t>
  </si>
  <si>
    <t>ownermort0</t>
  </si>
  <si>
    <t>hwbus0</t>
  </si>
  <si>
    <t>hwpen0</t>
  </si>
  <si>
    <t>flemp0</t>
  </si>
  <si>
    <t>flmil0</t>
  </si>
  <si>
    <t>fkhoumain0</t>
  </si>
  <si>
    <t>fkhourent0</t>
  </si>
  <si>
    <t>fkequ0</t>
  </si>
  <si>
    <t>fkfix0</t>
  </si>
  <si>
    <t>fkbus0</t>
  </si>
  <si>
    <t>fkpen0</t>
  </si>
  <si>
    <t>fkmor0</t>
  </si>
  <si>
    <t>fknmo0</t>
  </si>
  <si>
    <t>gdpdeflator</t>
  </si>
  <si>
    <t>nideflator</t>
  </si>
  <si>
    <t>cpipiksaez</t>
  </si>
  <si>
    <t>pcedeflator</t>
  </si>
  <si>
    <t>totadults20</t>
  </si>
  <si>
    <t>adults65p</t>
  </si>
  <si>
    <t>population</t>
  </si>
  <si>
    <t>tottaxunits</t>
  </si>
  <si>
    <t>minwage</t>
  </si>
  <si>
    <t>paycap</t>
  </si>
  <si>
    <t>ssrate</t>
  </si>
  <si>
    <t>oarate</t>
  </si>
  <si>
    <t>dirate</t>
  </si>
  <si>
    <t>hirate</t>
  </si>
  <si>
    <t>stdyr_s</t>
  </si>
  <si>
    <t>stdyr_h</t>
  </si>
  <si>
    <t>stdyr_m</t>
  </si>
  <si>
    <t>snapded3</t>
  </si>
  <si>
    <t>snapded4</t>
  </si>
  <si>
    <t>snapded5</t>
  </si>
  <si>
    <t>snapded6</t>
  </si>
  <si>
    <t>snapdedkid</t>
  </si>
  <si>
    <t>povcut1</t>
  </si>
  <si>
    <t>povcut2</t>
  </si>
  <si>
    <t>povcut3</t>
  </si>
  <si>
    <t>povcut4</t>
  </si>
  <si>
    <t>povcut5</t>
  </si>
  <si>
    <t>povcut6</t>
  </si>
  <si>
    <t>povcut7</t>
  </si>
  <si>
    <t>povcut8</t>
  </si>
  <si>
    <t>povcutadd</t>
  </si>
  <si>
    <t>snapben1</t>
  </si>
  <si>
    <t>snapben2</t>
  </si>
  <si>
    <t>snapben3</t>
  </si>
  <si>
    <t>snapben4</t>
  </si>
  <si>
    <t>snapben5</t>
  </si>
  <si>
    <t>snapben6</t>
  </si>
  <si>
    <t>snapben7</t>
  </si>
  <si>
    <t>snapben8</t>
  </si>
  <si>
    <t>snapbenadd</t>
  </si>
  <si>
    <t>snapbenmin</t>
  </si>
  <si>
    <t>snapassn</t>
  </si>
  <si>
    <t>snapasse</t>
  </si>
  <si>
    <t>ssiress</t>
  </si>
  <si>
    <t>ssiresc</t>
  </si>
  <si>
    <t>ssicuts</t>
  </si>
  <si>
    <t>ssicutc</t>
  </si>
  <si>
    <t>snapparticip</t>
  </si>
  <si>
    <t>tthholds</t>
  </si>
  <si>
    <t>fracdistributed</t>
  </si>
  <si>
    <t>tomatch</t>
  </si>
  <si>
    <t>top400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</si>
</sst>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0.0000"/>
    <numFmt numFmtId="166" formatCode="0.000000"/>
    <numFmt numFmtId="167" formatCode="0.00000"/>
    <numFmt numFmtId="168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  <charset val="128"/>
    </font>
    <font>
      <sz val="11"/>
      <name val="Calibri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1" fillId="0" borderId="0"/>
    <xf numFmtId="0" fontId="4" fillId="0" borderId="0"/>
  </cellStyleXfs>
  <cellXfs count="28">
    <xf numFmtId="0" fontId="0" fillId="0" borderId="0" xfId="0"/>
    <xf numFmtId="0" fontId="2" fillId="0" borderId="0" xfId="2" applyFont="1" applyAlignment="1">
      <alignment horizontal="center" wrapText="1"/>
    </xf>
    <xf numFmtId="0" fontId="1" fillId="2" borderId="0" xfId="2" applyFill="1" applyAlignment="1">
      <alignment horizontal="center"/>
    </xf>
    <xf numFmtId="0" fontId="3" fillId="2" borderId="0" xfId="2" applyFont="1" applyFill="1" applyAlignment="1">
      <alignment horizontal="center"/>
    </xf>
    <xf numFmtId="0" fontId="1" fillId="3" borderId="0" xfId="2" applyFill="1" applyAlignment="1">
      <alignment horizontal="center"/>
    </xf>
    <xf numFmtId="0" fontId="3" fillId="3" borderId="0" xfId="2" applyFont="1" applyFill="1" applyAlignment="1">
      <alignment horizontal="center"/>
    </xf>
    <xf numFmtId="0" fontId="1" fillId="0" borderId="0" xfId="2" applyAlignment="1">
      <alignment horizontal="center"/>
    </xf>
    <xf numFmtId="0" fontId="2" fillId="4" borderId="0" xfId="3" applyFont="1" applyFill="1" applyAlignment="1">
      <alignment horizontal="center"/>
    </xf>
    <xf numFmtId="0" fontId="1" fillId="5" borderId="0" xfId="2" applyFill="1" applyAlignment="1">
      <alignment horizontal="center"/>
    </xf>
    <xf numFmtId="0" fontId="5" fillId="0" borderId="0" xfId="3" applyFont="1"/>
    <xf numFmtId="0" fontId="1" fillId="6" borderId="0" xfId="2" applyFill="1" applyAlignment="1">
      <alignment horizontal="center"/>
    </xf>
    <xf numFmtId="0" fontId="5" fillId="6" borderId="0" xfId="3" applyFont="1" applyFill="1" applyAlignment="1">
      <alignment horizontal="center"/>
    </xf>
    <xf numFmtId="0" fontId="2" fillId="0" borderId="0" xfId="2" applyFont="1" applyAlignment="1">
      <alignment horizontal="center"/>
    </xf>
    <xf numFmtId="164" fontId="1" fillId="0" borderId="0" xfId="2" applyNumberFormat="1" applyAlignment="1">
      <alignment horizontal="center"/>
    </xf>
    <xf numFmtId="1" fontId="1" fillId="0" borderId="0" xfId="2" applyNumberFormat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5" fillId="0" borderId="0" xfId="3" applyFont="1" applyAlignment="1">
      <alignment horizontal="center"/>
    </xf>
    <xf numFmtId="166" fontId="1" fillId="0" borderId="0" xfId="2" applyNumberFormat="1" applyAlignment="1">
      <alignment horizontal="center"/>
    </xf>
    <xf numFmtId="167" fontId="1" fillId="0" borderId="0" xfId="2" applyNumberFormat="1" applyAlignment="1">
      <alignment horizontal="center"/>
    </xf>
    <xf numFmtId="1" fontId="5" fillId="0" borderId="0" xfId="3" applyNumberFormat="1" applyFont="1" applyAlignment="1">
      <alignment horizontal="center"/>
    </xf>
    <xf numFmtId="3" fontId="1" fillId="0" borderId="0" xfId="2" applyNumberFormat="1" applyAlignment="1">
      <alignment horizontal="center"/>
    </xf>
    <xf numFmtId="167" fontId="6" fillId="0" borderId="0" xfId="2" applyNumberFormat="1" applyFont="1" applyAlignment="1">
      <alignment horizontal="center"/>
    </xf>
    <xf numFmtId="1" fontId="6" fillId="0" borderId="0" xfId="2" applyNumberFormat="1" applyFont="1" applyAlignment="1">
      <alignment horizontal="center"/>
    </xf>
    <xf numFmtId="3" fontId="5" fillId="0" borderId="0" xfId="2" applyNumberFormat="1" applyFont="1" applyAlignment="1">
      <alignment horizontal="center"/>
    </xf>
    <xf numFmtId="0" fontId="4" fillId="0" borderId="0" xfId="3"/>
    <xf numFmtId="0" fontId="5" fillId="0" borderId="0" xfId="2" applyFont="1" applyAlignment="1">
      <alignment horizontal="center"/>
    </xf>
    <xf numFmtId="168" fontId="1" fillId="0" borderId="0" xfId="1" applyNumberFormat="1" applyFont="1" applyAlignment="1">
      <alignment horizontal="center"/>
    </xf>
  </cellXfs>
  <cellStyles count="4">
    <cellStyle name="Normal" xfId="0" builtinId="0"/>
    <cellStyle name="Normal 11 2 2" xfId="2" xr:uid="{3F8B605D-3035-0346-BD10-7E48328659B6}"/>
    <cellStyle name="Normal 16" xfId="3" xr:uid="{4DEC7E15-2DB5-E041-BE34-2A357F0AA7E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891B-DC72-D141-9F99-80424B5D15C5}">
  <sheetPr>
    <tabColor theme="1"/>
  </sheetPr>
  <dimension ref="A1:GL119"/>
  <sheetViews>
    <sheetView tabSelected="1" zoomScale="150" zoomScaleNormal="150" zoomScalePageLayoutView="150" workbookViewId="0">
      <pane xSplit="1" ySplit="1" topLeftCell="B2" activePane="bottomRight" state="frozen"/>
      <selection activeCell="N134" sqref="N134"/>
      <selection pane="topRight" activeCell="N134" sqref="N134"/>
      <selection pane="bottomLeft" activeCell="N134" sqref="N134"/>
      <selection pane="bottomRight" activeCell="AA116" sqref="AA116"/>
    </sheetView>
  </sheetViews>
  <sheetFormatPr baseColWidth="10" defaultRowHeight="16" x14ac:dyDescent="0.2"/>
  <cols>
    <col min="1" max="2" width="10.83203125" style="6"/>
    <col min="3" max="3" width="15.1640625" style="6" customWidth="1"/>
    <col min="4" max="4" width="13.1640625" style="6" bestFit="1" customWidth="1"/>
    <col min="5" max="5" width="13" style="6" bestFit="1" customWidth="1"/>
    <col min="6" max="7" width="14" style="6" customWidth="1"/>
    <col min="8" max="8" width="13" style="6" customWidth="1"/>
    <col min="9" max="9" width="13" style="6" bestFit="1" customWidth="1"/>
    <col min="10" max="11" width="14.83203125" style="6" customWidth="1"/>
    <col min="12" max="13" width="13" style="6" bestFit="1" customWidth="1"/>
    <col min="14" max="14" width="15.33203125" style="6" customWidth="1"/>
    <col min="15" max="15" width="12.6640625" style="6" customWidth="1"/>
    <col min="16" max="17" width="13" style="6" bestFit="1" customWidth="1"/>
    <col min="18" max="18" width="13.1640625" style="6" bestFit="1" customWidth="1"/>
    <col min="19" max="19" width="12.83203125" style="6" customWidth="1"/>
    <col min="20" max="20" width="12.5" style="6" bestFit="1" customWidth="1"/>
    <col min="21" max="21" width="12" style="6" customWidth="1"/>
    <col min="22" max="26" width="11.1640625" style="6" bestFit="1" customWidth="1"/>
    <col min="27" max="27" width="13.33203125" style="6" bestFit="1" customWidth="1"/>
    <col min="28" max="29" width="11.83203125" style="6" customWidth="1"/>
    <col min="30" max="30" width="11.1640625" style="25" bestFit="1" customWidth="1"/>
    <col min="31" max="31" width="11.1640625" style="25" customWidth="1"/>
    <col min="32" max="33" width="11.1640625" style="25" bestFit="1" customWidth="1"/>
    <col min="34" max="35" width="11.83203125" style="25" bestFit="1" customWidth="1"/>
    <col min="36" max="36" width="12" style="25" customWidth="1"/>
    <col min="37" max="37" width="11.1640625" style="25" bestFit="1" customWidth="1"/>
    <col min="38" max="38" width="11.83203125" style="25" bestFit="1" customWidth="1"/>
    <col min="39" max="40" width="11.83203125" style="25" customWidth="1"/>
    <col min="41" max="41" width="11.1640625" style="25" bestFit="1" customWidth="1"/>
    <col min="42" max="42" width="11.1640625" style="6" bestFit="1" customWidth="1"/>
    <col min="43" max="44" width="11.1640625" style="6" customWidth="1"/>
    <col min="45" max="47" width="12.83203125" style="6" customWidth="1"/>
    <col min="48" max="49" width="11.33203125" style="6" bestFit="1" customWidth="1"/>
    <col min="50" max="50" width="12.6640625" style="6" bestFit="1" customWidth="1"/>
    <col min="51" max="51" width="12.6640625" style="6" customWidth="1"/>
    <col min="52" max="54" width="11.83203125" style="6" customWidth="1"/>
    <col min="55" max="55" width="11.1640625" style="6" bestFit="1" customWidth="1"/>
    <col min="56" max="56" width="11.1640625" style="6" customWidth="1"/>
    <col min="57" max="57" width="11.1640625" style="6" bestFit="1" customWidth="1"/>
    <col min="58" max="58" width="13" style="6" customWidth="1"/>
    <col min="59" max="59" width="11.83203125" style="6" bestFit="1" customWidth="1"/>
    <col min="60" max="66" width="11.1640625" style="6" bestFit="1" customWidth="1"/>
    <col min="67" max="67" width="13" style="6" bestFit="1" customWidth="1"/>
    <col min="68" max="68" width="11.83203125" style="6" bestFit="1" customWidth="1"/>
    <col min="69" max="70" width="11.6640625" style="6" bestFit="1" customWidth="1"/>
    <col min="71" max="71" width="11.1640625" style="6" bestFit="1" customWidth="1"/>
    <col min="72" max="72" width="11.6640625" style="6" customWidth="1"/>
    <col min="73" max="84" width="11.1640625" style="6" bestFit="1" customWidth="1"/>
    <col min="85" max="85" width="11.83203125" style="6" bestFit="1" customWidth="1"/>
    <col min="86" max="86" width="11.6640625" style="6" bestFit="1" customWidth="1"/>
    <col min="87" max="87" width="12" style="6" customWidth="1"/>
    <col min="88" max="89" width="11.1640625" style="6" bestFit="1" customWidth="1"/>
    <col min="90" max="91" width="11.83203125" style="6" bestFit="1" customWidth="1"/>
    <col min="92" max="92" width="12.33203125" style="6" bestFit="1" customWidth="1"/>
    <col min="93" max="93" width="11.33203125" style="6" bestFit="1" customWidth="1"/>
    <col min="94" max="95" width="11.1640625" style="6" bestFit="1" customWidth="1"/>
    <col min="96" max="98" width="12" style="6" customWidth="1"/>
    <col min="99" max="99" width="11.1640625" style="6" bestFit="1" customWidth="1"/>
    <col min="100" max="100" width="12.33203125" style="6" customWidth="1"/>
    <col min="101" max="101" width="11.83203125" style="6" bestFit="1" customWidth="1"/>
    <col min="102" max="104" width="11.1640625" style="6" bestFit="1" customWidth="1"/>
    <col min="105" max="111" width="10.83203125" style="6"/>
    <col min="112" max="112" width="11.1640625" style="6" bestFit="1" customWidth="1"/>
    <col min="113" max="113" width="13" style="6" bestFit="1" customWidth="1"/>
    <col min="114" max="114" width="12.83203125" style="6" bestFit="1" customWidth="1"/>
    <col min="115" max="115" width="13" style="6" bestFit="1" customWidth="1"/>
    <col min="116" max="116" width="10.83203125" style="6"/>
    <col min="117" max="117" width="12.83203125" style="6" bestFit="1" customWidth="1"/>
    <col min="118" max="118" width="13" style="6" customWidth="1"/>
    <col min="119" max="119" width="11.83203125" style="6" bestFit="1" customWidth="1"/>
    <col min="120" max="122" width="11.1640625" style="6" bestFit="1" customWidth="1"/>
    <col min="123" max="123" width="13" style="6" bestFit="1" customWidth="1"/>
    <col min="124" max="132" width="10.83203125" style="6"/>
    <col min="133" max="133" width="14" style="6" bestFit="1" customWidth="1"/>
    <col min="134" max="137" width="10.83203125" style="6"/>
    <col min="138" max="138" width="13" style="6" bestFit="1" customWidth="1"/>
    <col min="139" max="159" width="10.83203125" style="6"/>
    <col min="160" max="190" width="10.83203125" style="17"/>
    <col min="191" max="16384" width="10.83203125" style="6"/>
  </cols>
  <sheetData>
    <row r="1" spans="1:194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6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6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8" t="s">
        <v>129</v>
      </c>
      <c r="EA1" s="8" t="s">
        <v>130</v>
      </c>
      <c r="EB1" s="8" t="s">
        <v>131</v>
      </c>
      <c r="EC1" s="8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8" t="s">
        <v>138</v>
      </c>
      <c r="EJ1" s="8" t="s">
        <v>139</v>
      </c>
      <c r="EK1" s="8" t="s">
        <v>140</v>
      </c>
      <c r="EL1" s="8" t="s">
        <v>141</v>
      </c>
      <c r="EM1" s="8" t="s">
        <v>142</v>
      </c>
      <c r="EN1" s="8" t="s">
        <v>143</v>
      </c>
      <c r="EO1" s="8" t="s">
        <v>144</v>
      </c>
      <c r="EP1" s="8" t="s">
        <v>145</v>
      </c>
      <c r="EQ1" s="8" t="s">
        <v>146</v>
      </c>
      <c r="ER1" s="8" t="s">
        <v>147</v>
      </c>
      <c r="ES1" s="9" t="s">
        <v>148</v>
      </c>
      <c r="ET1" s="8" t="s">
        <v>149</v>
      </c>
      <c r="EU1" s="8" t="s">
        <v>150</v>
      </c>
      <c r="EV1" s="10" t="s">
        <v>151</v>
      </c>
      <c r="EW1" s="10" t="s">
        <v>152</v>
      </c>
      <c r="EX1" s="10" t="s">
        <v>153</v>
      </c>
      <c r="EY1" s="10" t="s">
        <v>154</v>
      </c>
      <c r="EZ1" s="10" t="s">
        <v>155</v>
      </c>
      <c r="FA1" s="11" t="s">
        <v>156</v>
      </c>
      <c r="FB1" s="11" t="s">
        <v>157</v>
      </c>
      <c r="FC1" s="11" t="s">
        <v>158</v>
      </c>
      <c r="FD1" s="11" t="s">
        <v>159</v>
      </c>
      <c r="FE1" s="11" t="s">
        <v>160</v>
      </c>
      <c r="FF1" s="11" t="s">
        <v>161</v>
      </c>
      <c r="FG1" s="11" t="s">
        <v>162</v>
      </c>
      <c r="FH1" s="11" t="s">
        <v>163</v>
      </c>
      <c r="FI1" s="11" t="s">
        <v>164</v>
      </c>
      <c r="FJ1" s="11" t="s">
        <v>165</v>
      </c>
      <c r="FK1" s="11" t="s">
        <v>166</v>
      </c>
      <c r="FL1" s="11" t="s">
        <v>167</v>
      </c>
      <c r="FM1" s="11" t="s">
        <v>168</v>
      </c>
      <c r="FN1" s="11" t="s">
        <v>169</v>
      </c>
      <c r="FO1" s="11" t="s">
        <v>170</v>
      </c>
      <c r="FP1" s="11" t="s">
        <v>171</v>
      </c>
      <c r="FQ1" s="11" t="s">
        <v>172</v>
      </c>
      <c r="FR1" s="11" t="s">
        <v>173</v>
      </c>
      <c r="FS1" s="11" t="s">
        <v>174</v>
      </c>
      <c r="FT1" s="11" t="s">
        <v>175</v>
      </c>
      <c r="FU1" s="11" t="s">
        <v>176</v>
      </c>
      <c r="FV1" s="11" t="s">
        <v>177</v>
      </c>
      <c r="FW1" s="11" t="s">
        <v>178</v>
      </c>
      <c r="FX1" s="11" t="s">
        <v>179</v>
      </c>
      <c r="FY1" s="11" t="s">
        <v>180</v>
      </c>
      <c r="FZ1" s="11" t="s">
        <v>181</v>
      </c>
      <c r="GA1" s="11" t="s">
        <v>182</v>
      </c>
      <c r="GB1" s="11" t="s">
        <v>183</v>
      </c>
      <c r="GC1" s="11" t="s">
        <v>184</v>
      </c>
      <c r="GD1" s="11" t="s">
        <v>185</v>
      </c>
      <c r="GE1" s="11" t="s">
        <v>186</v>
      </c>
      <c r="GF1" s="11" t="s">
        <v>187</v>
      </c>
      <c r="GG1" s="11" t="s">
        <v>188</v>
      </c>
      <c r="GH1" s="11" t="s">
        <v>189</v>
      </c>
      <c r="GI1" s="6" t="s">
        <v>190</v>
      </c>
      <c r="GJ1" s="6" t="s">
        <v>191</v>
      </c>
      <c r="GK1" s="6" t="s">
        <v>192</v>
      </c>
      <c r="GL1" s="6" t="s">
        <v>193</v>
      </c>
    </row>
    <row r="2" spans="1:194" x14ac:dyDescent="0.2">
      <c r="A2" s="12">
        <v>1910</v>
      </c>
      <c r="B2" s="13"/>
      <c r="C2" s="14"/>
      <c r="D2" s="15"/>
      <c r="E2" s="14"/>
      <c r="F2" s="14"/>
      <c r="G2" s="14"/>
      <c r="H2" s="14"/>
      <c r="I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Q2" s="14"/>
      <c r="ER2" s="14"/>
      <c r="ES2" s="9"/>
      <c r="ET2" s="14"/>
      <c r="EU2" s="14"/>
      <c r="EX2" s="16"/>
      <c r="EY2" s="16"/>
      <c r="FA2" s="17"/>
      <c r="FB2" s="17"/>
      <c r="FC2" s="17"/>
    </row>
    <row r="3" spans="1:194" x14ac:dyDescent="0.2">
      <c r="A3" s="12">
        <v>1911</v>
      </c>
      <c r="B3" s="13"/>
      <c r="C3" s="14"/>
      <c r="D3" s="15"/>
      <c r="E3" s="14"/>
      <c r="F3" s="14"/>
      <c r="G3" s="14"/>
      <c r="H3" s="14"/>
      <c r="I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Q3" s="14"/>
      <c r="ER3" s="14"/>
      <c r="ES3" s="9"/>
      <c r="ET3" s="14"/>
      <c r="EU3" s="14"/>
      <c r="EX3" s="16"/>
      <c r="EY3" s="16"/>
      <c r="FA3" s="17"/>
      <c r="FB3" s="17"/>
      <c r="FC3" s="17"/>
    </row>
    <row r="4" spans="1:194" x14ac:dyDescent="0.2">
      <c r="A4" s="12">
        <v>1912</v>
      </c>
      <c r="B4" s="13"/>
      <c r="C4" s="14"/>
      <c r="D4" s="15"/>
      <c r="E4" s="14"/>
      <c r="F4" s="14"/>
      <c r="G4" s="14"/>
      <c r="H4" s="14"/>
      <c r="I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Q4" s="14"/>
      <c r="ER4" s="14"/>
      <c r="ES4" s="9"/>
      <c r="ET4" s="14"/>
      <c r="EU4" s="14"/>
      <c r="EX4" s="16"/>
      <c r="EY4" s="16"/>
      <c r="FA4" s="17"/>
      <c r="FB4" s="17"/>
      <c r="FC4" s="17"/>
    </row>
    <row r="5" spans="1:194" x14ac:dyDescent="0.2">
      <c r="A5" s="12">
        <v>1913</v>
      </c>
      <c r="B5" s="13"/>
      <c r="C5" s="15">
        <f t="shared" ref="C5:C68" si="0">D5+E5+F5+G5+H5+I5+L5+M5+N5+P5+Q5+R5+T5+U5</f>
        <v>158072.88264780087</v>
      </c>
      <c r="D5" s="15">
        <v>38479.926781450515</v>
      </c>
      <c r="E5" s="15">
        <v>828.89423675784417</v>
      </c>
      <c r="F5" s="15">
        <v>23169.156220237299</v>
      </c>
      <c r="G5" s="15">
        <v>0</v>
      </c>
      <c r="H5" s="15">
        <v>1159.2339568474802</v>
      </c>
      <c r="I5" s="15">
        <v>62149.094689151418</v>
      </c>
      <c r="L5" s="15">
        <v>0</v>
      </c>
      <c r="M5" s="15">
        <v>10786.851247102788</v>
      </c>
      <c r="N5" s="15">
        <v>-4017.1428536167869</v>
      </c>
      <c r="O5" s="15">
        <v>-2004.7917730601098</v>
      </c>
      <c r="P5" s="15">
        <v>21161.088204776737</v>
      </c>
      <c r="Q5" s="15">
        <v>0</v>
      </c>
      <c r="R5" s="15">
        <v>3948.19208646784</v>
      </c>
      <c r="S5" s="15">
        <v>2.7467770661324501E-2</v>
      </c>
      <c r="T5" s="15">
        <v>-3761.4883228898511</v>
      </c>
      <c r="U5" s="15">
        <v>4169.0764015155701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33896.750776515953</v>
      </c>
      <c r="AB5" s="15">
        <v>20.331910151237761</v>
      </c>
      <c r="AC5" s="15">
        <v>1895.879067469524</v>
      </c>
      <c r="AD5" s="15">
        <v>201.47811777597181</v>
      </c>
      <c r="AE5" s="15">
        <v>0</v>
      </c>
      <c r="AF5" s="15">
        <v>698.99663673786324</v>
      </c>
      <c r="AG5" s="15">
        <v>910.50246143756158</v>
      </c>
      <c r="AH5" s="15">
        <v>9538.5291018163171</v>
      </c>
      <c r="AI5" s="15">
        <v>3363.3883729914573</v>
      </c>
      <c r="AJ5" s="15">
        <v>2120.7486632173886</v>
      </c>
      <c r="AK5" s="15">
        <v>1242.6397097740685</v>
      </c>
      <c r="AL5" s="15">
        <f t="shared" ref="AL5:AL68" si="1">AM5+AN5</f>
        <v>2262.3895248804452</v>
      </c>
      <c r="AM5" s="15">
        <v>2262.3895248804452</v>
      </c>
      <c r="AN5" s="15">
        <v>0</v>
      </c>
      <c r="AO5" s="15">
        <v>1667.9689332267883</v>
      </c>
      <c r="AP5" s="15">
        <v>2457.6055429154621</v>
      </c>
      <c r="AQ5" s="15"/>
      <c r="AR5" s="15"/>
      <c r="AS5" s="15">
        <v>224.76574969598457</v>
      </c>
      <c r="AT5" s="15">
        <v>6.3760957556847764</v>
      </c>
      <c r="AU5" s="15">
        <f t="shared" ref="AU5:AU68" si="2">AS5-AT5</f>
        <v>218.38965394029978</v>
      </c>
      <c r="AV5" s="15">
        <v>-406.21084337349401</v>
      </c>
      <c r="AW5" s="15">
        <v>-232.85629629629625</v>
      </c>
      <c r="AX5" s="15">
        <v>24358.221674699631</v>
      </c>
      <c r="AY5" s="15">
        <v>18051.637557834329</v>
      </c>
      <c r="AZ5" s="15">
        <v>5687.6372024085722</v>
      </c>
      <c r="BA5" s="15"/>
      <c r="BB5" s="15"/>
      <c r="BC5" s="15">
        <v>618.94691445672981</v>
      </c>
      <c r="BD5" s="15">
        <v>0</v>
      </c>
      <c r="BE5" s="15">
        <f t="shared" ref="BE5:BE68" si="3">BC5+AD5</f>
        <v>820.4250322327016</v>
      </c>
      <c r="BF5" s="15">
        <v>17732.798332373055</v>
      </c>
      <c r="BG5" s="15">
        <v>318.83922546127508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33642.168194657519</v>
      </c>
      <c r="BP5" s="15">
        <v>253.72619300698602</v>
      </c>
      <c r="BQ5" s="15">
        <v>0.8563888514484056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200.04391631273757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39.793682277265006</v>
      </c>
      <c r="CG5" s="15">
        <v>39.793682277265006</v>
      </c>
      <c r="CH5" s="15">
        <v>2436.1003492162481</v>
      </c>
      <c r="CI5" s="15"/>
      <c r="CJ5" s="15">
        <v>0</v>
      </c>
      <c r="CK5" s="15">
        <v>132.70761836194743</v>
      </c>
      <c r="CL5" s="15">
        <v>2647.4319437350018</v>
      </c>
      <c r="CM5" s="15">
        <v>2675.9379478062506</v>
      </c>
      <c r="CN5" s="15">
        <v>-27.901117315662528</v>
      </c>
      <c r="CO5" s="15">
        <v>0</v>
      </c>
      <c r="CP5" s="15">
        <v>253.72619300698602</v>
      </c>
      <c r="CQ5" s="15">
        <v>0</v>
      </c>
      <c r="CR5" s="15">
        <v>253.72619300698602</v>
      </c>
      <c r="CS5" s="15">
        <v>241.03988335663669</v>
      </c>
      <c r="CT5" s="15">
        <v>12.686309650349312</v>
      </c>
      <c r="CU5" s="15">
        <v>0</v>
      </c>
      <c r="CV5" s="15">
        <v>0</v>
      </c>
      <c r="CW5" s="15">
        <v>0</v>
      </c>
      <c r="CX5" s="15">
        <v>197.17590317563736</v>
      </c>
      <c r="CY5" s="15">
        <v>0</v>
      </c>
      <c r="CZ5" s="15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5">
        <v>0</v>
      </c>
      <c r="DI5" s="15">
        <v>33670.674198728768</v>
      </c>
      <c r="DJ5" s="15">
        <v>31234.573849512522</v>
      </c>
      <c r="DK5" s="15">
        <v>33764.043158154003</v>
      </c>
      <c r="DL5" s="18">
        <v>6.1977524362610635E-2</v>
      </c>
      <c r="DM5" s="15">
        <v>27630.889464312328</v>
      </c>
      <c r="DN5" s="15">
        <v>18924.22138840799</v>
      </c>
      <c r="DO5" s="15">
        <v>5078.5468326027121</v>
      </c>
      <c r="DP5" s="15">
        <v>1200.7566970703824</v>
      </c>
      <c r="DQ5" s="15">
        <v>1597.1376209424427</v>
      </c>
      <c r="DR5" s="15">
        <v>830.226925288801</v>
      </c>
      <c r="DS5" s="15">
        <v>27630.889464312328</v>
      </c>
      <c r="DT5" s="18">
        <f t="shared" ref="DT5:DT68" si="4">(D5+L5)/$C5</f>
        <v>0.24343154965540101</v>
      </c>
      <c r="DU5" s="18">
        <f t="shared" ref="DU5:DU68" si="5">(E5+F5+G5+H5)/$C5</f>
        <v>0.1591499059955469</v>
      </c>
      <c r="DV5" s="18">
        <f t="shared" ref="DV5:DV68" si="6">U5/$C5</f>
        <v>2.6374393454977402E-2</v>
      </c>
      <c r="DW5" s="18">
        <f t="shared" ref="DW5:DW68" si="7">T5/$C5</f>
        <v>-2.3795911480090803E-2</v>
      </c>
      <c r="DX5" s="18">
        <f t="shared" ref="DX5:DX68" si="8">M5/$C5</f>
        <v>6.8239732624708074E-2</v>
      </c>
      <c r="DY5" s="18">
        <f t="shared" ref="DY5:DY68" si="9">P5/$C5</f>
        <v>0.13386918648105728</v>
      </c>
      <c r="DZ5" s="18">
        <f t="shared" ref="DZ5:DZ68" si="10">N5/$C5</f>
        <v>-2.5413232088436731E-2</v>
      </c>
      <c r="EA5" s="18">
        <f t="shared" ref="EA5:EA68" si="11">I5/$C5</f>
        <v>0.39316733931919629</v>
      </c>
      <c r="EB5" s="18">
        <f t="shared" ref="EB5:EB68" si="12">(Q5+R5)/$C5</f>
        <v>2.4977036037640499E-2</v>
      </c>
      <c r="EC5" s="18">
        <f t="shared" ref="EC5:EC68" si="13">(AY5+BC5*AY5/(AY5+AZ5))/DK5</f>
        <v>0.54858040386079343</v>
      </c>
      <c r="ED5" s="18">
        <f t="shared" ref="ED5:ED68" si="14">(AZ5+BC5*AZ5/(AY5+AZ5))/DK5</f>
        <v>0.17284450252862779</v>
      </c>
      <c r="EE5" s="18">
        <f t="shared" ref="EE5:EE68" si="15">AJ5/DK5</f>
        <v>6.2810862232452414E-2</v>
      </c>
      <c r="EF5" s="18">
        <f t="shared" ref="EF5:EF68" si="16">AK5/DK5</f>
        <v>3.6803640605286084E-2</v>
      </c>
      <c r="EG5" s="18">
        <f t="shared" ref="EG5:EG68" si="17">AL5/DK5</f>
        <v>6.7005882982769466E-2</v>
      </c>
      <c r="EH5" s="18">
        <f t="shared" ref="EH5:EH68" si="18">(AO5-CK5+CJ5)/DK5</f>
        <v>4.5470304242697782E-2</v>
      </c>
      <c r="EI5" s="18">
        <f t="shared" ref="EI5:EI68" si="19">AP5/DK5</f>
        <v>7.2787655536506776E-2</v>
      </c>
      <c r="EJ5" s="18">
        <f t="shared" ref="EJ5:EJ68" si="20">AS5/DK5</f>
        <v>6.6569560002977231E-3</v>
      </c>
      <c r="EK5" s="18">
        <f t="shared" ref="EK5:EK68" si="21">AV5/DK5</f>
        <v>-1.2030870872625166E-2</v>
      </c>
      <c r="EL5" s="18">
        <f t="shared" ref="EL5:EL68" si="22">AW5/DK5</f>
        <v>-6.8965761951427177E-3</v>
      </c>
      <c r="EM5" s="6">
        <v>20.475184447115009</v>
      </c>
      <c r="EN5" s="6">
        <v>20.951910857638772</v>
      </c>
      <c r="EO5" s="6">
        <v>23.226381748780788</v>
      </c>
      <c r="EP5" s="6">
        <v>20.307960413080888</v>
      </c>
      <c r="EQ5" s="14">
        <v>56687.221959260707</v>
      </c>
      <c r="ER5" s="14"/>
      <c r="ES5" s="15">
        <v>97225</v>
      </c>
      <c r="ET5" s="15">
        <v>37700.727969294756</v>
      </c>
      <c r="EU5" s="14">
        <v>0</v>
      </c>
      <c r="EX5" s="16"/>
      <c r="EY5" s="16"/>
      <c r="FA5" s="17"/>
      <c r="FB5" s="17"/>
      <c r="FC5" s="17"/>
      <c r="GJ5" s="6">
        <v>0.67680292969882772</v>
      </c>
    </row>
    <row r="6" spans="1:194" x14ac:dyDescent="0.2">
      <c r="A6" s="12">
        <v>1914</v>
      </c>
      <c r="B6" s="13"/>
      <c r="C6" s="15">
        <f t="shared" si="0"/>
        <v>163903.5306526307</v>
      </c>
      <c r="D6" s="15">
        <v>37176.139201973485</v>
      </c>
      <c r="E6" s="15">
        <v>998.0563258920979</v>
      </c>
      <c r="F6" s="15">
        <v>25607.709766982756</v>
      </c>
      <c r="G6" s="15">
        <v>0</v>
      </c>
      <c r="H6" s="15">
        <v>1281.2433235290796</v>
      </c>
      <c r="I6" s="15">
        <v>62507.368064198621</v>
      </c>
      <c r="L6" s="15">
        <v>0</v>
      </c>
      <c r="M6" s="15">
        <v>12085.724393931399</v>
      </c>
      <c r="N6" s="15">
        <v>-4429.9717634746385</v>
      </c>
      <c r="O6" s="15">
        <v>-2210.8178050741922</v>
      </c>
      <c r="P6" s="15">
        <v>23650.627993573999</v>
      </c>
      <c r="Q6" s="15">
        <v>0</v>
      </c>
      <c r="R6" s="15">
        <v>4391.2338681819265</v>
      </c>
      <c r="S6" s="15">
        <v>2.7294453414889629E-2</v>
      </c>
      <c r="T6" s="15">
        <v>-4210.1061962620361</v>
      </c>
      <c r="U6" s="15">
        <v>4845.5056741040044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31746.65260360578</v>
      </c>
      <c r="AB6" s="15">
        <v>18.155655013883056</v>
      </c>
      <c r="AC6" s="15">
        <v>1822.8080900124364</v>
      </c>
      <c r="AD6" s="15">
        <v>120.48888312055121</v>
      </c>
      <c r="AE6" s="15">
        <v>0</v>
      </c>
      <c r="AF6" s="15">
        <v>776.66292970873701</v>
      </c>
      <c r="AG6" s="15">
        <v>1011.6694015972905</v>
      </c>
      <c r="AH6" s="15">
        <v>9203.7429413318678</v>
      </c>
      <c r="AI6" s="15">
        <v>3405.895683872136</v>
      </c>
      <c r="AJ6" s="15">
        <v>2147.5511946916199</v>
      </c>
      <c r="AK6" s="15">
        <v>1258.3444891805161</v>
      </c>
      <c r="AL6" s="15">
        <f t="shared" si="1"/>
        <v>2112.3486884093822</v>
      </c>
      <c r="AM6" s="15">
        <v>2112.3486884093822</v>
      </c>
      <c r="AN6" s="15">
        <v>0</v>
      </c>
      <c r="AO6" s="15">
        <v>1599.5859147807646</v>
      </c>
      <c r="AP6" s="15">
        <v>2456.4219219260563</v>
      </c>
      <c r="AQ6" s="15"/>
      <c r="AR6" s="15"/>
      <c r="AS6" s="15">
        <v>215.54566002172771</v>
      </c>
      <c r="AT6" s="15">
        <v>6.8102380507777811</v>
      </c>
      <c r="AU6" s="15">
        <f t="shared" si="2"/>
        <v>208.73542197094994</v>
      </c>
      <c r="AV6" s="15">
        <v>-445.91566265060237</v>
      </c>
      <c r="AW6" s="15">
        <v>-260.62814814814811</v>
      </c>
      <c r="AX6" s="15">
        <v>22542.909662273905</v>
      </c>
      <c r="AY6" s="15">
        <v>16708.198189769006</v>
      </c>
      <c r="AZ6" s="15">
        <v>5468.4242700373088</v>
      </c>
      <c r="BA6" s="15"/>
      <c r="BB6" s="15"/>
      <c r="BC6" s="15">
        <v>366.28720246759127</v>
      </c>
      <c r="BD6" s="15">
        <v>0</v>
      </c>
      <c r="BE6" s="15">
        <f t="shared" si="3"/>
        <v>486.77608558814245</v>
      </c>
      <c r="BF6" s="15">
        <v>16413.087624170075</v>
      </c>
      <c r="BG6" s="15">
        <v>295.11056559893234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31509.594026043069</v>
      </c>
      <c r="BP6" s="15">
        <v>234.84337668060741</v>
      </c>
      <c r="BQ6" s="15">
        <v>2.2152008821035736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187.29868643065024</v>
      </c>
      <c r="BZ6" s="15">
        <v>0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37.258340849107846</v>
      </c>
      <c r="CG6" s="15">
        <v>37.258340849107846</v>
      </c>
      <c r="CH6" s="15">
        <v>2298.4732546973855</v>
      </c>
      <c r="CI6" s="15"/>
      <c r="CJ6" s="15">
        <v>0</v>
      </c>
      <c r="CK6" s="15">
        <v>133.78954495870826</v>
      </c>
      <c r="CL6" s="15">
        <v>2505.877472511741</v>
      </c>
      <c r="CM6" s="15">
        <v>2523.0302819771432</v>
      </c>
      <c r="CN6" s="15">
        <v>-16.586461351204118</v>
      </c>
      <c r="CO6" s="15">
        <v>0</v>
      </c>
      <c r="CP6" s="15">
        <v>234.84337668060741</v>
      </c>
      <c r="CQ6" s="15">
        <v>0</v>
      </c>
      <c r="CR6" s="15">
        <v>234.84337668060741</v>
      </c>
      <c r="CS6" s="15">
        <v>223.10120784657704</v>
      </c>
      <c r="CT6" s="15">
        <v>11.74216883403038</v>
      </c>
      <c r="CU6" s="15">
        <v>0</v>
      </c>
      <c r="CV6" s="15">
        <v>0</v>
      </c>
      <c r="CW6" s="15">
        <v>28</v>
      </c>
      <c r="CX6" s="15">
        <v>184.61340060368747</v>
      </c>
      <c r="CY6" s="15">
        <v>0</v>
      </c>
      <c r="CZ6" s="15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5">
        <v>0</v>
      </c>
      <c r="DI6" s="15">
        <v>31526.746835508467</v>
      </c>
      <c r="DJ6" s="15">
        <v>29228.273580811085</v>
      </c>
      <c r="DK6" s="15">
        <v>31612.863058647072</v>
      </c>
      <c r="DL6" s="18">
        <v>6.5889388334583313E-2</v>
      </c>
      <c r="DM6" s="15">
        <v>27948.16142199462</v>
      </c>
      <c r="DN6" s="15">
        <v>19392.783706428083</v>
      </c>
      <c r="DO6" s="15">
        <v>5136.8612961252193</v>
      </c>
      <c r="DP6" s="15">
        <v>1151.0822864388697</v>
      </c>
      <c r="DQ6" s="15">
        <v>1410.8305388087483</v>
      </c>
      <c r="DR6" s="15">
        <v>856.60359419369775</v>
      </c>
      <c r="DS6" s="15">
        <v>27948.16142199462</v>
      </c>
      <c r="DT6" s="18">
        <f t="shared" si="4"/>
        <v>0.22681719578550638</v>
      </c>
      <c r="DU6" s="18">
        <f t="shared" si="5"/>
        <v>0.17014282307015297</v>
      </c>
      <c r="DV6" s="18">
        <f t="shared" si="6"/>
        <v>2.9563156173696693E-2</v>
      </c>
      <c r="DW6" s="18">
        <f t="shared" si="7"/>
        <v>-2.568648875041462E-2</v>
      </c>
      <c r="DX6" s="18">
        <f t="shared" si="8"/>
        <v>7.3736815465832189E-2</v>
      </c>
      <c r="DY6" s="18">
        <f t="shared" si="9"/>
        <v>0.14429602522533824</v>
      </c>
      <c r="DZ6" s="18">
        <f t="shared" si="10"/>
        <v>-2.7027921520881137E-2</v>
      </c>
      <c r="EA6" s="18">
        <f t="shared" si="11"/>
        <v>0.38136681873359851</v>
      </c>
      <c r="EB6" s="18">
        <f t="shared" si="12"/>
        <v>2.6791575817170756E-2</v>
      </c>
      <c r="EC6" s="18">
        <f t="shared" si="13"/>
        <v>0.53725486365578834</v>
      </c>
      <c r="ED6" s="18">
        <f t="shared" si="14"/>
        <v>0.17583808273293622</v>
      </c>
      <c r="EE6" s="18">
        <f t="shared" si="15"/>
        <v>6.7932828187929659E-2</v>
      </c>
      <c r="EF6" s="18">
        <f t="shared" si="16"/>
        <v>3.9804825233515854E-2</v>
      </c>
      <c r="EG6" s="18">
        <f t="shared" si="17"/>
        <v>6.6819278104948213E-2</v>
      </c>
      <c r="EH6" s="18">
        <f t="shared" si="18"/>
        <v>4.6367086938717397E-2</v>
      </c>
      <c r="EI6" s="18">
        <f t="shared" si="19"/>
        <v>7.7703241157530994E-2</v>
      </c>
      <c r="EJ6" s="18">
        <f t="shared" si="20"/>
        <v>6.8182897455967527E-3</v>
      </c>
      <c r="EK6" s="18">
        <f t="shared" si="21"/>
        <v>-1.4105513373570603E-2</v>
      </c>
      <c r="EL6" s="18">
        <f t="shared" si="22"/>
        <v>-8.2443702636056694E-3</v>
      </c>
      <c r="EM6" s="6">
        <v>20.210522838515402</v>
      </c>
      <c r="EN6" s="6">
        <v>20.68108709802182</v>
      </c>
      <c r="EO6" s="6">
        <v>22.917725512916594</v>
      </c>
      <c r="EP6" s="6">
        <v>20.045460337236129</v>
      </c>
      <c r="EQ6" s="14">
        <v>57986.012442910025</v>
      </c>
      <c r="ER6" s="14"/>
      <c r="ES6" s="15">
        <v>99111</v>
      </c>
      <c r="ET6" s="15">
        <v>38513.304544443956</v>
      </c>
      <c r="EU6" s="14">
        <v>0</v>
      </c>
      <c r="EX6" s="16"/>
      <c r="EY6" s="16"/>
      <c r="FA6" s="17"/>
      <c r="FB6" s="17"/>
      <c r="FC6" s="17"/>
      <c r="GJ6" s="6">
        <v>0.64006023519303856</v>
      </c>
    </row>
    <row r="7" spans="1:194" x14ac:dyDescent="0.2">
      <c r="A7" s="12">
        <v>1915</v>
      </c>
      <c r="B7" s="13"/>
      <c r="C7" s="15">
        <f t="shared" si="0"/>
        <v>182298.77902829059</v>
      </c>
      <c r="D7" s="15">
        <v>44370.994928211447</v>
      </c>
      <c r="E7" s="15">
        <v>1167.2184150263517</v>
      </c>
      <c r="F7" s="15">
        <v>28383.600310000718</v>
      </c>
      <c r="G7" s="15">
        <v>0</v>
      </c>
      <c r="H7" s="15">
        <v>1420.1308405094135</v>
      </c>
      <c r="I7" s="15">
        <v>66243.12538209444</v>
      </c>
      <c r="L7" s="15">
        <v>0</v>
      </c>
      <c r="M7" s="15">
        <v>13384.597540760013</v>
      </c>
      <c r="N7" s="15">
        <v>-4842.8006733324901</v>
      </c>
      <c r="O7" s="15">
        <v>-2416.843837088275</v>
      </c>
      <c r="P7" s="15">
        <v>26140.16778237126</v>
      </c>
      <c r="Q7" s="15">
        <v>0</v>
      </c>
      <c r="R7" s="15">
        <v>4834.2756498960134</v>
      </c>
      <c r="S7" s="15">
        <v>2.7152903815657062E-2</v>
      </c>
      <c r="T7" s="15">
        <v>-4658.7240696342205</v>
      </c>
      <c r="U7" s="15">
        <v>5856.1929223876705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33742.254521277689</v>
      </c>
      <c r="AB7" s="15">
        <v>19.043799985586119</v>
      </c>
      <c r="AC7" s="15">
        <v>1886.5674637322422</v>
      </c>
      <c r="AD7" s="15">
        <v>111.18967634378718</v>
      </c>
      <c r="AE7" s="15">
        <v>0</v>
      </c>
      <c r="AF7" s="15">
        <v>854.32922267961078</v>
      </c>
      <c r="AG7" s="15">
        <v>1112.8363417570197</v>
      </c>
      <c r="AH7" s="15">
        <v>9812.8807426713574</v>
      </c>
      <c r="AI7" s="15">
        <v>3657.1393487620676</v>
      </c>
      <c r="AJ7" s="15">
        <v>2305.9702077130801</v>
      </c>
      <c r="AK7" s="15">
        <v>1351.1691410489884</v>
      </c>
      <c r="AL7" s="15">
        <f t="shared" si="1"/>
        <v>2261.3260728020346</v>
      </c>
      <c r="AM7" s="15">
        <v>2261.3260728020346</v>
      </c>
      <c r="AN7" s="15">
        <v>0</v>
      </c>
      <c r="AO7" s="15">
        <v>1772.0396887743648</v>
      </c>
      <c r="AP7" s="15">
        <v>2552.2182929924888</v>
      </c>
      <c r="AQ7" s="15"/>
      <c r="AR7" s="15"/>
      <c r="AS7" s="15">
        <v>232.9881449243226</v>
      </c>
      <c r="AT7" s="15">
        <v>6.6897781322552516</v>
      </c>
      <c r="AU7" s="15">
        <f t="shared" si="2"/>
        <v>226.29836679206736</v>
      </c>
      <c r="AV7" s="15">
        <v>-485.62048192771084</v>
      </c>
      <c r="AW7" s="15">
        <v>-288.39999999999992</v>
      </c>
      <c r="AX7" s="15">
        <v>23929.373778606328</v>
      </c>
      <c r="AY7" s="15">
        <v>17930.543689665239</v>
      </c>
      <c r="AZ7" s="15">
        <v>5659.7023911967271</v>
      </c>
      <c r="BA7" s="15"/>
      <c r="BB7" s="15"/>
      <c r="BC7" s="15">
        <v>339.12769774436379</v>
      </c>
      <c r="BD7" s="15">
        <v>0</v>
      </c>
      <c r="BE7" s="15">
        <f t="shared" si="3"/>
        <v>450.31737408815098</v>
      </c>
      <c r="BF7" s="15">
        <v>17613.843299254881</v>
      </c>
      <c r="BG7" s="15">
        <v>316.70039041035739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33486.605342885072</v>
      </c>
      <c r="BP7" s="15">
        <v>252.024148742656</v>
      </c>
      <c r="BQ7" s="15">
        <v>3.6250296499582673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199.01969308008682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39.589938946038778</v>
      </c>
      <c r="CG7" s="15">
        <v>39.589938946038778</v>
      </c>
      <c r="CH7" s="15">
        <v>2444.3886897668804</v>
      </c>
      <c r="CI7" s="15"/>
      <c r="CJ7" s="15">
        <v>0</v>
      </c>
      <c r="CK7" s="15">
        <v>151.08299085537283</v>
      </c>
      <c r="CL7" s="15">
        <v>2673.6931026574066</v>
      </c>
      <c r="CM7" s="15">
        <v>2682.9983217930062</v>
      </c>
      <c r="CN7" s="15">
        <v>-8.7034293953066051</v>
      </c>
      <c r="CO7" s="15">
        <v>0</v>
      </c>
      <c r="CP7" s="15">
        <v>252.024148742656</v>
      </c>
      <c r="CQ7" s="15">
        <v>0</v>
      </c>
      <c r="CR7" s="15">
        <v>252.024148742656</v>
      </c>
      <c r="CS7" s="15">
        <v>239.42294130552318</v>
      </c>
      <c r="CT7" s="15">
        <v>12.60120743713281</v>
      </c>
      <c r="CU7" s="15">
        <v>0</v>
      </c>
      <c r="CV7" s="15">
        <v>0</v>
      </c>
      <c r="CW7" s="15">
        <v>41</v>
      </c>
      <c r="CX7" s="15">
        <v>196.16636414703891</v>
      </c>
      <c r="CY7" s="15">
        <v>0</v>
      </c>
      <c r="CZ7" s="15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5">
        <v>0</v>
      </c>
      <c r="DI7" s="15">
        <v>33495.910562020668</v>
      </c>
      <c r="DJ7" s="15">
        <v>31051.52187225379</v>
      </c>
      <c r="DK7" s="15">
        <v>33591.171530422318</v>
      </c>
      <c r="DL7" s="18">
        <v>7.9366849898490882E-2</v>
      </c>
      <c r="DM7" s="15">
        <v>28973.607489945232</v>
      </c>
      <c r="DN7" s="15">
        <v>20014.802910764894</v>
      </c>
      <c r="DO7" s="15">
        <v>5325.3378881336594</v>
      </c>
      <c r="DP7" s="15">
        <v>1272.0369390824935</v>
      </c>
      <c r="DQ7" s="15">
        <v>1475.6841929320105</v>
      </c>
      <c r="DR7" s="15">
        <v>885.74555903217208</v>
      </c>
      <c r="DS7" s="15">
        <v>28973.607489945232</v>
      </c>
      <c r="DT7" s="18">
        <f t="shared" si="4"/>
        <v>0.24339710427421787</v>
      </c>
      <c r="DU7" s="18">
        <f t="shared" si="5"/>
        <v>0.16989115193541787</v>
      </c>
      <c r="DV7" s="18">
        <f t="shared" si="6"/>
        <v>3.212414780616199E-2</v>
      </c>
      <c r="DW7" s="18">
        <f t="shared" si="7"/>
        <v>-2.5555432101447274E-2</v>
      </c>
      <c r="DX7" s="18">
        <f t="shared" si="8"/>
        <v>7.3421213307648558E-2</v>
      </c>
      <c r="DY7" s="18">
        <f t="shared" si="9"/>
        <v>0.14339189720143225</v>
      </c>
      <c r="DZ7" s="18">
        <f t="shared" si="10"/>
        <v>-2.6565184359139044E-2</v>
      </c>
      <c r="EA7" s="18">
        <f t="shared" si="11"/>
        <v>0.36337668159485753</v>
      </c>
      <c r="EB7" s="18">
        <f t="shared" si="12"/>
        <v>2.6518420340850401E-2</v>
      </c>
      <c r="EC7" s="18">
        <f t="shared" si="13"/>
        <v>0.54146098632104966</v>
      </c>
      <c r="ED7" s="18">
        <f t="shared" si="14"/>
        <v>0.17090993402432611</v>
      </c>
      <c r="EE7" s="18">
        <f t="shared" si="15"/>
        <v>6.8648103136999719E-2</v>
      </c>
      <c r="EF7" s="18">
        <f t="shared" si="16"/>
        <v>4.022393621565961E-2</v>
      </c>
      <c r="EG7" s="18">
        <f t="shared" si="17"/>
        <v>6.7319059436615147E-2</v>
      </c>
      <c r="EH7" s="18">
        <f t="shared" si="18"/>
        <v>4.8255438082918593E-2</v>
      </c>
      <c r="EI7" s="18">
        <f t="shared" si="19"/>
        <v>7.5978841365536662E-2</v>
      </c>
      <c r="EJ7" s="18">
        <f t="shared" si="20"/>
        <v>6.9359934265261812E-3</v>
      </c>
      <c r="EK7" s="18">
        <f t="shared" si="21"/>
        <v>-1.4456789084831466E-2</v>
      </c>
      <c r="EL7" s="18">
        <f t="shared" si="22"/>
        <v>-8.585589214678219E-3</v>
      </c>
      <c r="EM7" s="6">
        <v>19.746446539123546</v>
      </c>
      <c r="EN7" s="6">
        <v>20.206205649157944</v>
      </c>
      <c r="EO7" s="6">
        <v>22.691563747986496</v>
      </c>
      <c r="EP7" s="6">
        <v>19.585174221570547</v>
      </c>
      <c r="EQ7" s="14">
        <v>59027.613520261635</v>
      </c>
      <c r="ER7" s="14"/>
      <c r="ES7" s="15">
        <v>100546</v>
      </c>
      <c r="ET7" s="15">
        <v>39154.052433920922</v>
      </c>
      <c r="EU7" s="14">
        <v>0</v>
      </c>
      <c r="EX7" s="16"/>
      <c r="EY7" s="16"/>
      <c r="FA7" s="17"/>
      <c r="FB7" s="17"/>
      <c r="FC7" s="17"/>
      <c r="GJ7" s="6">
        <v>0.6255425593071503</v>
      </c>
    </row>
    <row r="8" spans="1:194" x14ac:dyDescent="0.2">
      <c r="A8" s="12">
        <v>1916</v>
      </c>
      <c r="B8" s="13"/>
      <c r="C8" s="15">
        <f t="shared" si="0"/>
        <v>207346.29443094338</v>
      </c>
      <c r="D8" s="15">
        <v>54535.976646703253</v>
      </c>
      <c r="E8" s="15">
        <v>1336.3805041606058</v>
      </c>
      <c r="F8" s="15">
        <v>31449.801713950234</v>
      </c>
      <c r="G8" s="15">
        <v>0</v>
      </c>
      <c r="H8" s="15">
        <v>1573.5436256883161</v>
      </c>
      <c r="I8" s="15">
        <v>73227.217851914524</v>
      </c>
      <c r="L8" s="15">
        <v>0</v>
      </c>
      <c r="M8" s="15">
        <v>14683.47068758862</v>
      </c>
      <c r="N8" s="15">
        <v>-5255.6295831903408</v>
      </c>
      <c r="O8" s="15">
        <v>-2622.8698691023569</v>
      </c>
      <c r="P8" s="15">
        <v>28629.707571168528</v>
      </c>
      <c r="Q8" s="15">
        <v>0</v>
      </c>
      <c r="R8" s="15">
        <v>5277.3174316100994</v>
      </c>
      <c r="S8" s="15">
        <v>2.7035120983331197E-2</v>
      </c>
      <c r="T8" s="15">
        <v>-5107.3419430064041</v>
      </c>
      <c r="U8" s="15">
        <v>6995.8499243559809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42638.060982962961</v>
      </c>
      <c r="AB8" s="15">
        <v>73.566916649728057</v>
      </c>
      <c r="AC8" s="15">
        <v>2186.5287196013128</v>
      </c>
      <c r="AD8" s="15">
        <v>238.70460386832704</v>
      </c>
      <c r="AE8" s="15">
        <v>0</v>
      </c>
      <c r="AF8" s="15">
        <v>931.99551565048444</v>
      </c>
      <c r="AG8" s="15">
        <v>1214.0032819167488</v>
      </c>
      <c r="AH8" s="15">
        <v>12764.638295669518</v>
      </c>
      <c r="AI8" s="15">
        <v>4134.4415382158459</v>
      </c>
      <c r="AJ8" s="15">
        <v>2606.928012159115</v>
      </c>
      <c r="AK8" s="15">
        <v>1527.5135260567306</v>
      </c>
      <c r="AL8" s="15">
        <f t="shared" si="1"/>
        <v>4082.2410632555793</v>
      </c>
      <c r="AM8" s="15">
        <v>4082.2410632555793</v>
      </c>
      <c r="AN8" s="15">
        <v>0</v>
      </c>
      <c r="AO8" s="15">
        <v>2009.0694986602537</v>
      </c>
      <c r="AP8" s="15">
        <v>2881.5561221380603</v>
      </c>
      <c r="AQ8" s="15"/>
      <c r="AR8" s="15"/>
      <c r="AS8" s="15">
        <v>260.12262258812325</v>
      </c>
      <c r="AT8" s="15">
        <v>10.679651653504719</v>
      </c>
      <c r="AU8" s="15">
        <f t="shared" si="2"/>
        <v>249.44297093461853</v>
      </c>
      <c r="AV8" s="15">
        <v>-525.32530120481908</v>
      </c>
      <c r="AW8" s="15">
        <v>-316.17185185185178</v>
      </c>
      <c r="AX8" s="15">
        <v>29873.422687293441</v>
      </c>
      <c r="AY8" s="15">
        <v>22642.288772297583</v>
      </c>
      <c r="AZ8" s="15">
        <v>6559.5861588039388</v>
      </c>
      <c r="BA8" s="15"/>
      <c r="BB8" s="15"/>
      <c r="BC8" s="15">
        <v>671.54775619191935</v>
      </c>
      <c r="BD8" s="15">
        <v>0</v>
      </c>
      <c r="BE8" s="15">
        <f t="shared" si="3"/>
        <v>910.25236006024636</v>
      </c>
      <c r="BF8" s="15">
        <v>22242.366616110889</v>
      </c>
      <c r="BG8" s="15">
        <v>399.92215618669746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42314.620120348322</v>
      </c>
      <c r="BP8" s="15">
        <v>318.25044751502605</v>
      </c>
      <c r="BQ8" s="15">
        <v>5.1904150996109832</v>
      </c>
      <c r="BR8" s="15">
        <v>0</v>
      </c>
      <c r="BS8" s="15">
        <v>0</v>
      </c>
      <c r="BT8" s="15">
        <v>0</v>
      </c>
      <c r="BU8" s="15">
        <v>0</v>
      </c>
      <c r="BV8" s="15">
        <v>0</v>
      </c>
      <c r="BW8" s="15">
        <v>0</v>
      </c>
      <c r="BX8" s="15">
        <v>0</v>
      </c>
      <c r="BY8" s="15">
        <v>251.60639509532817</v>
      </c>
      <c r="BZ8" s="15">
        <v>0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50.050734508210439</v>
      </c>
      <c r="CG8" s="15">
        <v>50.050734508210439</v>
      </c>
      <c r="CH8" s="15">
        <v>3175.7874260102772</v>
      </c>
      <c r="CI8" s="15"/>
      <c r="CJ8" s="15">
        <v>0</v>
      </c>
      <c r="CK8" s="15">
        <v>171.14002154164908</v>
      </c>
      <c r="CL8" s="15">
        <v>3445.8172092277996</v>
      </c>
      <c r="CM8" s="15">
        <v>3477.4445556138157</v>
      </c>
      <c r="CN8" s="15">
        <v>-30.866546563560416</v>
      </c>
      <c r="CO8" s="15">
        <v>0</v>
      </c>
      <c r="CP8" s="15">
        <v>318.25044751502605</v>
      </c>
      <c r="CQ8" s="15">
        <v>0</v>
      </c>
      <c r="CR8" s="15">
        <v>318.25044751502605</v>
      </c>
      <c r="CS8" s="15">
        <v>302.33792513927477</v>
      </c>
      <c r="CT8" s="15">
        <v>15.912522375751317</v>
      </c>
      <c r="CU8" s="15">
        <v>0</v>
      </c>
      <c r="CV8" s="15">
        <v>-835.43734639564354</v>
      </c>
      <c r="CW8" s="15">
        <v>68</v>
      </c>
      <c r="CX8" s="15">
        <v>247.99913495059218</v>
      </c>
      <c r="CY8" s="15">
        <v>0</v>
      </c>
      <c r="CZ8" s="15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5">
        <v>0</v>
      </c>
      <c r="DI8" s="15">
        <v>42346.247466734341</v>
      </c>
      <c r="DJ8" s="15">
        <v>39170.460040724065</v>
      </c>
      <c r="DK8" s="15">
        <v>42466.920961421318</v>
      </c>
      <c r="DL8" s="18">
        <v>0.11931204840623336</v>
      </c>
      <c r="DM8" s="15">
        <v>34456.016788412504</v>
      </c>
      <c r="DN8" s="15">
        <v>23105.438527630136</v>
      </c>
      <c r="DO8" s="15">
        <v>6333.0026038759388</v>
      </c>
      <c r="DP8" s="15">
        <v>1437.6502918014903</v>
      </c>
      <c r="DQ8" s="15">
        <v>2641.42646826297</v>
      </c>
      <c r="DR8" s="15">
        <v>938.49889684196535</v>
      </c>
      <c r="DS8" s="15">
        <v>35007.599080112879</v>
      </c>
      <c r="DT8" s="18">
        <f t="shared" si="4"/>
        <v>0.26301881495580065</v>
      </c>
      <c r="DU8" s="18">
        <f t="shared" si="5"/>
        <v>0.16571179117571669</v>
      </c>
      <c r="DV8" s="18">
        <f t="shared" si="6"/>
        <v>3.3739932240197071E-2</v>
      </c>
      <c r="DW8" s="18">
        <f t="shared" si="7"/>
        <v>-2.463194221542938E-2</v>
      </c>
      <c r="DX8" s="18">
        <f t="shared" si="8"/>
        <v>7.0816171216789917E-2</v>
      </c>
      <c r="DY8" s="18">
        <f t="shared" si="9"/>
        <v>0.13807677465248189</v>
      </c>
      <c r="DZ8" s="18">
        <f t="shared" si="10"/>
        <v>-2.5347111206468782E-2</v>
      </c>
      <c r="EA8" s="18">
        <f t="shared" si="11"/>
        <v>0.3531638607426516</v>
      </c>
      <c r="EB8" s="18">
        <f t="shared" si="12"/>
        <v>2.5451708438260556E-2</v>
      </c>
      <c r="EC8" s="18">
        <f t="shared" si="13"/>
        <v>0.54543599923614305</v>
      </c>
      <c r="ED8" s="18">
        <f t="shared" si="14"/>
        <v>0.15801558168802321</v>
      </c>
      <c r="EE8" s="18">
        <f t="shared" si="15"/>
        <v>6.1387262206444276E-2</v>
      </c>
      <c r="EF8" s="18">
        <f t="shared" si="16"/>
        <v>3.5969490876072367E-2</v>
      </c>
      <c r="EG8" s="18">
        <f t="shared" si="17"/>
        <v>9.6127549886747224E-2</v>
      </c>
      <c r="EH8" s="18">
        <f t="shared" si="18"/>
        <v>4.3279084885580819E-2</v>
      </c>
      <c r="EI8" s="18">
        <f t="shared" si="19"/>
        <v>6.7854133450263171E-2</v>
      </c>
      <c r="EJ8" s="18">
        <f t="shared" si="20"/>
        <v>6.1252998027436284E-3</v>
      </c>
      <c r="EK8" s="18">
        <f t="shared" si="21"/>
        <v>-1.2370223442430545E-2</v>
      </c>
      <c r="EL8" s="18">
        <f t="shared" si="22"/>
        <v>-7.4451324629604106E-3</v>
      </c>
      <c r="EM8" s="6">
        <v>18.123450933168183</v>
      </c>
      <c r="EN8" s="6">
        <v>18.545421623199754</v>
      </c>
      <c r="EO8" s="6">
        <v>21.095521037883469</v>
      </c>
      <c r="EP8" s="6">
        <v>17.975433874592145</v>
      </c>
      <c r="EQ8" s="14">
        <v>60063.199999999997</v>
      </c>
      <c r="ER8" s="14"/>
      <c r="ES8" s="15">
        <v>101961</v>
      </c>
      <c r="ET8" s="15">
        <v>39790.08915667882</v>
      </c>
      <c r="EU8" s="14">
        <v>0</v>
      </c>
      <c r="EX8" s="16"/>
      <c r="EY8" s="16"/>
      <c r="FA8" s="17"/>
      <c r="FB8" s="17"/>
      <c r="FC8" s="17"/>
      <c r="GJ8" s="6">
        <v>0.62046132546271382</v>
      </c>
    </row>
    <row r="9" spans="1:194" x14ac:dyDescent="0.2">
      <c r="A9" s="12">
        <v>1917</v>
      </c>
      <c r="B9" s="13"/>
      <c r="C9" s="15">
        <f t="shared" si="0"/>
        <v>215990.28301777865</v>
      </c>
      <c r="D9" s="15">
        <v>49998.409404749567</v>
      </c>
      <c r="E9" s="15">
        <v>1505.5425932948597</v>
      </c>
      <c r="F9" s="15">
        <v>34922.056837572491</v>
      </c>
      <c r="G9" s="15">
        <v>0</v>
      </c>
      <c r="H9" s="15">
        <v>1747.2726992842183</v>
      </c>
      <c r="I9" s="15">
        <v>78714.566150451355</v>
      </c>
      <c r="L9" s="15">
        <v>0</v>
      </c>
      <c r="M9" s="15">
        <v>15982.343834417232</v>
      </c>
      <c r="N9" s="15">
        <v>-5668.4584930481915</v>
      </c>
      <c r="O9" s="15">
        <v>-2828.8959011164393</v>
      </c>
      <c r="P9" s="15">
        <v>31119.247359965786</v>
      </c>
      <c r="Q9" s="15">
        <v>0</v>
      </c>
      <c r="R9" s="15">
        <v>5720.3592133241864</v>
      </c>
      <c r="S9" s="15">
        <v>2.6935582710111858E-2</v>
      </c>
      <c r="T9" s="15">
        <v>-5555.9598163785886</v>
      </c>
      <c r="U9" s="15">
        <v>7504.9032341457532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50970.928202221461</v>
      </c>
      <c r="AB9" s="15">
        <v>306.79048574507584</v>
      </c>
      <c r="AC9" s="15">
        <v>2706.2016766525044</v>
      </c>
      <c r="AD9" s="15">
        <v>357.01683284668496</v>
      </c>
      <c r="AE9" s="15">
        <v>0</v>
      </c>
      <c r="AF9" s="15">
        <v>1009.661808621358</v>
      </c>
      <c r="AG9" s="15">
        <v>1315.1702220764776</v>
      </c>
      <c r="AH9" s="15">
        <v>15408.60302907091</v>
      </c>
      <c r="AI9" s="15">
        <v>4475.7064883854027</v>
      </c>
      <c r="AJ9" s="15">
        <v>2822.1089864072155</v>
      </c>
      <c r="AK9" s="15">
        <v>1653.5975019781868</v>
      </c>
      <c r="AL9" s="15">
        <f t="shared" si="1"/>
        <v>5471.528781031172</v>
      </c>
      <c r="AM9" s="15">
        <v>5471.528781031172</v>
      </c>
      <c r="AN9" s="15">
        <v>0</v>
      </c>
      <c r="AO9" s="15">
        <v>2216.8022334299162</v>
      </c>
      <c r="AP9" s="15">
        <v>3509.5338551346358</v>
      </c>
      <c r="AQ9" s="15"/>
      <c r="AR9" s="15"/>
      <c r="AS9" s="15">
        <v>286.98866242872776</v>
      </c>
      <c r="AT9" s="15">
        <v>16.86173176658394</v>
      </c>
      <c r="AU9" s="15">
        <f t="shared" si="2"/>
        <v>270.12693066214382</v>
      </c>
      <c r="AV9" s="15">
        <v>-565.03012048192761</v>
      </c>
      <c r="AW9" s="15">
        <v>-343.94370370370359</v>
      </c>
      <c r="AX9" s="15">
        <v>35562.325173150537</v>
      </c>
      <c r="AY9" s="15">
        <v>26473.331047911484</v>
      </c>
      <c r="AZ9" s="15">
        <v>8118.6050299575127</v>
      </c>
      <c r="BA9" s="15"/>
      <c r="BB9" s="15"/>
      <c r="BC9" s="15">
        <v>970.38909528154352</v>
      </c>
      <c r="BD9" s="15">
        <v>0</v>
      </c>
      <c r="BE9" s="15">
        <f t="shared" si="3"/>
        <v>1327.4059281282284</v>
      </c>
      <c r="BF9" s="15">
        <v>26005.742645493512</v>
      </c>
      <c r="BG9" s="15">
        <v>467.58840241797373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50592.037845102452</v>
      </c>
      <c r="BP9" s="15">
        <v>372.09795961613452</v>
      </c>
      <c r="BQ9" s="15">
        <v>6.7923975028683605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300.67110962303701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0</v>
      </c>
      <c r="CF9" s="15">
        <v>59.810919656195516</v>
      </c>
      <c r="CG9" s="15">
        <v>59.810919656195516</v>
      </c>
      <c r="CH9" s="15">
        <v>9222.9460474611024</v>
      </c>
      <c r="CI9" s="15"/>
      <c r="CJ9" s="15">
        <v>0</v>
      </c>
      <c r="CK9" s="15">
        <v>222.70996672462212</v>
      </c>
      <c r="CL9" s="15">
        <v>4489.0080326092439</v>
      </c>
      <c r="CM9" s="15">
        <v>9583.4280767403343</v>
      </c>
      <c r="CN9" s="15">
        <v>-5093.510883905923</v>
      </c>
      <c r="CO9" s="15">
        <v>0</v>
      </c>
      <c r="CP9" s="15">
        <v>372.09795961613452</v>
      </c>
      <c r="CQ9" s="15">
        <v>0</v>
      </c>
      <c r="CR9" s="15">
        <v>372.09795961613452</v>
      </c>
      <c r="CS9" s="15">
        <v>353.49306163532776</v>
      </c>
      <c r="CT9" s="15">
        <v>18.604897980806744</v>
      </c>
      <c r="CU9" s="15">
        <v>0</v>
      </c>
      <c r="CV9" s="15">
        <v>-2880.8640151488412</v>
      </c>
      <c r="CW9" s="15">
        <v>173</v>
      </c>
      <c r="CX9" s="15">
        <v>296.36041271087862</v>
      </c>
      <c r="CY9" s="15">
        <v>0</v>
      </c>
      <c r="CZ9" s="15">
        <v>60.619175327225165</v>
      </c>
      <c r="DA9" s="19">
        <v>0</v>
      </c>
      <c r="DB9" s="19">
        <v>0</v>
      </c>
      <c r="DC9" s="19">
        <v>0</v>
      </c>
      <c r="DD9" s="19">
        <v>1.3345845928014244E-2</v>
      </c>
      <c r="DE9" s="19">
        <v>0.13378450228259053</v>
      </c>
      <c r="DF9" s="19">
        <v>0.35715655551439252</v>
      </c>
      <c r="DG9" s="19">
        <v>0.49571309627500271</v>
      </c>
      <c r="DH9" s="15">
        <v>0</v>
      </c>
      <c r="DI9" s="15">
        <v>55686.457889233541</v>
      </c>
      <c r="DJ9" s="15">
        <v>46463.511841772444</v>
      </c>
      <c r="DK9" s="15">
        <v>50748.218235496839</v>
      </c>
      <c r="DL9" s="18">
        <v>0.17758511733479135</v>
      </c>
      <c r="DM9" s="15">
        <v>41827.079800761137</v>
      </c>
      <c r="DN9" s="15">
        <v>28508.257208506107</v>
      </c>
      <c r="DO9" s="15">
        <v>7687.801144206238</v>
      </c>
      <c r="DP9" s="15">
        <v>1583.0483499999998</v>
      </c>
      <c r="DQ9" s="15">
        <v>3050.1266961708106</v>
      </c>
      <c r="DR9" s="15">
        <v>997.84640187798266</v>
      </c>
      <c r="DS9" s="15">
        <v>42193.265249513541</v>
      </c>
      <c r="DT9" s="18">
        <f t="shared" si="4"/>
        <v>0.23148453118436854</v>
      </c>
      <c r="DU9" s="18">
        <f t="shared" si="5"/>
        <v>0.176743470107909</v>
      </c>
      <c r="DV9" s="18">
        <f t="shared" si="6"/>
        <v>3.4746485486701305E-2</v>
      </c>
      <c r="DW9" s="18">
        <f t="shared" si="7"/>
        <v>-2.5723193371255802E-2</v>
      </c>
      <c r="DX9" s="18">
        <f t="shared" si="8"/>
        <v>7.3995661337698637E-2</v>
      </c>
      <c r="DY9" s="18">
        <f t="shared" si="9"/>
        <v>0.14407707108474083</v>
      </c>
      <c r="DZ9" s="18">
        <f t="shared" si="10"/>
        <v>-2.6244044009061315E-2</v>
      </c>
      <c r="EA9" s="18">
        <f t="shared" si="11"/>
        <v>0.36443568224766937</v>
      </c>
      <c r="EB9" s="18">
        <f t="shared" si="12"/>
        <v>2.6484335931229511E-2</v>
      </c>
      <c r="EC9" s="18">
        <f t="shared" si="13"/>
        <v>0.53629416364817895</v>
      </c>
      <c r="ED9" s="18">
        <f t="shared" si="14"/>
        <v>0.16446591049124712</v>
      </c>
      <c r="EE9" s="18">
        <f t="shared" si="15"/>
        <v>5.5610011238448484E-2</v>
      </c>
      <c r="EF9" s="18">
        <f t="shared" si="16"/>
        <v>3.258434600215275E-2</v>
      </c>
      <c r="EG9" s="18">
        <f t="shared" si="17"/>
        <v>0.10781716031172901</v>
      </c>
      <c r="EH9" s="18">
        <f t="shared" si="18"/>
        <v>3.9293838011252323E-2</v>
      </c>
      <c r="EI9" s="18">
        <f t="shared" si="19"/>
        <v>6.9155804423490549E-2</v>
      </c>
      <c r="EJ9" s="18">
        <f t="shared" si="20"/>
        <v>5.6551475580277205E-3</v>
      </c>
      <c r="EK9" s="18">
        <f t="shared" si="21"/>
        <v>-1.1133989332589142E-2</v>
      </c>
      <c r="EL9" s="18">
        <f t="shared" si="22"/>
        <v>-6.7774537838478314E-3</v>
      </c>
      <c r="EM9" s="6">
        <v>15.140101175683633</v>
      </c>
      <c r="EN9" s="6">
        <v>15.49261014121177</v>
      </c>
      <c r="EO9" s="6">
        <v>17.964154633822645</v>
      </c>
      <c r="EP9" s="6">
        <v>15.016449601221785</v>
      </c>
      <c r="EQ9" s="14">
        <v>60913.599999999999</v>
      </c>
      <c r="ER9" s="14"/>
      <c r="ES9" s="15">
        <v>103268</v>
      </c>
      <c r="ET9" s="15">
        <v>40386.988274838346</v>
      </c>
      <c r="EU9" s="14">
        <v>0</v>
      </c>
      <c r="EX9" s="16"/>
      <c r="EY9" s="16"/>
      <c r="FA9" s="17"/>
      <c r="FB9" s="17"/>
      <c r="FC9" s="17"/>
      <c r="GJ9" s="6">
        <v>0.53429658371418909</v>
      </c>
    </row>
    <row r="10" spans="1:194" x14ac:dyDescent="0.2">
      <c r="A10" s="12">
        <v>1918</v>
      </c>
      <c r="B10" s="13"/>
      <c r="C10" s="15">
        <f t="shared" si="0"/>
        <v>230359.07118149198</v>
      </c>
      <c r="D10" s="15">
        <v>47647.551585416506</v>
      </c>
      <c r="E10" s="15">
        <v>1674.7046824291137</v>
      </c>
      <c r="F10" s="15">
        <v>40500.307486150399</v>
      </c>
      <c r="G10" s="15">
        <v>0</v>
      </c>
      <c r="H10" s="15">
        <v>2026.3720980784553</v>
      </c>
      <c r="I10" s="15">
        <v>85435.869197654567</v>
      </c>
      <c r="L10" s="15">
        <v>0</v>
      </c>
      <c r="M10" s="15">
        <v>17281.216981245849</v>
      </c>
      <c r="N10" s="15">
        <v>-6081.2874029060422</v>
      </c>
      <c r="O10" s="15">
        <v>-3034.9219331305212</v>
      </c>
      <c r="P10" s="15">
        <v>33608.787148763047</v>
      </c>
      <c r="Q10" s="15">
        <v>0</v>
      </c>
      <c r="R10" s="15">
        <v>6163.4009950382724</v>
      </c>
      <c r="S10" s="15">
        <v>2.6850354592584579E-2</v>
      </c>
      <c r="T10" s="15">
        <v>-6004.5776897507731</v>
      </c>
      <c r="U10" s="15">
        <v>8106.7260993725922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63049.913634829245</v>
      </c>
      <c r="AB10" s="15">
        <v>804.84767491042999</v>
      </c>
      <c r="AC10" s="15">
        <v>3044.441432232501</v>
      </c>
      <c r="AD10" s="15">
        <v>526.45464988652736</v>
      </c>
      <c r="AE10" s="15">
        <v>0</v>
      </c>
      <c r="AF10" s="15">
        <v>1087.3281015922314</v>
      </c>
      <c r="AG10" s="15">
        <v>1416.3371622362065</v>
      </c>
      <c r="AH10" s="15">
        <v>18401.790804198263</v>
      </c>
      <c r="AI10" s="15">
        <v>4980.5758263630023</v>
      </c>
      <c r="AJ10" s="15">
        <v>3140.4489623116756</v>
      </c>
      <c r="AK10" s="15">
        <v>1840.126864051326</v>
      </c>
      <c r="AL10" s="15">
        <f t="shared" si="1"/>
        <v>6918.6985224080281</v>
      </c>
      <c r="AM10" s="15">
        <v>6918.6985224080281</v>
      </c>
      <c r="AN10" s="15">
        <v>0</v>
      </c>
      <c r="AO10" s="15">
        <v>2669.7893692146945</v>
      </c>
      <c r="AP10" s="15">
        <v>3952.5614031464656</v>
      </c>
      <c r="AQ10" s="15"/>
      <c r="AR10" s="15"/>
      <c r="AS10" s="15">
        <v>330.16152849413464</v>
      </c>
      <c r="AT10" s="15">
        <v>24.03002749014334</v>
      </c>
      <c r="AU10" s="15">
        <f t="shared" si="2"/>
        <v>306.13150100399127</v>
      </c>
      <c r="AV10" s="15">
        <v>-604.73493975903602</v>
      </c>
      <c r="AW10" s="15">
        <v>-371.71555555555545</v>
      </c>
      <c r="AX10" s="15">
        <v>44648.122830630986</v>
      </c>
      <c r="AY10" s="15">
        <v>34036.30902187094</v>
      </c>
      <c r="AZ10" s="15">
        <v>9133.3242966975013</v>
      </c>
      <c r="BA10" s="15"/>
      <c r="BB10" s="15"/>
      <c r="BC10" s="15">
        <v>1478.4895120625476</v>
      </c>
      <c r="BD10" s="15">
        <v>0</v>
      </c>
      <c r="BE10" s="15">
        <f t="shared" si="3"/>
        <v>2004.9441619490749</v>
      </c>
      <c r="BF10" s="15">
        <v>33435.13860886405</v>
      </c>
      <c r="BG10" s="15">
        <v>601.17041300689061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62562.649485355621</v>
      </c>
      <c r="BP10" s="15">
        <v>478.39998362811241</v>
      </c>
      <c r="BQ10" s="15">
        <v>8.864165845508559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371.17203593742306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73.835297471422848</v>
      </c>
      <c r="CG10" s="15">
        <v>73.835297471422848</v>
      </c>
      <c r="CH10" s="15">
        <v>14219.950359661492</v>
      </c>
      <c r="CI10" s="15"/>
      <c r="CJ10" s="15">
        <v>0</v>
      </c>
      <c r="CK10" s="15">
        <v>402.32668747722965</v>
      </c>
      <c r="CL10" s="15">
        <v>6623.9738172676962</v>
      </c>
      <c r="CM10" s="15">
        <v>14664.957693070339</v>
      </c>
      <c r="CN10" s="15">
        <v>-8039.8615370046364</v>
      </c>
      <c r="CO10" s="15">
        <v>0</v>
      </c>
      <c r="CP10" s="15">
        <v>478.39998362811241</v>
      </c>
      <c r="CQ10" s="15">
        <v>0</v>
      </c>
      <c r="CR10" s="15">
        <v>478.39998362811241</v>
      </c>
      <c r="CS10" s="15">
        <v>454.47998444670679</v>
      </c>
      <c r="CT10" s="15">
        <v>23.91999918140564</v>
      </c>
      <c r="CU10" s="15">
        <v>0</v>
      </c>
      <c r="CV10" s="15">
        <v>957.47978183351631</v>
      </c>
      <c r="CW10" s="15">
        <v>795</v>
      </c>
      <c r="CX10" s="15">
        <v>365.85057305659961</v>
      </c>
      <c r="CY10" s="15">
        <v>0</v>
      </c>
      <c r="CZ10" s="15">
        <v>149.66614352315437</v>
      </c>
      <c r="DA10" s="19">
        <v>0</v>
      </c>
      <c r="DB10" s="19">
        <v>0</v>
      </c>
      <c r="DC10" s="19">
        <v>0</v>
      </c>
      <c r="DD10" s="19">
        <v>1.3345845928014244E-2</v>
      </c>
      <c r="DE10" s="19">
        <v>0.13378450228259053</v>
      </c>
      <c r="DF10" s="19">
        <v>0.35715655551439252</v>
      </c>
      <c r="DG10" s="19">
        <v>0.49571309627500271</v>
      </c>
      <c r="DH10" s="15">
        <v>0</v>
      </c>
      <c r="DI10" s="15">
        <v>70603.633361158252</v>
      </c>
      <c r="DJ10" s="15">
        <v>56383.683001496764</v>
      </c>
      <c r="DK10" s="15">
        <v>62647.586947352014</v>
      </c>
      <c r="DL10" s="18">
        <v>0.16529573562508931</v>
      </c>
      <c r="DM10" s="15">
        <v>46568.457916190804</v>
      </c>
      <c r="DN10" s="15">
        <v>32248.879263012761</v>
      </c>
      <c r="DO10" s="15">
        <v>8559.2646141530749</v>
      </c>
      <c r="DP10" s="15">
        <v>1573.9891605156915</v>
      </c>
      <c r="DQ10" s="15">
        <v>3085.9362499999997</v>
      </c>
      <c r="DR10" s="15">
        <v>1100.3886285092742</v>
      </c>
      <c r="DS10" s="15">
        <v>46912.265562543216</v>
      </c>
      <c r="DT10" s="18">
        <f t="shared" si="4"/>
        <v>0.20684035293698785</v>
      </c>
      <c r="DU10" s="18">
        <f t="shared" si="5"/>
        <v>0.19188037197733457</v>
      </c>
      <c r="DV10" s="18">
        <f t="shared" si="6"/>
        <v>3.5191694678199069E-2</v>
      </c>
      <c r="DW10" s="18">
        <f t="shared" si="7"/>
        <v>-2.6066165569056204E-2</v>
      </c>
      <c r="DX10" s="18">
        <f t="shared" si="8"/>
        <v>7.5018608525429298E-2</v>
      </c>
      <c r="DY10" s="18">
        <f t="shared" si="9"/>
        <v>0.14589738956832241</v>
      </c>
      <c r="DZ10" s="18">
        <f t="shared" si="10"/>
        <v>-2.6399166187446577E-2</v>
      </c>
      <c r="EA10" s="18">
        <f t="shared" si="11"/>
        <v>0.37088128876132942</v>
      </c>
      <c r="EB10" s="18">
        <f t="shared" si="12"/>
        <v>2.6755625308900213E-2</v>
      </c>
      <c r="EC10" s="18">
        <f t="shared" si="13"/>
        <v>0.56190507556047964</v>
      </c>
      <c r="ED10" s="18">
        <f t="shared" si="14"/>
        <v>0.15078195687306842</v>
      </c>
      <c r="EE10" s="18">
        <f t="shared" si="15"/>
        <v>5.0128809669091591E-2</v>
      </c>
      <c r="EF10" s="18">
        <f t="shared" si="16"/>
        <v>2.9372669462875527E-2</v>
      </c>
      <c r="EG10" s="18">
        <f t="shared" si="17"/>
        <v>0.11043838812534611</v>
      </c>
      <c r="EH10" s="18">
        <f t="shared" si="18"/>
        <v>3.6193934870037414E-2</v>
      </c>
      <c r="EI10" s="18">
        <f t="shared" si="19"/>
        <v>6.3091997565175695E-2</v>
      </c>
      <c r="EJ10" s="18">
        <f t="shared" si="20"/>
        <v>5.2701395948673473E-3</v>
      </c>
      <c r="EK10" s="18">
        <f t="shared" si="21"/>
        <v>-9.6529646108675371E-3</v>
      </c>
      <c r="EL10" s="18">
        <f t="shared" si="22"/>
        <v>-5.9334377215189311E-3</v>
      </c>
      <c r="EM10" s="6">
        <v>12.883262124027425</v>
      </c>
      <c r="EN10" s="6">
        <v>13.183224809300807</v>
      </c>
      <c r="EO10" s="6">
        <v>15.295422127245885</v>
      </c>
      <c r="EP10" s="6">
        <v>12.778042507107081</v>
      </c>
      <c r="EQ10" s="14">
        <v>60477.1</v>
      </c>
      <c r="ER10" s="14"/>
      <c r="ES10" s="15">
        <v>103208</v>
      </c>
      <c r="ET10" s="15">
        <v>40451.066003008054</v>
      </c>
      <c r="EU10" s="14">
        <v>0</v>
      </c>
      <c r="EX10" s="16"/>
      <c r="EY10" s="16"/>
      <c r="FA10" s="17"/>
      <c r="FB10" s="17"/>
      <c r="FC10" s="17"/>
      <c r="GJ10" s="6">
        <v>0.42733285815136896</v>
      </c>
    </row>
    <row r="11" spans="1:194" x14ac:dyDescent="0.2">
      <c r="A11" s="12">
        <v>1919</v>
      </c>
      <c r="B11" s="13"/>
      <c r="C11" s="15">
        <f t="shared" si="0"/>
        <v>264072.28311552561</v>
      </c>
      <c r="D11" s="15">
        <v>57915.911104254359</v>
      </c>
      <c r="E11" s="15">
        <v>1843.8667715633674</v>
      </c>
      <c r="F11" s="15">
        <v>46881.912421399655</v>
      </c>
      <c r="G11" s="15">
        <v>0</v>
      </c>
      <c r="H11" s="15">
        <v>2345.6661228502658</v>
      </c>
      <c r="I11" s="15">
        <v>97474.615042550722</v>
      </c>
      <c r="L11" s="15">
        <v>0</v>
      </c>
      <c r="M11" s="15">
        <v>18580.090128074455</v>
      </c>
      <c r="N11" s="15">
        <v>-6494.1163127638947</v>
      </c>
      <c r="O11" s="15">
        <v>-3240.9479651446036</v>
      </c>
      <c r="P11" s="15">
        <v>36098.326937560312</v>
      </c>
      <c r="Q11" s="15">
        <v>0</v>
      </c>
      <c r="R11" s="15">
        <v>6606.4427767523584</v>
      </c>
      <c r="S11" s="15">
        <v>2.6776557624411786E-2</v>
      </c>
      <c r="T11" s="15">
        <v>-6453.1955631229575</v>
      </c>
      <c r="U11" s="15">
        <v>9272.7636864069318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69884.173922103524</v>
      </c>
      <c r="AB11" s="15">
        <v>808.50000000000011</v>
      </c>
      <c r="AC11" s="15">
        <v>3460.4815515106302</v>
      </c>
      <c r="AD11" s="15">
        <v>634.89623505245697</v>
      </c>
      <c r="AE11" s="15">
        <v>0</v>
      </c>
      <c r="AF11" s="15">
        <v>1164.9943945631055</v>
      </c>
      <c r="AG11" s="15">
        <v>1517.5041023959357</v>
      </c>
      <c r="AH11" s="15">
        <v>21277.418109079656</v>
      </c>
      <c r="AI11" s="15">
        <v>5321.5949109623461</v>
      </c>
      <c r="AJ11" s="15">
        <v>3355.4749086469883</v>
      </c>
      <c r="AK11" s="15">
        <v>1966.1200023153569</v>
      </c>
      <c r="AL11" s="15">
        <f t="shared" si="1"/>
        <v>8088.5311297997814</v>
      </c>
      <c r="AM11" s="15">
        <v>8088.5311297997814</v>
      </c>
      <c r="AN11" s="15">
        <v>0</v>
      </c>
      <c r="AO11" s="15">
        <v>3470.5288640471863</v>
      </c>
      <c r="AP11" s="15">
        <v>4411.3112590283126</v>
      </c>
      <c r="AQ11" s="15"/>
      <c r="AR11" s="15"/>
      <c r="AS11" s="15">
        <v>394.4828766331247</v>
      </c>
      <c r="AT11" s="15">
        <v>24.705530830203518</v>
      </c>
      <c r="AU11" s="15">
        <f t="shared" si="2"/>
        <v>369.77734580292116</v>
      </c>
      <c r="AV11" s="15">
        <v>-644.43975903614444</v>
      </c>
      <c r="AW11" s="15">
        <v>-399.48740740740732</v>
      </c>
      <c r="AX11" s="15">
        <v>48606.755813023869</v>
      </c>
      <c r="AY11" s="15">
        <v>36565.704830122195</v>
      </c>
      <c r="AZ11" s="15">
        <v>10381.444654531888</v>
      </c>
      <c r="BA11" s="15"/>
      <c r="BB11" s="15"/>
      <c r="BC11" s="15">
        <v>1659.6063283697956</v>
      </c>
      <c r="BD11" s="15">
        <v>0</v>
      </c>
      <c r="BE11" s="15">
        <f t="shared" si="3"/>
        <v>2294.5025634222525</v>
      </c>
      <c r="BF11" s="15">
        <v>35919.858658597324</v>
      </c>
      <c r="BG11" s="15">
        <v>645.84617152486601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69358.544504849953</v>
      </c>
      <c r="BP11" s="15">
        <v>513.95210276297189</v>
      </c>
      <c r="BQ11" s="15">
        <v>11.677314490595947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409.73245672658061</v>
      </c>
      <c r="BZ11" s="15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81.505918811201511</v>
      </c>
      <c r="CG11" s="15">
        <v>81.505918811201511</v>
      </c>
      <c r="CH11" s="15">
        <v>7896.2977738236286</v>
      </c>
      <c r="CI11" s="15"/>
      <c r="CJ11" s="15">
        <v>0</v>
      </c>
      <c r="CK11" s="15">
        <v>728.23752969121142</v>
      </c>
      <c r="CL11" s="15">
        <v>7482.5739169459894</v>
      </c>
      <c r="CM11" s="15">
        <v>8387.5361493614109</v>
      </c>
      <c r="CN11" s="15">
        <v>-903.72329578102585</v>
      </c>
      <c r="CO11" s="15">
        <v>0</v>
      </c>
      <c r="CP11" s="15">
        <v>513.95210276297189</v>
      </c>
      <c r="CQ11" s="15">
        <v>0</v>
      </c>
      <c r="CR11" s="15">
        <v>513.95210276297189</v>
      </c>
      <c r="CS11" s="15">
        <v>488.25449762482327</v>
      </c>
      <c r="CT11" s="15">
        <v>25.697605138148617</v>
      </c>
      <c r="CU11" s="15">
        <v>0</v>
      </c>
      <c r="CV11" s="15">
        <v>-2430.3573626344105</v>
      </c>
      <c r="CW11" s="15">
        <v>1128</v>
      </c>
      <c r="CX11" s="15">
        <v>403.85815627171905</v>
      </c>
      <c r="CY11" s="15">
        <v>0</v>
      </c>
      <c r="CZ11" s="15">
        <v>165.21470029297598</v>
      </c>
      <c r="DA11" s="19">
        <v>0</v>
      </c>
      <c r="DB11" s="19">
        <v>0</v>
      </c>
      <c r="DC11" s="19">
        <v>0</v>
      </c>
      <c r="DD11" s="19">
        <v>1.0359841210909604E-2</v>
      </c>
      <c r="DE11" s="19">
        <v>0.10732389104001738</v>
      </c>
      <c r="DF11" s="19">
        <v>0.35834193712358187</v>
      </c>
      <c r="DG11" s="19">
        <v>0.52397433062549115</v>
      </c>
      <c r="DH11" s="15">
        <v>0</v>
      </c>
      <c r="DI11" s="15">
        <v>70263.506737265372</v>
      </c>
      <c r="DJ11" s="15">
        <v>62367.20896344175</v>
      </c>
      <c r="DK11" s="15">
        <v>69155.936392412317</v>
      </c>
      <c r="DL11" s="18">
        <v>0.14615856092964635</v>
      </c>
      <c r="DM11" s="15">
        <v>53163.650809030129</v>
      </c>
      <c r="DN11" s="15">
        <v>38088.458579800172</v>
      </c>
      <c r="DO11" s="15">
        <v>9771.4585255938728</v>
      </c>
      <c r="DP11" s="15">
        <v>1558.8934708062343</v>
      </c>
      <c r="DQ11" s="15">
        <v>2673.9359293256898</v>
      </c>
      <c r="DR11" s="15">
        <v>1070.9043035041661</v>
      </c>
      <c r="DS11" s="15">
        <v>54237.824286032417</v>
      </c>
      <c r="DT11" s="18">
        <f t="shared" si="4"/>
        <v>0.2193184018442309</v>
      </c>
      <c r="DU11" s="18">
        <f t="shared" si="5"/>
        <v>0.19339949165914808</v>
      </c>
      <c r="DV11" s="18">
        <f t="shared" si="6"/>
        <v>3.5114490536480532E-2</v>
      </c>
      <c r="DW11" s="18">
        <f t="shared" si="7"/>
        <v>-2.4437231681371994E-2</v>
      </c>
      <c r="DX11" s="18">
        <f t="shared" si="8"/>
        <v>7.0359864764550431E-2</v>
      </c>
      <c r="DY11" s="18">
        <f t="shared" si="9"/>
        <v>0.13669865883564961</v>
      </c>
      <c r="DZ11" s="18">
        <f t="shared" si="10"/>
        <v>-2.4592192092809932E-2</v>
      </c>
      <c r="EA11" s="18">
        <f t="shared" si="11"/>
        <v>0.36912096147518747</v>
      </c>
      <c r="EB11" s="18">
        <f t="shared" si="12"/>
        <v>2.5017554658934765E-2</v>
      </c>
      <c r="EC11" s="18">
        <f t="shared" si="13"/>
        <v>0.54743415571199272</v>
      </c>
      <c r="ED11" s="18">
        <f t="shared" si="14"/>
        <v>0.15542315992341429</v>
      </c>
      <c r="EE11" s="18">
        <f t="shared" si="15"/>
        <v>4.8520417533022456E-2</v>
      </c>
      <c r="EF11" s="18">
        <f t="shared" si="16"/>
        <v>2.8430241926867706E-2</v>
      </c>
      <c r="EG11" s="18">
        <f t="shared" si="17"/>
        <v>0.11696076362704334</v>
      </c>
      <c r="EH11" s="18">
        <f t="shared" si="18"/>
        <v>3.9653737298781695E-2</v>
      </c>
      <c r="EI11" s="18">
        <f t="shared" si="19"/>
        <v>6.3787889936117115E-2</v>
      </c>
      <c r="EJ11" s="18">
        <f t="shared" si="20"/>
        <v>5.7042518287180157E-3</v>
      </c>
      <c r="EK11" s="18">
        <f t="shared" si="21"/>
        <v>-9.318646997697964E-3</v>
      </c>
      <c r="EL11" s="18">
        <f t="shared" si="22"/>
        <v>-5.7766177171051716E-3</v>
      </c>
      <c r="EM11" s="6">
        <v>11.292944803398955</v>
      </c>
      <c r="EN11" s="6">
        <v>11.555879921481663</v>
      </c>
      <c r="EO11" s="6">
        <v>13.317056716965048</v>
      </c>
      <c r="EP11" s="6">
        <v>11.200713556787885</v>
      </c>
      <c r="EQ11" s="14">
        <v>61757.5</v>
      </c>
      <c r="ER11" s="14"/>
      <c r="ES11" s="15">
        <v>104514</v>
      </c>
      <c r="ET11" s="15">
        <v>41052.355021208234</v>
      </c>
      <c r="EU11" s="14">
        <v>0</v>
      </c>
      <c r="EX11" s="16"/>
      <c r="EY11" s="16"/>
      <c r="FA11" s="17"/>
      <c r="FB11" s="17"/>
      <c r="FC11" s="17"/>
      <c r="GJ11" s="6">
        <v>0.32754011590537413</v>
      </c>
    </row>
    <row r="12" spans="1:194" x14ac:dyDescent="0.2">
      <c r="A12" s="12">
        <v>1920</v>
      </c>
      <c r="B12" s="13"/>
      <c r="C12" s="15">
        <f t="shared" si="0"/>
        <v>271821.4545994096</v>
      </c>
      <c r="D12" s="15">
        <v>57050.471273489507</v>
      </c>
      <c r="E12" s="15">
        <v>2013.0288606976214</v>
      </c>
      <c r="F12" s="15">
        <v>50587.589496487941</v>
      </c>
      <c r="G12" s="15">
        <v>0</v>
      </c>
      <c r="H12" s="15">
        <v>2531.0741134443056</v>
      </c>
      <c r="I12" s="15">
        <v>98010.926212266</v>
      </c>
      <c r="L12" s="15">
        <v>0</v>
      </c>
      <c r="M12" s="15">
        <v>19878.963274903068</v>
      </c>
      <c r="N12" s="15">
        <v>-6906.9452226217463</v>
      </c>
      <c r="O12" s="15">
        <v>-3446.973997158686</v>
      </c>
      <c r="P12" s="15">
        <v>38587.866726357577</v>
      </c>
      <c r="Q12" s="15">
        <v>0</v>
      </c>
      <c r="R12" s="15">
        <v>7049.4845584664454</v>
      </c>
      <c r="S12" s="15">
        <v>2.6712036551517063E-2</v>
      </c>
      <c r="T12" s="15">
        <v>-6901.8134364951429</v>
      </c>
      <c r="U12" s="15">
        <v>9920.808742413974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80682.33334237519</v>
      </c>
      <c r="AB12" s="15">
        <v>892.4</v>
      </c>
      <c r="AC12" s="15">
        <v>3935.3093672308773</v>
      </c>
      <c r="AD12" s="15">
        <v>766.25868054903856</v>
      </c>
      <c r="AE12" s="15">
        <v>0</v>
      </c>
      <c r="AF12" s="15">
        <v>1242.6606875339792</v>
      </c>
      <c r="AG12" s="15">
        <v>1618.6710425556646</v>
      </c>
      <c r="AH12" s="15">
        <v>23547.522106293836</v>
      </c>
      <c r="AI12" s="15">
        <v>5726.8739958654778</v>
      </c>
      <c r="AJ12" s="15">
        <v>3611.0193127485682</v>
      </c>
      <c r="AK12" s="15">
        <v>2115.8546831169087</v>
      </c>
      <c r="AL12" s="15">
        <f t="shared" si="1"/>
        <v>8834.7045304165658</v>
      </c>
      <c r="AM12" s="15">
        <v>8834.7045304165658</v>
      </c>
      <c r="AN12" s="15">
        <v>0</v>
      </c>
      <c r="AO12" s="15">
        <v>3930.2084542527077</v>
      </c>
      <c r="AP12" s="15">
        <v>4957.1950421189067</v>
      </c>
      <c r="AQ12" s="15"/>
      <c r="AR12" s="15"/>
      <c r="AS12" s="15">
        <v>443.68524066365245</v>
      </c>
      <c r="AT12" s="15">
        <v>29.16064709337703</v>
      </c>
      <c r="AU12" s="15">
        <f t="shared" si="2"/>
        <v>414.52459357027544</v>
      </c>
      <c r="AV12" s="15">
        <v>-684.14457831325285</v>
      </c>
      <c r="AW12" s="15">
        <v>-427.25925925925924</v>
      </c>
      <c r="AX12" s="15">
        <v>57134.811236081332</v>
      </c>
      <c r="AY12" s="15">
        <v>43212.493201057187</v>
      </c>
      <c r="AZ12" s="15">
        <v>11805.928101692631</v>
      </c>
      <c r="BA12" s="15"/>
      <c r="BB12" s="15"/>
      <c r="BC12" s="15">
        <v>2116.3899333315271</v>
      </c>
      <c r="BD12" s="15">
        <v>0</v>
      </c>
      <c r="BE12" s="15">
        <f t="shared" si="3"/>
        <v>2882.6486138805658</v>
      </c>
      <c r="BF12" s="15">
        <v>42449.247328302765</v>
      </c>
      <c r="BG12" s="15">
        <v>763.24587275441763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80060.754838259774</v>
      </c>
      <c r="BP12" s="15">
        <v>607.37655268765661</v>
      </c>
      <c r="BQ12" s="15">
        <v>14.201951427758749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472.87415637878098</v>
      </c>
      <c r="BZ12" s="15">
        <v>0</v>
      </c>
      <c r="CA12" s="15">
        <v>0</v>
      </c>
      <c r="CB12" s="15">
        <v>0</v>
      </c>
      <c r="CC12" s="15">
        <v>0</v>
      </c>
      <c r="CD12" s="15">
        <v>0</v>
      </c>
      <c r="CE12" s="15">
        <v>0</v>
      </c>
      <c r="CF12" s="15">
        <v>94.066364440940305</v>
      </c>
      <c r="CG12" s="15">
        <v>94.066364440940305</v>
      </c>
      <c r="CH12" s="15">
        <v>5614.1528580009253</v>
      </c>
      <c r="CI12" s="15"/>
      <c r="CJ12" s="15">
        <v>0</v>
      </c>
      <c r="CK12" s="15">
        <v>869.1417260490897</v>
      </c>
      <c r="CL12" s="15">
        <v>8563.1500056074037</v>
      </c>
      <c r="CM12" s="15">
        <v>6181.0933788206466</v>
      </c>
      <c r="CN12" s="15">
        <v>2383.4864893865556</v>
      </c>
      <c r="CO12" s="15">
        <v>0</v>
      </c>
      <c r="CP12" s="15">
        <v>607.37655268765661</v>
      </c>
      <c r="CQ12" s="15">
        <v>0</v>
      </c>
      <c r="CR12" s="15">
        <v>607.37655268765661</v>
      </c>
      <c r="CS12" s="15">
        <v>577.0077250532737</v>
      </c>
      <c r="CT12" s="15">
        <v>30.368827634382857</v>
      </c>
      <c r="CU12" s="15">
        <v>0</v>
      </c>
      <c r="CV12" s="15">
        <v>1092.0446747425849</v>
      </c>
      <c r="CW12" s="15">
        <v>1270</v>
      </c>
      <c r="CX12" s="15">
        <v>466.09459858123563</v>
      </c>
      <c r="CY12" s="15">
        <v>0</v>
      </c>
      <c r="CZ12" s="15">
        <v>190.67506305596001</v>
      </c>
      <c r="DA12" s="19">
        <v>0</v>
      </c>
      <c r="DB12" s="19">
        <v>0</v>
      </c>
      <c r="DC12" s="19">
        <v>8.4157481054492056E-4</v>
      </c>
      <c r="DD12" s="19">
        <v>1.4464233291906048E-2</v>
      </c>
      <c r="DE12" s="19">
        <v>0.13299272725562894</v>
      </c>
      <c r="DF12" s="19">
        <v>0.34390462725433923</v>
      </c>
      <c r="DG12" s="19">
        <v>0.50779683738758086</v>
      </c>
      <c r="DH12" s="15">
        <v>0</v>
      </c>
      <c r="DI12" s="15">
        <v>77678.698211472991</v>
      </c>
      <c r="DJ12" s="15">
        <v>72064.545353472073</v>
      </c>
      <c r="DK12" s="15">
        <v>79813.19161632609</v>
      </c>
      <c r="DL12" s="18">
        <v>8.4181662289054299E-2</v>
      </c>
      <c r="DM12" s="15">
        <v>56062.049220036817</v>
      </c>
      <c r="DN12" s="15">
        <v>41078.72043594456</v>
      </c>
      <c r="DO12" s="15">
        <v>9127.2041531530431</v>
      </c>
      <c r="DP12" s="15">
        <v>1709.3009029999998</v>
      </c>
      <c r="DQ12" s="15">
        <v>3099.4021289392126</v>
      </c>
      <c r="DR12" s="15">
        <v>1047.421599</v>
      </c>
      <c r="DS12" s="15">
        <v>57199.787188285401</v>
      </c>
      <c r="DT12" s="18">
        <f t="shared" si="4"/>
        <v>0.20988214987505782</v>
      </c>
      <c r="DU12" s="18">
        <f t="shared" si="5"/>
        <v>0.20282318241537958</v>
      </c>
      <c r="DV12" s="18">
        <f t="shared" si="6"/>
        <v>3.6497519141873956E-2</v>
      </c>
      <c r="DW12" s="18">
        <f t="shared" si="7"/>
        <v>-2.5390981174265755E-2</v>
      </c>
      <c r="DX12" s="18">
        <f t="shared" si="8"/>
        <v>7.313242916825391E-2</v>
      </c>
      <c r="DY12" s="18">
        <f t="shared" si="9"/>
        <v>0.14196034225195919</v>
      </c>
      <c r="DZ12" s="18">
        <f t="shared" si="10"/>
        <v>-2.5409860427686594E-2</v>
      </c>
      <c r="EA12" s="18">
        <f t="shared" si="11"/>
        <v>0.3605709724300728</v>
      </c>
      <c r="EB12" s="18">
        <f t="shared" si="12"/>
        <v>2.5934246319354943E-2</v>
      </c>
      <c r="EC12" s="18">
        <f t="shared" si="13"/>
        <v>0.56224722227935042</v>
      </c>
      <c r="ED12" s="18">
        <f t="shared" si="14"/>
        <v>0.15360951868067663</v>
      </c>
      <c r="EE12" s="18">
        <f t="shared" si="15"/>
        <v>4.5243389465080865E-2</v>
      </c>
      <c r="EF12" s="18">
        <f t="shared" si="16"/>
        <v>2.6510087371122027E-2</v>
      </c>
      <c r="EG12" s="18">
        <f t="shared" si="17"/>
        <v>0.11069228471511712</v>
      </c>
      <c r="EH12" s="18">
        <f t="shared" si="18"/>
        <v>3.8352892124883589E-2</v>
      </c>
      <c r="EI12" s="18">
        <f t="shared" si="19"/>
        <v>6.2109971318386595E-2</v>
      </c>
      <c r="EJ12" s="18">
        <f t="shared" si="20"/>
        <v>5.5590464643553352E-3</v>
      </c>
      <c r="EK12" s="18">
        <f t="shared" si="21"/>
        <v>-8.5718233346943166E-3</v>
      </c>
      <c r="EL12" s="18">
        <f t="shared" si="22"/>
        <v>-5.3532411197532133E-3</v>
      </c>
      <c r="EM12" s="6">
        <v>9.7833645822392548</v>
      </c>
      <c r="EN12" s="6">
        <v>10.01115194562945</v>
      </c>
      <c r="EO12" s="6">
        <v>11.497058965646488</v>
      </c>
      <c r="EP12" s="6">
        <v>9.7034623134174911</v>
      </c>
      <c r="EQ12" s="14">
        <v>63117.1</v>
      </c>
      <c r="ER12" s="14"/>
      <c r="ES12" s="15">
        <v>106461</v>
      </c>
      <c r="ET12" s="15">
        <v>41909</v>
      </c>
      <c r="EU12" s="14">
        <v>0</v>
      </c>
      <c r="EX12" s="16"/>
      <c r="EY12" s="16"/>
      <c r="FA12" s="17"/>
      <c r="FB12" s="17"/>
      <c r="FC12" s="17"/>
      <c r="GJ12" s="6">
        <v>0.33397976255469347</v>
      </c>
    </row>
    <row r="13" spans="1:194" x14ac:dyDescent="0.2">
      <c r="A13" s="12">
        <v>1921</v>
      </c>
      <c r="B13" s="13"/>
      <c r="C13" s="15">
        <f t="shared" si="0"/>
        <v>263162.7786311357</v>
      </c>
      <c r="D13" s="15">
        <v>54326.548220591882</v>
      </c>
      <c r="E13" s="15">
        <v>2182.1909498318751</v>
      </c>
      <c r="F13" s="15">
        <v>52970.278156843204</v>
      </c>
      <c r="G13" s="15">
        <v>0</v>
      </c>
      <c r="H13" s="15">
        <v>2650.2883643830896</v>
      </c>
      <c r="I13" s="15">
        <v>85474.468529643185</v>
      </c>
      <c r="L13" s="15">
        <v>0</v>
      </c>
      <c r="M13" s="15">
        <v>21177.836421731681</v>
      </c>
      <c r="N13" s="15">
        <v>-7319.774132479597</v>
      </c>
      <c r="O13" s="15">
        <v>-3653.0000291727688</v>
      </c>
      <c r="P13" s="15">
        <v>41077.406515154842</v>
      </c>
      <c r="Q13" s="15">
        <v>0</v>
      </c>
      <c r="R13" s="15">
        <v>7492.5263401805314</v>
      </c>
      <c r="S13" s="15">
        <v>2.6655145890527622E-2</v>
      </c>
      <c r="T13" s="15">
        <v>-7350.4313098673265</v>
      </c>
      <c r="U13" s="15">
        <v>10481.440575122311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64741.12370186943</v>
      </c>
      <c r="AB13" s="15">
        <v>526.40000000000009</v>
      </c>
      <c r="AC13" s="15">
        <v>3114.3129672747446</v>
      </c>
      <c r="AD13" s="15">
        <v>409.05262304726722</v>
      </c>
      <c r="AE13" s="15">
        <v>0</v>
      </c>
      <c r="AF13" s="15">
        <v>1320.3269805048528</v>
      </c>
      <c r="AG13" s="15">
        <v>1719.8379827153938</v>
      </c>
      <c r="AH13" s="15">
        <v>19264.130054323581</v>
      </c>
      <c r="AI13" s="15">
        <v>6003.5220306399688</v>
      </c>
      <c r="AJ13" s="15">
        <v>3785.4567802266097</v>
      </c>
      <c r="AK13" s="15">
        <v>2218.0652504133586</v>
      </c>
      <c r="AL13" s="15">
        <f t="shared" si="1"/>
        <v>5240.3838740391975</v>
      </c>
      <c r="AM13" s="15">
        <v>5240.3838740391975</v>
      </c>
      <c r="AN13" s="15">
        <v>0</v>
      </c>
      <c r="AO13" s="15">
        <v>4161.9627044516665</v>
      </c>
      <c r="AP13" s="15">
        <v>4164.323466077949</v>
      </c>
      <c r="AQ13" s="15"/>
      <c r="AR13" s="15"/>
      <c r="AS13" s="15">
        <v>463.76586476899735</v>
      </c>
      <c r="AT13" s="15">
        <v>19.264614902321554</v>
      </c>
      <c r="AU13" s="15">
        <f t="shared" si="2"/>
        <v>444.50124986667578</v>
      </c>
      <c r="AV13" s="15">
        <v>-723.84939759036115</v>
      </c>
      <c r="AW13" s="15">
        <v>-455.03111111111104</v>
      </c>
      <c r="AX13" s="15">
        <v>45476.993647545853</v>
      </c>
      <c r="AY13" s="15">
        <v>34987.449496303678</v>
      </c>
      <c r="AZ13" s="15">
        <v>9342.9389018242327</v>
      </c>
      <c r="BA13" s="15"/>
      <c r="BB13" s="15"/>
      <c r="BC13" s="15">
        <v>1146.6052494179444</v>
      </c>
      <c r="BD13" s="15">
        <v>0</v>
      </c>
      <c r="BE13" s="15">
        <f t="shared" si="3"/>
        <v>1555.6578724652115</v>
      </c>
      <c r="BF13" s="15">
        <v>34369.479449955958</v>
      </c>
      <c r="BG13" s="15">
        <v>617.97004634771474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64233.525703990141</v>
      </c>
      <c r="BP13" s="15">
        <v>491.7688124016546</v>
      </c>
      <c r="BQ13" s="15">
        <v>15.829185477623623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378.35189470529457</v>
      </c>
      <c r="BZ13" s="15">
        <v>0</v>
      </c>
      <c r="CA13" s="15">
        <v>0</v>
      </c>
      <c r="CB13" s="15">
        <v>0</v>
      </c>
      <c r="CC13" s="15">
        <v>0</v>
      </c>
      <c r="CD13" s="15">
        <v>0</v>
      </c>
      <c r="CE13" s="15">
        <v>0</v>
      </c>
      <c r="CF13" s="15">
        <v>75.263548946752138</v>
      </c>
      <c r="CG13" s="15">
        <v>75.263548946752138</v>
      </c>
      <c r="CH13" s="15">
        <v>4734.309033940398</v>
      </c>
      <c r="CI13" s="15"/>
      <c r="CJ13" s="15">
        <v>0</v>
      </c>
      <c r="CK13" s="15">
        <v>881.69754552652432</v>
      </c>
      <c r="CL13" s="15">
        <v>6722.7115783317013</v>
      </c>
      <c r="CM13" s="15">
        <v>5187.9244775924444</v>
      </c>
      <c r="CN13" s="15">
        <v>1535.9311497774711</v>
      </c>
      <c r="CO13" s="15">
        <v>0</v>
      </c>
      <c r="CP13" s="15">
        <v>491.7688124016546</v>
      </c>
      <c r="CQ13" s="15">
        <v>0</v>
      </c>
      <c r="CR13" s="15">
        <v>491.7688124016546</v>
      </c>
      <c r="CS13" s="15">
        <v>467.18037178157186</v>
      </c>
      <c r="CT13" s="15">
        <v>24.588440620082753</v>
      </c>
      <c r="CU13" s="15">
        <v>0</v>
      </c>
      <c r="CV13" s="15">
        <v>1237.382205773617</v>
      </c>
      <c r="CW13" s="15">
        <v>1075</v>
      </c>
      <c r="CX13" s="15">
        <v>372.92749478120425</v>
      </c>
      <c r="CY13" s="15">
        <v>0</v>
      </c>
      <c r="CZ13" s="15">
        <v>152.56124786503807</v>
      </c>
      <c r="DA13" s="19">
        <v>0</v>
      </c>
      <c r="DB13" s="19">
        <v>0</v>
      </c>
      <c r="DC13" s="19">
        <v>1.6831496210897301E-3</v>
      </c>
      <c r="DD13" s="19">
        <v>1.5582620655797963E-2</v>
      </c>
      <c r="DE13" s="19">
        <v>0.13220095222866746</v>
      </c>
      <c r="DF13" s="19">
        <v>0.33065269899428584</v>
      </c>
      <c r="DG13" s="19">
        <v>0.51988057850015901</v>
      </c>
      <c r="DH13" s="15">
        <v>0</v>
      </c>
      <c r="DI13" s="15">
        <v>62698.73860325088</v>
      </c>
      <c r="DJ13" s="15">
        <v>57964.42956931048</v>
      </c>
      <c r="DK13" s="15">
        <v>63859.426156342903</v>
      </c>
      <c r="DL13" s="18">
        <v>5.5530313095668263E-2</v>
      </c>
      <c r="DM13" s="15">
        <v>45161.887414010263</v>
      </c>
      <c r="DN13" s="15">
        <v>33180.277467199448</v>
      </c>
      <c r="DO13" s="15">
        <v>6636.3619468108327</v>
      </c>
      <c r="DP13" s="15">
        <v>1690.338</v>
      </c>
      <c r="DQ13" s="15">
        <v>2476.9519999999998</v>
      </c>
      <c r="DR13" s="15">
        <v>1177.9580000000001</v>
      </c>
      <c r="DS13" s="15">
        <v>45615.62560300617</v>
      </c>
      <c r="DT13" s="18">
        <f t="shared" si="4"/>
        <v>0.20643705201463591</v>
      </c>
      <c r="DU13" s="18">
        <f t="shared" si="5"/>
        <v>0.21964640201674523</v>
      </c>
      <c r="DV13" s="18">
        <f t="shared" si="6"/>
        <v>3.9828735012004526E-2</v>
      </c>
      <c r="DW13" s="18">
        <f t="shared" si="7"/>
        <v>-2.7931120609461717E-2</v>
      </c>
      <c r="DX13" s="18">
        <f t="shared" si="8"/>
        <v>8.0474284896557391E-2</v>
      </c>
      <c r="DY13" s="18">
        <f t="shared" si="9"/>
        <v>0.15609124789159995</v>
      </c>
      <c r="DZ13" s="18">
        <f t="shared" si="10"/>
        <v>-2.7814625497397636E-2</v>
      </c>
      <c r="EA13" s="18">
        <f t="shared" si="11"/>
        <v>0.32479695257150776</v>
      </c>
      <c r="EB13" s="18">
        <f t="shared" si="12"/>
        <v>2.8471071703808436E-2</v>
      </c>
      <c r="EC13" s="18">
        <f t="shared" si="13"/>
        <v>0.56205327613036193</v>
      </c>
      <c r="ED13" s="18">
        <f t="shared" si="14"/>
        <v>0.15008894600936526</v>
      </c>
      <c r="EE13" s="18">
        <f t="shared" si="15"/>
        <v>5.9277964242254864E-2</v>
      </c>
      <c r="EF13" s="18">
        <f t="shared" si="16"/>
        <v>3.4733560633367001E-2</v>
      </c>
      <c r="EG13" s="18">
        <f t="shared" si="17"/>
        <v>8.2061242786765798E-2</v>
      </c>
      <c r="EH13" s="18">
        <f t="shared" si="18"/>
        <v>5.1366968924748575E-2</v>
      </c>
      <c r="EI13" s="18">
        <f t="shared" si="19"/>
        <v>6.5210787454975008E-2</v>
      </c>
      <c r="EJ13" s="18">
        <f t="shared" si="20"/>
        <v>7.2622930189442884E-3</v>
      </c>
      <c r="EK13" s="18">
        <f t="shared" si="21"/>
        <v>-1.1335043879320298E-2</v>
      </c>
      <c r="EL13" s="18">
        <f t="shared" si="22"/>
        <v>-7.125512058268231E-3</v>
      </c>
      <c r="EM13" s="6">
        <v>11.241277735670986</v>
      </c>
      <c r="EN13" s="6">
        <v>11.503009882625211</v>
      </c>
      <c r="EO13" s="6">
        <v>12.869842125723681</v>
      </c>
      <c r="EP13" s="6">
        <v>11.149468462083627</v>
      </c>
      <c r="EQ13" s="14">
        <v>64360</v>
      </c>
      <c r="ER13" s="14"/>
      <c r="ES13" s="15">
        <v>108538</v>
      </c>
      <c r="ET13" s="15">
        <v>42835.194914792832</v>
      </c>
      <c r="EU13" s="14">
        <v>0</v>
      </c>
      <c r="EX13" s="16"/>
      <c r="EY13" s="16"/>
      <c r="FA13" s="17"/>
      <c r="FB13" s="17"/>
      <c r="FC13" s="17"/>
      <c r="GJ13" s="6">
        <v>0.51872508078018864</v>
      </c>
    </row>
    <row r="14" spans="1:194" x14ac:dyDescent="0.2">
      <c r="A14" s="12">
        <v>1922</v>
      </c>
      <c r="B14" s="13"/>
      <c r="C14" s="15">
        <f t="shared" si="0"/>
        <v>278290.37329590623</v>
      </c>
      <c r="D14" s="15">
        <v>65270.185716712389</v>
      </c>
      <c r="E14" s="15">
        <v>2351.3530389661296</v>
      </c>
      <c r="F14" s="15">
        <v>55998.00382982866</v>
      </c>
      <c r="G14" s="15">
        <v>0</v>
      </c>
      <c r="H14" s="15">
        <v>2801.7760741115057</v>
      </c>
      <c r="I14" s="15">
        <v>81721.92300580439</v>
      </c>
      <c r="L14" s="15">
        <v>0</v>
      </c>
      <c r="M14" s="15">
        <v>22476.709568560287</v>
      </c>
      <c r="N14" s="15">
        <v>-7732.6030423374496</v>
      </c>
      <c r="O14" s="15">
        <v>-3859.0260611868512</v>
      </c>
      <c r="P14" s="15">
        <v>43566.9463039521</v>
      </c>
      <c r="Q14" s="15">
        <v>0</v>
      </c>
      <c r="R14" s="15">
        <v>7935.5681218946183</v>
      </c>
      <c r="S14" s="15">
        <v>2.6604607626599237E-2</v>
      </c>
      <c r="T14" s="15">
        <v>-7799.0491832395101</v>
      </c>
      <c r="U14" s="15">
        <v>11699.559861653161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66222.548726224923</v>
      </c>
      <c r="AB14" s="15">
        <v>504.625</v>
      </c>
      <c r="AC14" s="15">
        <v>3290.9850655127229</v>
      </c>
      <c r="AD14" s="15">
        <v>366.17562378823158</v>
      </c>
      <c r="AE14" s="15">
        <v>0</v>
      </c>
      <c r="AF14" s="15">
        <v>1397.9932734757265</v>
      </c>
      <c r="AG14" s="15">
        <v>1821.0049228751229</v>
      </c>
      <c r="AH14" s="15">
        <v>18803.637864883229</v>
      </c>
      <c r="AI14" s="15">
        <v>6488.3029394430814</v>
      </c>
      <c r="AJ14" s="15">
        <v>4091.1302113870738</v>
      </c>
      <c r="AK14" s="15">
        <v>2397.1727280560062</v>
      </c>
      <c r="AL14" s="15">
        <f t="shared" si="1"/>
        <v>4146.4028967000504</v>
      </c>
      <c r="AM14" s="15">
        <v>4146.4028967000504</v>
      </c>
      <c r="AN14" s="15">
        <v>0</v>
      </c>
      <c r="AO14" s="15">
        <v>4279.9519620913461</v>
      </c>
      <c r="AP14" s="15">
        <v>4301.9412971550119</v>
      </c>
      <c r="AQ14" s="15"/>
      <c r="AR14" s="15"/>
      <c r="AS14" s="15">
        <v>467.22032553594289</v>
      </c>
      <c r="AT14" s="15">
        <v>13.411937877110681</v>
      </c>
      <c r="AU14" s="15">
        <f t="shared" si="2"/>
        <v>453.8083876588322</v>
      </c>
      <c r="AV14" s="15">
        <v>-763.55421686746979</v>
      </c>
      <c r="AW14" s="15">
        <v>-482.80296296296291</v>
      </c>
      <c r="AX14" s="15">
        <v>47418.910861341683</v>
      </c>
      <c r="AY14" s="15">
        <v>36431.804190447008</v>
      </c>
      <c r="AZ14" s="15">
        <v>9872.9551965381688</v>
      </c>
      <c r="BA14" s="15"/>
      <c r="BB14" s="15"/>
      <c r="BC14" s="15">
        <v>1114.1514743565119</v>
      </c>
      <c r="BD14" s="15">
        <v>0</v>
      </c>
      <c r="BE14" s="15">
        <f t="shared" si="3"/>
        <v>1480.3270981447436</v>
      </c>
      <c r="BF14" s="15">
        <v>35788.323055119326</v>
      </c>
      <c r="BG14" s="15">
        <v>643.48113532768275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65693.650521373027</v>
      </c>
      <c r="BP14" s="15">
        <v>512.07005192758265</v>
      </c>
      <c r="BQ14" s="15">
        <v>16.828152924323454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386.87275218774579</v>
      </c>
      <c r="BZ14" s="15">
        <v>0</v>
      </c>
      <c r="CA14" s="15">
        <v>0</v>
      </c>
      <c r="CB14" s="15">
        <v>0</v>
      </c>
      <c r="CC14" s="15">
        <v>0</v>
      </c>
      <c r="CD14" s="15">
        <v>0</v>
      </c>
      <c r="CE14" s="15">
        <v>0</v>
      </c>
      <c r="CF14" s="15">
        <v>76.958558230895676</v>
      </c>
      <c r="CG14" s="15">
        <v>76.958558230895676</v>
      </c>
      <c r="CH14" s="15">
        <v>4529.2742112844844</v>
      </c>
      <c r="CI14" s="15"/>
      <c r="CJ14" s="15">
        <v>0</v>
      </c>
      <c r="CK14" s="15">
        <v>924.94536817102164</v>
      </c>
      <c r="CL14" s="15">
        <v>6460.2735614230178</v>
      </c>
      <c r="CM14" s="15">
        <v>4993.1055217031262</v>
      </c>
      <c r="CN14" s="15">
        <v>1468.3378538697486</v>
      </c>
      <c r="CO14" s="15">
        <v>0</v>
      </c>
      <c r="CP14" s="15">
        <v>512.07005192758265</v>
      </c>
      <c r="CQ14" s="15">
        <v>0</v>
      </c>
      <c r="CR14" s="15">
        <v>512.07005192758265</v>
      </c>
      <c r="CS14" s="15">
        <v>486.46654933120351</v>
      </c>
      <c r="CT14" s="15">
        <v>25.603502596379158</v>
      </c>
      <c r="CU14" s="15">
        <v>0</v>
      </c>
      <c r="CV14" s="15">
        <v>639.0001502364164</v>
      </c>
      <c r="CW14" s="15">
        <v>719</v>
      </c>
      <c r="CX14" s="15">
        <v>381.32618943236582</v>
      </c>
      <c r="CY14" s="15">
        <v>0</v>
      </c>
      <c r="CZ14" s="15">
        <v>155.99707749505876</v>
      </c>
      <c r="DA14" s="19">
        <v>0</v>
      </c>
      <c r="DB14" s="19">
        <v>0</v>
      </c>
      <c r="DC14" s="19">
        <v>2.5247244316346507E-3</v>
      </c>
      <c r="DD14" s="19">
        <v>1.6701008019689656E-2</v>
      </c>
      <c r="DE14" s="19">
        <v>0.13140917720170597</v>
      </c>
      <c r="DF14" s="19">
        <v>0.31740077073423245</v>
      </c>
      <c r="DG14" s="19">
        <v>0.53196431961273727</v>
      </c>
      <c r="DH14" s="15">
        <v>0</v>
      </c>
      <c r="DI14" s="15">
        <v>64226.482481653147</v>
      </c>
      <c r="DJ14" s="15">
        <v>59697.208270368661</v>
      </c>
      <c r="DK14" s="15">
        <v>65297.603358053908</v>
      </c>
      <c r="DL14" s="18">
        <v>9.4424380026272889E-2</v>
      </c>
      <c r="DM14" s="15">
        <v>48546.747408196876</v>
      </c>
      <c r="DN14" s="15">
        <v>35104.995551073502</v>
      </c>
      <c r="DO14" s="15">
        <v>7431.6284220286143</v>
      </c>
      <c r="DP14" s="15">
        <v>1772.560761</v>
      </c>
      <c r="DQ14" s="15">
        <v>2754.7098240947571</v>
      </c>
      <c r="DR14" s="15">
        <v>1482.85285</v>
      </c>
      <c r="DS14" s="15">
        <v>49599.872927548247</v>
      </c>
      <c r="DT14" s="18">
        <f t="shared" si="4"/>
        <v>0.23453986188487586</v>
      </c>
      <c r="DU14" s="18">
        <f t="shared" si="5"/>
        <v>0.21973858534403662</v>
      </c>
      <c r="DV14" s="18">
        <f t="shared" si="6"/>
        <v>4.2040835703695059E-2</v>
      </c>
      <c r="DW14" s="18">
        <f t="shared" si="7"/>
        <v>-2.8024861553319989E-2</v>
      </c>
      <c r="DX14" s="18">
        <f t="shared" si="8"/>
        <v>8.0767111353366131E-2</v>
      </c>
      <c r="DY14" s="18">
        <f t="shared" si="9"/>
        <v>0.15655211421067503</v>
      </c>
      <c r="DZ14" s="18">
        <f t="shared" si="10"/>
        <v>-2.7786096050528383E-2</v>
      </c>
      <c r="EA14" s="18">
        <f t="shared" si="11"/>
        <v>0.29365702463199994</v>
      </c>
      <c r="EB14" s="18">
        <f t="shared" si="12"/>
        <v>2.851542447519996E-2</v>
      </c>
      <c r="EC14" s="18">
        <f t="shared" si="13"/>
        <v>0.57135940481894987</v>
      </c>
      <c r="ED14" s="18">
        <f t="shared" si="14"/>
        <v>0.15483739908706926</v>
      </c>
      <c r="EE14" s="18">
        <f t="shared" si="15"/>
        <v>6.2653604435582516E-2</v>
      </c>
      <c r="EF14" s="18">
        <f t="shared" si="16"/>
        <v>3.6711496360920193E-2</v>
      </c>
      <c r="EG14" s="18">
        <f t="shared" si="17"/>
        <v>6.350007785069231E-2</v>
      </c>
      <c r="EH14" s="18">
        <f t="shared" si="18"/>
        <v>5.1380240948866507E-2</v>
      </c>
      <c r="EI14" s="18">
        <f t="shared" si="19"/>
        <v>6.5882070335195594E-2</v>
      </c>
      <c r="EJ14" s="18">
        <f t="shared" si="20"/>
        <v>7.1552446262687407E-3</v>
      </c>
      <c r="EK14" s="18">
        <f t="shared" si="21"/>
        <v>-1.1693449339642446E-2</v>
      </c>
      <c r="EL14" s="18">
        <f t="shared" si="22"/>
        <v>-7.3938848921537527E-3</v>
      </c>
      <c r="EM14" s="6">
        <v>12.095045664962456</v>
      </c>
      <c r="EN14" s="6">
        <v>12.376656202824595</v>
      </c>
      <c r="EO14" s="6">
        <v>13.74150473981652</v>
      </c>
      <c r="EP14" s="6">
        <v>11.996263535153272</v>
      </c>
      <c r="EQ14" s="14">
        <v>65237.2</v>
      </c>
      <c r="ER14" s="14"/>
      <c r="ES14" s="15">
        <v>110049</v>
      </c>
      <c r="ET14" s="15">
        <v>43542.908902835123</v>
      </c>
      <c r="EU14" s="14">
        <v>0</v>
      </c>
      <c r="EX14" s="16"/>
      <c r="EY14" s="16"/>
      <c r="FA14" s="17"/>
      <c r="FB14" s="17"/>
      <c r="FC14" s="17"/>
      <c r="GJ14" s="6">
        <v>0.67468845591160365</v>
      </c>
    </row>
    <row r="15" spans="1:194" x14ac:dyDescent="0.2">
      <c r="A15" s="12">
        <v>1923</v>
      </c>
      <c r="B15" s="13"/>
      <c r="C15" s="15">
        <f t="shared" si="0"/>
        <v>292467.26667577401</v>
      </c>
      <c r="D15" s="15">
        <v>71988.720879423214</v>
      </c>
      <c r="E15" s="15">
        <v>2522.931729373729</v>
      </c>
      <c r="F15" s="15">
        <v>58824.984788496447</v>
      </c>
      <c r="G15" s="15">
        <v>0</v>
      </c>
      <c r="H15" s="15">
        <v>2943.2198233571726</v>
      </c>
      <c r="I15" s="15">
        <v>81517.112082196894</v>
      </c>
      <c r="L15" s="15">
        <v>0</v>
      </c>
      <c r="M15" s="15">
        <v>24127.205590469352</v>
      </c>
      <c r="N15" s="15">
        <v>-8627.0656803627971</v>
      </c>
      <c r="O15" s="15">
        <v>-4305.4157972173643</v>
      </c>
      <c r="P15" s="15">
        <v>47035.80362033884</v>
      </c>
      <c r="Q15" s="15">
        <v>0</v>
      </c>
      <c r="R15" s="15">
        <v>8832.95537267291</v>
      </c>
      <c r="S15" s="15">
        <v>2.6374483723019957E-2</v>
      </c>
      <c r="T15" s="15">
        <v>-8879.9224660620512</v>
      </c>
      <c r="U15" s="15">
        <v>12181.320935870259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77990.640535110113</v>
      </c>
      <c r="AB15" s="15">
        <v>946.125</v>
      </c>
      <c r="AC15" s="15">
        <v>3462.9950405314089</v>
      </c>
      <c r="AD15" s="15">
        <v>537.18443489813421</v>
      </c>
      <c r="AE15" s="15">
        <v>0</v>
      </c>
      <c r="AF15" s="15">
        <v>1536.7631988139474</v>
      </c>
      <c r="AG15" s="15">
        <v>2001.7645316532414</v>
      </c>
      <c r="AH15" s="15">
        <v>23461.370834648067</v>
      </c>
      <c r="AI15" s="15">
        <v>6994.1873957299767</v>
      </c>
      <c r="AJ15" s="15">
        <v>4410.1102593137639</v>
      </c>
      <c r="AK15" s="15">
        <v>2584.0771364162115</v>
      </c>
      <c r="AL15" s="15">
        <f t="shared" si="1"/>
        <v>7822.0919783926647</v>
      </c>
      <c r="AM15" s="15">
        <v>7822.0919783926647</v>
      </c>
      <c r="AN15" s="15">
        <v>0</v>
      </c>
      <c r="AO15" s="15">
        <v>4497.9819913830188</v>
      </c>
      <c r="AP15" s="15">
        <v>4524.3931146481427</v>
      </c>
      <c r="AQ15" s="15"/>
      <c r="AR15" s="15"/>
      <c r="AS15" s="15">
        <v>531.15034886877686</v>
      </c>
      <c r="AT15" s="15">
        <v>25.31328243595021</v>
      </c>
      <c r="AU15" s="15">
        <f t="shared" si="2"/>
        <v>505.83706643282665</v>
      </c>
      <c r="AV15" s="15">
        <v>-895.9036144578314</v>
      </c>
      <c r="AW15" s="15">
        <v>-549.71481481481476</v>
      </c>
      <c r="AX15" s="15">
        <v>54529.26970046205</v>
      </c>
      <c r="AY15" s="15">
        <v>42669.998697667288</v>
      </c>
      <c r="AZ15" s="15">
        <v>10388.985121594225</v>
      </c>
      <c r="BA15" s="15"/>
      <c r="BB15" s="15"/>
      <c r="BC15" s="15">
        <v>1470.2858812005379</v>
      </c>
      <c r="BD15" s="15">
        <v>0</v>
      </c>
      <c r="BE15" s="15">
        <f t="shared" si="3"/>
        <v>2007.4703160986721</v>
      </c>
      <c r="BF15" s="15">
        <v>41916.334699505882</v>
      </c>
      <c r="BG15" s="15">
        <v>753.66399816140733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77367.197478747286</v>
      </c>
      <c r="BP15" s="15">
        <v>599.75147908249073</v>
      </c>
      <c r="BQ15" s="15">
        <v>23.691577280343079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456.57523015399096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90.824104923105736</v>
      </c>
      <c r="CG15" s="15">
        <v>90.824104923105736</v>
      </c>
      <c r="CH15" s="15">
        <v>5268.3728185969421</v>
      </c>
      <c r="CI15" s="15"/>
      <c r="CJ15" s="15">
        <v>0</v>
      </c>
      <c r="CK15" s="15">
        <v>928.43309580364235</v>
      </c>
      <c r="CL15" s="15">
        <v>7987.2553106686264</v>
      </c>
      <c r="CM15" s="15">
        <v>5815.7721536740401</v>
      </c>
      <c r="CN15" s="15">
        <v>2172.8637353932691</v>
      </c>
      <c r="CO15" s="15">
        <v>0</v>
      </c>
      <c r="CP15" s="15">
        <v>599.75147908249073</v>
      </c>
      <c r="CQ15" s="15">
        <v>0</v>
      </c>
      <c r="CR15" s="15">
        <v>599.75147908249073</v>
      </c>
      <c r="CS15" s="15">
        <v>569.76390512836622</v>
      </c>
      <c r="CT15" s="15">
        <v>29.98757395412456</v>
      </c>
      <c r="CU15" s="15">
        <v>0</v>
      </c>
      <c r="CV15" s="15">
        <v>3099.0648083781025</v>
      </c>
      <c r="CW15" s="15">
        <v>861</v>
      </c>
      <c r="CX15" s="15">
        <v>450.02934871809134</v>
      </c>
      <c r="CY15" s="15">
        <v>0</v>
      </c>
      <c r="CZ15" s="15">
        <v>184.10291538467374</v>
      </c>
      <c r="DA15" s="19">
        <v>0</v>
      </c>
      <c r="DB15" s="19">
        <v>0</v>
      </c>
      <c r="DC15" s="19">
        <v>3.3662992421794602E-3</v>
      </c>
      <c r="DD15" s="19">
        <v>1.7819395383581571E-2</v>
      </c>
      <c r="DE15" s="19">
        <v>0.13061740217474449</v>
      </c>
      <c r="DF15" s="19">
        <v>0.30414884247417906</v>
      </c>
      <c r="DG15" s="19">
        <v>0.54404806072531542</v>
      </c>
      <c r="DH15" s="15">
        <v>0</v>
      </c>
      <c r="DI15" s="15">
        <v>75195.714321752705</v>
      </c>
      <c r="DJ15" s="15">
        <v>69927.341503155752</v>
      </c>
      <c r="DK15" s="15">
        <v>77062.207439306483</v>
      </c>
      <c r="DL15" s="18">
        <v>8.7303818869953559E-2</v>
      </c>
      <c r="DM15" s="15">
        <v>56061.234376513916</v>
      </c>
      <c r="DN15" s="15">
        <v>38660.994328053697</v>
      </c>
      <c r="DO15" s="15">
        <v>9680.9855076077693</v>
      </c>
      <c r="DP15" s="15">
        <v>2227.0790789999996</v>
      </c>
      <c r="DQ15" s="15">
        <v>3344.2148668524537</v>
      </c>
      <c r="DR15" s="15">
        <v>2147.9605950000005</v>
      </c>
      <c r="DS15" s="15">
        <v>57315.111374212662</v>
      </c>
      <c r="DT15" s="18">
        <f t="shared" si="4"/>
        <v>0.24614283060684913</v>
      </c>
      <c r="DU15" s="18">
        <f t="shared" si="5"/>
        <v>0.2198233568903962</v>
      </c>
      <c r="DV15" s="18">
        <f t="shared" si="6"/>
        <v>4.1650202685329353E-2</v>
      </c>
      <c r="DW15" s="18">
        <f t="shared" si="7"/>
        <v>-3.0362107072673658E-2</v>
      </c>
      <c r="DX15" s="18">
        <f t="shared" si="8"/>
        <v>8.2495404920703508E-2</v>
      </c>
      <c r="DY15" s="18">
        <f t="shared" si="9"/>
        <v>0.1608241638626938</v>
      </c>
      <c r="DZ15" s="18">
        <f t="shared" si="10"/>
        <v>-2.9497542676892682E-2</v>
      </c>
      <c r="EA15" s="18">
        <f t="shared" si="11"/>
        <v>0.27872217294171886</v>
      </c>
      <c r="EB15" s="18">
        <f t="shared" si="12"/>
        <v>3.0201517841875369E-2</v>
      </c>
      <c r="EC15" s="18">
        <f t="shared" si="13"/>
        <v>0.56905197840074939</v>
      </c>
      <c r="ED15" s="18">
        <f t="shared" si="14"/>
        <v>0.13854869269874942</v>
      </c>
      <c r="EE15" s="18">
        <f t="shared" si="15"/>
        <v>5.72279254106123E-2</v>
      </c>
      <c r="EF15" s="18">
        <f t="shared" si="16"/>
        <v>3.3532352916978245E-2</v>
      </c>
      <c r="EG15" s="18">
        <f t="shared" si="17"/>
        <v>0.10150360647991138</v>
      </c>
      <c r="EH15" s="18">
        <f t="shared" si="18"/>
        <v>4.6320356166681592E-2</v>
      </c>
      <c r="EI15" s="18">
        <f t="shared" si="19"/>
        <v>5.8710920242085136E-2</v>
      </c>
      <c r="EJ15" s="18">
        <f t="shared" si="20"/>
        <v>6.8924881147105236E-3</v>
      </c>
      <c r="EK15" s="18">
        <f t="shared" si="21"/>
        <v>-1.1625719587171665E-2</v>
      </c>
      <c r="EL15" s="18">
        <f t="shared" si="22"/>
        <v>-7.1333904527425499E-3</v>
      </c>
      <c r="EM15" s="6">
        <v>11.756086763893787</v>
      </c>
      <c r="EN15" s="6">
        <v>12.029805277113175</v>
      </c>
      <c r="EO15" s="6">
        <v>13.49948215144402</v>
      </c>
      <c r="EP15" s="6">
        <v>11.660072964448361</v>
      </c>
      <c r="EQ15" s="14">
        <v>66497.8</v>
      </c>
      <c r="ER15" s="14"/>
      <c r="ES15" s="15">
        <v>111947</v>
      </c>
      <c r="ET15" s="15">
        <v>44408.548690457501</v>
      </c>
      <c r="EU15" s="14">
        <v>0</v>
      </c>
      <c r="EX15" s="16"/>
      <c r="EY15" s="16"/>
      <c r="FA15" s="17"/>
      <c r="FB15" s="17"/>
      <c r="FC15" s="17"/>
      <c r="GJ15" s="6">
        <v>0.45045804414382551</v>
      </c>
    </row>
    <row r="16" spans="1:194" x14ac:dyDescent="0.2">
      <c r="A16" s="12">
        <v>1924</v>
      </c>
      <c r="B16" s="13"/>
      <c r="C16" s="15">
        <f t="shared" si="0"/>
        <v>304877.95132042287</v>
      </c>
      <c r="D16" s="15">
        <v>77921.147818693353</v>
      </c>
      <c r="E16" s="15">
        <v>2696.9270210546765</v>
      </c>
      <c r="F16" s="15">
        <v>61731.741617023617</v>
      </c>
      <c r="G16" s="15">
        <v>0</v>
      </c>
      <c r="H16" s="15">
        <v>3088.6550385154951</v>
      </c>
      <c r="I16" s="15">
        <v>80175.463696921914</v>
      </c>
      <c r="L16" s="15">
        <v>0</v>
      </c>
      <c r="M16" s="15">
        <v>26129.32448745886</v>
      </c>
      <c r="N16" s="15">
        <v>-10003.162046555635</v>
      </c>
      <c r="O16" s="15">
        <v>-4992.1692372643056</v>
      </c>
      <c r="P16" s="15">
        <v>51483.978464315049</v>
      </c>
      <c r="Q16" s="15">
        <v>0</v>
      </c>
      <c r="R16" s="15">
        <v>10184.688092515411</v>
      </c>
      <c r="S16" s="15">
        <v>2.6043042737632641E-2</v>
      </c>
      <c r="T16" s="15">
        <v>-10593.051158334953</v>
      </c>
      <c r="U16" s="15">
        <v>12062.238288815095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78676.315745396671</v>
      </c>
      <c r="AB16" s="15">
        <v>852.375</v>
      </c>
      <c r="AC16" s="15">
        <v>3664.4589793941045</v>
      </c>
      <c r="AD16" s="15">
        <v>462.61981614494204</v>
      </c>
      <c r="AE16" s="15">
        <v>0</v>
      </c>
      <c r="AF16" s="15">
        <v>1675.5331241521687</v>
      </c>
      <c r="AG16" s="15">
        <v>2182.5241404313601</v>
      </c>
      <c r="AH16" s="15">
        <v>23751.41517644663</v>
      </c>
      <c r="AI16" s="15">
        <v>7670.0736051246677</v>
      </c>
      <c r="AJ16" s="15">
        <v>4836.2830993494763</v>
      </c>
      <c r="AK16" s="15">
        <v>2833.7905057751914</v>
      </c>
      <c r="AL16" s="15">
        <f t="shared" si="1"/>
        <v>7304.762387503999</v>
      </c>
      <c r="AM16" s="15">
        <v>7304.762387503999</v>
      </c>
      <c r="AN16" s="15">
        <v>0</v>
      </c>
      <c r="AO16" s="15">
        <v>4626.9458954925285</v>
      </c>
      <c r="AP16" s="15">
        <v>4769.4276509446445</v>
      </c>
      <c r="AQ16" s="15"/>
      <c r="AR16" s="15"/>
      <c r="AS16" s="15">
        <v>601.60549995070346</v>
      </c>
      <c r="AT16" s="15">
        <v>24.865099940022553</v>
      </c>
      <c r="AU16" s="15">
        <f t="shared" si="2"/>
        <v>576.7404000106809</v>
      </c>
      <c r="AV16" s="15">
        <v>-1028.2530120481927</v>
      </c>
      <c r="AW16" s="15">
        <v>-655.76666666666665</v>
      </c>
      <c r="AX16" s="15">
        <v>54924.900568950048</v>
      </c>
      <c r="AY16" s="15">
        <v>42654.245681234919</v>
      </c>
      <c r="AZ16" s="15">
        <v>10993.376938182311</v>
      </c>
      <c r="BA16" s="15"/>
      <c r="BB16" s="15"/>
      <c r="BC16" s="15">
        <v>1277.2779495328152</v>
      </c>
      <c r="BD16" s="15">
        <v>0</v>
      </c>
      <c r="BE16" s="15">
        <f t="shared" si="3"/>
        <v>1739.8977656777572</v>
      </c>
      <c r="BF16" s="15">
        <v>41900.859922626121</v>
      </c>
      <c r="BG16" s="15">
        <v>753.38575860880042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78042.511357175943</v>
      </c>
      <c r="BP16" s="15">
        <v>599.53006133715246</v>
      </c>
      <c r="BQ16" s="15">
        <v>34.274326883577494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460.85259765207996</v>
      </c>
      <c r="BZ16" s="15">
        <v>0</v>
      </c>
      <c r="CA16" s="15">
        <v>0</v>
      </c>
      <c r="CB16" s="15">
        <v>0</v>
      </c>
      <c r="CC16" s="15">
        <v>0</v>
      </c>
      <c r="CD16" s="15">
        <v>0</v>
      </c>
      <c r="CE16" s="15">
        <v>0</v>
      </c>
      <c r="CF16" s="15">
        <v>91.674979102833106</v>
      </c>
      <c r="CG16" s="15">
        <v>91.674979102833106</v>
      </c>
      <c r="CH16" s="15">
        <v>4962.1118088118301</v>
      </c>
      <c r="CI16" s="15"/>
      <c r="CJ16" s="15">
        <v>0</v>
      </c>
      <c r="CK16" s="15">
        <v>892.16072842438643</v>
      </c>
      <c r="CL16" s="15">
        <v>7752.4030825558402</v>
      </c>
      <c r="CM16" s="15">
        <v>5514.6393855667429</v>
      </c>
      <c r="CN16" s="15">
        <v>2239.1572091625021</v>
      </c>
      <c r="CO16" s="15">
        <v>0</v>
      </c>
      <c r="CP16" s="15">
        <v>599.53006133715246</v>
      </c>
      <c r="CQ16" s="15">
        <v>0</v>
      </c>
      <c r="CR16" s="15">
        <v>599.53006133715246</v>
      </c>
      <c r="CS16" s="15">
        <v>569.55355827029484</v>
      </c>
      <c r="CT16" s="15">
        <v>29.976503066857649</v>
      </c>
      <c r="CU16" s="15">
        <v>0</v>
      </c>
      <c r="CV16" s="15">
        <v>3174.1516963045519</v>
      </c>
      <c r="CW16" s="15">
        <v>662</v>
      </c>
      <c r="CX16" s="15">
        <v>454.24539195097475</v>
      </c>
      <c r="CY16" s="15">
        <v>0</v>
      </c>
      <c r="CZ16" s="15">
        <v>185.82766034358059</v>
      </c>
      <c r="DA16" s="19">
        <v>0</v>
      </c>
      <c r="DB16" s="19">
        <v>0</v>
      </c>
      <c r="DC16" s="19">
        <v>4.2078740527243808E-3</v>
      </c>
      <c r="DD16" s="19">
        <v>1.8937782747473375E-2</v>
      </c>
      <c r="DE16" s="19">
        <v>0.1298256271477829</v>
      </c>
      <c r="DF16" s="19">
        <v>0.29089691421412578</v>
      </c>
      <c r="DG16" s="19">
        <v>0.55613180183789357</v>
      </c>
      <c r="DH16" s="15">
        <v>0</v>
      </c>
      <c r="DI16" s="15">
        <v>75804.74766018684</v>
      </c>
      <c r="DJ16" s="15">
        <v>70842.635851375002</v>
      </c>
      <c r="DK16" s="15">
        <v>77784.155016972276</v>
      </c>
      <c r="DL16" s="18">
        <v>9.0413460701895126E-2</v>
      </c>
      <c r="DM16" s="15">
        <v>56717.183412460028</v>
      </c>
      <c r="DN16" s="15">
        <v>38478.813793630623</v>
      </c>
      <c r="DO16" s="15">
        <v>10054.200974353156</v>
      </c>
      <c r="DP16" s="15">
        <v>2311.3483319999996</v>
      </c>
      <c r="DQ16" s="15">
        <v>3552.9603124762516</v>
      </c>
      <c r="DR16" s="15">
        <v>2319.8599999999997</v>
      </c>
      <c r="DS16" s="15">
        <v>58413.664336683789</v>
      </c>
      <c r="DT16" s="18">
        <f t="shared" si="4"/>
        <v>0.25558144654678294</v>
      </c>
      <c r="DU16" s="18">
        <f t="shared" si="5"/>
        <v>0.22145689245213387</v>
      </c>
      <c r="DV16" s="18">
        <f t="shared" si="6"/>
        <v>3.9564154234747642E-2</v>
      </c>
      <c r="DW16" s="18">
        <f t="shared" si="7"/>
        <v>-3.4745218906308481E-2</v>
      </c>
      <c r="DX16" s="18">
        <f t="shared" si="8"/>
        <v>8.5704211715845829E-2</v>
      </c>
      <c r="DY16" s="18">
        <f t="shared" si="9"/>
        <v>0.16886750334466147</v>
      </c>
      <c r="DZ16" s="18">
        <f t="shared" si="10"/>
        <v>-3.2810382001164914E-2</v>
      </c>
      <c r="EA16" s="18">
        <f t="shared" si="11"/>
        <v>0.26297560499105599</v>
      </c>
      <c r="EB16" s="18">
        <f t="shared" si="12"/>
        <v>3.3405787622245706E-2</v>
      </c>
      <c r="EC16" s="18">
        <f t="shared" si="13"/>
        <v>0.56142264525714469</v>
      </c>
      <c r="ED16" s="18">
        <f t="shared" si="14"/>
        <v>0.14469675087135464</v>
      </c>
      <c r="EE16" s="18">
        <f t="shared" si="15"/>
        <v>6.2175684730318322E-2</v>
      </c>
      <c r="EF16" s="18">
        <f t="shared" si="16"/>
        <v>3.6431462232338535E-2</v>
      </c>
      <c r="EG16" s="18">
        <f t="shared" si="17"/>
        <v>9.3910673528691299E-2</v>
      </c>
      <c r="EH16" s="18">
        <f t="shared" si="18"/>
        <v>4.8014729558394288E-2</v>
      </c>
      <c r="EI16" s="18">
        <f t="shared" si="19"/>
        <v>6.1316185152412717E-2</v>
      </c>
      <c r="EJ16" s="18">
        <f t="shared" si="20"/>
        <v>7.7342936979830261E-3</v>
      </c>
      <c r="EK16" s="18">
        <f t="shared" si="21"/>
        <v>-1.3219311977147928E-2</v>
      </c>
      <c r="EL16" s="18">
        <f t="shared" si="22"/>
        <v>-8.430594463918523E-3</v>
      </c>
      <c r="EM16" s="6">
        <v>11.748056649984024</v>
      </c>
      <c r="EN16" s="6">
        <v>12.021588197005856</v>
      </c>
      <c r="EO16" s="6">
        <v>13.47311597536698</v>
      </c>
      <c r="EP16" s="6">
        <v>11.65210843373494</v>
      </c>
      <c r="EQ16" s="14">
        <v>67945.399999999994</v>
      </c>
      <c r="ER16" s="14"/>
      <c r="ES16" s="15">
        <v>114109</v>
      </c>
      <c r="ET16" s="15">
        <v>45384.476316701766</v>
      </c>
      <c r="EU16" s="14">
        <v>0</v>
      </c>
      <c r="EX16" s="16"/>
      <c r="EY16" s="16"/>
      <c r="FA16" s="17"/>
      <c r="FB16" s="17"/>
      <c r="FC16" s="17"/>
      <c r="GJ16" s="6">
        <v>0.47888728354043841</v>
      </c>
    </row>
    <row r="17" spans="1:192" x14ac:dyDescent="0.2">
      <c r="A17" s="12">
        <v>1925</v>
      </c>
      <c r="B17" s="13"/>
      <c r="C17" s="15">
        <f t="shared" si="0"/>
        <v>332619.67953282048</v>
      </c>
      <c r="D17" s="15">
        <v>94437.100937452225</v>
      </c>
      <c r="E17" s="15">
        <v>2870.9223127356236</v>
      </c>
      <c r="F17" s="15">
        <v>65280.716441107885</v>
      </c>
      <c r="G17" s="15">
        <v>0</v>
      </c>
      <c r="H17" s="15">
        <v>3266.2226671752651</v>
      </c>
      <c r="I17" s="15">
        <v>82467.289511880561</v>
      </c>
      <c r="L17" s="15">
        <v>0</v>
      </c>
      <c r="M17" s="15">
        <v>28131.443384448368</v>
      </c>
      <c r="N17" s="15">
        <v>-11379.258412748475</v>
      </c>
      <c r="O17" s="15">
        <v>-5678.9226773112468</v>
      </c>
      <c r="P17" s="15">
        <v>55932.153308291265</v>
      </c>
      <c r="Q17" s="15">
        <v>0</v>
      </c>
      <c r="R17" s="15">
        <v>11536.420812357914</v>
      </c>
      <c r="S17" s="15">
        <v>2.5789272224210943E-2</v>
      </c>
      <c r="T17" s="15">
        <v>-12306.179850607854</v>
      </c>
      <c r="U17" s="15">
        <v>12382.848420727732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82902.583783377544</v>
      </c>
      <c r="AB17" s="15">
        <v>1102.2699999999998</v>
      </c>
      <c r="AC17" s="15">
        <v>3797.7033754225022</v>
      </c>
      <c r="AD17" s="15">
        <v>476.60119754758455</v>
      </c>
      <c r="AE17" s="15">
        <v>0</v>
      </c>
      <c r="AF17" s="15">
        <v>1814.3030494903899</v>
      </c>
      <c r="AG17" s="15">
        <v>2363.2837492094791</v>
      </c>
      <c r="AH17" s="15">
        <v>25937.736963043986</v>
      </c>
      <c r="AI17" s="15">
        <v>7794.6496997074582</v>
      </c>
      <c r="AJ17" s="15">
        <v>4914.833227005508</v>
      </c>
      <c r="AK17" s="15">
        <v>2879.8164727019489</v>
      </c>
      <c r="AL17" s="15">
        <f t="shared" si="1"/>
        <v>9214.762183869725</v>
      </c>
      <c r="AM17" s="15">
        <v>9214.762183869725</v>
      </c>
      <c r="AN17" s="15">
        <v>0</v>
      </c>
      <c r="AO17" s="15">
        <v>4803.3695673374577</v>
      </c>
      <c r="AP17" s="15">
        <v>4897.5425880101193</v>
      </c>
      <c r="AQ17" s="15"/>
      <c r="AR17" s="15"/>
      <c r="AS17" s="15">
        <v>673.23265472870992</v>
      </c>
      <c r="AT17" s="15">
        <v>29.03030914682564</v>
      </c>
      <c r="AU17" s="15">
        <f t="shared" si="2"/>
        <v>644.20234558188429</v>
      </c>
      <c r="AV17" s="15">
        <v>-1160.602409638554</v>
      </c>
      <c r="AW17" s="15">
        <v>-761.81851851851843</v>
      </c>
      <c r="AX17" s="15">
        <v>56964.846820333551</v>
      </c>
      <c r="AY17" s="15">
        <v>44324.065423066611</v>
      </c>
      <c r="AZ17" s="15">
        <v>11393.110126267506</v>
      </c>
      <c r="BA17" s="15"/>
      <c r="BB17" s="15"/>
      <c r="BC17" s="15">
        <v>1247.6712709994301</v>
      </c>
      <c r="BD17" s="15">
        <v>0</v>
      </c>
      <c r="BE17" s="15">
        <f t="shared" si="3"/>
        <v>1724.2724685470148</v>
      </c>
      <c r="BF17" s="15">
        <v>43541.186271881103</v>
      </c>
      <c r="BG17" s="15">
        <v>782.8791511855045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82234.85356319556</v>
      </c>
      <c r="BP17" s="15">
        <v>623.00034234326552</v>
      </c>
      <c r="BQ17" s="15">
        <v>44.729877838713421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485.87156552430821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0</v>
      </c>
      <c r="CF17" s="15">
        <v>96.651870561287097</v>
      </c>
      <c r="CG17" s="15">
        <v>96.651870561287097</v>
      </c>
      <c r="CH17" s="15">
        <v>5682.3385901969168</v>
      </c>
      <c r="CI17" s="15"/>
      <c r="CJ17" s="15">
        <v>0</v>
      </c>
      <c r="CK17" s="15">
        <v>895.64845605700737</v>
      </c>
      <c r="CL17" s="15">
        <v>8382.9508860306432</v>
      </c>
      <c r="CM17" s="15">
        <v>6264.8620262825125</v>
      </c>
      <c r="CN17" s="15">
        <v>2119.5580235213615</v>
      </c>
      <c r="CO17" s="15">
        <v>0</v>
      </c>
      <c r="CP17" s="15">
        <v>623.00034234326552</v>
      </c>
      <c r="CQ17" s="15">
        <v>0</v>
      </c>
      <c r="CR17" s="15">
        <v>623.00034234326552</v>
      </c>
      <c r="CS17" s="15">
        <v>591.85032522610231</v>
      </c>
      <c r="CT17" s="15">
        <v>31.150017117163301</v>
      </c>
      <c r="CU17" s="15">
        <v>0</v>
      </c>
      <c r="CV17" s="15">
        <v>941.4971646930112</v>
      </c>
      <c r="CW17" s="15">
        <v>704</v>
      </c>
      <c r="CX17" s="15">
        <v>478.90566494331438</v>
      </c>
      <c r="CY17" s="15">
        <v>0</v>
      </c>
      <c r="CZ17" s="15">
        <v>195.9159538404468</v>
      </c>
      <c r="DA17" s="19">
        <v>0</v>
      </c>
      <c r="DB17" s="19">
        <v>0</v>
      </c>
      <c r="DC17" s="19">
        <v>3.3662992421794602E-3</v>
      </c>
      <c r="DD17" s="19">
        <v>1.5890161108661816E-2</v>
      </c>
      <c r="DE17" s="19">
        <v>0.12206280499250954</v>
      </c>
      <c r="DF17" s="19">
        <v>0.30730745620108513</v>
      </c>
      <c r="DG17" s="19">
        <v>0.55137327845556405</v>
      </c>
      <c r="DH17" s="15">
        <v>0</v>
      </c>
      <c r="DI17" s="15">
        <v>80116.76470344745</v>
      </c>
      <c r="DJ17" s="15">
        <v>74434.42611325052</v>
      </c>
      <c r="DK17" s="15">
        <v>82006.935327320534</v>
      </c>
      <c r="DL17" s="18">
        <v>0.10364477060476576</v>
      </c>
      <c r="DM17" s="15">
        <v>59773.661466912105</v>
      </c>
      <c r="DN17" s="15">
        <v>41084.399742379232</v>
      </c>
      <c r="DO17" s="15">
        <v>10039.208937553905</v>
      </c>
      <c r="DP17" s="15">
        <v>2293.0316111560842</v>
      </c>
      <c r="DQ17" s="15">
        <v>4100.7542382256443</v>
      </c>
      <c r="DR17" s="15">
        <v>2256.2669375972314</v>
      </c>
      <c r="DS17" s="15">
        <v>63292.017530463345</v>
      </c>
      <c r="DT17" s="18">
        <f t="shared" si="4"/>
        <v>0.28391916278102802</v>
      </c>
      <c r="DU17" s="18">
        <f t="shared" si="5"/>
        <v>0.21471327710172899</v>
      </c>
      <c r="DV17" s="18">
        <f t="shared" si="6"/>
        <v>3.722824950742544E-2</v>
      </c>
      <c r="DW17" s="18">
        <f t="shared" si="7"/>
        <v>-3.6997750307174983E-2</v>
      </c>
      <c r="DX17" s="18">
        <f t="shared" si="8"/>
        <v>8.4575402826315829E-2</v>
      </c>
      <c r="DY17" s="18">
        <f t="shared" si="9"/>
        <v>0.16815647645037277</v>
      </c>
      <c r="DZ17" s="18">
        <f t="shared" si="10"/>
        <v>-3.4211019710953854E-2</v>
      </c>
      <c r="EA17" s="18">
        <f t="shared" si="11"/>
        <v>0.24793268283978157</v>
      </c>
      <c r="EB17" s="18">
        <f t="shared" si="12"/>
        <v>3.4683518511476358E-2</v>
      </c>
      <c r="EC17" s="18">
        <f t="shared" si="13"/>
        <v>0.55259486654108103</v>
      </c>
      <c r="ED17" s="18">
        <f t="shared" si="14"/>
        <v>0.14203963715016671</v>
      </c>
      <c r="EE17" s="18">
        <f t="shared" si="15"/>
        <v>5.993192170136049E-2</v>
      </c>
      <c r="EF17" s="18">
        <f t="shared" si="16"/>
        <v>3.5116743007253204E-2</v>
      </c>
      <c r="EG17" s="18">
        <f t="shared" si="17"/>
        <v>0.11236564501636528</v>
      </c>
      <c r="EH17" s="18">
        <f t="shared" si="18"/>
        <v>4.7651105308145772E-2</v>
      </c>
      <c r="EI17" s="18">
        <f t="shared" si="19"/>
        <v>5.9721078082752198E-2</v>
      </c>
      <c r="EJ17" s="18">
        <f t="shared" si="20"/>
        <v>8.2094599931284481E-3</v>
      </c>
      <c r="EK17" s="18">
        <f t="shared" si="21"/>
        <v>-1.4152490944895735E-2</v>
      </c>
      <c r="EL17" s="18">
        <f t="shared" si="22"/>
        <v>-9.2896840429143469E-3</v>
      </c>
      <c r="EM17" s="6">
        <v>11.543057003742694</v>
      </c>
      <c r="EN17" s="6">
        <v>11.811815517058106</v>
      </c>
      <c r="EO17" s="6">
        <v>13.139495960738845</v>
      </c>
      <c r="EP17" s="6">
        <v>11.448783051669768</v>
      </c>
      <c r="EQ17" s="14">
        <v>69137.100000000006</v>
      </c>
      <c r="ER17" s="14"/>
      <c r="ES17" s="15">
        <v>115829</v>
      </c>
      <c r="ET17" s="15">
        <v>46190.080965008812</v>
      </c>
      <c r="EU17" s="14">
        <v>0</v>
      </c>
      <c r="EX17" s="16"/>
      <c r="EY17" s="16"/>
      <c r="FA17" s="17"/>
      <c r="FB17" s="17"/>
      <c r="FC17" s="17"/>
      <c r="GJ17" s="6">
        <v>0.4406839632313907</v>
      </c>
    </row>
    <row r="18" spans="1:192" x14ac:dyDescent="0.2">
      <c r="A18" s="12">
        <v>1926</v>
      </c>
      <c r="B18" s="13"/>
      <c r="C18" s="15">
        <f t="shared" si="0"/>
        <v>350972.18070229987</v>
      </c>
      <c r="D18" s="15">
        <v>108595.61313288969</v>
      </c>
      <c r="E18" s="15">
        <v>3044.9176044165706</v>
      </c>
      <c r="F18" s="15">
        <v>68804.187098647468</v>
      </c>
      <c r="G18" s="15">
        <v>0</v>
      </c>
      <c r="H18" s="15">
        <v>3442.5142331412253</v>
      </c>
      <c r="I18" s="15">
        <v>83245.241812000138</v>
      </c>
      <c r="L18" s="15">
        <v>0</v>
      </c>
      <c r="M18" s="15">
        <v>28325.201438034313</v>
      </c>
      <c r="N18" s="15">
        <v>-12691.166514996092</v>
      </c>
      <c r="O18" s="15">
        <v>-6414.2761163241112</v>
      </c>
      <c r="P18" s="15">
        <v>56796.475129379884</v>
      </c>
      <c r="Q18" s="15">
        <v>0</v>
      </c>
      <c r="R18" s="15">
        <v>12888.153532200415</v>
      </c>
      <c r="S18" s="15">
        <v>2.5588733526419969E-2</v>
      </c>
      <c r="T18" s="15">
        <v>-14019.308542880755</v>
      </c>
      <c r="U18" s="15">
        <v>12540.351779467001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88706.473813339573</v>
      </c>
      <c r="AB18" s="15">
        <v>1517.3999999999999</v>
      </c>
      <c r="AC18" s="15">
        <v>3757.6180445021332</v>
      </c>
      <c r="AD18" s="15">
        <v>665.22420893765343</v>
      </c>
      <c r="AE18" s="15">
        <v>0</v>
      </c>
      <c r="AF18" s="15">
        <v>1746.1362694198233</v>
      </c>
      <c r="AG18" s="15">
        <v>2274.4907310739723</v>
      </c>
      <c r="AH18" s="15">
        <v>28523.980906859149</v>
      </c>
      <c r="AI18" s="15">
        <v>7570.7562603926162</v>
      </c>
      <c r="AJ18" s="15">
        <v>4773.6596069909465</v>
      </c>
      <c r="AK18" s="15">
        <v>2797.0966534016698</v>
      </c>
      <c r="AL18" s="15">
        <f t="shared" si="1"/>
        <v>12080.101344376963</v>
      </c>
      <c r="AM18" s="15">
        <v>12080.101344376963</v>
      </c>
      <c r="AN18" s="15">
        <v>0</v>
      </c>
      <c r="AO18" s="15">
        <v>4889.9686475887329</v>
      </c>
      <c r="AP18" s="15">
        <v>4742.8909484766218</v>
      </c>
      <c r="AQ18" s="15"/>
      <c r="AR18" s="15"/>
      <c r="AS18" s="15">
        <v>735.86167468584063</v>
      </c>
      <c r="AT18" s="15">
        <v>36.68578266001434</v>
      </c>
      <c r="AU18" s="15">
        <f t="shared" si="2"/>
        <v>699.17589202582633</v>
      </c>
      <c r="AV18" s="15">
        <v>-1292.9518072289159</v>
      </c>
      <c r="AW18" s="15">
        <v>-867.8703703703701</v>
      </c>
      <c r="AX18" s="15">
        <v>60182.492906480438</v>
      </c>
      <c r="AY18" s="15">
        <v>47275.786877082777</v>
      </c>
      <c r="AZ18" s="15">
        <v>11272.854133506402</v>
      </c>
      <c r="BA18" s="15"/>
      <c r="BB18" s="15"/>
      <c r="BC18" s="15">
        <v>1633.8518958912555</v>
      </c>
      <c r="BD18" s="15">
        <v>0</v>
      </c>
      <c r="BE18" s="15">
        <f t="shared" si="3"/>
        <v>2299.0761048289087</v>
      </c>
      <c r="BF18" s="15">
        <v>46440.772589726905</v>
      </c>
      <c r="BG18" s="15">
        <v>835.01428735587524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87987.588067173885</v>
      </c>
      <c r="BP18" s="15">
        <v>664.48849237648028</v>
      </c>
      <c r="BQ18" s="15">
        <v>54.397253789210936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520.27063038803033</v>
      </c>
      <c r="BZ18" s="15">
        <v>0</v>
      </c>
      <c r="CA18" s="15">
        <v>0</v>
      </c>
      <c r="CB18" s="15">
        <v>0</v>
      </c>
      <c r="CC18" s="15">
        <v>0</v>
      </c>
      <c r="CD18" s="15">
        <v>0</v>
      </c>
      <c r="CE18" s="15">
        <v>0</v>
      </c>
      <c r="CF18" s="15">
        <v>103.49469529224258</v>
      </c>
      <c r="CG18" s="15">
        <v>103.49469529224258</v>
      </c>
      <c r="CH18" s="15">
        <v>6045.6615562913985</v>
      </c>
      <c r="CI18" s="15"/>
      <c r="CJ18" s="15">
        <v>0</v>
      </c>
      <c r="CK18" s="15">
        <v>893.55581947743485</v>
      </c>
      <c r="CL18" s="15">
        <v>9294.7012030838578</v>
      </c>
      <c r="CM18" s="15">
        <v>6669.4268819716717</v>
      </c>
      <c r="CN18" s="15">
        <v>2626.8474997393741</v>
      </c>
      <c r="CO18" s="15">
        <v>0</v>
      </c>
      <c r="CP18" s="15">
        <v>664.48849237648028</v>
      </c>
      <c r="CQ18" s="15">
        <v>0</v>
      </c>
      <c r="CR18" s="15">
        <v>664.48849237648028</v>
      </c>
      <c r="CS18" s="15">
        <v>631.26406775765633</v>
      </c>
      <c r="CT18" s="15">
        <v>33.224424618824045</v>
      </c>
      <c r="CU18" s="15">
        <v>0</v>
      </c>
      <c r="CV18" s="15">
        <v>2095.5717056392446</v>
      </c>
      <c r="CW18" s="15">
        <v>735</v>
      </c>
      <c r="CX18" s="15">
        <v>512.81155324985059</v>
      </c>
      <c r="CY18" s="15">
        <v>0</v>
      </c>
      <c r="CZ18" s="15">
        <v>209.78654451130251</v>
      </c>
      <c r="DA18" s="19">
        <v>0</v>
      </c>
      <c r="DB18" s="19">
        <v>0</v>
      </c>
      <c r="DC18" s="19">
        <v>2.5247244316346507E-3</v>
      </c>
      <c r="DD18" s="19">
        <v>1.2842539469850256E-2</v>
      </c>
      <c r="DE18" s="19">
        <v>0.11429998283723608</v>
      </c>
      <c r="DF18" s="19">
        <v>0.32371799818804448</v>
      </c>
      <c r="DG18" s="19">
        <v>0.54661475507323454</v>
      </c>
      <c r="DH18" s="15">
        <v>0</v>
      </c>
      <c r="DI18" s="15">
        <v>85362.313746061685</v>
      </c>
      <c r="DJ18" s="15">
        <v>79316.652189770291</v>
      </c>
      <c r="DK18" s="15">
        <v>87812.917993862124</v>
      </c>
      <c r="DL18" s="18">
        <v>8.953162059473288E-2</v>
      </c>
      <c r="DM18" s="15">
        <v>61992.480379808163</v>
      </c>
      <c r="DN18" s="15">
        <v>42657.849728274326</v>
      </c>
      <c r="DO18" s="15">
        <v>9821.8130725990286</v>
      </c>
      <c r="DP18" s="15">
        <v>2467.3090607205472</v>
      </c>
      <c r="DQ18" s="15">
        <v>4792.6132726260666</v>
      </c>
      <c r="DR18" s="15">
        <v>2252.8952455881949</v>
      </c>
      <c r="DS18" s="15">
        <v>64894.565862962241</v>
      </c>
      <c r="DT18" s="18">
        <f t="shared" si="4"/>
        <v>0.30941373448912235</v>
      </c>
      <c r="DU18" s="18">
        <f t="shared" si="5"/>
        <v>0.21452303936325023</v>
      </c>
      <c r="DV18" s="18">
        <f t="shared" si="6"/>
        <v>3.5730329835184073E-2</v>
      </c>
      <c r="DW18" s="18">
        <f t="shared" si="7"/>
        <v>-3.9944215848754558E-2</v>
      </c>
      <c r="DX18" s="18">
        <f t="shared" si="8"/>
        <v>8.0704976050680763E-2</v>
      </c>
      <c r="DY18" s="18">
        <f t="shared" si="9"/>
        <v>0.1618261453535417</v>
      </c>
      <c r="DZ18" s="18">
        <f t="shared" si="10"/>
        <v>-3.6160035503671271E-2</v>
      </c>
      <c r="EA18" s="18">
        <f t="shared" si="11"/>
        <v>0.23718472969973101</v>
      </c>
      <c r="EB18" s="18">
        <f t="shared" si="12"/>
        <v>3.6721296560915606E-2</v>
      </c>
      <c r="EC18" s="18">
        <f t="shared" si="13"/>
        <v>0.55339306406601796</v>
      </c>
      <c r="ED18" s="18">
        <f t="shared" si="14"/>
        <v>0.13195590601019583</v>
      </c>
      <c r="EE18" s="18">
        <f t="shared" si="15"/>
        <v>5.4361701171627301E-2</v>
      </c>
      <c r="EF18" s="18">
        <f t="shared" si="16"/>
        <v>3.1852906352538915E-2</v>
      </c>
      <c r="EG18" s="18">
        <f t="shared" si="17"/>
        <v>0.13756633557287468</v>
      </c>
      <c r="EH18" s="18">
        <f t="shared" si="18"/>
        <v>4.5510534434018424E-2</v>
      </c>
      <c r="EI18" s="18">
        <f t="shared" si="19"/>
        <v>5.4011312422258151E-2</v>
      </c>
      <c r="EJ18" s="18">
        <f t="shared" si="20"/>
        <v>8.3798795381936318E-3</v>
      </c>
      <c r="EK18" s="18">
        <f t="shared" si="21"/>
        <v>-1.472393625866401E-2</v>
      </c>
      <c r="EL18" s="18">
        <f t="shared" si="22"/>
        <v>-9.8831742549659006E-3</v>
      </c>
      <c r="EM18" s="6">
        <v>11.481411839503746</v>
      </c>
      <c r="EN18" s="6">
        <v>11.748735060358195</v>
      </c>
      <c r="EO18" s="6">
        <v>13.015538451675271</v>
      </c>
      <c r="EP18" s="6">
        <v>11.387641353129473</v>
      </c>
      <c r="EQ18" s="14">
        <v>70347.7</v>
      </c>
      <c r="ER18" s="14"/>
      <c r="ES18" s="15">
        <v>117397</v>
      </c>
      <c r="ET18" s="15">
        <v>46940.016465398301</v>
      </c>
      <c r="EU18" s="14">
        <v>0</v>
      </c>
      <c r="EX18" s="16"/>
      <c r="EY18" s="16"/>
      <c r="FA18" s="17"/>
      <c r="FB18" s="17"/>
      <c r="FC18" s="17"/>
      <c r="GJ18" s="6">
        <v>0.35906795707352879</v>
      </c>
    </row>
    <row r="19" spans="1:192" x14ac:dyDescent="0.2">
      <c r="A19" s="12">
        <v>1927</v>
      </c>
      <c r="B19" s="13"/>
      <c r="C19" s="15">
        <f t="shared" si="0"/>
        <v>374966.52218705736</v>
      </c>
      <c r="D19" s="15">
        <v>129848.6294109118</v>
      </c>
      <c r="E19" s="15">
        <v>3218.9128960975172</v>
      </c>
      <c r="F19" s="15">
        <v>72620.123348792724</v>
      </c>
      <c r="G19" s="15">
        <v>0</v>
      </c>
      <c r="H19" s="15">
        <v>3633.438876071029</v>
      </c>
      <c r="I19" s="15">
        <v>85214.186495705158</v>
      </c>
      <c r="L19" s="15">
        <v>0</v>
      </c>
      <c r="M19" s="15">
        <v>27496.836483637355</v>
      </c>
      <c r="N19" s="15">
        <v>-13936.861443964466</v>
      </c>
      <c r="O19" s="15">
        <v>-7199.7627098283865</v>
      </c>
      <c r="P19" s="15">
        <v>55473.986247242014</v>
      </c>
      <c r="Q19" s="15">
        <v>0</v>
      </c>
      <c r="R19" s="15">
        <v>14239.886252042917</v>
      </c>
      <c r="S19" s="15">
        <v>2.542626742480017E-2</v>
      </c>
      <c r="T19" s="15">
        <v>-15732.437235153657</v>
      </c>
      <c r="U19" s="15">
        <v>12889.820855674983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87102.362584971081</v>
      </c>
      <c r="AB19" s="15">
        <v>1212.57</v>
      </c>
      <c r="AC19" s="15">
        <v>3798.5378398328653</v>
      </c>
      <c r="AD19" s="15">
        <v>578.88087394714898</v>
      </c>
      <c r="AE19" s="15">
        <v>0</v>
      </c>
      <c r="AF19" s="15">
        <v>1762.8106007067136</v>
      </c>
      <c r="AG19" s="15">
        <v>2296.2104631607976</v>
      </c>
      <c r="AH19" s="15">
        <v>26453.671538217426</v>
      </c>
      <c r="AI19" s="15">
        <v>7664.5657517417885</v>
      </c>
      <c r="AJ19" s="15">
        <v>4832.8101811480765</v>
      </c>
      <c r="AK19" s="15">
        <v>2831.7555705937116</v>
      </c>
      <c r="AL19" s="15">
        <f t="shared" si="1"/>
        <v>10003.61982932082</v>
      </c>
      <c r="AM19" s="15">
        <v>10003.61982932082</v>
      </c>
      <c r="AN19" s="15">
        <v>0</v>
      </c>
      <c r="AO19" s="15">
        <v>5104.176378443005</v>
      </c>
      <c r="AP19" s="15">
        <v>4706.8345224605191</v>
      </c>
      <c r="AQ19" s="15"/>
      <c r="AR19" s="15"/>
      <c r="AS19" s="15">
        <v>794.81760934565</v>
      </c>
      <c r="AT19" s="15">
        <v>27.893880722275863</v>
      </c>
      <c r="AU19" s="15">
        <f t="shared" si="2"/>
        <v>766.92372862337413</v>
      </c>
      <c r="AV19" s="15">
        <v>-1425.3012048192777</v>
      </c>
      <c r="AW19" s="15">
        <v>-973.9222222222221</v>
      </c>
      <c r="AX19" s="15">
        <v>60648.691046753651</v>
      </c>
      <c r="AY19" s="15">
        <v>47685.365304324521</v>
      </c>
      <c r="AZ19" s="15">
        <v>11395.613519498598</v>
      </c>
      <c r="BA19" s="15"/>
      <c r="BB19" s="15"/>
      <c r="BC19" s="15">
        <v>1567.7122229305317</v>
      </c>
      <c r="BD19" s="15">
        <v>0</v>
      </c>
      <c r="BE19" s="15">
        <f t="shared" si="3"/>
        <v>2146.5930968776806</v>
      </c>
      <c r="BF19" s="15">
        <v>46843.116788600761</v>
      </c>
      <c r="BG19" s="15">
        <v>842.24851572375314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86368.54346576042</v>
      </c>
      <c r="BP19" s="15">
        <v>670.24535375533662</v>
      </c>
      <c r="BQ19" s="15">
        <v>63.573765455317634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510.87823866860691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101.62631629429276</v>
      </c>
      <c r="CG19" s="15">
        <v>101.62631629429276</v>
      </c>
      <c r="CH19" s="15">
        <v>5491.2228777529526</v>
      </c>
      <c r="CI19" s="15"/>
      <c r="CJ19" s="15">
        <v>0</v>
      </c>
      <c r="CK19" s="15">
        <v>874.72209026128291</v>
      </c>
      <c r="CL19" s="15">
        <v>8859.7372700071446</v>
      </c>
      <c r="CM19" s="15">
        <v>6103.727432715853</v>
      </c>
      <c r="CN19" s="15">
        <v>2757.5546154879216</v>
      </c>
      <c r="CO19" s="15">
        <v>0</v>
      </c>
      <c r="CP19" s="15">
        <v>670.24535375533662</v>
      </c>
      <c r="CQ19" s="15">
        <v>0</v>
      </c>
      <c r="CR19" s="15">
        <v>670.24535375533662</v>
      </c>
      <c r="CS19" s="15">
        <v>636.73308606756984</v>
      </c>
      <c r="CT19" s="15">
        <v>33.512267687766865</v>
      </c>
      <c r="CU19" s="15">
        <v>0</v>
      </c>
      <c r="CV19" s="15">
        <v>1907.5884191710202</v>
      </c>
      <c r="CW19" s="15">
        <v>732</v>
      </c>
      <c r="CX19" s="15">
        <v>503.55381947622544</v>
      </c>
      <c r="CY19" s="15">
        <v>0</v>
      </c>
      <c r="CZ19" s="15">
        <v>205.99928978572859</v>
      </c>
      <c r="DA19" s="19">
        <v>0</v>
      </c>
      <c r="DB19" s="19">
        <v>0</v>
      </c>
      <c r="DC19" s="19">
        <v>1.6831496210897301E-3</v>
      </c>
      <c r="DD19" s="19">
        <v>9.7949178310386964E-3</v>
      </c>
      <c r="DE19" s="19">
        <v>0.10653716068196273</v>
      </c>
      <c r="DF19" s="19">
        <v>0.34012854017500382</v>
      </c>
      <c r="DG19" s="19">
        <v>0.54185623169090502</v>
      </c>
      <c r="DH19" s="15">
        <v>0</v>
      </c>
      <c r="DI19" s="15">
        <v>83612.533628469144</v>
      </c>
      <c r="DJ19" s="15">
        <v>78121.310750716191</v>
      </c>
      <c r="DK19" s="15">
        <v>86227.640494709791</v>
      </c>
      <c r="DL19" s="18">
        <v>8.4043170428151653E-2</v>
      </c>
      <c r="DM19" s="15">
        <v>62292.342796240686</v>
      </c>
      <c r="DN19" s="15">
        <v>42922.270435505634</v>
      </c>
      <c r="DO19" s="15">
        <v>9604.2354028862501</v>
      </c>
      <c r="DP19" s="15">
        <v>2631.0133064809456</v>
      </c>
      <c r="DQ19" s="15">
        <v>5041.0086994915873</v>
      </c>
      <c r="DR19" s="15">
        <v>2093.814951876283</v>
      </c>
      <c r="DS19" s="15">
        <v>65813.859373005296</v>
      </c>
      <c r="DT19" s="18">
        <f t="shared" si="4"/>
        <v>0.34629392686458277</v>
      </c>
      <c r="DU19" s="18">
        <f t="shared" si="5"/>
        <v>0.21194552158263158</v>
      </c>
      <c r="DV19" s="18">
        <f t="shared" si="6"/>
        <v>3.4375924497186745E-2</v>
      </c>
      <c r="DW19" s="18">
        <f t="shared" si="7"/>
        <v>-4.1956911628780839E-2</v>
      </c>
      <c r="DX19" s="18">
        <f t="shared" si="8"/>
        <v>7.3331443893330212E-2</v>
      </c>
      <c r="DY19" s="18">
        <f t="shared" si="9"/>
        <v>0.14794383755563126</v>
      </c>
      <c r="DZ19" s="18">
        <f t="shared" si="10"/>
        <v>-3.7168282018019375E-2</v>
      </c>
      <c r="EA19" s="18">
        <f t="shared" si="11"/>
        <v>0.22725811893466813</v>
      </c>
      <c r="EB19" s="18">
        <f t="shared" si="12"/>
        <v>3.7976420318769549E-2</v>
      </c>
      <c r="EC19" s="18">
        <f t="shared" si="13"/>
        <v>0.56769146112162372</v>
      </c>
      <c r="ED19" s="18">
        <f t="shared" si="14"/>
        <v>0.13566410675425414</v>
      </c>
      <c r="EE19" s="18">
        <f t="shared" si="15"/>
        <v>5.6047111499526389E-2</v>
      </c>
      <c r="EF19" s="18">
        <f t="shared" si="16"/>
        <v>3.2840462227044752E-2</v>
      </c>
      <c r="EG19" s="18">
        <f t="shared" si="17"/>
        <v>0.1160140735839172</v>
      </c>
      <c r="EH19" s="18">
        <f t="shared" si="18"/>
        <v>4.9049866886259126E-2</v>
      </c>
      <c r="EI19" s="18">
        <f t="shared" si="19"/>
        <v>5.4586145410638845E-2</v>
      </c>
      <c r="EJ19" s="18">
        <f t="shared" si="20"/>
        <v>9.2176662237952959E-3</v>
      </c>
      <c r="EK19" s="18">
        <f t="shared" si="21"/>
        <v>-1.6529516482672656E-2</v>
      </c>
      <c r="EL19" s="18">
        <f t="shared" si="22"/>
        <v>-1.1294779917838223E-2</v>
      </c>
      <c r="EM19" s="6">
        <v>11.684208516016719</v>
      </c>
      <c r="EN19" s="6">
        <v>11.956253478543868</v>
      </c>
      <c r="EO19" s="6">
        <v>13.265837268053643</v>
      </c>
      <c r="EP19" s="6">
        <v>11.588781757464639</v>
      </c>
      <c r="EQ19" s="14">
        <v>71615</v>
      </c>
      <c r="ER19" s="14"/>
      <c r="ES19" s="15">
        <v>119035</v>
      </c>
      <c r="ET19" s="15">
        <v>47722.889407422103</v>
      </c>
      <c r="EU19" s="14">
        <v>0</v>
      </c>
      <c r="EX19" s="16"/>
      <c r="EY19" s="16"/>
      <c r="FA19" s="17"/>
      <c r="FB19" s="17"/>
      <c r="FC19" s="17"/>
      <c r="GJ19" s="6">
        <v>0.46354000711304011</v>
      </c>
    </row>
    <row r="20" spans="1:192" x14ac:dyDescent="0.2">
      <c r="A20" s="12">
        <v>1928</v>
      </c>
      <c r="B20" s="13"/>
      <c r="C20" s="15">
        <f t="shared" si="0"/>
        <v>431225.67802359984</v>
      </c>
      <c r="D20" s="15">
        <v>170792.33838871508</v>
      </c>
      <c r="E20" s="15">
        <v>3392.9081877784638</v>
      </c>
      <c r="F20" s="15">
        <v>77199.622881527132</v>
      </c>
      <c r="G20" s="15">
        <v>0</v>
      </c>
      <c r="H20" s="15">
        <v>3862.5672618115482</v>
      </c>
      <c r="I20" s="15">
        <v>91694.144590293043</v>
      </c>
      <c r="L20" s="15">
        <v>0</v>
      </c>
      <c r="M20" s="15">
        <v>29158.667040201115</v>
      </c>
      <c r="N20" s="15">
        <v>-15181.02406596732</v>
      </c>
      <c r="O20" s="15">
        <v>-7986.4094860882415</v>
      </c>
      <c r="P20" s="15">
        <v>58289.526983410011</v>
      </c>
      <c r="Q20" s="15">
        <v>0</v>
      </c>
      <c r="R20" s="15">
        <v>15591.618971885417</v>
      </c>
      <c r="S20" s="15">
        <v>2.5291971681347881E-2</v>
      </c>
      <c r="T20" s="15">
        <v>-17445.565927426556</v>
      </c>
      <c r="U20" s="15">
        <v>13870.873711371916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88843.924254010082</v>
      </c>
      <c r="AB20" s="15">
        <v>1107.1200000000001</v>
      </c>
      <c r="AC20" s="15">
        <v>3855.3304541393618</v>
      </c>
      <c r="AD20" s="15">
        <v>497.26414090786358</v>
      </c>
      <c r="AE20" s="15">
        <v>0</v>
      </c>
      <c r="AF20" s="15">
        <v>1952.4208521415871</v>
      </c>
      <c r="AG20" s="15">
        <v>2543.1939128250783</v>
      </c>
      <c r="AH20" s="15">
        <v>27340.118194315237</v>
      </c>
      <c r="AI20" s="15">
        <v>7870.4805790235305</v>
      </c>
      <c r="AJ20" s="15">
        <v>4962.6475791129114</v>
      </c>
      <c r="AK20" s="15">
        <v>2907.8329999106181</v>
      </c>
      <c r="AL20" s="15">
        <f t="shared" si="1"/>
        <v>10571.156927164688</v>
      </c>
      <c r="AM20" s="15">
        <v>10571.156927164688</v>
      </c>
      <c r="AN20" s="15">
        <v>0</v>
      </c>
      <c r="AO20" s="15">
        <v>5432.3928577096358</v>
      </c>
      <c r="AP20" s="15">
        <v>4742.4091890967475</v>
      </c>
      <c r="AQ20" s="15"/>
      <c r="AR20" s="15"/>
      <c r="AS20" s="15">
        <v>864.03917689648245</v>
      </c>
      <c r="AT20" s="15">
        <v>24.407766226391733</v>
      </c>
      <c r="AU20" s="15">
        <f t="shared" si="2"/>
        <v>839.63141067009076</v>
      </c>
      <c r="AV20" s="15">
        <v>-1557.6506024096391</v>
      </c>
      <c r="AW20" s="15">
        <v>-1079.9740740740738</v>
      </c>
      <c r="AX20" s="15">
        <v>61503.806059694849</v>
      </c>
      <c r="AY20" s="15">
        <v>48599.04025740223</v>
      </c>
      <c r="AZ20" s="15">
        <v>11565.991362418084</v>
      </c>
      <c r="BA20" s="15"/>
      <c r="BB20" s="15"/>
      <c r="BC20" s="15">
        <v>1338.7744398745326</v>
      </c>
      <c r="BD20" s="15">
        <v>0</v>
      </c>
      <c r="BE20" s="15">
        <f t="shared" si="3"/>
        <v>1836.0385807823961</v>
      </c>
      <c r="BF20" s="15">
        <v>47740.653847627073</v>
      </c>
      <c r="BG20" s="15">
        <v>858.38640977515729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88087.396479510062</v>
      </c>
      <c r="BP20" s="15">
        <v>683.08758298509565</v>
      </c>
      <c r="BQ20" s="15">
        <v>73.440191514912982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521.25443595868637</v>
      </c>
      <c r="BZ20" s="15">
        <v>0</v>
      </c>
      <c r="CA20" s="15">
        <v>0</v>
      </c>
      <c r="CB20" s="15">
        <v>0</v>
      </c>
      <c r="CC20" s="15">
        <v>0</v>
      </c>
      <c r="CD20" s="15">
        <v>0</v>
      </c>
      <c r="CE20" s="15">
        <v>0</v>
      </c>
      <c r="CF20" s="15">
        <v>103.69039855092146</v>
      </c>
      <c r="CG20" s="15">
        <v>103.69039855092146</v>
      </c>
      <c r="CH20" s="15">
        <v>6025.9108913078062</v>
      </c>
      <c r="CI20" s="15"/>
      <c r="CJ20" s="15">
        <v>0</v>
      </c>
      <c r="CK20" s="15">
        <v>864.95645288994456</v>
      </c>
      <c r="CL20" s="15">
        <v>8992.7378401361239</v>
      </c>
      <c r="CM20" s="15">
        <v>6650.8557258174133</v>
      </c>
      <c r="CN20" s="15">
        <v>2343.4582677474864</v>
      </c>
      <c r="CO20" s="15">
        <v>0</v>
      </c>
      <c r="CP20" s="15">
        <v>683.08758298509565</v>
      </c>
      <c r="CQ20" s="15">
        <v>0</v>
      </c>
      <c r="CR20" s="15">
        <v>683.08758298509565</v>
      </c>
      <c r="CS20" s="15">
        <v>648.9332038358408</v>
      </c>
      <c r="CT20" s="15">
        <v>34.154379149254815</v>
      </c>
      <c r="CU20" s="15">
        <v>0</v>
      </c>
      <c r="CV20" s="15">
        <v>1725.2558795483353</v>
      </c>
      <c r="CW20" s="15">
        <v>830</v>
      </c>
      <c r="CX20" s="15">
        <v>513.78125408114249</v>
      </c>
      <c r="CY20" s="15">
        <v>0</v>
      </c>
      <c r="CZ20" s="15">
        <v>210.18324030592191</v>
      </c>
      <c r="DA20" s="19">
        <v>0</v>
      </c>
      <c r="DB20" s="19">
        <v>0</v>
      </c>
      <c r="DC20" s="19">
        <v>8.4157481054492056E-4</v>
      </c>
      <c r="DD20" s="19">
        <v>6.7472961922271368E-3</v>
      </c>
      <c r="DE20" s="19">
        <v>9.8774338526689265E-2</v>
      </c>
      <c r="DF20" s="19">
        <v>0.35653908216196317</v>
      </c>
      <c r="DG20" s="19">
        <v>0.53709770830857551</v>
      </c>
      <c r="DH20" s="15">
        <v>0</v>
      </c>
      <c r="DI20" s="15">
        <v>85745.514365191339</v>
      </c>
      <c r="DJ20" s="15">
        <v>79719.603473883544</v>
      </c>
      <c r="DK20" s="15">
        <v>87978.967801120132</v>
      </c>
      <c r="DL20" s="18">
        <v>8.2232567730572054E-2</v>
      </c>
      <c r="DM20" s="15">
        <v>63691.429125084789</v>
      </c>
      <c r="DN20" s="15">
        <v>43526.463246795458</v>
      </c>
      <c r="DO20" s="15">
        <v>9787.4398134454987</v>
      </c>
      <c r="DP20" s="15">
        <v>2752.6568300738541</v>
      </c>
      <c r="DQ20" s="15">
        <v>5634.9245036163311</v>
      </c>
      <c r="DR20" s="15">
        <v>1989.9447311536526</v>
      </c>
      <c r="DS20" s="15">
        <v>69383.714512257458</v>
      </c>
      <c r="DT20" s="18">
        <f t="shared" si="4"/>
        <v>0.39606254240585381</v>
      </c>
      <c r="DU20" s="18">
        <f t="shared" si="5"/>
        <v>0.1958489548168677</v>
      </c>
      <c r="DV20" s="18">
        <f t="shared" si="6"/>
        <v>3.2166158970275423E-2</v>
      </c>
      <c r="DW20" s="18">
        <f t="shared" si="7"/>
        <v>-4.0455767864713769E-2</v>
      </c>
      <c r="DX20" s="18">
        <f t="shared" si="8"/>
        <v>6.7618113962604379E-2</v>
      </c>
      <c r="DY20" s="18">
        <f t="shared" si="9"/>
        <v>0.13517174406348775</v>
      </c>
      <c r="DZ20" s="18">
        <f t="shared" si="10"/>
        <v>-3.520436012888941E-2</v>
      </c>
      <c r="EA20" s="18">
        <f t="shared" si="11"/>
        <v>0.21263609581541398</v>
      </c>
      <c r="EB20" s="18">
        <f t="shared" si="12"/>
        <v>3.6156517959100125E-2</v>
      </c>
      <c r="EC20" s="18">
        <f t="shared" si="13"/>
        <v>0.56468554848271901</v>
      </c>
      <c r="ED20" s="18">
        <f t="shared" si="14"/>
        <v>0.13438841881735869</v>
      </c>
      <c r="EE20" s="18">
        <f t="shared" si="15"/>
        <v>5.6407203939141101E-2</v>
      </c>
      <c r="EF20" s="18">
        <f t="shared" si="16"/>
        <v>3.3051456189891741E-2</v>
      </c>
      <c r="EG20" s="18">
        <f t="shared" si="17"/>
        <v>0.12015550069945351</v>
      </c>
      <c r="EH20" s="18">
        <f t="shared" si="18"/>
        <v>5.1915094243257756E-2</v>
      </c>
      <c r="EI20" s="18">
        <f t="shared" si="19"/>
        <v>5.3903896665588841E-2</v>
      </c>
      <c r="EJ20" s="18">
        <f t="shared" si="20"/>
        <v>9.8209742452272965E-3</v>
      </c>
      <c r="EK20" s="18">
        <f t="shared" si="21"/>
        <v>-1.7704806516152458E-2</v>
      </c>
      <c r="EL20" s="18">
        <f t="shared" si="22"/>
        <v>-1.2275366500268531E-2</v>
      </c>
      <c r="EM20" s="6">
        <v>11.780243106559324</v>
      </c>
      <c r="EN20" s="6">
        <v>12.054524055079845</v>
      </c>
      <c r="EO20" s="6">
        <v>13.446852591399404</v>
      </c>
      <c r="EP20" s="6">
        <v>11.684032018484897</v>
      </c>
      <c r="EQ20" s="14">
        <v>72882.100000000006</v>
      </c>
      <c r="ER20" s="14"/>
      <c r="ES20" s="15">
        <v>120509</v>
      </c>
      <c r="ET20" s="15">
        <v>48444.949505004595</v>
      </c>
      <c r="EU20" s="14">
        <v>0</v>
      </c>
      <c r="EX20" s="16"/>
      <c r="EY20" s="16"/>
      <c r="FA20" s="17"/>
      <c r="FB20" s="17"/>
      <c r="FC20" s="17"/>
      <c r="GJ20" s="6">
        <v>0.47736195947766441</v>
      </c>
    </row>
    <row r="21" spans="1:192" x14ac:dyDescent="0.2">
      <c r="A21" s="12">
        <v>1929</v>
      </c>
      <c r="B21" s="13"/>
      <c r="C21" s="15">
        <f t="shared" si="0"/>
        <v>455959.16437254671</v>
      </c>
      <c r="D21" s="15">
        <v>187775.50105591043</v>
      </c>
      <c r="E21" s="15">
        <v>3566.9034794594108</v>
      </c>
      <c r="F21" s="15">
        <v>80925.283198734687</v>
      </c>
      <c r="G21" s="15">
        <v>0</v>
      </c>
      <c r="H21" s="15">
        <v>4048.9750839321382</v>
      </c>
      <c r="I21" s="15">
        <v>91671.25838442448</v>
      </c>
      <c r="L21" s="15">
        <v>0</v>
      </c>
      <c r="M21" s="15">
        <v>31022.159214731495</v>
      </c>
      <c r="N21" s="15">
        <v>-16452.062815531965</v>
      </c>
      <c r="O21" s="15">
        <v>-8752.7070631108982</v>
      </c>
      <c r="P21" s="15">
        <v>61729.160379832087</v>
      </c>
      <c r="Q21" s="15">
        <v>0</v>
      </c>
      <c r="R21" s="15">
        <v>16943.351691727919</v>
      </c>
      <c r="S21" s="15">
        <v>2.5179104041834276E-2</v>
      </c>
      <c r="T21" s="15">
        <v>-19158.694619699461</v>
      </c>
      <c r="U21" s="15">
        <v>13887.329319025468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94840</v>
      </c>
      <c r="AB21" s="15">
        <v>1365</v>
      </c>
      <c r="AC21" s="15">
        <v>4013.75</v>
      </c>
      <c r="AD21" s="15">
        <v>637.52450262315176</v>
      </c>
      <c r="AE21" s="15">
        <v>-12.856697553996048</v>
      </c>
      <c r="AF21" s="15">
        <v>1973</v>
      </c>
      <c r="AG21" s="15">
        <v>2570.0000000000005</v>
      </c>
      <c r="AH21" s="15">
        <v>29780.417805069155</v>
      </c>
      <c r="AI21" s="15">
        <v>7795</v>
      </c>
      <c r="AJ21" s="15">
        <v>4915.0541051185155</v>
      </c>
      <c r="AK21" s="15">
        <v>2879.9458948814845</v>
      </c>
      <c r="AL21" s="15">
        <f t="shared" si="1"/>
        <v>12685.413305359563</v>
      </c>
      <c r="AM21" s="15">
        <v>12685.413305359563</v>
      </c>
      <c r="AN21" s="15">
        <v>0</v>
      </c>
      <c r="AO21" s="15">
        <v>5741.2204123785305</v>
      </c>
      <c r="AP21" s="15">
        <v>4855.5418697851119</v>
      </c>
      <c r="AQ21" s="15"/>
      <c r="AR21" s="15"/>
      <c r="AS21" s="15">
        <v>954.60033840271979</v>
      </c>
      <c r="AT21" s="15">
        <v>28.820750781249998</v>
      </c>
      <c r="AU21" s="15">
        <f t="shared" si="2"/>
        <v>925.77958762146977</v>
      </c>
      <c r="AV21" s="15">
        <v>-1689.9999999999998</v>
      </c>
      <c r="AW21" s="15">
        <v>-1186.0259259259258</v>
      </c>
      <c r="AX21" s="15">
        <v>65059.582194930837</v>
      </c>
      <c r="AY21" s="15">
        <v>51408.000000000007</v>
      </c>
      <c r="AZ21" s="15">
        <v>12041.25</v>
      </c>
      <c r="BA21" s="15"/>
      <c r="BB21" s="15"/>
      <c r="BC21" s="15">
        <v>1643.4754973768477</v>
      </c>
      <c r="BD21" s="15">
        <v>-33.143302446003958</v>
      </c>
      <c r="BE21" s="15">
        <f t="shared" si="3"/>
        <v>2280.9999999999995</v>
      </c>
      <c r="BF21" s="15">
        <v>50500</v>
      </c>
      <c r="BG21" s="15">
        <v>908.00000000000125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93951.987580138928</v>
      </c>
      <c r="BP21" s="15">
        <v>802.85459411239947</v>
      </c>
      <c r="BQ21" s="15">
        <v>85.157825748664493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558</v>
      </c>
      <c r="BZ21" s="15">
        <v>124</v>
      </c>
      <c r="CA21" s="15">
        <v>0</v>
      </c>
      <c r="CB21" s="15">
        <v>124</v>
      </c>
      <c r="CC21" s="15">
        <v>0</v>
      </c>
      <c r="CD21" s="15">
        <v>0</v>
      </c>
      <c r="CE21" s="15">
        <v>0</v>
      </c>
      <c r="CF21" s="15">
        <v>111</v>
      </c>
      <c r="CG21" s="15">
        <v>111</v>
      </c>
      <c r="CH21" s="15">
        <v>6718</v>
      </c>
      <c r="CI21" s="15"/>
      <c r="CJ21" s="15">
        <v>0</v>
      </c>
      <c r="CK21" s="15">
        <v>658.99999999999989</v>
      </c>
      <c r="CL21" s="15">
        <v>10216.999999999998</v>
      </c>
      <c r="CM21" s="15">
        <v>7511</v>
      </c>
      <c r="CN21" s="15">
        <v>2661.9999999999995</v>
      </c>
      <c r="CO21" s="15">
        <v>0</v>
      </c>
      <c r="CP21" s="15">
        <v>802.85459411239947</v>
      </c>
      <c r="CQ21" s="15">
        <v>0</v>
      </c>
      <c r="CR21" s="15">
        <v>802.85459411239947</v>
      </c>
      <c r="CS21" s="15">
        <v>762.71186440677945</v>
      </c>
      <c r="CT21" s="15">
        <v>40.142729705620006</v>
      </c>
      <c r="CU21" s="15">
        <v>0</v>
      </c>
      <c r="CV21" s="15">
        <v>1785.0197724723032</v>
      </c>
      <c r="CW21" s="15">
        <v>1179</v>
      </c>
      <c r="CX21" s="15">
        <v>550</v>
      </c>
      <c r="CY21" s="15">
        <v>0</v>
      </c>
      <c r="CZ21" s="15">
        <v>225</v>
      </c>
      <c r="DA21" s="19">
        <v>0</v>
      </c>
      <c r="DB21" s="19">
        <v>0</v>
      </c>
      <c r="DC21" s="19">
        <v>0</v>
      </c>
      <c r="DD21" s="19">
        <v>3.6996745534155773E-3</v>
      </c>
      <c r="DE21" s="19">
        <v>9.1011516371415913E-2</v>
      </c>
      <c r="DF21" s="19">
        <v>0.37294962414892252</v>
      </c>
      <c r="DG21" s="19">
        <v>0.53233918492624599</v>
      </c>
      <c r="DH21" s="15">
        <v>74.000000000000014</v>
      </c>
      <c r="DI21" s="15">
        <v>91291.987580138972</v>
      </c>
      <c r="DJ21" s="15">
        <v>84573.987580138957</v>
      </c>
      <c r="DK21" s="15">
        <v>94181</v>
      </c>
      <c r="DL21" s="18">
        <v>6.2087894585956829E-2</v>
      </c>
      <c r="DM21" s="15">
        <v>67280</v>
      </c>
      <c r="DN21" s="15">
        <v>46505.085559696941</v>
      </c>
      <c r="DO21" s="15">
        <v>10060.429495</v>
      </c>
      <c r="DP21" s="15">
        <v>2717.129284468499</v>
      </c>
      <c r="DQ21" s="15">
        <v>5880.1792787879313</v>
      </c>
      <c r="DR21" s="15">
        <v>2117.176382046629</v>
      </c>
      <c r="DS21" s="15">
        <v>72489.048824256068</v>
      </c>
      <c r="DT21" s="18">
        <f t="shared" si="4"/>
        <v>0.41182525920783175</v>
      </c>
      <c r="DU21" s="18">
        <f t="shared" si="5"/>
        <v>0.19418660415339881</v>
      </c>
      <c r="DV21" s="18">
        <f t="shared" si="6"/>
        <v>3.0457397074442099E-2</v>
      </c>
      <c r="DW21" s="18">
        <f t="shared" si="7"/>
        <v>-4.2018444011458947E-2</v>
      </c>
      <c r="DX21" s="18">
        <f t="shared" si="8"/>
        <v>6.8037143759182087E-2</v>
      </c>
      <c r="DY21" s="18">
        <f t="shared" si="9"/>
        <v>0.13538308954657957</v>
      </c>
      <c r="DZ21" s="18">
        <f t="shared" si="10"/>
        <v>-3.6082316358685175E-2</v>
      </c>
      <c r="EA21" s="18">
        <f t="shared" si="11"/>
        <v>0.20105146589294873</v>
      </c>
      <c r="EB21" s="18">
        <f t="shared" si="12"/>
        <v>3.7159800735760973E-2</v>
      </c>
      <c r="EC21" s="18">
        <f t="shared" si="13"/>
        <v>0.55998110625535957</v>
      </c>
      <c r="ED21" s="18">
        <f t="shared" si="14"/>
        <v>0.13116387518863498</v>
      </c>
      <c r="EE21" s="18">
        <f t="shared" si="15"/>
        <v>5.218732127625015E-2</v>
      </c>
      <c r="EF21" s="18">
        <f t="shared" si="16"/>
        <v>3.0578841750262629E-2</v>
      </c>
      <c r="EG21" s="18">
        <f t="shared" si="17"/>
        <v>0.13469185191662397</v>
      </c>
      <c r="EH21" s="18">
        <f t="shared" si="18"/>
        <v>5.3962268529517951E-2</v>
      </c>
      <c r="EI21" s="18">
        <f t="shared" si="19"/>
        <v>5.1555429118241597E-2</v>
      </c>
      <c r="EJ21" s="18">
        <f t="shared" si="20"/>
        <v>1.0135805931161484E-2</v>
      </c>
      <c r="EK21" s="18">
        <f t="shared" si="21"/>
        <v>-1.794417132967371E-2</v>
      </c>
      <c r="EL21" s="18">
        <f t="shared" si="22"/>
        <v>-1.2593048767011667E-2</v>
      </c>
      <c r="EM21" s="6">
        <v>11.748056649984026</v>
      </c>
      <c r="EN21" s="6">
        <v>12.021588197005858</v>
      </c>
      <c r="EO21" s="6">
        <v>13.446852591399404</v>
      </c>
      <c r="EP21" s="6">
        <v>11.65210843373494</v>
      </c>
      <c r="EQ21" s="14">
        <v>74112.100000000006</v>
      </c>
      <c r="ER21" s="14"/>
      <c r="ES21" s="15">
        <v>121878</v>
      </c>
      <c r="ET21" s="15">
        <v>49084.788361927036</v>
      </c>
      <c r="EU21" s="14">
        <v>0</v>
      </c>
      <c r="EX21" s="16"/>
      <c r="EY21" s="16"/>
      <c r="FA21" s="17"/>
      <c r="FB21" s="17"/>
      <c r="FC21" s="17"/>
      <c r="GJ21" s="6">
        <v>0.45626028075188613</v>
      </c>
    </row>
    <row r="22" spans="1:192" x14ac:dyDescent="0.2">
      <c r="A22" s="12">
        <v>1930</v>
      </c>
      <c r="B22" s="13"/>
      <c r="C22" s="15">
        <f t="shared" si="0"/>
        <v>408379.41219705698</v>
      </c>
      <c r="D22" s="15">
        <v>154013.77910667029</v>
      </c>
      <c r="E22" s="15">
        <v>3772.3145876938615</v>
      </c>
      <c r="F22" s="15">
        <v>80175.156278765353</v>
      </c>
      <c r="G22" s="15">
        <v>0</v>
      </c>
      <c r="H22" s="15">
        <v>4011.4436093584409</v>
      </c>
      <c r="I22" s="15">
        <v>81413.59545167991</v>
      </c>
      <c r="L22" s="15">
        <v>0</v>
      </c>
      <c r="M22" s="15">
        <v>29669.928353801366</v>
      </c>
      <c r="N22" s="15">
        <v>-16651.206365677288</v>
      </c>
      <c r="O22" s="15">
        <v>-8884.4956741138376</v>
      </c>
      <c r="P22" s="15">
        <v>59655.353364246585</v>
      </c>
      <c r="Q22" s="15">
        <v>0</v>
      </c>
      <c r="R22" s="15">
        <v>18134.816869172631</v>
      </c>
      <c r="S22" s="15">
        <v>2.4994771923979846E-2</v>
      </c>
      <c r="T22" s="15">
        <v>-19044.691451328781</v>
      </c>
      <c r="U22" s="15">
        <v>13228.922392674614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83758</v>
      </c>
      <c r="AB22" s="15">
        <v>842</v>
      </c>
      <c r="AC22" s="15">
        <v>3174.5</v>
      </c>
      <c r="AD22" s="15">
        <v>588.86752537080349</v>
      </c>
      <c r="AE22" s="15">
        <v>-19.156563882383551</v>
      </c>
      <c r="AF22" s="15">
        <v>2057</v>
      </c>
      <c r="AG22" s="15">
        <v>2670.0000000000005</v>
      </c>
      <c r="AH22" s="15">
        <v>25466.210961488425</v>
      </c>
      <c r="AI22" s="15">
        <v>7483.0000000000018</v>
      </c>
      <c r="AJ22" s="15">
        <v>4647.5691116844819</v>
      </c>
      <c r="AK22" s="15">
        <v>2835.4308883155177</v>
      </c>
      <c r="AL22" s="15">
        <f t="shared" si="1"/>
        <v>9937.1789737412928</v>
      </c>
      <c r="AM22" s="15">
        <v>9937.1789737412928</v>
      </c>
      <c r="AN22" s="15">
        <v>0</v>
      </c>
      <c r="AO22" s="15">
        <v>5327.137174479677</v>
      </c>
      <c r="AP22" s="15">
        <v>4096.0435844332087</v>
      </c>
      <c r="AQ22" s="15"/>
      <c r="AR22" s="15"/>
      <c r="AS22" s="15">
        <v>960.10878586434706</v>
      </c>
      <c r="AT22" s="15">
        <v>29.245960344023558</v>
      </c>
      <c r="AU22" s="15">
        <f t="shared" si="2"/>
        <v>930.86282552032344</v>
      </c>
      <c r="AV22" s="15">
        <v>-1728</v>
      </c>
      <c r="AW22" s="15">
        <v>-1178.9685185185183</v>
      </c>
      <c r="AX22" s="15">
        <v>58291.789038511582</v>
      </c>
      <c r="AY22" s="15">
        <v>47167</v>
      </c>
      <c r="AZ22" s="15">
        <v>9523.5</v>
      </c>
      <c r="BA22" s="15"/>
      <c r="BB22" s="15"/>
      <c r="BC22" s="15">
        <v>1655.1324746291953</v>
      </c>
      <c r="BD22" s="15">
        <v>-53.843436117616434</v>
      </c>
      <c r="BE22" s="15">
        <f t="shared" si="3"/>
        <v>2243.9999999999986</v>
      </c>
      <c r="BF22" s="15">
        <v>46200</v>
      </c>
      <c r="BG22" s="15">
        <v>966.99999999999875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82862.892518195615</v>
      </c>
      <c r="BP22" s="15">
        <v>802.85459411239947</v>
      </c>
      <c r="BQ22" s="15">
        <v>92.252887691975346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599</v>
      </c>
      <c r="BZ22" s="15">
        <v>226</v>
      </c>
      <c r="CA22" s="15">
        <v>0</v>
      </c>
      <c r="CB22" s="15">
        <v>226</v>
      </c>
      <c r="CC22" s="15">
        <v>0</v>
      </c>
      <c r="CD22" s="15">
        <v>0</v>
      </c>
      <c r="CE22" s="15">
        <v>0</v>
      </c>
      <c r="CF22" s="15">
        <v>110</v>
      </c>
      <c r="CG22" s="15">
        <v>110</v>
      </c>
      <c r="CH22" s="15">
        <v>7018</v>
      </c>
      <c r="CI22" s="15"/>
      <c r="CJ22" s="15">
        <v>0</v>
      </c>
      <c r="CK22" s="15">
        <v>657.99999999999989</v>
      </c>
      <c r="CL22" s="15">
        <v>9698.9999999999982</v>
      </c>
      <c r="CM22" s="15">
        <v>7952.9999999999991</v>
      </c>
      <c r="CN22" s="15">
        <v>1739.0000000000014</v>
      </c>
      <c r="CO22" s="15">
        <v>0</v>
      </c>
      <c r="CP22" s="15">
        <v>802.85459411239947</v>
      </c>
      <c r="CQ22" s="15">
        <v>0</v>
      </c>
      <c r="CR22" s="15">
        <v>802.85459411239947</v>
      </c>
      <c r="CS22" s="15">
        <v>762.71186440677945</v>
      </c>
      <c r="CT22" s="15">
        <v>40.142729705620006</v>
      </c>
      <c r="CU22" s="15">
        <v>0</v>
      </c>
      <c r="CV22" s="15">
        <v>912.28947108650971</v>
      </c>
      <c r="CW22" s="15">
        <v>1045</v>
      </c>
      <c r="CX22" s="15">
        <v>526</v>
      </c>
      <c r="CY22" s="15">
        <v>0</v>
      </c>
      <c r="CZ22" s="15">
        <v>242</v>
      </c>
      <c r="DA22" s="19">
        <v>0</v>
      </c>
      <c r="DB22" s="19">
        <v>0</v>
      </c>
      <c r="DC22" s="19">
        <v>0</v>
      </c>
      <c r="DD22" s="19">
        <v>5.3487711293526141E-3</v>
      </c>
      <c r="DE22" s="19">
        <v>0.10998151038050707</v>
      </c>
      <c r="DF22" s="19">
        <v>0.36284073766256641</v>
      </c>
      <c r="DG22" s="19">
        <v>0.5218289808275739</v>
      </c>
      <c r="DH22" s="15">
        <v>73.000000000000014</v>
      </c>
      <c r="DI22" s="15">
        <v>81189.892518195615</v>
      </c>
      <c r="DJ22" s="15">
        <v>74171.892518195615</v>
      </c>
      <c r="DK22" s="15">
        <v>83100</v>
      </c>
      <c r="DL22" s="18">
        <v>3.1744885679903738E-2</v>
      </c>
      <c r="DM22" s="15">
        <v>60240</v>
      </c>
      <c r="DN22" s="15">
        <v>43067.302229791072</v>
      </c>
      <c r="DO22" s="15">
        <v>7588.502704800002</v>
      </c>
      <c r="DP22" s="15">
        <v>2558.9349263713343</v>
      </c>
      <c r="DQ22" s="15">
        <v>5222.9429526366548</v>
      </c>
      <c r="DR22" s="15">
        <v>1802.3171864009362</v>
      </c>
      <c r="DS22" s="15">
        <v>61813.907021299354</v>
      </c>
      <c r="DT22" s="18">
        <f t="shared" si="4"/>
        <v>0.3771340437513373</v>
      </c>
      <c r="DU22" s="18">
        <f t="shared" si="5"/>
        <v>0.21538528106155969</v>
      </c>
      <c r="DV22" s="18">
        <f t="shared" si="6"/>
        <v>3.2393705455188833E-2</v>
      </c>
      <c r="DW22" s="18">
        <f t="shared" si="7"/>
        <v>-4.6634798137519889E-2</v>
      </c>
      <c r="DX22" s="18">
        <f t="shared" si="8"/>
        <v>7.2652850431854321E-2</v>
      </c>
      <c r="DY22" s="18">
        <f t="shared" si="9"/>
        <v>0.14607825855692461</v>
      </c>
      <c r="DZ22" s="18">
        <f t="shared" si="10"/>
        <v>-4.0773863393589765E-2</v>
      </c>
      <c r="EA22" s="18">
        <f t="shared" si="11"/>
        <v>0.19935773699677856</v>
      </c>
      <c r="EB22" s="18">
        <f t="shared" si="12"/>
        <v>4.4406785277466346E-2</v>
      </c>
      <c r="EC22" s="18">
        <f t="shared" si="13"/>
        <v>0.58416468030861113</v>
      </c>
      <c r="ED22" s="18">
        <f t="shared" si="14"/>
        <v>0.11794882720798565</v>
      </c>
      <c r="EE22" s="18">
        <f t="shared" si="15"/>
        <v>5.5927426133387269E-2</v>
      </c>
      <c r="EF22" s="18">
        <f t="shared" si="16"/>
        <v>3.4120708643989382E-2</v>
      </c>
      <c r="EG22" s="18">
        <f t="shared" si="17"/>
        <v>0.11958097441325262</v>
      </c>
      <c r="EH22" s="18">
        <f t="shared" si="18"/>
        <v>5.6186969608660375E-2</v>
      </c>
      <c r="EI22" s="18">
        <f t="shared" si="19"/>
        <v>4.9290536515441741E-2</v>
      </c>
      <c r="EJ22" s="18">
        <f t="shared" si="20"/>
        <v>1.1553655666237631E-2</v>
      </c>
      <c r="EK22" s="18">
        <f t="shared" si="21"/>
        <v>-2.0794223826714801E-2</v>
      </c>
      <c r="EL22" s="18">
        <f t="shared" si="22"/>
        <v>-1.4187346793243301E-2</v>
      </c>
      <c r="EM22" s="6">
        <v>12.220425343376162</v>
      </c>
      <c r="EN22" s="6">
        <v>12.49887209564629</v>
      </c>
      <c r="EO22" s="6">
        <v>13.796470758775785</v>
      </c>
      <c r="EP22" s="6">
        <v>12.167827454504607</v>
      </c>
      <c r="EQ22" s="14">
        <v>75504.7</v>
      </c>
      <c r="ER22" s="14"/>
      <c r="ES22" s="15">
        <v>123188</v>
      </c>
      <c r="ET22" s="15">
        <v>49750</v>
      </c>
      <c r="EU22" s="14">
        <v>0</v>
      </c>
      <c r="EX22" s="16"/>
      <c r="EY22" s="16"/>
      <c r="FA22" s="17"/>
      <c r="FB22" s="17"/>
      <c r="FC22" s="17"/>
      <c r="GJ22" s="6">
        <v>0.54864206936424731</v>
      </c>
    </row>
    <row r="23" spans="1:192" x14ac:dyDescent="0.2">
      <c r="A23" s="12">
        <v>1931</v>
      </c>
      <c r="B23" s="13"/>
      <c r="C23" s="15">
        <f t="shared" si="0"/>
        <v>321056.94288701209</v>
      </c>
      <c r="D23" s="15">
        <v>97409.786832152662</v>
      </c>
      <c r="E23" s="15">
        <v>4009.1415124818168</v>
      </c>
      <c r="F23" s="15">
        <v>75706.666363507189</v>
      </c>
      <c r="G23" s="15">
        <v>0</v>
      </c>
      <c r="H23" s="15">
        <v>3787.8694232137914</v>
      </c>
      <c r="I23" s="15">
        <v>65109.817958093801</v>
      </c>
      <c r="L23" s="15">
        <v>0</v>
      </c>
      <c r="M23" s="15">
        <v>24815.318180037677</v>
      </c>
      <c r="N23" s="15">
        <v>-15753.209792710077</v>
      </c>
      <c r="O23" s="15">
        <v>-8400.889456012068</v>
      </c>
      <c r="P23" s="15">
        <v>51421.522224968241</v>
      </c>
      <c r="Q23" s="15">
        <v>0</v>
      </c>
      <c r="R23" s="15">
        <v>19166.014504219555</v>
      </c>
      <c r="S23" s="15">
        <v>2.4747679012399073E-2</v>
      </c>
      <c r="T23" s="15">
        <v>-17103.556422314527</v>
      </c>
      <c r="U23" s="15">
        <v>12487.572103361945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68515</v>
      </c>
      <c r="AB23" s="15">
        <v>498</v>
      </c>
      <c r="AC23" s="15">
        <v>2403</v>
      </c>
      <c r="AD23" s="15">
        <v>505.46740655901681</v>
      </c>
      <c r="AE23" s="15">
        <v>-34.409753028665456</v>
      </c>
      <c r="AF23" s="15">
        <v>2050</v>
      </c>
      <c r="AG23" s="15">
        <v>2489</v>
      </c>
      <c r="AH23" s="15">
        <v>19721.057653530348</v>
      </c>
      <c r="AI23" s="15">
        <v>7061.9999999999991</v>
      </c>
      <c r="AJ23" s="15">
        <v>4258.0534716679958</v>
      </c>
      <c r="AK23" s="15">
        <v>2803.9465283320037</v>
      </c>
      <c r="AL23" s="15">
        <f t="shared" si="1"/>
        <v>5322.624548181313</v>
      </c>
      <c r="AM23" s="15">
        <v>5322.624548181313</v>
      </c>
      <c r="AN23" s="15">
        <v>0</v>
      </c>
      <c r="AO23" s="15">
        <v>5218.7831100261374</v>
      </c>
      <c r="AP23" s="15">
        <v>3397.260017353773</v>
      </c>
      <c r="AQ23" s="15"/>
      <c r="AR23" s="15"/>
      <c r="AS23" s="15">
        <v>1042.1341762906311</v>
      </c>
      <c r="AT23" s="15">
        <v>25.917286316767932</v>
      </c>
      <c r="AU23" s="15">
        <f t="shared" si="2"/>
        <v>1016.2168899738632</v>
      </c>
      <c r="AV23" s="15">
        <v>-1734</v>
      </c>
      <c r="AW23" s="15">
        <v>-1058.8018518518518</v>
      </c>
      <c r="AX23" s="15">
        <v>48793.942346469652</v>
      </c>
      <c r="AY23" s="15">
        <v>40071</v>
      </c>
      <c r="AZ23" s="15">
        <v>7208.9999999999991</v>
      </c>
      <c r="BA23" s="15"/>
      <c r="BB23" s="15"/>
      <c r="BC23" s="15">
        <v>1624.5325934409832</v>
      </c>
      <c r="BD23" s="15">
        <v>-110.59024697133454</v>
      </c>
      <c r="BE23" s="15">
        <f t="shared" si="3"/>
        <v>2130</v>
      </c>
      <c r="BF23" s="15">
        <v>39200</v>
      </c>
      <c r="BG23" s="15">
        <v>870.99999999999511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67602.402715825461</v>
      </c>
      <c r="BP23" s="15">
        <v>802.85459411239947</v>
      </c>
      <c r="BQ23" s="15">
        <v>109.74269006213974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1576</v>
      </c>
      <c r="BZ23" s="15">
        <v>230</v>
      </c>
      <c r="CA23" s="15">
        <v>0</v>
      </c>
      <c r="CB23" s="15">
        <v>230</v>
      </c>
      <c r="CC23" s="15">
        <v>0</v>
      </c>
      <c r="CD23" s="15">
        <v>0</v>
      </c>
      <c r="CE23" s="15">
        <v>0</v>
      </c>
      <c r="CF23" s="15">
        <v>112</v>
      </c>
      <c r="CG23" s="15">
        <v>112</v>
      </c>
      <c r="CH23" s="15">
        <v>7082</v>
      </c>
      <c r="CI23" s="15"/>
      <c r="CJ23" s="15">
        <v>0</v>
      </c>
      <c r="CK23" s="15">
        <v>859.99999999999989</v>
      </c>
      <c r="CL23" s="15">
        <v>8463.0000000000018</v>
      </c>
      <c r="CM23" s="15">
        <v>9000</v>
      </c>
      <c r="CN23" s="15">
        <v>-684.99999999999852</v>
      </c>
      <c r="CO23" s="15">
        <v>0</v>
      </c>
      <c r="CP23" s="15">
        <v>802.85459411239947</v>
      </c>
      <c r="CQ23" s="15">
        <v>0</v>
      </c>
      <c r="CR23" s="15">
        <v>802.85459411239947</v>
      </c>
      <c r="CS23" s="15">
        <v>762.71186440677945</v>
      </c>
      <c r="CT23" s="15">
        <v>40.142729705620006</v>
      </c>
      <c r="CU23" s="15">
        <v>0</v>
      </c>
      <c r="CV23" s="15">
        <v>-142.23726289928251</v>
      </c>
      <c r="CW23" s="15">
        <v>532</v>
      </c>
      <c r="CX23" s="15">
        <v>471</v>
      </c>
      <c r="CY23" s="15">
        <v>0</v>
      </c>
      <c r="CZ23" s="15">
        <v>223</v>
      </c>
      <c r="DA23" s="19">
        <v>0</v>
      </c>
      <c r="DB23" s="19">
        <v>0</v>
      </c>
      <c r="DC23" s="19">
        <v>0</v>
      </c>
      <c r="DD23" s="19">
        <v>6.997867705289651E-3</v>
      </c>
      <c r="DE23" s="19">
        <v>0.12895150438959824</v>
      </c>
      <c r="DF23" s="19">
        <v>0.35273185117621031</v>
      </c>
      <c r="DG23" s="19">
        <v>0.5113187767289018</v>
      </c>
      <c r="DH23" s="15">
        <v>70</v>
      </c>
      <c r="DI23" s="15">
        <v>68284.402715825461</v>
      </c>
      <c r="DJ23" s="15">
        <v>61202.402715825461</v>
      </c>
      <c r="DK23" s="15">
        <v>67655</v>
      </c>
      <c r="DL23" s="18">
        <v>-1.7648363018254384E-2</v>
      </c>
      <c r="DM23" s="15">
        <v>50560</v>
      </c>
      <c r="DN23" s="15">
        <v>36739.088784475323</v>
      </c>
      <c r="DO23" s="15">
        <v>5683.515363999999</v>
      </c>
      <c r="DP23" s="15">
        <v>2263.8807219027549</v>
      </c>
      <c r="DQ23" s="15">
        <v>4281.0533683214298</v>
      </c>
      <c r="DR23" s="15">
        <v>1592.4617613004957</v>
      </c>
      <c r="DS23" s="15">
        <v>51113.245982413115</v>
      </c>
      <c r="DT23" s="18">
        <f t="shared" si="4"/>
        <v>0.3034034584526446</v>
      </c>
      <c r="DU23" s="18">
        <f t="shared" si="5"/>
        <v>0.26008992843549816</v>
      </c>
      <c r="DV23" s="18">
        <f t="shared" si="6"/>
        <v>3.8895194077010295E-2</v>
      </c>
      <c r="DW23" s="18">
        <f t="shared" si="7"/>
        <v>-5.3272657082309827E-2</v>
      </c>
      <c r="DX23" s="18">
        <f t="shared" si="8"/>
        <v>7.7292576067326479E-2</v>
      </c>
      <c r="DY23" s="18">
        <f t="shared" si="9"/>
        <v>0.16016324631566917</v>
      </c>
      <c r="DZ23" s="18">
        <f t="shared" si="10"/>
        <v>-4.9066715863715249E-2</v>
      </c>
      <c r="EA23" s="18">
        <f t="shared" si="11"/>
        <v>0.2027983490175061</v>
      </c>
      <c r="EB23" s="18">
        <f t="shared" si="12"/>
        <v>5.969662058037023E-2</v>
      </c>
      <c r="EC23" s="18">
        <f t="shared" si="13"/>
        <v>0.61263517263665579</v>
      </c>
      <c r="ED23" s="18">
        <f t="shared" si="14"/>
        <v>0.11021653963059697</v>
      </c>
      <c r="EE23" s="18">
        <f t="shared" si="15"/>
        <v>6.2937749932273981E-2</v>
      </c>
      <c r="EF23" s="18">
        <f t="shared" si="16"/>
        <v>4.1444779075190362E-2</v>
      </c>
      <c r="EG23" s="18">
        <f t="shared" si="17"/>
        <v>7.8673040398807376E-2</v>
      </c>
      <c r="EH23" s="18">
        <f t="shared" si="18"/>
        <v>6.4426621979545295E-2</v>
      </c>
      <c r="EI23" s="18">
        <f t="shared" si="19"/>
        <v>5.021447073170901E-2</v>
      </c>
      <c r="EJ23" s="18">
        <f t="shared" si="20"/>
        <v>1.5403653481496284E-2</v>
      </c>
      <c r="EK23" s="18">
        <f t="shared" si="21"/>
        <v>-2.5630034735052841E-2</v>
      </c>
      <c r="EL23" s="18">
        <f t="shared" si="22"/>
        <v>-1.5650016286332891E-2</v>
      </c>
      <c r="EM23" s="6">
        <v>13.560226155358899</v>
      </c>
      <c r="EN23" s="6">
        <v>13.928481649069884</v>
      </c>
      <c r="EO23" s="6">
        <v>15.127709165324328</v>
      </c>
      <c r="EP23" s="6">
        <v>13.62661970059127</v>
      </c>
      <c r="EQ23" s="14">
        <v>76619.7</v>
      </c>
      <c r="ER23" s="14"/>
      <c r="ES23" s="15">
        <v>124149</v>
      </c>
      <c r="ET23" s="15">
        <v>50461.665723737082</v>
      </c>
      <c r="EU23" s="14">
        <v>0</v>
      </c>
      <c r="EX23" s="16"/>
      <c r="EY23" s="16"/>
      <c r="FA23" s="17"/>
      <c r="FB23" s="17"/>
      <c r="FC23" s="17"/>
      <c r="GJ23" s="6">
        <v>0.76020719774019729</v>
      </c>
    </row>
    <row r="24" spans="1:192" x14ac:dyDescent="0.2">
      <c r="A24" s="12">
        <v>1932</v>
      </c>
      <c r="B24" s="13"/>
      <c r="C24" s="15">
        <f t="shared" si="0"/>
        <v>256848.265707841</v>
      </c>
      <c r="D24" s="15">
        <v>60175.952840701095</v>
      </c>
      <c r="E24" s="15">
        <v>4245.9684372697729</v>
      </c>
      <c r="F24" s="15">
        <v>71831.119444745462</v>
      </c>
      <c r="G24" s="15">
        <v>0</v>
      </c>
      <c r="H24" s="15">
        <v>3593.9622499495335</v>
      </c>
      <c r="I24" s="15">
        <v>51203.569820276251</v>
      </c>
      <c r="L24" s="15">
        <v>0</v>
      </c>
      <c r="M24" s="15">
        <v>20131.268480702598</v>
      </c>
      <c r="N24" s="15">
        <v>-14860.124157522003</v>
      </c>
      <c r="O24" s="15">
        <v>-7913.5649324706637</v>
      </c>
      <c r="P24" s="15">
        <v>43476.521732169917</v>
      </c>
      <c r="Q24" s="15">
        <v>0</v>
      </c>
      <c r="R24" s="15">
        <v>20197.212139266478</v>
      </c>
      <c r="S24" s="15">
        <v>2.45258174668407E-2</v>
      </c>
      <c r="T24" s="15">
        <v>-15162.421393300265</v>
      </c>
      <c r="U24" s="15">
        <v>12015.236113582107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52218</v>
      </c>
      <c r="AB24" s="15">
        <v>383</v>
      </c>
      <c r="AC24" s="15">
        <v>1501.75</v>
      </c>
      <c r="AD24" s="15">
        <v>465.20112531410501</v>
      </c>
      <c r="AE24" s="15">
        <v>-25.362782694198625</v>
      </c>
      <c r="AF24" s="15">
        <v>1950.9999999999998</v>
      </c>
      <c r="AG24" s="15">
        <v>2473.0000000000005</v>
      </c>
      <c r="AH24" s="15">
        <v>14784.588342619911</v>
      </c>
      <c r="AI24" s="15">
        <v>6407.0000000000009</v>
      </c>
      <c r="AJ24" s="15">
        <v>3747.0022441651713</v>
      </c>
      <c r="AK24" s="15">
        <v>2659.9977558348291</v>
      </c>
      <c r="AL24" s="15">
        <f t="shared" si="1"/>
        <v>2050.895140323395</v>
      </c>
      <c r="AM24" s="15">
        <v>2050.895140323395</v>
      </c>
      <c r="AN24" s="15">
        <v>0</v>
      </c>
      <c r="AO24" s="15">
        <v>4807.8688874374866</v>
      </c>
      <c r="AP24" s="15">
        <v>2633.6075977037985</v>
      </c>
      <c r="AQ24" s="15"/>
      <c r="AR24" s="15"/>
      <c r="AS24" s="15">
        <v>1050.013559720509</v>
      </c>
      <c r="AT24" s="15">
        <v>16.882447157995006</v>
      </c>
      <c r="AU24" s="15">
        <f t="shared" si="2"/>
        <v>1033.1311125625139</v>
      </c>
      <c r="AV24" s="15">
        <v>-1666</v>
      </c>
      <c r="AW24" s="15">
        <v>-938.63518518518515</v>
      </c>
      <c r="AX24" s="15">
        <v>37433.411657380093</v>
      </c>
      <c r="AY24" s="15">
        <v>31339.000000000004</v>
      </c>
      <c r="AZ24" s="15">
        <v>4505.25</v>
      </c>
      <c r="BA24" s="15"/>
      <c r="BB24" s="15"/>
      <c r="BC24" s="15">
        <v>1680.7988746858953</v>
      </c>
      <c r="BD24" s="15">
        <v>-91.637217305801357</v>
      </c>
      <c r="BE24" s="15">
        <f t="shared" si="3"/>
        <v>2146.0000000000005</v>
      </c>
      <c r="BF24" s="15">
        <v>30500</v>
      </c>
      <c r="BG24" s="15">
        <v>838.99999999999864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51376.166014384558</v>
      </c>
      <c r="BP24" s="15">
        <v>722.56913470115956</v>
      </c>
      <c r="BQ24" s="15">
        <v>119.26485091428064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782</v>
      </c>
      <c r="BZ24" s="15">
        <v>433</v>
      </c>
      <c r="CA24" s="15">
        <v>0</v>
      </c>
      <c r="CB24" s="15">
        <v>433.00000000000006</v>
      </c>
      <c r="CC24" s="15">
        <v>0</v>
      </c>
      <c r="CD24" s="15">
        <v>0</v>
      </c>
      <c r="CE24" s="15">
        <v>0</v>
      </c>
      <c r="CF24" s="15">
        <v>118</v>
      </c>
      <c r="CG24" s="15">
        <v>118</v>
      </c>
      <c r="CH24" s="15">
        <v>6683</v>
      </c>
      <c r="CI24" s="15"/>
      <c r="CJ24" s="15">
        <v>0</v>
      </c>
      <c r="CK24" s="15">
        <v>943.00000000000011</v>
      </c>
      <c r="CL24" s="15">
        <v>7919.0000000000009</v>
      </c>
      <c r="CM24" s="15">
        <v>8016</v>
      </c>
      <c r="CN24" s="15">
        <v>-155.00000000000026</v>
      </c>
      <c r="CO24" s="15">
        <v>0</v>
      </c>
      <c r="CP24" s="15">
        <v>722.56913470115956</v>
      </c>
      <c r="CQ24" s="15">
        <v>0</v>
      </c>
      <c r="CR24" s="15">
        <v>722.56913470115956</v>
      </c>
      <c r="CS24" s="15">
        <v>686.44067796610148</v>
      </c>
      <c r="CT24" s="15">
        <v>36.128456735058009</v>
      </c>
      <c r="CU24" s="15">
        <v>0</v>
      </c>
      <c r="CV24" s="15">
        <v>-670.30538207383825</v>
      </c>
      <c r="CW24" s="15">
        <v>285</v>
      </c>
      <c r="CX24" s="15">
        <v>443</v>
      </c>
      <c r="CY24" s="15">
        <v>0</v>
      </c>
      <c r="CZ24" s="15">
        <v>167</v>
      </c>
      <c r="DA24" s="19">
        <v>0</v>
      </c>
      <c r="DB24" s="19">
        <v>0</v>
      </c>
      <c r="DC24" s="19">
        <v>0</v>
      </c>
      <c r="DD24" s="19">
        <v>8.6469642812266878E-3</v>
      </c>
      <c r="DE24" s="19">
        <v>0.14792149839868929</v>
      </c>
      <c r="DF24" s="19">
        <v>0.34262296468985431</v>
      </c>
      <c r="DG24" s="19">
        <v>0.5008085726302296</v>
      </c>
      <c r="DH24" s="15">
        <v>71.000000000000014</v>
      </c>
      <c r="DI24" s="15">
        <v>51590.166014384566</v>
      </c>
      <c r="DJ24" s="15">
        <v>44907.166014384566</v>
      </c>
      <c r="DK24" s="15">
        <v>51275.000000000007</v>
      </c>
      <c r="DL24" s="18">
        <v>-6.4631886884446613E-2</v>
      </c>
      <c r="DM24" s="15">
        <v>38640</v>
      </c>
      <c r="DN24" s="15">
        <v>29354.130441929468</v>
      </c>
      <c r="DO24" s="15">
        <v>3526.7303875999996</v>
      </c>
      <c r="DP24" s="15">
        <v>1676.1367848401544</v>
      </c>
      <c r="DQ24" s="15">
        <v>2901.4298399908002</v>
      </c>
      <c r="DR24" s="15">
        <v>1181.572545639584</v>
      </c>
      <c r="DS24" s="15">
        <v>38777.613788847921</v>
      </c>
      <c r="DT24" s="18">
        <f t="shared" si="4"/>
        <v>0.23428600023778187</v>
      </c>
      <c r="DU24" s="18">
        <f t="shared" si="5"/>
        <v>0.31018722245369862</v>
      </c>
      <c r="DV24" s="18">
        <f t="shared" si="6"/>
        <v>4.6779510387074841E-2</v>
      </c>
      <c r="DW24" s="18">
        <f t="shared" si="7"/>
        <v>-5.9032601802914919E-2</v>
      </c>
      <c r="DX24" s="18">
        <f t="shared" si="8"/>
        <v>7.8378058832608413E-2</v>
      </c>
      <c r="DY24" s="18">
        <f t="shared" si="9"/>
        <v>0.16926928282873227</v>
      </c>
      <c r="DZ24" s="18">
        <f t="shared" si="10"/>
        <v>-5.7855653089848198E-2</v>
      </c>
      <c r="EA24" s="18">
        <f t="shared" si="11"/>
        <v>0.19935337962732882</v>
      </c>
      <c r="EB24" s="18">
        <f t="shared" si="12"/>
        <v>7.8634800525538076E-2</v>
      </c>
      <c r="EC24" s="18">
        <f t="shared" si="13"/>
        <v>0.6398545082479159</v>
      </c>
      <c r="ED24" s="18">
        <f t="shared" si="14"/>
        <v>9.1984572682086943E-2</v>
      </c>
      <c r="EE24" s="18">
        <f t="shared" si="15"/>
        <v>7.3076591792592308E-2</v>
      </c>
      <c r="EF24" s="18">
        <f t="shared" si="16"/>
        <v>5.1877089338563213E-2</v>
      </c>
      <c r="EG24" s="18">
        <f t="shared" si="17"/>
        <v>3.9997954955112526E-2</v>
      </c>
      <c r="EH24" s="18">
        <f t="shared" si="18"/>
        <v>7.5375307409799822E-2</v>
      </c>
      <c r="EI24" s="18">
        <f t="shared" si="19"/>
        <v>5.1362410486665983E-2</v>
      </c>
      <c r="EJ24" s="18">
        <f t="shared" si="20"/>
        <v>2.0478080150570625E-2</v>
      </c>
      <c r="EK24" s="18">
        <f t="shared" si="21"/>
        <v>-3.2491467576791805E-2</v>
      </c>
      <c r="EL24" s="18">
        <f t="shared" si="22"/>
        <v>-1.8305903172797369E-2</v>
      </c>
      <c r="EM24" s="6">
        <v>15.303925648494937</v>
      </c>
      <c r="EN24" s="6">
        <v>15.745240125035521</v>
      </c>
      <c r="EO24" s="6">
        <v>16.86610117209754</v>
      </c>
      <c r="EP24" s="6">
        <v>15.451925820256776</v>
      </c>
      <c r="EQ24" s="14">
        <v>77682.600000000006</v>
      </c>
      <c r="ER24" s="14"/>
      <c r="ES24" s="15">
        <v>124949</v>
      </c>
      <c r="ET24" s="15">
        <v>51117.350453271472</v>
      </c>
      <c r="EU24" s="14">
        <v>0</v>
      </c>
      <c r="EX24" s="16"/>
      <c r="EY24" s="16"/>
      <c r="FA24" s="17"/>
      <c r="FB24" s="17"/>
      <c r="FC24" s="17"/>
      <c r="GJ24" s="6">
        <v>1.2303064001668873</v>
      </c>
    </row>
    <row r="25" spans="1:192" x14ac:dyDescent="0.2">
      <c r="A25" s="12">
        <v>1933</v>
      </c>
      <c r="B25" s="13"/>
      <c r="C25" s="15">
        <f t="shared" si="0"/>
        <v>266911.49771243654</v>
      </c>
      <c r="D25" s="15">
        <v>64030.633691656956</v>
      </c>
      <c r="E25" s="15">
        <v>4482.7953620577282</v>
      </c>
      <c r="F25" s="15">
        <v>70086.380182120367</v>
      </c>
      <c r="G25" s="15">
        <v>0</v>
      </c>
      <c r="H25" s="15">
        <v>3506.6668396266737</v>
      </c>
      <c r="I25" s="15">
        <v>51778.567233839218</v>
      </c>
      <c r="L25" s="15">
        <v>0</v>
      </c>
      <c r="M25" s="15">
        <v>21141.933117584282</v>
      </c>
      <c r="N25" s="15">
        <v>-13968.169526228598</v>
      </c>
      <c r="O25" s="15">
        <v>-7425.384071886745</v>
      </c>
      <c r="P25" s="15">
        <v>44369.756983577485</v>
      </c>
      <c r="Q25" s="15">
        <v>0</v>
      </c>
      <c r="R25" s="15">
        <v>21228.409774313397</v>
      </c>
      <c r="S25" s="15">
        <v>2.432551034796995E-2</v>
      </c>
      <c r="T25" s="15">
        <v>-13221.286364286007</v>
      </c>
      <c r="U25" s="15">
        <v>13475.810418175024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49952</v>
      </c>
      <c r="AB25" s="15">
        <v>521</v>
      </c>
      <c r="AC25" s="15">
        <v>1536.5</v>
      </c>
      <c r="AD25" s="15">
        <v>594.26792897766654</v>
      </c>
      <c r="AE25" s="15">
        <v>-33.993272298515748</v>
      </c>
      <c r="AF25" s="15">
        <v>1726</v>
      </c>
      <c r="AG25" s="15">
        <v>2236.0000000000005</v>
      </c>
      <c r="AH25" s="15">
        <v>13379.774656679154</v>
      </c>
      <c r="AI25" s="15">
        <v>5434</v>
      </c>
      <c r="AJ25" s="15">
        <v>3190.3500539374331</v>
      </c>
      <c r="AK25" s="15">
        <v>2243.6499460625669</v>
      </c>
      <c r="AL25" s="15">
        <f t="shared" si="1"/>
        <v>1867.1276505940623</v>
      </c>
      <c r="AM25" s="15">
        <v>1867.1276505940623</v>
      </c>
      <c r="AN25" s="15">
        <v>0</v>
      </c>
      <c r="AO25" s="15">
        <v>4371.1100489553819</v>
      </c>
      <c r="AP25" s="15">
        <v>2531.7829254600651</v>
      </c>
      <c r="AQ25" s="15"/>
      <c r="AR25" s="15"/>
      <c r="AS25" s="15">
        <v>1003.9478935090083</v>
      </c>
      <c r="AT25" s="15">
        <v>15.057942464390555</v>
      </c>
      <c r="AU25" s="15">
        <f t="shared" si="2"/>
        <v>988.88995104461776</v>
      </c>
      <c r="AV25" s="15">
        <v>-1570</v>
      </c>
      <c r="AW25" s="15">
        <v>-818.46851851851864</v>
      </c>
      <c r="AX25" s="15">
        <v>36572.225343320853</v>
      </c>
      <c r="AY25" s="15">
        <v>29787</v>
      </c>
      <c r="AZ25" s="15">
        <v>4609.5</v>
      </c>
      <c r="BA25" s="15"/>
      <c r="BB25" s="15"/>
      <c r="BC25" s="15">
        <v>2307.732071022333</v>
      </c>
      <c r="BD25" s="15">
        <v>-132.00672770148424</v>
      </c>
      <c r="BE25" s="15">
        <f t="shared" si="3"/>
        <v>2901.9999999999995</v>
      </c>
      <c r="BF25" s="15">
        <v>29000</v>
      </c>
      <c r="BG25" s="15">
        <v>786.99999999999909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49188.180175740163</v>
      </c>
      <c r="BP25" s="15">
        <v>642.28367528991964</v>
      </c>
      <c r="BQ25" s="15">
        <v>121.53614896991451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555</v>
      </c>
      <c r="BZ25" s="15">
        <v>590</v>
      </c>
      <c r="CA25" s="15">
        <v>72</v>
      </c>
      <c r="CB25" s="15">
        <v>518</v>
      </c>
      <c r="CC25" s="15">
        <v>0</v>
      </c>
      <c r="CD25" s="15">
        <v>0</v>
      </c>
      <c r="CE25" s="15">
        <v>0</v>
      </c>
      <c r="CF25" s="15">
        <v>102</v>
      </c>
      <c r="CG25" s="15">
        <v>102</v>
      </c>
      <c r="CH25" s="15">
        <v>6845</v>
      </c>
      <c r="CI25" s="15"/>
      <c r="CJ25" s="15">
        <v>0</v>
      </c>
      <c r="CK25" s="15">
        <v>1027.0000000000002</v>
      </c>
      <c r="CL25" s="15">
        <v>8438</v>
      </c>
      <c r="CM25" s="15">
        <v>8092.0000000000009</v>
      </c>
      <c r="CN25" s="15">
        <v>153.00000000000045</v>
      </c>
      <c r="CO25" s="15">
        <v>0</v>
      </c>
      <c r="CP25" s="15">
        <v>642.28367528991964</v>
      </c>
      <c r="CQ25" s="15">
        <v>0</v>
      </c>
      <c r="CR25" s="15">
        <v>642.28367528991964</v>
      </c>
      <c r="CS25" s="15">
        <v>610.16949152542361</v>
      </c>
      <c r="CT25" s="15">
        <v>32.114183764496012</v>
      </c>
      <c r="CU25" s="15">
        <v>0</v>
      </c>
      <c r="CV25" s="15">
        <v>-37.177794848386014</v>
      </c>
      <c r="CW25" s="15">
        <v>390</v>
      </c>
      <c r="CX25" s="15">
        <v>422</v>
      </c>
      <c r="CY25" s="15">
        <v>0</v>
      </c>
      <c r="CZ25" s="15">
        <v>178</v>
      </c>
      <c r="DA25" s="19">
        <v>0</v>
      </c>
      <c r="DB25" s="19">
        <v>0</v>
      </c>
      <c r="DC25" s="19">
        <v>0</v>
      </c>
      <c r="DD25" s="19">
        <v>1.0296060857163725E-2</v>
      </c>
      <c r="DE25" s="19">
        <v>0.16689149240778045</v>
      </c>
      <c r="DF25" s="19">
        <v>0.33251407820349821</v>
      </c>
      <c r="DG25" s="19">
        <v>0.4902983685315575</v>
      </c>
      <c r="DH25" s="15">
        <v>63</v>
      </c>
      <c r="DI25" s="15">
        <v>49008.180175740163</v>
      </c>
      <c r="DJ25" s="15">
        <v>42163.180175740163</v>
      </c>
      <c r="DK25" s="15">
        <v>48925</v>
      </c>
      <c r="DL25" s="18">
        <v>-3.4215636177823201E-2</v>
      </c>
      <c r="DM25" s="15">
        <v>36160</v>
      </c>
      <c r="DN25" s="15">
        <v>27943.22379403131</v>
      </c>
      <c r="DO25" s="15">
        <v>3866.4391175999999</v>
      </c>
      <c r="DP25" s="15">
        <v>1365.1920548899707</v>
      </c>
      <c r="DQ25" s="15">
        <v>2000.8973641960677</v>
      </c>
      <c r="DR25" s="15">
        <v>984.24766928264637</v>
      </c>
      <c r="DS25" s="15">
        <v>36769.636523922491</v>
      </c>
      <c r="DT25" s="18">
        <f t="shared" si="4"/>
        <v>0.23989462514890192</v>
      </c>
      <c r="DU25" s="18">
        <f t="shared" si="5"/>
        <v>0.29251584533807401</v>
      </c>
      <c r="DV25" s="18">
        <f t="shared" si="6"/>
        <v>5.048793526569436E-2</v>
      </c>
      <c r="DW25" s="18">
        <f t="shared" si="7"/>
        <v>-4.953434556996969E-2</v>
      </c>
      <c r="DX25" s="18">
        <f t="shared" si="8"/>
        <v>7.9209525624714922E-2</v>
      </c>
      <c r="DY25" s="18">
        <f t="shared" si="9"/>
        <v>0.16623396655388858</v>
      </c>
      <c r="DZ25" s="18">
        <f t="shared" si="10"/>
        <v>-5.23325883146388E-2</v>
      </c>
      <c r="EA25" s="18">
        <f t="shared" si="11"/>
        <v>0.19399152032642705</v>
      </c>
      <c r="EB25" s="18">
        <f t="shared" si="12"/>
        <v>7.953351562690765E-2</v>
      </c>
      <c r="EC25" s="18">
        <f t="shared" si="13"/>
        <v>0.64967749037373301</v>
      </c>
      <c r="ED25" s="18">
        <f t="shared" si="14"/>
        <v>0.10053675737327433</v>
      </c>
      <c r="EE25" s="18">
        <f t="shared" si="15"/>
        <v>6.5208994459630729E-2</v>
      </c>
      <c r="EF25" s="18">
        <f t="shared" si="16"/>
        <v>4.5858966705417822E-2</v>
      </c>
      <c r="EG25" s="18">
        <f t="shared" si="17"/>
        <v>3.8163058775555696E-2</v>
      </c>
      <c r="EH25" s="18">
        <f t="shared" si="18"/>
        <v>6.8351763903022625E-2</v>
      </c>
      <c r="EI25" s="18">
        <f t="shared" si="19"/>
        <v>5.17482457937673E-2</v>
      </c>
      <c r="EJ25" s="18">
        <f t="shared" si="20"/>
        <v>2.0520140899519843E-2</v>
      </c>
      <c r="EK25" s="18">
        <f t="shared" si="21"/>
        <v>-3.2089933571793565E-2</v>
      </c>
      <c r="EL25" s="18">
        <f t="shared" si="22"/>
        <v>-1.6729044834307996E-2</v>
      </c>
      <c r="EM25" s="6">
        <v>15.729398346164812</v>
      </c>
      <c r="EN25" s="6">
        <v>16.210503218256289</v>
      </c>
      <c r="EO25" s="6">
        <v>17.778957163370865</v>
      </c>
      <c r="EP25" s="6">
        <v>16.021002810235171</v>
      </c>
      <c r="EQ25" s="14">
        <v>78764</v>
      </c>
      <c r="ER25" s="14"/>
      <c r="ES25" s="15">
        <v>125690</v>
      </c>
      <c r="ET25" s="15">
        <v>51757.038466730541</v>
      </c>
      <c r="EU25" s="14">
        <v>0</v>
      </c>
      <c r="EX25" s="16"/>
      <c r="EY25" s="16"/>
      <c r="FA25" s="17"/>
      <c r="FB25" s="17"/>
      <c r="FC25" s="17"/>
      <c r="GJ25" s="6">
        <v>1.0827837634695507</v>
      </c>
    </row>
    <row r="26" spans="1:192" x14ac:dyDescent="0.2">
      <c r="A26" s="12">
        <v>1934</v>
      </c>
      <c r="B26" s="13"/>
      <c r="C26" s="15">
        <f t="shared" si="0"/>
        <v>290119.6142540357</v>
      </c>
      <c r="D26" s="15">
        <v>72518.494514239297</v>
      </c>
      <c r="E26" s="15">
        <v>4510.9890435801035</v>
      </c>
      <c r="F26" s="15">
        <v>69271.605946226715</v>
      </c>
      <c r="G26" s="15">
        <v>0</v>
      </c>
      <c r="H26" s="15">
        <v>3465.9008336299862</v>
      </c>
      <c r="I26" s="15">
        <v>56882.426084755585</v>
      </c>
      <c r="L26" s="15">
        <v>0</v>
      </c>
      <c r="M26" s="15">
        <v>23689.742013530977</v>
      </c>
      <c r="N26" s="15">
        <v>-13610.883725734979</v>
      </c>
      <c r="O26" s="15">
        <v>-7224.9527083736675</v>
      </c>
      <c r="P26" s="15">
        <v>48081.752440053286</v>
      </c>
      <c r="Q26" s="15">
        <v>0</v>
      </c>
      <c r="R26" s="15">
        <v>22641.02004274615</v>
      </c>
      <c r="S26" s="15">
        <v>2.4067929744671295E-2</v>
      </c>
      <c r="T26" s="15">
        <v>-12236.340071786177</v>
      </c>
      <c r="U26" s="15">
        <v>14904.907132794733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59341</v>
      </c>
      <c r="AB26" s="15">
        <v>744</v>
      </c>
      <c r="AC26" s="15">
        <v>1989.2500000000002</v>
      </c>
      <c r="AD26" s="15">
        <v>830.92665235804759</v>
      </c>
      <c r="AE26" s="15">
        <v>-104.36867849682848</v>
      </c>
      <c r="AF26" s="15">
        <v>1741.0000000000002</v>
      </c>
      <c r="AG26" s="15">
        <v>2166</v>
      </c>
      <c r="AH26" s="15">
        <v>16295.807973861216</v>
      </c>
      <c r="AI26" s="15">
        <v>4884</v>
      </c>
      <c r="AJ26" s="15">
        <v>2907.4018453706653</v>
      </c>
      <c r="AK26" s="15">
        <v>1976.5981546293349</v>
      </c>
      <c r="AL26" s="15">
        <f t="shared" si="1"/>
        <v>4486.6376026656653</v>
      </c>
      <c r="AM26" s="15">
        <v>4486.6376026656653</v>
      </c>
      <c r="AN26" s="15">
        <v>0</v>
      </c>
      <c r="AO26" s="15">
        <v>4408.8639186123173</v>
      </c>
      <c r="AP26" s="15">
        <v>2937.3937188023933</v>
      </c>
      <c r="AQ26" s="15"/>
      <c r="AR26" s="15"/>
      <c r="AS26" s="15">
        <v>1090.8498216480189</v>
      </c>
      <c r="AT26" s="15">
        <v>33.713740260335662</v>
      </c>
      <c r="AU26" s="15">
        <f t="shared" si="2"/>
        <v>1057.1360813876831</v>
      </c>
      <c r="AV26" s="15">
        <v>-1481</v>
      </c>
      <c r="AW26" s="15">
        <v>-757.49506172839494</v>
      </c>
      <c r="AX26" s="15">
        <v>43045.192026138771</v>
      </c>
      <c r="AY26" s="15">
        <v>34553</v>
      </c>
      <c r="AZ26" s="15">
        <v>5967.7500000000009</v>
      </c>
      <c r="BA26" s="15"/>
      <c r="BB26" s="15"/>
      <c r="BC26" s="15">
        <v>2887.0733476419532</v>
      </c>
      <c r="BD26" s="15">
        <v>-362.63132150317159</v>
      </c>
      <c r="BE26" s="15">
        <f t="shared" si="3"/>
        <v>3718.0000000000009</v>
      </c>
      <c r="BF26" s="15">
        <v>33700</v>
      </c>
      <c r="BG26" s="15">
        <v>852.99999999999443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58475.890168260979</v>
      </c>
      <c r="BP26" s="15">
        <v>722.56913470115967</v>
      </c>
      <c r="BQ26" s="15">
        <v>142.54069703786155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444</v>
      </c>
      <c r="BZ26" s="15">
        <v>772.00000000000023</v>
      </c>
      <c r="CA26" s="15">
        <v>80</v>
      </c>
      <c r="CB26" s="15">
        <v>692.00000000000011</v>
      </c>
      <c r="CC26" s="15">
        <v>0</v>
      </c>
      <c r="CD26" s="15">
        <v>0</v>
      </c>
      <c r="CE26" s="15">
        <v>0</v>
      </c>
      <c r="CF26" s="15">
        <v>96</v>
      </c>
      <c r="CG26" s="15">
        <v>96</v>
      </c>
      <c r="CH26" s="15">
        <v>8050.0000000000009</v>
      </c>
      <c r="CI26" s="15"/>
      <c r="CJ26" s="15">
        <v>0</v>
      </c>
      <c r="CK26" s="15">
        <v>1064</v>
      </c>
      <c r="CL26" s="15">
        <v>9562.0000000000018</v>
      </c>
      <c r="CM26" s="15">
        <v>9362.0000000000018</v>
      </c>
      <c r="CN26" s="15">
        <v>-302.00000000000006</v>
      </c>
      <c r="CO26" s="15">
        <v>0</v>
      </c>
      <c r="CP26" s="15">
        <v>722.56913470115967</v>
      </c>
      <c r="CQ26" s="15">
        <v>0</v>
      </c>
      <c r="CR26" s="15">
        <v>722.56913470115967</v>
      </c>
      <c r="CS26" s="15">
        <v>686.44067796610159</v>
      </c>
      <c r="CT26" s="15">
        <v>36.128456735058016</v>
      </c>
      <c r="CU26" s="15">
        <v>0</v>
      </c>
      <c r="CV26" s="15">
        <v>600.77751145457364</v>
      </c>
      <c r="CW26" s="15">
        <v>455</v>
      </c>
      <c r="CX26" s="15">
        <v>445</v>
      </c>
      <c r="CY26" s="15">
        <v>0</v>
      </c>
      <c r="CZ26" s="15">
        <v>224</v>
      </c>
      <c r="DA26" s="19">
        <v>0</v>
      </c>
      <c r="DB26" s="19">
        <v>0</v>
      </c>
      <c r="DC26" s="19">
        <v>0</v>
      </c>
      <c r="DD26" s="19">
        <v>1.1945157433100762E-2</v>
      </c>
      <c r="DE26" s="19">
        <v>0.18586148641687161</v>
      </c>
      <c r="DF26" s="19">
        <v>0.3224051917171421</v>
      </c>
      <c r="DG26" s="19">
        <v>0.47978816443288541</v>
      </c>
      <c r="DH26" s="15">
        <v>69</v>
      </c>
      <c r="DI26" s="15">
        <v>58742.890168260987</v>
      </c>
      <c r="DJ26" s="15">
        <v>50692.890168260979</v>
      </c>
      <c r="DK26" s="15">
        <v>58277</v>
      </c>
      <c r="DL26" s="18">
        <v>2.4023199546991093E-2</v>
      </c>
      <c r="DM26" s="15">
        <v>41600</v>
      </c>
      <c r="DN26" s="15">
        <v>31944.229753027197</v>
      </c>
      <c r="DO26" s="15">
        <v>4830.8114855000003</v>
      </c>
      <c r="DP26" s="15">
        <v>1292.1569245122623</v>
      </c>
      <c r="DQ26" s="15">
        <v>2448.9240475966367</v>
      </c>
      <c r="DR26" s="15">
        <v>1083.8777893639076</v>
      </c>
      <c r="DS26" s="15">
        <v>42030.151753627666</v>
      </c>
      <c r="DT26" s="18">
        <f t="shared" si="4"/>
        <v>0.24996067467103539</v>
      </c>
      <c r="DU26" s="18">
        <f t="shared" si="5"/>
        <v>0.26626429937203822</v>
      </c>
      <c r="DV26" s="18">
        <f t="shared" si="6"/>
        <v>5.1375041191608781E-2</v>
      </c>
      <c r="DW26" s="18">
        <f t="shared" si="7"/>
        <v>-4.2176879709593655E-2</v>
      </c>
      <c r="DX26" s="18">
        <f t="shared" si="8"/>
        <v>8.1655085866713134E-2</v>
      </c>
      <c r="DY26" s="18">
        <f t="shared" si="9"/>
        <v>0.16573078853590281</v>
      </c>
      <c r="DZ26" s="18">
        <f t="shared" si="10"/>
        <v>-4.6914731224676737E-2</v>
      </c>
      <c r="EA26" s="18">
        <f t="shared" si="11"/>
        <v>0.19606542712051164</v>
      </c>
      <c r="EB26" s="18">
        <f t="shared" si="12"/>
        <v>7.804029417646037E-2</v>
      </c>
      <c r="EC26" s="18">
        <f t="shared" si="13"/>
        <v>0.63515410181834653</v>
      </c>
      <c r="ED26" s="18">
        <f t="shared" si="14"/>
        <v>0.10969932831089742</v>
      </c>
      <c r="EE26" s="18">
        <f t="shared" si="15"/>
        <v>4.9889353353306888E-2</v>
      </c>
      <c r="EF26" s="18">
        <f t="shared" si="16"/>
        <v>3.3917294209196334E-2</v>
      </c>
      <c r="EG26" s="18">
        <f t="shared" si="17"/>
        <v>7.6988136017050735E-2</v>
      </c>
      <c r="EH26" s="18">
        <f t="shared" si="18"/>
        <v>5.7395952410253054E-2</v>
      </c>
      <c r="EI26" s="18">
        <f t="shared" si="19"/>
        <v>5.0403996753477245E-2</v>
      </c>
      <c r="EJ26" s="18">
        <f t="shared" si="20"/>
        <v>1.8718359243750003E-2</v>
      </c>
      <c r="EK26" s="18">
        <f t="shared" si="21"/>
        <v>-2.5413113235067009E-2</v>
      </c>
      <c r="EL26" s="18">
        <f t="shared" si="22"/>
        <v>-1.2998182159829692E-2</v>
      </c>
      <c r="EM26" s="6">
        <v>15.000135961930658</v>
      </c>
      <c r="EN26" s="6">
        <v>15.500769338369002</v>
      </c>
      <c r="EO26" s="6">
        <v>17.202581993486021</v>
      </c>
      <c r="EP26" s="6">
        <v>15.325127334465195</v>
      </c>
      <c r="EQ26" s="14">
        <v>79915.3</v>
      </c>
      <c r="ER26" s="14"/>
      <c r="ES26" s="15">
        <v>126485</v>
      </c>
      <c r="ET26" s="15">
        <v>52429.938154087497</v>
      </c>
      <c r="EU26" s="14">
        <v>0</v>
      </c>
      <c r="EX26" s="16"/>
      <c r="EY26" s="16"/>
      <c r="FA26" s="17"/>
      <c r="FB26" s="17"/>
      <c r="FC26" s="17"/>
      <c r="GJ26" s="6">
        <v>0.56787621254643317</v>
      </c>
    </row>
    <row r="27" spans="1:192" x14ac:dyDescent="0.2">
      <c r="A27" s="12">
        <v>1935</v>
      </c>
      <c r="B27" s="13"/>
      <c r="C27" s="15">
        <f t="shared" si="0"/>
        <v>315134.55210548185</v>
      </c>
      <c r="D27" s="15">
        <v>84272.220532442981</v>
      </c>
      <c r="E27" s="15">
        <v>4330.5494818368998</v>
      </c>
      <c r="F27" s="15">
        <v>69385.802565592297</v>
      </c>
      <c r="G27" s="15">
        <v>0</v>
      </c>
      <c r="H27" s="15">
        <v>3471.6144900820132</v>
      </c>
      <c r="I27" s="15">
        <v>63361.317824686179</v>
      </c>
      <c r="L27" s="15">
        <v>0</v>
      </c>
      <c r="M27" s="15">
        <v>25035.610589799482</v>
      </c>
      <c r="N27" s="15">
        <v>-13805.086767030303</v>
      </c>
      <c r="O27" s="15">
        <v>-7299.5356086280754</v>
      </c>
      <c r="P27" s="15">
        <v>50492.590062584037</v>
      </c>
      <c r="Q27" s="15">
        <v>0</v>
      </c>
      <c r="R27" s="15">
        <v>24435.042944564728</v>
      </c>
      <c r="S27" s="15">
        <v>2.3775070659224632E-2</v>
      </c>
      <c r="T27" s="15">
        <v>-12207.582515800781</v>
      </c>
      <c r="U27" s="15">
        <v>16362.47289672427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67320</v>
      </c>
      <c r="AB27" s="15">
        <v>951</v>
      </c>
      <c r="AC27" s="15">
        <v>2782.5</v>
      </c>
      <c r="AD27" s="15">
        <v>921.01946502469582</v>
      </c>
      <c r="AE27" s="15">
        <v>-138.83782205313034</v>
      </c>
      <c r="AF27" s="15">
        <v>1792</v>
      </c>
      <c r="AG27" s="15">
        <v>2231</v>
      </c>
      <c r="AH27" s="15">
        <v>18718.681642971558</v>
      </c>
      <c r="AI27" s="15">
        <v>4922.0000000000009</v>
      </c>
      <c r="AJ27" s="15">
        <v>2945.3373801916923</v>
      </c>
      <c r="AK27" s="15">
        <v>1976.6626198083077</v>
      </c>
      <c r="AL27" s="15">
        <f t="shared" si="1"/>
        <v>5978.752395178929</v>
      </c>
      <c r="AM27" s="15">
        <v>5978.752395178929</v>
      </c>
      <c r="AN27" s="15">
        <v>0</v>
      </c>
      <c r="AO27" s="15">
        <v>4333.1143791300965</v>
      </c>
      <c r="AP27" s="15">
        <v>3736.2468740339077</v>
      </c>
      <c r="AQ27" s="15"/>
      <c r="AR27" s="15"/>
      <c r="AS27" s="15">
        <v>1146.1011664718737</v>
      </c>
      <c r="AT27" s="15">
        <v>41.21554560196946</v>
      </c>
      <c r="AU27" s="15">
        <f t="shared" si="2"/>
        <v>1104.8856208699042</v>
      </c>
      <c r="AV27" s="15">
        <v>-1423.9999999999998</v>
      </c>
      <c r="AW27" s="15">
        <v>-755.71481481481464</v>
      </c>
      <c r="AX27" s="15">
        <v>48601.318357028431</v>
      </c>
      <c r="AY27" s="15">
        <v>37667</v>
      </c>
      <c r="AZ27" s="15">
        <v>8347.5</v>
      </c>
      <c r="BA27" s="15"/>
      <c r="BB27" s="15"/>
      <c r="BC27" s="15">
        <v>3045.9805349753046</v>
      </c>
      <c r="BD27" s="15">
        <v>-459.16217794686963</v>
      </c>
      <c r="BE27" s="15">
        <f t="shared" si="3"/>
        <v>3967.0000000000005</v>
      </c>
      <c r="BF27" s="15">
        <v>36700</v>
      </c>
      <c r="BG27" s="15">
        <v>966.99999999999875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66354.860985245148</v>
      </c>
      <c r="BP27" s="15">
        <v>802.8545941123997</v>
      </c>
      <c r="BQ27" s="15">
        <v>162.28442064243944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471</v>
      </c>
      <c r="BZ27" s="15">
        <v>982</v>
      </c>
      <c r="CA27" s="15">
        <v>115</v>
      </c>
      <c r="CB27" s="15">
        <v>867</v>
      </c>
      <c r="CC27" s="15">
        <v>0</v>
      </c>
      <c r="CD27" s="15">
        <v>0</v>
      </c>
      <c r="CE27" s="15">
        <v>0</v>
      </c>
      <c r="CF27" s="15">
        <v>92</v>
      </c>
      <c r="CG27" s="15">
        <v>92</v>
      </c>
      <c r="CH27" s="15">
        <v>8300</v>
      </c>
      <c r="CI27" s="15"/>
      <c r="CJ27" s="15">
        <v>0</v>
      </c>
      <c r="CK27" s="15">
        <v>987.99999999999989</v>
      </c>
      <c r="CL27" s="15">
        <v>10433.999999999998</v>
      </c>
      <c r="CM27" s="15">
        <v>9845</v>
      </c>
      <c r="CN27" s="15">
        <v>-48.00000000000226</v>
      </c>
      <c r="CO27" s="15">
        <v>0</v>
      </c>
      <c r="CP27" s="15">
        <v>802.8545941123997</v>
      </c>
      <c r="CQ27" s="15">
        <v>0</v>
      </c>
      <c r="CR27" s="15">
        <v>802.8545941123997</v>
      </c>
      <c r="CS27" s="15">
        <v>762.71186440677968</v>
      </c>
      <c r="CT27" s="15">
        <v>40.14272970562002</v>
      </c>
      <c r="CU27" s="15">
        <v>0</v>
      </c>
      <c r="CV27" s="15">
        <v>141.07397395755683</v>
      </c>
      <c r="CW27" s="15">
        <v>568</v>
      </c>
      <c r="CX27" s="15">
        <v>499</v>
      </c>
      <c r="CY27" s="15">
        <v>0</v>
      </c>
      <c r="CZ27" s="15">
        <v>354</v>
      </c>
      <c r="DA27" s="19">
        <v>0</v>
      </c>
      <c r="DB27" s="19">
        <v>0</v>
      </c>
      <c r="DC27" s="19">
        <v>7.5275019412079924E-4</v>
      </c>
      <c r="DD27" s="19">
        <v>1.2852338682006859E-2</v>
      </c>
      <c r="DE27" s="19">
        <v>0.18344307611528043</v>
      </c>
      <c r="DF27" s="19">
        <v>0.32797333726828654</v>
      </c>
      <c r="DG27" s="19">
        <v>0.47497849774030537</v>
      </c>
      <c r="DH27" s="15">
        <v>72</v>
      </c>
      <c r="DI27" s="15">
        <v>66363.860985245148</v>
      </c>
      <c r="DJ27" s="15">
        <v>58063.860985245148</v>
      </c>
      <c r="DK27" s="15">
        <v>66332</v>
      </c>
      <c r="DL27" s="18">
        <v>5.6443345594886334E-2</v>
      </c>
      <c r="DM27" s="15">
        <v>46800</v>
      </c>
      <c r="DN27" s="15">
        <v>35470.98819417609</v>
      </c>
      <c r="DO27" s="15">
        <v>6176.0490096000012</v>
      </c>
      <c r="DP27" s="15">
        <v>1277.6099961800282</v>
      </c>
      <c r="DQ27" s="15">
        <v>2679.1217450994118</v>
      </c>
      <c r="DR27" s="15">
        <v>1196.2310549444801</v>
      </c>
      <c r="DS27" s="15">
        <v>47761.430610559015</v>
      </c>
      <c r="DT27" s="18">
        <f t="shared" si="4"/>
        <v>0.267416631941506</v>
      </c>
      <c r="DU27" s="18">
        <f t="shared" si="5"/>
        <v>0.24493653908085219</v>
      </c>
      <c r="DV27" s="18">
        <f t="shared" si="6"/>
        <v>5.1922179866990346E-2</v>
      </c>
      <c r="DW27" s="18">
        <f t="shared" si="7"/>
        <v>-3.8737683425188678E-2</v>
      </c>
      <c r="DX27" s="18">
        <f t="shared" si="8"/>
        <v>7.9444194305356777E-2</v>
      </c>
      <c r="DY27" s="18">
        <f t="shared" si="9"/>
        <v>0.16022549645931289</v>
      </c>
      <c r="DZ27" s="18">
        <f t="shared" si="10"/>
        <v>-4.3806960153355272E-2</v>
      </c>
      <c r="EA27" s="18">
        <f t="shared" si="11"/>
        <v>0.20106115753209403</v>
      </c>
      <c r="EB27" s="18">
        <f t="shared" si="12"/>
        <v>7.7538444392431558E-2</v>
      </c>
      <c r="EC27" s="18">
        <f t="shared" si="13"/>
        <v>0.60544546483781103</v>
      </c>
      <c r="ED27" s="18">
        <f t="shared" si="14"/>
        <v>0.1341746360934937</v>
      </c>
      <c r="EE27" s="18">
        <f t="shared" si="15"/>
        <v>4.4402963580047222E-2</v>
      </c>
      <c r="EF27" s="18">
        <f t="shared" si="16"/>
        <v>2.97995329525464E-2</v>
      </c>
      <c r="EG27" s="18">
        <f t="shared" si="17"/>
        <v>9.0133757389780633E-2</v>
      </c>
      <c r="EH27" s="18">
        <f t="shared" si="18"/>
        <v>5.0429873652687938E-2</v>
      </c>
      <c r="EI27" s="18">
        <f t="shared" si="19"/>
        <v>5.6326461949495081E-2</v>
      </c>
      <c r="EJ27" s="18">
        <f t="shared" si="20"/>
        <v>1.7278254333833953E-2</v>
      </c>
      <c r="EK27" s="18">
        <f t="shared" si="21"/>
        <v>-2.1467768196345653E-2</v>
      </c>
      <c r="EL27" s="18">
        <f t="shared" si="22"/>
        <v>-1.1392914653784217E-2</v>
      </c>
      <c r="EM27" s="6">
        <v>14.704251632680259</v>
      </c>
      <c r="EN27" s="6">
        <v>15.157297223362058</v>
      </c>
      <c r="EO27" s="6">
        <v>16.78402768707517</v>
      </c>
      <c r="EP27" s="6">
        <v>14.956917978458989</v>
      </c>
      <c r="EQ27" s="14">
        <v>81064</v>
      </c>
      <c r="ER27" s="14"/>
      <c r="ES27" s="15">
        <v>127362</v>
      </c>
      <c r="ET27" s="15">
        <v>53147.097891511097</v>
      </c>
      <c r="EU27" s="14">
        <v>0</v>
      </c>
      <c r="EX27" s="16"/>
      <c r="EY27" s="16"/>
      <c r="FA27" s="17"/>
      <c r="FB27" s="17"/>
      <c r="FC27" s="17"/>
      <c r="GJ27" s="6">
        <v>0.47242776506066947</v>
      </c>
    </row>
    <row r="28" spans="1:192" x14ac:dyDescent="0.2">
      <c r="A28" s="12">
        <v>1936</v>
      </c>
      <c r="B28" s="13"/>
      <c r="C28" s="15">
        <f t="shared" si="0"/>
        <v>371492.66119582171</v>
      </c>
      <c r="D28" s="15">
        <v>113960.5598566659</v>
      </c>
      <c r="E28" s="15">
        <v>4150.1099200936951</v>
      </c>
      <c r="F28" s="15">
        <v>70816.969786763642</v>
      </c>
      <c r="G28" s="15">
        <v>0</v>
      </c>
      <c r="H28" s="15">
        <v>3543.220793951627</v>
      </c>
      <c r="I28" s="15">
        <v>75577.446377151529</v>
      </c>
      <c r="L28" s="15">
        <v>0</v>
      </c>
      <c r="M28" s="15">
        <v>28336.901645317161</v>
      </c>
      <c r="N28" s="15">
        <v>-13998.271516282952</v>
      </c>
      <c r="O28" s="15">
        <v>-7374.8895064010239</v>
      </c>
      <c r="P28" s="15">
        <v>55963.565845454876</v>
      </c>
      <c r="Q28" s="15">
        <v>0</v>
      </c>
      <c r="R28" s="15">
        <v>26229.065846383299</v>
      </c>
      <c r="S28" s="15">
        <v>2.3522273687264891E-2</v>
      </c>
      <c r="T28" s="15">
        <v>-12178.824959815383</v>
      </c>
      <c r="U28" s="15">
        <v>19091.91760013828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76039.999999999985</v>
      </c>
      <c r="AB28" s="15">
        <v>1409</v>
      </c>
      <c r="AC28" s="15">
        <v>2847.9999999999995</v>
      </c>
      <c r="AD28" s="15">
        <v>1040.2856279837335</v>
      </c>
      <c r="AE28" s="15">
        <v>-68.281296045264355</v>
      </c>
      <c r="AF28" s="15">
        <v>1766.9999999999998</v>
      </c>
      <c r="AG28" s="15">
        <v>2291</v>
      </c>
      <c r="AH28" s="15">
        <v>21065.004331938479</v>
      </c>
      <c r="AI28" s="15">
        <v>4984</v>
      </c>
      <c r="AJ28" s="15">
        <v>2960.6540254895863</v>
      </c>
      <c r="AK28" s="15">
        <v>2023.3459745104137</v>
      </c>
      <c r="AL28" s="15">
        <f t="shared" si="1"/>
        <v>8205.9464757480746</v>
      </c>
      <c r="AM28" s="15">
        <v>8205.9464757480746</v>
      </c>
      <c r="AN28" s="15">
        <v>0</v>
      </c>
      <c r="AO28" s="15">
        <v>4149.1965558880138</v>
      </c>
      <c r="AP28" s="15">
        <v>3758.5621928461774</v>
      </c>
      <c r="AQ28" s="15"/>
      <c r="AR28" s="15"/>
      <c r="AS28" s="15">
        <v>1133.2293434189755</v>
      </c>
      <c r="AT28" s="15">
        <v>44.425899306989614</v>
      </c>
      <c r="AU28" s="15">
        <f t="shared" si="2"/>
        <v>1088.803444111986</v>
      </c>
      <c r="AV28" s="15">
        <v>-1384.0000000000002</v>
      </c>
      <c r="AW28" s="15">
        <v>-753.93456790123435</v>
      </c>
      <c r="AX28" s="15">
        <v>54974.995668061529</v>
      </c>
      <c r="AY28" s="15">
        <v>43289</v>
      </c>
      <c r="AZ28" s="15">
        <v>8544</v>
      </c>
      <c r="BA28" s="15"/>
      <c r="BB28" s="15"/>
      <c r="BC28" s="15">
        <v>3362.7143720162671</v>
      </c>
      <c r="BD28" s="15">
        <v>-220.71870395473564</v>
      </c>
      <c r="BE28" s="15">
        <f t="shared" si="3"/>
        <v>4403.0000000000009</v>
      </c>
      <c r="BF28" s="15">
        <v>42000</v>
      </c>
      <c r="BG28" s="15">
        <v>1289.0000000000014</v>
      </c>
      <c r="BH28" s="15">
        <v>0</v>
      </c>
      <c r="BI28" s="15">
        <v>0</v>
      </c>
      <c r="BJ28" s="15">
        <v>0</v>
      </c>
      <c r="BK28" s="15">
        <v>126.88306897823676</v>
      </c>
      <c r="BL28" s="15">
        <v>0</v>
      </c>
      <c r="BM28" s="15">
        <v>0</v>
      </c>
      <c r="BN28" s="15">
        <v>0</v>
      </c>
      <c r="BO28" s="15">
        <v>74779.540209549057</v>
      </c>
      <c r="BP28" s="15">
        <v>1090.3085819131161</v>
      </c>
      <c r="BQ28" s="15">
        <v>171.15120853782099</v>
      </c>
      <c r="BR28" s="15">
        <v>1</v>
      </c>
      <c r="BS28" s="15">
        <v>0</v>
      </c>
      <c r="BT28" s="15">
        <v>1</v>
      </c>
      <c r="BU28" s="15">
        <v>0</v>
      </c>
      <c r="BV28" s="15">
        <v>0</v>
      </c>
      <c r="BW28" s="15">
        <v>0</v>
      </c>
      <c r="BX28" s="15">
        <v>0</v>
      </c>
      <c r="BY28" s="15">
        <v>1881</v>
      </c>
      <c r="BZ28" s="15">
        <v>681</v>
      </c>
      <c r="CA28" s="15">
        <v>218</v>
      </c>
      <c r="CB28" s="15">
        <v>463</v>
      </c>
      <c r="CC28" s="15">
        <v>0</v>
      </c>
      <c r="CD28" s="15">
        <v>0</v>
      </c>
      <c r="CE28" s="15">
        <v>0</v>
      </c>
      <c r="CF28" s="15">
        <v>86</v>
      </c>
      <c r="CG28" s="15">
        <v>86</v>
      </c>
      <c r="CH28" s="15">
        <v>9169</v>
      </c>
      <c r="CI28" s="15"/>
      <c r="CJ28" s="15">
        <v>0</v>
      </c>
      <c r="CK28" s="15">
        <v>931</v>
      </c>
      <c r="CL28" s="15">
        <v>11974</v>
      </c>
      <c r="CM28" s="15">
        <v>11817</v>
      </c>
      <c r="CN28" s="15">
        <v>-170.99999999999983</v>
      </c>
      <c r="CO28" s="15">
        <v>125.88306897823675</v>
      </c>
      <c r="CP28" s="15">
        <v>963.42551293487952</v>
      </c>
      <c r="CQ28" s="15">
        <v>242</v>
      </c>
      <c r="CR28" s="15">
        <v>963.42551293487952</v>
      </c>
      <c r="CS28" s="15">
        <v>915.25423728813553</v>
      </c>
      <c r="CT28" s="15">
        <v>48.171275646744022</v>
      </c>
      <c r="CU28" s="15">
        <v>0</v>
      </c>
      <c r="CV28" s="15">
        <v>1795.6493166492678</v>
      </c>
      <c r="CW28" s="15">
        <v>732</v>
      </c>
      <c r="CX28" s="15">
        <v>563</v>
      </c>
      <c r="CY28" s="15">
        <v>0</v>
      </c>
      <c r="CZ28" s="15">
        <v>497</v>
      </c>
      <c r="DA28" s="19">
        <v>0</v>
      </c>
      <c r="DB28" s="19">
        <v>0</v>
      </c>
      <c r="DC28" s="19">
        <v>1.5055003882414875E-3</v>
      </c>
      <c r="DD28" s="19">
        <v>1.3759519930913067E-2</v>
      </c>
      <c r="DE28" s="19">
        <v>0.18102466581368915</v>
      </c>
      <c r="DF28" s="19">
        <v>0.33354148281943097</v>
      </c>
      <c r="DG28" s="19">
        <v>0.47016883104772533</v>
      </c>
      <c r="DH28" s="15">
        <v>185.11693102176324</v>
      </c>
      <c r="DI28" s="15">
        <v>75038.423278527291</v>
      </c>
      <c r="DJ28" s="15">
        <v>65869.423278527291</v>
      </c>
      <c r="DK28" s="15">
        <v>75109</v>
      </c>
      <c r="DL28" s="18">
        <v>6.5664567495240259E-2</v>
      </c>
      <c r="DM28" s="15">
        <v>52560</v>
      </c>
      <c r="DN28" s="15">
        <v>39151.747035254426</v>
      </c>
      <c r="DO28" s="15">
        <v>6842.1078732999995</v>
      </c>
      <c r="DP28" s="15">
        <v>1163.5345135819491</v>
      </c>
      <c r="DQ28" s="15">
        <v>3886.8951223716408</v>
      </c>
      <c r="DR28" s="15">
        <v>1515.715455491988</v>
      </c>
      <c r="DS28" s="15">
        <v>54483.577517663914</v>
      </c>
      <c r="DT28" s="18">
        <f t="shared" si="4"/>
        <v>0.30676395999272477</v>
      </c>
      <c r="DU28" s="18">
        <f t="shared" si="5"/>
        <v>0.21133741982435691</v>
      </c>
      <c r="DV28" s="18">
        <f t="shared" si="6"/>
        <v>5.1392448880906758E-2</v>
      </c>
      <c r="DW28" s="18">
        <f t="shared" si="7"/>
        <v>-3.2783487352380465E-2</v>
      </c>
      <c r="DX28" s="18">
        <f t="shared" si="8"/>
        <v>7.627849646908684E-2</v>
      </c>
      <c r="DY28" s="18">
        <f t="shared" si="9"/>
        <v>0.15064514508930038</v>
      </c>
      <c r="DZ28" s="18">
        <f t="shared" si="10"/>
        <v>-3.7681152223096447E-2</v>
      </c>
      <c r="EA28" s="18">
        <f t="shared" si="11"/>
        <v>0.2034426363467596</v>
      </c>
      <c r="EB28" s="18">
        <f t="shared" si="12"/>
        <v>7.0604532972341538E-2</v>
      </c>
      <c r="EC28" s="18">
        <f t="shared" si="13"/>
        <v>0.61374022258198169</v>
      </c>
      <c r="ED28" s="18">
        <f t="shared" si="14"/>
        <v>0.12113461761048884</v>
      </c>
      <c r="EE28" s="18">
        <f t="shared" si="15"/>
        <v>3.9418099368778527E-2</v>
      </c>
      <c r="EF28" s="18">
        <f t="shared" si="16"/>
        <v>2.693879527766864E-2</v>
      </c>
      <c r="EG28" s="18">
        <f t="shared" si="17"/>
        <v>0.10925383743290518</v>
      </c>
      <c r="EH28" s="18">
        <f t="shared" si="18"/>
        <v>4.2847016414650892E-2</v>
      </c>
      <c r="EI28" s="18">
        <f t="shared" si="19"/>
        <v>5.0041435684753853E-2</v>
      </c>
      <c r="EJ28" s="18">
        <f t="shared" si="20"/>
        <v>1.5087796980641142E-2</v>
      </c>
      <c r="EK28" s="18">
        <f t="shared" si="21"/>
        <v>-1.8426553409045525E-2</v>
      </c>
      <c r="EL28" s="18">
        <f t="shared" si="22"/>
        <v>-1.0037872530605311E-2</v>
      </c>
      <c r="EM28" s="6">
        <v>14.522311438725811</v>
      </c>
      <c r="EN28" s="6">
        <v>14.989178953063709</v>
      </c>
      <c r="EO28" s="6">
        <v>16.622253926235892</v>
      </c>
      <c r="EP28" s="6">
        <v>14.821839080459769</v>
      </c>
      <c r="EQ28" s="14">
        <v>82155.899999999994</v>
      </c>
      <c r="ER28" s="14"/>
      <c r="ES28" s="15">
        <v>128181.00000000001</v>
      </c>
      <c r="ET28" s="15">
        <v>53844.313041528949</v>
      </c>
      <c r="EU28" s="14">
        <v>0</v>
      </c>
      <c r="EX28" s="16"/>
      <c r="EY28" s="16"/>
      <c r="FA28" s="17"/>
      <c r="FB28" s="17"/>
      <c r="FC28" s="17"/>
      <c r="GJ28" s="6">
        <v>0.54821767968622293</v>
      </c>
    </row>
    <row r="29" spans="1:192" x14ac:dyDescent="0.2">
      <c r="A29" s="12">
        <v>1937</v>
      </c>
      <c r="B29" s="13"/>
      <c r="C29" s="15">
        <f t="shared" si="0"/>
        <v>372296.89022958983</v>
      </c>
      <c r="D29" s="15">
        <v>106478.95950307269</v>
      </c>
      <c r="E29" s="15">
        <v>3969.6703583504909</v>
      </c>
      <c r="F29" s="15">
        <v>69475.886561511274</v>
      </c>
      <c r="G29" s="15">
        <v>0</v>
      </c>
      <c r="H29" s="15">
        <v>3476.1217076105722</v>
      </c>
      <c r="I29" s="15">
        <v>74876.423857086978</v>
      </c>
      <c r="L29" s="15">
        <v>0</v>
      </c>
      <c r="M29" s="15">
        <v>31718.792882366186</v>
      </c>
      <c r="N29" s="15">
        <v>-14167.002313378811</v>
      </c>
      <c r="O29" s="15">
        <v>-7468.7586587779424</v>
      </c>
      <c r="P29" s="15">
        <v>61366.081945283353</v>
      </c>
      <c r="Q29" s="15">
        <v>0</v>
      </c>
      <c r="R29" s="15">
        <v>28023.088748201881</v>
      </c>
      <c r="S29" s="15">
        <v>2.3301844564636905E-2</v>
      </c>
      <c r="T29" s="15">
        <v>-12150.067403829986</v>
      </c>
      <c r="U29" s="15">
        <v>19228.934383315202</v>
      </c>
      <c r="V29" s="15">
        <v>68</v>
      </c>
      <c r="W29" s="15">
        <v>204.40251572327045</v>
      </c>
      <c r="X29" s="15">
        <v>47.547169811320757</v>
      </c>
      <c r="Y29" s="15">
        <v>24.025157232704412</v>
      </c>
      <c r="Z29" s="15">
        <v>24.025157232704412</v>
      </c>
      <c r="AA29" s="15">
        <v>84756</v>
      </c>
      <c r="AB29" s="15">
        <v>1502</v>
      </c>
      <c r="AC29" s="15">
        <v>3393.2500000000009</v>
      </c>
      <c r="AD29" s="15">
        <v>1108.8952857067832</v>
      </c>
      <c r="AE29" s="15">
        <v>-80.516146503505695</v>
      </c>
      <c r="AF29" s="15">
        <v>1800.0000000000002</v>
      </c>
      <c r="AG29" s="15">
        <v>2362</v>
      </c>
      <c r="AH29" s="15">
        <v>22862.629139203284</v>
      </c>
      <c r="AI29" s="15">
        <v>5223.0000000000009</v>
      </c>
      <c r="AJ29" s="15">
        <v>3037.9763365468889</v>
      </c>
      <c r="AK29" s="15">
        <v>2185.0236634531111</v>
      </c>
      <c r="AL29" s="15">
        <f t="shared" si="1"/>
        <v>8913.7867304377942</v>
      </c>
      <c r="AM29" s="15">
        <v>8913.7867304377942</v>
      </c>
      <c r="AN29" s="15">
        <v>0</v>
      </c>
      <c r="AO29" s="15">
        <v>4187.1046449533314</v>
      </c>
      <c r="AP29" s="15">
        <v>4364.9531706698945</v>
      </c>
      <c r="AQ29" s="15"/>
      <c r="AR29" s="15"/>
      <c r="AS29" s="15">
        <v>1246.5597749266371</v>
      </c>
      <c r="AT29" s="15">
        <v>54.664419879968953</v>
      </c>
      <c r="AU29" s="15">
        <f t="shared" si="2"/>
        <v>1191.8953550466681</v>
      </c>
      <c r="AV29" s="15">
        <v>-1349.0000000000002</v>
      </c>
      <c r="AW29" s="15">
        <v>-752.15432098765405</v>
      </c>
      <c r="AX29" s="15">
        <v>61893.370860796727</v>
      </c>
      <c r="AY29" s="15">
        <v>48310</v>
      </c>
      <c r="AZ29" s="15">
        <v>10179.750000000002</v>
      </c>
      <c r="BA29" s="15"/>
      <c r="BB29" s="15"/>
      <c r="BC29" s="15">
        <v>3670.1047142932175</v>
      </c>
      <c r="BD29" s="15">
        <v>-266.48385349649431</v>
      </c>
      <c r="BE29" s="15">
        <f t="shared" si="3"/>
        <v>4779.0000000000009</v>
      </c>
      <c r="BF29" s="15">
        <v>46100</v>
      </c>
      <c r="BG29" s="15">
        <v>2210.0000000000009</v>
      </c>
      <c r="BH29" s="15">
        <v>576</v>
      </c>
      <c r="BI29" s="15">
        <v>0</v>
      </c>
      <c r="BJ29" s="15">
        <v>0</v>
      </c>
      <c r="BK29" s="15">
        <v>278.53854666174834</v>
      </c>
      <c r="BL29" s="15">
        <v>0</v>
      </c>
      <c r="BM29" s="15">
        <v>0</v>
      </c>
      <c r="BN29" s="15">
        <v>0</v>
      </c>
      <c r="BO29" s="15">
        <v>82782.515603384061</v>
      </c>
      <c r="BP29" s="15">
        <v>1817.964059596628</v>
      </c>
      <c r="BQ29" s="15">
        <v>198.52033701931424</v>
      </c>
      <c r="BR29" s="15">
        <v>41</v>
      </c>
      <c r="BS29" s="15">
        <v>2.0000000000000018</v>
      </c>
      <c r="BT29" s="15">
        <v>41</v>
      </c>
      <c r="BU29" s="15">
        <v>2</v>
      </c>
      <c r="BV29" s="15">
        <v>0</v>
      </c>
      <c r="BW29" s="15">
        <v>0</v>
      </c>
      <c r="BX29" s="15">
        <v>0</v>
      </c>
      <c r="BY29" s="15">
        <v>584</v>
      </c>
      <c r="BZ29" s="15">
        <v>847</v>
      </c>
      <c r="CA29" s="15">
        <v>397</v>
      </c>
      <c r="CB29" s="15">
        <v>450</v>
      </c>
      <c r="CC29" s="15">
        <v>0</v>
      </c>
      <c r="CD29" s="15">
        <v>0</v>
      </c>
      <c r="CE29" s="15">
        <v>0</v>
      </c>
      <c r="CF29" s="15">
        <v>82</v>
      </c>
      <c r="CG29" s="15">
        <v>82</v>
      </c>
      <c r="CH29" s="15">
        <v>9220</v>
      </c>
      <c r="CI29" s="15"/>
      <c r="CJ29" s="15">
        <v>0</v>
      </c>
      <c r="CK29" s="15">
        <v>1105</v>
      </c>
      <c r="CL29" s="15">
        <v>14364.000000000002</v>
      </c>
      <c r="CM29" s="15">
        <v>10733</v>
      </c>
      <c r="CN29" s="15">
        <v>3197.0000000000005</v>
      </c>
      <c r="CO29" s="15">
        <v>811.53854666174834</v>
      </c>
      <c r="CP29" s="15">
        <v>963.42551293487975</v>
      </c>
      <c r="CQ29" s="15">
        <v>1030</v>
      </c>
      <c r="CR29" s="15">
        <v>963.42551293487975</v>
      </c>
      <c r="CS29" s="15">
        <v>915.25423728813576</v>
      </c>
      <c r="CT29" s="15">
        <v>48.171275646744036</v>
      </c>
      <c r="CU29" s="15">
        <v>0</v>
      </c>
      <c r="CV29" s="15">
        <v>1969.5573302634698</v>
      </c>
      <c r="CW29" s="15">
        <v>1305</v>
      </c>
      <c r="CX29" s="15">
        <v>617</v>
      </c>
      <c r="CY29" s="15">
        <v>0</v>
      </c>
      <c r="CZ29" s="15">
        <v>526</v>
      </c>
      <c r="DA29" s="19">
        <v>0</v>
      </c>
      <c r="DB29" s="19">
        <v>0</v>
      </c>
      <c r="DC29" s="19">
        <v>2.2582505823621757E-3</v>
      </c>
      <c r="DD29" s="19">
        <v>1.4666701179819164E-2</v>
      </c>
      <c r="DE29" s="19">
        <v>0.17860625551209808</v>
      </c>
      <c r="DF29" s="19">
        <v>0.33910962837057529</v>
      </c>
      <c r="DG29" s="19">
        <v>0.46535916435514529</v>
      </c>
      <c r="DH29" s="15">
        <v>618.46145333825177</v>
      </c>
      <c r="DI29" s="15">
        <v>80353.054150045777</v>
      </c>
      <c r="DJ29" s="15">
        <v>71133.054150045777</v>
      </c>
      <c r="DK29" s="15">
        <v>83651</v>
      </c>
      <c r="DL29" s="18">
        <v>4.5020382302662254E-2</v>
      </c>
      <c r="DM29" s="15">
        <v>57840</v>
      </c>
      <c r="DN29" s="15">
        <v>43421.549593906086</v>
      </c>
      <c r="DO29" s="15">
        <v>7672.8324891000011</v>
      </c>
      <c r="DP29" s="15">
        <v>1000.2739055395384</v>
      </c>
      <c r="DQ29" s="15">
        <v>4156.1280114543788</v>
      </c>
      <c r="DR29" s="15">
        <v>1589.2159999999999</v>
      </c>
      <c r="DS29" s="15">
        <v>58544.471612270194</v>
      </c>
      <c r="DT29" s="18">
        <f t="shared" si="4"/>
        <v>0.28600550339651976</v>
      </c>
      <c r="DU29" s="18">
        <f t="shared" si="5"/>
        <v>0.20661380915654681</v>
      </c>
      <c r="DV29" s="18">
        <f t="shared" si="6"/>
        <v>5.1649462802273234E-2</v>
      </c>
      <c r="DW29" s="18">
        <f t="shared" si="7"/>
        <v>-3.2635425443218784E-2</v>
      </c>
      <c r="DX29" s="18">
        <f t="shared" si="8"/>
        <v>8.5197576758714505E-2</v>
      </c>
      <c r="DY29" s="18">
        <f t="shared" si="9"/>
        <v>0.16483103554112372</v>
      </c>
      <c r="DZ29" s="18">
        <f t="shared" si="10"/>
        <v>-3.8052969780763508E-2</v>
      </c>
      <c r="EA29" s="18">
        <f t="shared" si="11"/>
        <v>0.20112019687006202</v>
      </c>
      <c r="EB29" s="18">
        <f t="shared" si="12"/>
        <v>7.5270810698742252E-2</v>
      </c>
      <c r="EC29" s="18">
        <f t="shared" si="13"/>
        <v>0.61375653037484901</v>
      </c>
      <c r="ED29" s="18">
        <f t="shared" si="14"/>
        <v>0.12932908383530056</v>
      </c>
      <c r="EE29" s="18">
        <f t="shared" si="15"/>
        <v>3.6317274587833841E-2</v>
      </c>
      <c r="EF29" s="18">
        <f t="shared" si="16"/>
        <v>2.6120711808025141E-2</v>
      </c>
      <c r="EG29" s="18">
        <f t="shared" si="17"/>
        <v>0.10655923695398493</v>
      </c>
      <c r="EH29" s="18">
        <f t="shared" si="18"/>
        <v>3.6844803349073307E-2</v>
      </c>
      <c r="EI29" s="18">
        <f t="shared" si="19"/>
        <v>5.2180525883371319E-2</v>
      </c>
      <c r="EJ29" s="18">
        <f t="shared" si="20"/>
        <v>1.4901911213573503E-2</v>
      </c>
      <c r="EK29" s="18">
        <f t="shared" si="21"/>
        <v>-1.6126525684092244E-2</v>
      </c>
      <c r="EL29" s="18">
        <f t="shared" si="22"/>
        <v>-8.9915759642760287E-3</v>
      </c>
      <c r="EM29" s="6">
        <v>14.011430022860045</v>
      </c>
      <c r="EN29" s="6">
        <v>14.525494822388255</v>
      </c>
      <c r="EO29" s="6">
        <v>16.04240785904161</v>
      </c>
      <c r="EP29" s="6">
        <v>14.29940594059406</v>
      </c>
      <c r="EQ29" s="14">
        <v>83215.7</v>
      </c>
      <c r="ER29" s="14"/>
      <c r="ES29" s="15">
        <v>128961.00000000001</v>
      </c>
      <c r="ET29" s="15">
        <v>54539.104556864208</v>
      </c>
      <c r="EU29" s="14">
        <v>0</v>
      </c>
      <c r="EX29" s="16"/>
      <c r="EY29" s="16"/>
      <c r="FA29" s="17"/>
      <c r="FB29" s="17"/>
      <c r="FC29" s="17"/>
      <c r="GJ29" s="6">
        <v>0.51959919521163811</v>
      </c>
    </row>
    <row r="30" spans="1:192" x14ac:dyDescent="0.2">
      <c r="A30" s="12">
        <v>1938</v>
      </c>
      <c r="B30" s="13"/>
      <c r="C30" s="15">
        <f t="shared" si="0"/>
        <v>353220.57670737721</v>
      </c>
      <c r="D30" s="15">
        <v>90102.271155311886</v>
      </c>
      <c r="E30" s="15">
        <v>3789.2307966072872</v>
      </c>
      <c r="F30" s="15">
        <v>67341.604000952444</v>
      </c>
      <c r="G30" s="15">
        <v>0</v>
      </c>
      <c r="H30" s="15">
        <v>3369.3360830419001</v>
      </c>
      <c r="I30" s="15">
        <v>70279.407301957472</v>
      </c>
      <c r="L30" s="15">
        <v>0</v>
      </c>
      <c r="M30" s="15">
        <v>32891.024772406949</v>
      </c>
      <c r="N30" s="15">
        <v>-14339.593167938878</v>
      </c>
      <c r="O30" s="15">
        <v>-7559.7051773704543</v>
      </c>
      <c r="P30" s="15">
        <v>63345.961276521746</v>
      </c>
      <c r="Q30" s="15">
        <v>0</v>
      </c>
      <c r="R30" s="15">
        <v>29817.111650020459</v>
      </c>
      <c r="S30" s="15">
        <v>2.3107940807635487E-2</v>
      </c>
      <c r="T30" s="15">
        <v>-12121.30984784459</v>
      </c>
      <c r="U30" s="15">
        <v>18745.532686340481</v>
      </c>
      <c r="V30" s="15">
        <v>71.400000000000006</v>
      </c>
      <c r="W30" s="15">
        <v>137.2037914691943</v>
      </c>
      <c r="X30" s="15">
        <v>55.979146919431273</v>
      </c>
      <c r="Y30" s="15">
        <v>19.208530805687211</v>
      </c>
      <c r="Z30" s="15">
        <v>19.208530805687211</v>
      </c>
      <c r="AA30" s="15">
        <v>78071</v>
      </c>
      <c r="AB30" s="15">
        <v>1029</v>
      </c>
      <c r="AC30" s="15">
        <v>2916.25</v>
      </c>
      <c r="AD30" s="15">
        <v>1033.547340486655</v>
      </c>
      <c r="AE30" s="15">
        <v>-106.35213235082878</v>
      </c>
      <c r="AF30" s="15">
        <v>1861</v>
      </c>
      <c r="AG30" s="15">
        <v>2416</v>
      </c>
      <c r="AH30" s="15">
        <v>20661.445208135829</v>
      </c>
      <c r="AI30" s="15">
        <v>5640.9999999999991</v>
      </c>
      <c r="AJ30" s="15">
        <v>3196.5666666666662</v>
      </c>
      <c r="AK30" s="15">
        <v>2444.4333333333329</v>
      </c>
      <c r="AL30" s="15">
        <f t="shared" si="1"/>
        <v>6861.7375940466591</v>
      </c>
      <c r="AM30" s="15">
        <v>6861.7375940466591</v>
      </c>
      <c r="AN30" s="15">
        <v>0</v>
      </c>
      <c r="AO30" s="15">
        <v>4006.4613231829744</v>
      </c>
      <c r="AP30" s="15">
        <v>3970.4147738993533</v>
      </c>
      <c r="AQ30" s="15"/>
      <c r="AR30" s="15"/>
      <c r="AS30" s="15">
        <v>1304.0103829450861</v>
      </c>
      <c r="AT30" s="15">
        <v>52.471706128061705</v>
      </c>
      <c r="AU30" s="15">
        <f t="shared" si="2"/>
        <v>1251.5386768170245</v>
      </c>
      <c r="AV30" s="15">
        <v>-1299</v>
      </c>
      <c r="AW30" s="15">
        <v>-750.37407407407386</v>
      </c>
      <c r="AX30" s="15">
        <v>57409.554791864182</v>
      </c>
      <c r="AY30" s="15">
        <v>45412</v>
      </c>
      <c r="AZ30" s="15">
        <v>8748.7500000000018</v>
      </c>
      <c r="BA30" s="15"/>
      <c r="BB30" s="15"/>
      <c r="BC30" s="15">
        <v>3621.4526595133443</v>
      </c>
      <c r="BD30" s="15">
        <v>-372.64786764917119</v>
      </c>
      <c r="BE30" s="15">
        <f t="shared" si="3"/>
        <v>4654.9999999999991</v>
      </c>
      <c r="BF30" s="15">
        <v>43000</v>
      </c>
      <c r="BG30" s="15">
        <v>2411.9999999999991</v>
      </c>
      <c r="BH30" s="15">
        <v>521</v>
      </c>
      <c r="BI30" s="15">
        <v>0</v>
      </c>
      <c r="BJ30" s="15">
        <v>0</v>
      </c>
      <c r="BK30" s="15">
        <v>519.61637772039819</v>
      </c>
      <c r="BL30" s="15">
        <v>0</v>
      </c>
      <c r="BM30" s="15">
        <v>0</v>
      </c>
      <c r="BN30" s="15">
        <v>0</v>
      </c>
      <c r="BO30" s="15">
        <v>76270.568280951848</v>
      </c>
      <c r="BP30" s="15">
        <v>2084.3273500665182</v>
      </c>
      <c r="BQ30" s="15">
        <v>217.10436898163741</v>
      </c>
      <c r="BR30" s="15">
        <v>108</v>
      </c>
      <c r="BS30" s="15">
        <v>393</v>
      </c>
      <c r="BT30" s="15">
        <v>108</v>
      </c>
      <c r="BU30" s="15">
        <v>393</v>
      </c>
      <c r="BV30" s="15">
        <v>0</v>
      </c>
      <c r="BW30" s="15">
        <v>0</v>
      </c>
      <c r="BX30" s="15">
        <v>0</v>
      </c>
      <c r="BY30" s="15">
        <v>524</v>
      </c>
      <c r="BZ30" s="15">
        <v>1013.9999999999998</v>
      </c>
      <c r="CA30" s="15">
        <v>509</v>
      </c>
      <c r="CB30" s="15">
        <v>505</v>
      </c>
      <c r="CC30" s="15">
        <v>0</v>
      </c>
      <c r="CD30" s="15">
        <v>0</v>
      </c>
      <c r="CE30" s="15">
        <v>0</v>
      </c>
      <c r="CF30" s="15">
        <v>62</v>
      </c>
      <c r="CG30" s="15">
        <v>62</v>
      </c>
      <c r="CH30" s="15">
        <v>9880</v>
      </c>
      <c r="CI30" s="15"/>
      <c r="CJ30" s="15">
        <v>0</v>
      </c>
      <c r="CK30" s="15">
        <v>1063.0000000000002</v>
      </c>
      <c r="CL30" s="15">
        <v>13958.000000000002</v>
      </c>
      <c r="CM30" s="15">
        <v>11480</v>
      </c>
      <c r="CN30" s="15">
        <v>1457.0000000000002</v>
      </c>
      <c r="CO30" s="15">
        <v>539.61637772039808</v>
      </c>
      <c r="CP30" s="15">
        <v>1043.7109723461197</v>
      </c>
      <c r="CQ30" s="15">
        <v>1199</v>
      </c>
      <c r="CR30" s="15">
        <v>1043.7109723461197</v>
      </c>
      <c r="CS30" s="15">
        <v>991.52542372881373</v>
      </c>
      <c r="CT30" s="15">
        <v>52.185548617306033</v>
      </c>
      <c r="CU30" s="15">
        <v>0</v>
      </c>
      <c r="CV30" s="15">
        <v>1552.3730003664405</v>
      </c>
      <c r="CW30" s="15">
        <v>1231</v>
      </c>
      <c r="CX30" s="15">
        <v>627</v>
      </c>
      <c r="CY30" s="15">
        <v>0</v>
      </c>
      <c r="CZ30" s="15">
        <v>522</v>
      </c>
      <c r="DA30" s="19">
        <v>0</v>
      </c>
      <c r="DB30" s="19">
        <v>0</v>
      </c>
      <c r="DC30" s="19">
        <v>3.011000776483086E-3</v>
      </c>
      <c r="DD30" s="19">
        <v>1.5573882428725372E-2</v>
      </c>
      <c r="DE30" s="19">
        <v>0.17618784521050679</v>
      </c>
      <c r="DF30" s="19">
        <v>0.34467777392171972</v>
      </c>
      <c r="DG30" s="19">
        <v>0.46054949766256525</v>
      </c>
      <c r="DH30" s="15">
        <v>576.38362227960192</v>
      </c>
      <c r="DI30" s="15">
        <v>75312.184658672239</v>
      </c>
      <c r="DJ30" s="15">
        <v>65432.184658672239</v>
      </c>
      <c r="DK30" s="15">
        <v>77008</v>
      </c>
      <c r="DL30" s="18">
        <v>4.6027685435279457E-2</v>
      </c>
      <c r="DM30" s="15">
        <v>52960</v>
      </c>
      <c r="DN30" s="15">
        <v>40986.614467995299</v>
      </c>
      <c r="DO30" s="15">
        <v>6865.0622207999995</v>
      </c>
      <c r="DP30" s="15">
        <v>935.23972028566618</v>
      </c>
      <c r="DQ30" s="15">
        <v>2757.1385909190376</v>
      </c>
      <c r="DR30" s="15">
        <v>1415.9449999999999</v>
      </c>
      <c r="DS30" s="15">
        <v>53870.774518341306</v>
      </c>
      <c r="DT30" s="18">
        <f t="shared" si="4"/>
        <v>0.25508783207144919</v>
      </c>
      <c r="DU30" s="18">
        <f t="shared" si="5"/>
        <v>0.210916848545663</v>
      </c>
      <c r="DV30" s="18">
        <f t="shared" si="6"/>
        <v>5.3070330333190266E-2</v>
      </c>
      <c r="DW30" s="18">
        <f t="shared" si="7"/>
        <v>-3.4316545091557314E-2</v>
      </c>
      <c r="DX30" s="18">
        <f t="shared" si="8"/>
        <v>9.3117521858459729E-2</v>
      </c>
      <c r="DY30" s="18">
        <f t="shared" si="9"/>
        <v>0.17933825335719386</v>
      </c>
      <c r="DZ30" s="18">
        <f t="shared" si="10"/>
        <v>-4.0596709573401779E-2</v>
      </c>
      <c r="EA30" s="18">
        <f t="shared" si="11"/>
        <v>0.19896747793427644</v>
      </c>
      <c r="EB30" s="18">
        <f t="shared" si="12"/>
        <v>8.4414990564726386E-2</v>
      </c>
      <c r="EC30" s="18">
        <f t="shared" si="13"/>
        <v>0.6291355241282669</v>
      </c>
      <c r="ED30" s="18">
        <f t="shared" si="14"/>
        <v>0.12120473479955027</v>
      </c>
      <c r="EE30" s="18">
        <f t="shared" si="15"/>
        <v>4.1509540134358328E-2</v>
      </c>
      <c r="EF30" s="18">
        <f t="shared" si="16"/>
        <v>3.1742589514509312E-2</v>
      </c>
      <c r="EG30" s="18">
        <f t="shared" si="17"/>
        <v>8.9104217666302971E-2</v>
      </c>
      <c r="EH30" s="18">
        <f t="shared" si="18"/>
        <v>3.8222799231027615E-2</v>
      </c>
      <c r="EI30" s="18">
        <f t="shared" si="19"/>
        <v>5.1558471508146603E-2</v>
      </c>
      <c r="EJ30" s="18">
        <f t="shared" si="20"/>
        <v>1.6933440460018261E-2</v>
      </c>
      <c r="EK30" s="18">
        <f t="shared" si="21"/>
        <v>-1.6868377311448163E-2</v>
      </c>
      <c r="EL30" s="18">
        <f t="shared" si="22"/>
        <v>-9.7441054705235015E-3</v>
      </c>
      <c r="EM30" s="6">
        <v>14.276138716356106</v>
      </c>
      <c r="EN30" s="6">
        <v>14.85455764075067</v>
      </c>
      <c r="EO30" s="6">
        <v>16.346529335042405</v>
      </c>
      <c r="EP30" s="6">
        <v>14.633612537152121</v>
      </c>
      <c r="EQ30" s="14">
        <v>84343.5</v>
      </c>
      <c r="ER30" s="14"/>
      <c r="ES30" s="15">
        <v>129969</v>
      </c>
      <c r="ET30" s="15">
        <v>55342.212127616192</v>
      </c>
      <c r="EU30" s="15">
        <v>0.25</v>
      </c>
      <c r="EX30" s="16"/>
      <c r="EY30" s="16"/>
      <c r="FA30" s="17"/>
      <c r="FB30" s="17"/>
      <c r="FC30" s="17"/>
      <c r="GJ30" s="6">
        <v>0.45775299279991727</v>
      </c>
    </row>
    <row r="31" spans="1:192" x14ac:dyDescent="0.2">
      <c r="A31" s="12">
        <v>1939</v>
      </c>
      <c r="B31" s="13"/>
      <c r="C31" s="15">
        <f t="shared" si="0"/>
        <v>364590.61775301443</v>
      </c>
      <c r="D31" s="15">
        <v>95404.735576024934</v>
      </c>
      <c r="E31" s="15">
        <v>3608.7912348640834</v>
      </c>
      <c r="F31" s="15">
        <v>66834.94361046447</v>
      </c>
      <c r="G31" s="15">
        <v>0</v>
      </c>
      <c r="H31" s="15">
        <v>3343.9860908514097</v>
      </c>
      <c r="I31" s="15">
        <v>72757.641035973313</v>
      </c>
      <c r="L31" s="15">
        <v>0</v>
      </c>
      <c r="M31" s="15">
        <v>33440.1614590588</v>
      </c>
      <c r="N31" s="15">
        <v>-14518.165435146278</v>
      </c>
      <c r="O31" s="15">
        <v>-7646.1228828964031</v>
      </c>
      <c r="P31" s="15">
        <v>64406.625290788921</v>
      </c>
      <c r="Q31" s="15">
        <v>0</v>
      </c>
      <c r="R31" s="15">
        <v>31611.13455183903</v>
      </c>
      <c r="S31" s="15">
        <v>2.2936046243644127E-2</v>
      </c>
      <c r="T31" s="15">
        <v>-12092.552291859194</v>
      </c>
      <c r="U31" s="15">
        <v>19793.316630154932</v>
      </c>
      <c r="V31" s="15">
        <v>57.800000000000004</v>
      </c>
      <c r="W31" s="15">
        <v>167.83869693978284</v>
      </c>
      <c r="X31" s="15">
        <v>56.398815399802572</v>
      </c>
      <c r="Y31" s="15">
        <v>20.131243830207325</v>
      </c>
      <c r="Z31" s="15">
        <v>20.131243830207325</v>
      </c>
      <c r="AA31" s="15">
        <v>83467.000000000015</v>
      </c>
      <c r="AB31" s="15">
        <v>1441</v>
      </c>
      <c r="AC31" s="15">
        <v>3089.9999999999995</v>
      </c>
      <c r="AD31" s="15">
        <v>1119.1359346086772</v>
      </c>
      <c r="AE31" s="15">
        <v>-183.26109935167801</v>
      </c>
      <c r="AF31" s="15">
        <v>1832.9999999999998</v>
      </c>
      <c r="AG31" s="15">
        <v>2452</v>
      </c>
      <c r="AH31" s="15">
        <v>22514.874835257</v>
      </c>
      <c r="AI31" s="15">
        <v>5721</v>
      </c>
      <c r="AJ31" s="15">
        <v>3221.0054012345677</v>
      </c>
      <c r="AK31" s="15">
        <v>2499.9945987654319</v>
      </c>
      <c r="AL31" s="15">
        <f t="shared" si="1"/>
        <v>8371.6377155348036</v>
      </c>
      <c r="AM31" s="15">
        <v>8371.6377155348036</v>
      </c>
      <c r="AN31" s="15">
        <v>0</v>
      </c>
      <c r="AO31" s="15">
        <v>3975.0487948712212</v>
      </c>
      <c r="AP31" s="15">
        <v>4146.33531063582</v>
      </c>
      <c r="AQ31" s="15"/>
      <c r="AR31" s="15"/>
      <c r="AS31" s="15">
        <v>1375.5720061186501</v>
      </c>
      <c r="AT31" s="15">
        <v>63.620800989870425</v>
      </c>
      <c r="AU31" s="15">
        <f t="shared" si="2"/>
        <v>1311.9512051287795</v>
      </c>
      <c r="AV31" s="15">
        <v>-1262</v>
      </c>
      <c r="AW31" s="15">
        <v>-748.59382716049356</v>
      </c>
      <c r="AX31" s="15">
        <v>60952.125164742996</v>
      </c>
      <c r="AY31" s="15">
        <v>48553</v>
      </c>
      <c r="AZ31" s="15">
        <v>9269.9999999999982</v>
      </c>
      <c r="BA31" s="15"/>
      <c r="BB31" s="15"/>
      <c r="BC31" s="15">
        <v>3741.8640653913235</v>
      </c>
      <c r="BD31" s="15">
        <v>-612.73890064832187</v>
      </c>
      <c r="BE31" s="15">
        <f t="shared" si="3"/>
        <v>4861.0000000000009</v>
      </c>
      <c r="BF31" s="15">
        <v>46000</v>
      </c>
      <c r="BG31" s="15">
        <v>2552.9999999999973</v>
      </c>
      <c r="BH31" s="15">
        <v>581</v>
      </c>
      <c r="BI31" s="15">
        <v>0</v>
      </c>
      <c r="BJ31" s="15">
        <v>0</v>
      </c>
      <c r="BK31" s="15">
        <v>555.86868314275148</v>
      </c>
      <c r="BL31" s="15">
        <v>0</v>
      </c>
      <c r="BM31" s="15">
        <v>0</v>
      </c>
      <c r="BN31" s="15">
        <v>0</v>
      </c>
      <c r="BO31" s="15">
        <v>81607.578844932679</v>
      </c>
      <c r="BP31" s="15">
        <v>2180.5796554888711</v>
      </c>
      <c r="BQ31" s="15">
        <v>237.84149957847188</v>
      </c>
      <c r="BR31" s="15">
        <v>124</v>
      </c>
      <c r="BS31" s="15">
        <v>434.99999999999994</v>
      </c>
      <c r="BT31" s="15">
        <v>124</v>
      </c>
      <c r="BU31" s="15">
        <v>435</v>
      </c>
      <c r="BV31" s="15">
        <v>0</v>
      </c>
      <c r="BW31" s="15">
        <v>0</v>
      </c>
      <c r="BX31" s="15">
        <v>0</v>
      </c>
      <c r="BY31" s="15">
        <v>541</v>
      </c>
      <c r="BZ31" s="15">
        <v>1069.9999999999998</v>
      </c>
      <c r="CA31" s="15">
        <v>566</v>
      </c>
      <c r="CB31" s="15">
        <v>504</v>
      </c>
      <c r="CC31" s="15">
        <v>0</v>
      </c>
      <c r="CD31" s="15">
        <v>0</v>
      </c>
      <c r="CE31" s="15">
        <v>0</v>
      </c>
      <c r="CF31" s="15">
        <v>24</v>
      </c>
      <c r="CG31" s="15">
        <v>24</v>
      </c>
      <c r="CH31" s="15">
        <v>10575</v>
      </c>
      <c r="CI31" s="15"/>
      <c r="CJ31" s="15">
        <v>0</v>
      </c>
      <c r="CK31" s="15">
        <v>1052</v>
      </c>
      <c r="CL31" s="15">
        <v>14314.000000000002</v>
      </c>
      <c r="CM31" s="15">
        <v>12209.999999999998</v>
      </c>
      <c r="CN31" s="15">
        <v>706.00000000000307</v>
      </c>
      <c r="CO31" s="15">
        <v>577.86868314275125</v>
      </c>
      <c r="CP31" s="15">
        <v>1043.7109723461197</v>
      </c>
      <c r="CQ31" s="15">
        <v>1304</v>
      </c>
      <c r="CR31" s="15">
        <v>1043.7109723461197</v>
      </c>
      <c r="CS31" s="15">
        <v>991.52542372881373</v>
      </c>
      <c r="CT31" s="15">
        <v>52.185548617306033</v>
      </c>
      <c r="CU31" s="15">
        <v>50.9</v>
      </c>
      <c r="CV31" s="15">
        <v>1969.3973373806698</v>
      </c>
      <c r="CW31" s="15">
        <v>855</v>
      </c>
      <c r="CX31" s="15">
        <v>632</v>
      </c>
      <c r="CY31" s="15">
        <v>0</v>
      </c>
      <c r="CZ31" s="15">
        <v>488</v>
      </c>
      <c r="DA31" s="19">
        <v>0</v>
      </c>
      <c r="DB31" s="19">
        <v>0</v>
      </c>
      <c r="DC31" s="19">
        <v>3.7637509706037742E-3</v>
      </c>
      <c r="DD31" s="19">
        <v>1.6481063677631469E-2</v>
      </c>
      <c r="DE31" s="19">
        <v>0.17376943490891561</v>
      </c>
      <c r="DF31" s="19">
        <v>0.35024591947286415</v>
      </c>
      <c r="DG31" s="19">
        <v>0.45573983096998522</v>
      </c>
      <c r="DH31" s="15">
        <v>615.13131685724852</v>
      </c>
      <c r="DI31" s="15">
        <v>81436.447528075441</v>
      </c>
      <c r="DJ31" s="15">
        <v>70861.447528075441</v>
      </c>
      <c r="DK31" s="15">
        <v>82415</v>
      </c>
      <c r="DL31" s="18">
        <v>7.7079415155008185E-2</v>
      </c>
      <c r="DM31" s="15">
        <v>56480</v>
      </c>
      <c r="DN31" s="15">
        <v>43374.036104553023</v>
      </c>
      <c r="DO31" s="15">
        <v>7262.3941599999998</v>
      </c>
      <c r="DP31" s="15">
        <v>915.83499999999992</v>
      </c>
      <c r="DQ31" s="15">
        <v>3404.8257354469779</v>
      </c>
      <c r="DR31" s="15">
        <v>1522.9090000000001</v>
      </c>
      <c r="DS31" s="15">
        <v>57272.849491057175</v>
      </c>
      <c r="DT31" s="18">
        <f t="shared" si="4"/>
        <v>0.26167633211191194</v>
      </c>
      <c r="DU31" s="18">
        <f t="shared" si="5"/>
        <v>0.20238513374517544</v>
      </c>
      <c r="DV31" s="18">
        <f t="shared" si="6"/>
        <v>5.4289155195879367E-2</v>
      </c>
      <c r="DW31" s="18">
        <f t="shared" si="7"/>
        <v>-3.3167480738769538E-2</v>
      </c>
      <c r="DX31" s="18">
        <f t="shared" si="8"/>
        <v>9.171975314436713E-2</v>
      </c>
      <c r="DY31" s="18">
        <f t="shared" si="9"/>
        <v>0.17665464264475414</v>
      </c>
      <c r="DZ31" s="18">
        <f t="shared" si="10"/>
        <v>-3.9820458147338714E-2</v>
      </c>
      <c r="EA31" s="18">
        <f t="shared" si="11"/>
        <v>0.19955982818313145</v>
      </c>
      <c r="EB31" s="18">
        <f t="shared" si="12"/>
        <v>8.6703093860888772E-2</v>
      </c>
      <c r="EC31" s="18">
        <f t="shared" si="13"/>
        <v>0.62725208134550936</v>
      </c>
      <c r="ED31" s="18">
        <f t="shared" si="14"/>
        <v>0.11975834230784649</v>
      </c>
      <c r="EE31" s="18">
        <f t="shared" si="15"/>
        <v>3.9082756794692322E-2</v>
      </c>
      <c r="EF31" s="18">
        <f t="shared" si="16"/>
        <v>3.0334218270526382E-2</v>
      </c>
      <c r="EG31" s="18">
        <f t="shared" si="17"/>
        <v>0.10157905375884006</v>
      </c>
      <c r="EH31" s="18">
        <f t="shared" si="18"/>
        <v>3.5467436690787127E-2</v>
      </c>
      <c r="EI31" s="18">
        <f t="shared" si="19"/>
        <v>5.0310444829652613E-2</v>
      </c>
      <c r="EJ31" s="18">
        <f t="shared" si="20"/>
        <v>1.6690796652534732E-2</v>
      </c>
      <c r="EK31" s="18">
        <f t="shared" si="21"/>
        <v>-1.5312746466055937E-2</v>
      </c>
      <c r="EL31" s="18">
        <f t="shared" si="22"/>
        <v>-9.0832230438693626E-3</v>
      </c>
      <c r="EM31" s="6">
        <v>14.455712788259957</v>
      </c>
      <c r="EN31" s="6">
        <v>15.05434044287461</v>
      </c>
      <c r="EO31" s="6">
        <v>16.582296585067052</v>
      </c>
      <c r="EP31" s="6">
        <v>14.775337607420541</v>
      </c>
      <c r="EQ31" s="14">
        <v>85485.9</v>
      </c>
      <c r="ER31" s="14"/>
      <c r="ES31" s="15">
        <v>131027.99999999999</v>
      </c>
      <c r="ET31" s="15">
        <v>56181.361740206303</v>
      </c>
      <c r="EU31" s="15">
        <v>0.3</v>
      </c>
      <c r="EX31" s="16"/>
      <c r="EY31" s="16"/>
      <c r="FA31" s="17"/>
      <c r="FB31" s="17"/>
      <c r="FC31" s="17"/>
      <c r="GJ31" s="6">
        <v>0.44645934592548692</v>
      </c>
    </row>
    <row r="32" spans="1:192" x14ac:dyDescent="0.2">
      <c r="A32" s="12">
        <v>1940</v>
      </c>
      <c r="B32" s="13"/>
      <c r="C32" s="15">
        <f t="shared" si="0"/>
        <v>371078.09659275494</v>
      </c>
      <c r="D32" s="15">
        <v>87792.634952876193</v>
      </c>
      <c r="E32" s="15">
        <v>3710.2884883446354</v>
      </c>
      <c r="F32" s="15">
        <v>67752.215766757741</v>
      </c>
      <c r="G32" s="15">
        <v>0</v>
      </c>
      <c r="H32" s="15">
        <v>3389.8804264559617</v>
      </c>
      <c r="I32" s="15">
        <v>71942.420768573254</v>
      </c>
      <c r="L32" s="15">
        <v>0</v>
      </c>
      <c r="M32" s="15">
        <v>36950.034813679886</v>
      </c>
      <c r="N32" s="15">
        <v>-14864.044049078648</v>
      </c>
      <c r="O32" s="15">
        <v>-7838.5694248793907</v>
      </c>
      <c r="P32" s="15">
        <v>70114.209830023305</v>
      </c>
      <c r="Q32" s="15">
        <v>0</v>
      </c>
      <c r="R32" s="15">
        <v>34067.297968425264</v>
      </c>
      <c r="S32" s="15">
        <v>2.2704723365508925E-2</v>
      </c>
      <c r="T32" s="15">
        <v>-11912.817566950467</v>
      </c>
      <c r="U32" s="15">
        <v>22135.975193647861</v>
      </c>
      <c r="V32" s="15">
        <v>55.25</v>
      </c>
      <c r="W32" s="15">
        <v>190.14298516091731</v>
      </c>
      <c r="X32" s="15">
        <v>51.708999807284627</v>
      </c>
      <c r="Y32" s="15">
        <v>24.899007515899008</v>
      </c>
      <c r="Z32" s="15">
        <v>24.899007515899008</v>
      </c>
      <c r="AA32" s="15">
        <v>92807</v>
      </c>
      <c r="AB32" s="15">
        <v>2834</v>
      </c>
      <c r="AC32" s="15">
        <v>3375.4999999999991</v>
      </c>
      <c r="AD32" s="15">
        <v>1343.4298710601729</v>
      </c>
      <c r="AE32" s="15">
        <v>-186.5043696275072</v>
      </c>
      <c r="AF32" s="15">
        <v>1907.9999999999998</v>
      </c>
      <c r="AG32" s="15">
        <v>2499</v>
      </c>
      <c r="AH32" s="15">
        <v>26448.425501432666</v>
      </c>
      <c r="AI32" s="15">
        <v>5819</v>
      </c>
      <c r="AJ32" s="15">
        <v>3274.7683456916388</v>
      </c>
      <c r="AK32" s="15">
        <v>2544.2316543083612</v>
      </c>
      <c r="AL32" s="15">
        <f t="shared" si="1"/>
        <v>11598.191941688456</v>
      </c>
      <c r="AM32" s="15">
        <v>11598.191941688456</v>
      </c>
      <c r="AN32" s="15">
        <v>0</v>
      </c>
      <c r="AO32" s="15">
        <v>3933.665646359776</v>
      </c>
      <c r="AP32" s="15">
        <v>4495.5905863758171</v>
      </c>
      <c r="AQ32" s="15"/>
      <c r="AR32" s="15"/>
      <c r="AS32" s="15">
        <v>1452.5191095265745</v>
      </c>
      <c r="AT32" s="15">
        <v>102.18475588634988</v>
      </c>
      <c r="AU32" s="15">
        <f t="shared" si="2"/>
        <v>1350.3343536402247</v>
      </c>
      <c r="AV32" s="15">
        <v>-1270</v>
      </c>
      <c r="AW32" s="15">
        <v>-737.46728395061723</v>
      </c>
      <c r="AX32" s="15">
        <v>66358.574498567337</v>
      </c>
      <c r="AY32" s="15">
        <v>52749</v>
      </c>
      <c r="AZ32" s="15">
        <v>10126.5</v>
      </c>
      <c r="BA32" s="15"/>
      <c r="BB32" s="15"/>
      <c r="BC32" s="15">
        <v>4044.5701289398289</v>
      </c>
      <c r="BD32" s="15">
        <v>-561.49563037249288</v>
      </c>
      <c r="BE32" s="15">
        <f t="shared" si="3"/>
        <v>5388.0000000000018</v>
      </c>
      <c r="BF32" s="15">
        <v>49900</v>
      </c>
      <c r="BG32" s="15">
        <v>2849.0000000000036</v>
      </c>
      <c r="BH32" s="15">
        <v>656</v>
      </c>
      <c r="BI32" s="15">
        <v>0</v>
      </c>
      <c r="BJ32" s="15">
        <v>0</v>
      </c>
      <c r="BK32" s="15">
        <v>602.99668019181081</v>
      </c>
      <c r="BL32" s="15">
        <v>0</v>
      </c>
      <c r="BM32" s="15">
        <v>0</v>
      </c>
      <c r="BN32" s="15">
        <v>0</v>
      </c>
      <c r="BO32" s="15">
        <v>90767.0381890352</v>
      </c>
      <c r="BP32" s="15">
        <v>2463.2785713604103</v>
      </c>
      <c r="BQ32" s="15">
        <v>263.68323960438693</v>
      </c>
      <c r="BR32" s="15">
        <v>153</v>
      </c>
      <c r="BS32" s="15">
        <v>534</v>
      </c>
      <c r="BT32" s="15">
        <v>153</v>
      </c>
      <c r="BU32" s="15">
        <v>534</v>
      </c>
      <c r="BV32" s="15">
        <v>0</v>
      </c>
      <c r="BW32" s="15">
        <v>0</v>
      </c>
      <c r="BX32" s="15">
        <v>0</v>
      </c>
      <c r="BY32" s="15">
        <v>546</v>
      </c>
      <c r="BZ32" s="15">
        <v>1096</v>
      </c>
      <c r="CA32" s="15">
        <v>630</v>
      </c>
      <c r="CB32" s="15">
        <v>466</v>
      </c>
      <c r="CC32" s="15">
        <v>0</v>
      </c>
      <c r="CD32" s="15">
        <v>0</v>
      </c>
      <c r="CE32" s="15">
        <v>0</v>
      </c>
      <c r="CF32" s="15">
        <v>19</v>
      </c>
      <c r="CG32" s="15">
        <v>19</v>
      </c>
      <c r="CH32" s="15">
        <v>11127</v>
      </c>
      <c r="CI32" s="15"/>
      <c r="CJ32" s="15">
        <v>0</v>
      </c>
      <c r="CK32" s="15">
        <v>1270</v>
      </c>
      <c r="CL32" s="15">
        <v>16636.000000000004</v>
      </c>
      <c r="CM32" s="15">
        <v>12788</v>
      </c>
      <c r="CN32" s="15">
        <v>2367.0000000000009</v>
      </c>
      <c r="CO32" s="15">
        <v>571.99668019181081</v>
      </c>
      <c r="CP32" s="15">
        <v>1204.2818911685997</v>
      </c>
      <c r="CQ32" s="15">
        <v>1376</v>
      </c>
      <c r="CR32" s="15">
        <v>1204.2818911685997</v>
      </c>
      <c r="CS32" s="15">
        <v>1144.0677966101698</v>
      </c>
      <c r="CT32" s="15">
        <v>60.214094558430041</v>
      </c>
      <c r="CU32" s="15">
        <v>101.8</v>
      </c>
      <c r="CV32" s="15">
        <v>3418.2941227723945</v>
      </c>
      <c r="CW32" s="15">
        <v>1014</v>
      </c>
      <c r="CX32" s="15">
        <v>672</v>
      </c>
      <c r="CY32" s="15">
        <v>0</v>
      </c>
      <c r="CZ32" s="15">
        <v>451</v>
      </c>
      <c r="DA32" s="19">
        <v>0</v>
      </c>
      <c r="DB32" s="19">
        <v>0</v>
      </c>
      <c r="DC32" s="19">
        <v>3.920801546994257E-3</v>
      </c>
      <c r="DD32" s="19">
        <v>2.0965060072307251E-2</v>
      </c>
      <c r="DE32" s="19">
        <v>0.18948073031083534</v>
      </c>
      <c r="DF32" s="19">
        <v>0.34403773169240237</v>
      </c>
      <c r="DG32" s="19">
        <v>0.441595676377461</v>
      </c>
      <c r="DH32" s="15">
        <v>611.00331980818908</v>
      </c>
      <c r="DI32" s="15">
        <v>88926.03486922702</v>
      </c>
      <c r="DJ32" s="15">
        <v>77799.034869227035</v>
      </c>
      <c r="DK32" s="15">
        <v>91537</v>
      </c>
      <c r="DL32" s="18">
        <v>0.13259665490457409</v>
      </c>
      <c r="DM32" s="15">
        <v>60720</v>
      </c>
      <c r="DN32" s="15">
        <v>45966.359962171424</v>
      </c>
      <c r="DO32" s="15">
        <v>7983.1694663999997</v>
      </c>
      <c r="DP32" s="15">
        <v>1072.951</v>
      </c>
      <c r="DQ32" s="15">
        <v>3735.3485714285712</v>
      </c>
      <c r="DR32" s="15">
        <v>1962.171</v>
      </c>
      <c r="DS32" s="15">
        <v>61477.874213457864</v>
      </c>
      <c r="DT32" s="18">
        <f t="shared" si="4"/>
        <v>0.23658802758500053</v>
      </c>
      <c r="DU32" s="18">
        <f t="shared" si="5"/>
        <v>0.20171598746693523</v>
      </c>
      <c r="DV32" s="18">
        <f t="shared" si="6"/>
        <v>5.9653144168035625E-2</v>
      </c>
      <c r="DW32" s="18">
        <f t="shared" si="7"/>
        <v>-3.2103262564765075E-2</v>
      </c>
      <c r="DX32" s="18">
        <f t="shared" si="8"/>
        <v>9.957482037596857E-2</v>
      </c>
      <c r="DY32" s="18">
        <f t="shared" si="9"/>
        <v>0.18894731452439018</v>
      </c>
      <c r="DZ32" s="18">
        <f t="shared" si="10"/>
        <v>-4.0056376772330517E-2</v>
      </c>
      <c r="EA32" s="18">
        <f t="shared" si="11"/>
        <v>0.19387406971510773</v>
      </c>
      <c r="EB32" s="18">
        <f t="shared" si="12"/>
        <v>9.1806275501657847E-2</v>
      </c>
      <c r="EC32" s="18">
        <f t="shared" si="13"/>
        <v>0.61332757608811983</v>
      </c>
      <c r="ED32" s="18">
        <f t="shared" si="14"/>
        <v>0.11774368612213208</v>
      </c>
      <c r="EE32" s="18">
        <f t="shared" si="15"/>
        <v>3.57753514501419E-2</v>
      </c>
      <c r="EF32" s="18">
        <f t="shared" si="16"/>
        <v>2.7794571094839914E-2</v>
      </c>
      <c r="EG32" s="18">
        <f t="shared" si="17"/>
        <v>0.1267049601984821</v>
      </c>
      <c r="EH32" s="18">
        <f t="shared" si="18"/>
        <v>2.9099333016810426E-2</v>
      </c>
      <c r="EI32" s="18">
        <f t="shared" si="19"/>
        <v>4.9112277946358487E-2</v>
      </c>
      <c r="EJ32" s="18">
        <f t="shared" si="20"/>
        <v>1.5868109174722513E-2</v>
      </c>
      <c r="EK32" s="18">
        <f t="shared" si="21"/>
        <v>-1.3874171100210844E-2</v>
      </c>
      <c r="EL32" s="18">
        <f t="shared" si="22"/>
        <v>-8.0564939199516839E-3</v>
      </c>
      <c r="EM32" s="6">
        <v>14.326191403713803</v>
      </c>
      <c r="EN32" s="6">
        <v>14.942691477885651</v>
      </c>
      <c r="EO32" s="6">
        <v>16.424369950923555</v>
      </c>
      <c r="EP32" s="6">
        <v>14.651427025564724</v>
      </c>
      <c r="EQ32" s="14">
        <v>86832.3</v>
      </c>
      <c r="ER32" s="14"/>
      <c r="ES32" s="15">
        <v>132122</v>
      </c>
      <c r="ET32" s="15">
        <v>57115</v>
      </c>
      <c r="EU32" s="15">
        <v>0.3</v>
      </c>
      <c r="EX32" s="16"/>
      <c r="EY32" s="16"/>
      <c r="FA32" s="17"/>
      <c r="FB32" s="17"/>
      <c r="FC32" s="17"/>
      <c r="GJ32" s="6">
        <v>0.34323681226711417</v>
      </c>
    </row>
    <row r="33" spans="1:192" x14ac:dyDescent="0.2">
      <c r="A33" s="12">
        <v>1941</v>
      </c>
      <c r="B33" s="13"/>
      <c r="C33" s="15">
        <f t="shared" si="0"/>
        <v>376822.05939832842</v>
      </c>
      <c r="D33" s="15">
        <v>74914.52988107581</v>
      </c>
      <c r="E33" s="15">
        <v>4093.7225570489436</v>
      </c>
      <c r="F33" s="15">
        <v>71500.871829392461</v>
      </c>
      <c r="G33" s="15">
        <v>0</v>
      </c>
      <c r="H33" s="15">
        <v>3577.4388061846407</v>
      </c>
      <c r="I33" s="15">
        <v>72387.688451309499</v>
      </c>
      <c r="L33" s="15">
        <v>0</v>
      </c>
      <c r="M33" s="15">
        <v>39432.267816126296</v>
      </c>
      <c r="N33" s="15">
        <v>-15389.8391364565</v>
      </c>
      <c r="O33" s="15">
        <v>-8127.4970743747663</v>
      </c>
      <c r="P33" s="15">
        <v>74350.381495329028</v>
      </c>
      <c r="Q33" s="15">
        <v>0</v>
      </c>
      <c r="R33" s="15">
        <v>37185.601899779154</v>
      </c>
      <c r="S33" s="15">
        <v>2.2438105215490833E-2</v>
      </c>
      <c r="T33" s="15">
        <v>-11582.105673118409</v>
      </c>
      <c r="U33" s="15">
        <v>26351.501471657473</v>
      </c>
      <c r="V33" s="15">
        <v>68</v>
      </c>
      <c r="W33" s="15">
        <v>220.43478260869563</v>
      </c>
      <c r="X33" s="15">
        <v>58.782608695652165</v>
      </c>
      <c r="Y33" s="15">
        <v>35.891304347826072</v>
      </c>
      <c r="Z33" s="15">
        <v>35.891304347826072</v>
      </c>
      <c r="AA33" s="15">
        <v>118634</v>
      </c>
      <c r="AB33" s="15">
        <v>7610</v>
      </c>
      <c r="AC33" s="15">
        <v>4569.5</v>
      </c>
      <c r="AD33" s="15">
        <v>1720.4265476322705</v>
      </c>
      <c r="AE33" s="15">
        <v>-118.77585249361319</v>
      </c>
      <c r="AF33" s="15">
        <v>1927.0000000000002</v>
      </c>
      <c r="AG33" s="15">
        <v>2522</v>
      </c>
      <c r="AH33" s="15">
        <v>34191.150695138647</v>
      </c>
      <c r="AI33" s="15">
        <v>6169.0000000000009</v>
      </c>
      <c r="AJ33" s="15">
        <v>3509.1459217350312</v>
      </c>
      <c r="AK33" s="15">
        <v>2659.8540782649688</v>
      </c>
      <c r="AL33" s="15">
        <f t="shared" si="1"/>
        <v>17108.062293823103</v>
      </c>
      <c r="AM33" s="15">
        <v>17108.062293823103</v>
      </c>
      <c r="AN33" s="15">
        <v>0</v>
      </c>
      <c r="AO33" s="15">
        <v>3975.5012404454583</v>
      </c>
      <c r="AP33" s="15">
        <v>5801.8879390485308</v>
      </c>
      <c r="AQ33" s="15"/>
      <c r="AR33" s="15"/>
      <c r="AS33" s="15">
        <v>1560.0429711273434</v>
      </c>
      <c r="AT33" s="15">
        <v>190.54421157280265</v>
      </c>
      <c r="AU33" s="15">
        <f t="shared" si="2"/>
        <v>1369.4987595545408</v>
      </c>
      <c r="AV33" s="15">
        <v>-1308</v>
      </c>
      <c r="AW33" s="15">
        <v>-716.99444444444441</v>
      </c>
      <c r="AX33" s="15">
        <v>84442.849304861345</v>
      </c>
      <c r="AY33" s="15">
        <v>66187</v>
      </c>
      <c r="AZ33" s="15">
        <v>13708.499999999998</v>
      </c>
      <c r="BA33" s="15"/>
      <c r="BB33" s="15"/>
      <c r="BC33" s="15">
        <v>4884.5734523677302</v>
      </c>
      <c r="BD33" s="15">
        <v>-337.22414750638677</v>
      </c>
      <c r="BE33" s="15">
        <f t="shared" si="3"/>
        <v>6605.0000000000009</v>
      </c>
      <c r="BF33" s="15">
        <v>62100</v>
      </c>
      <c r="BG33" s="15">
        <v>4086.9999999999964</v>
      </c>
      <c r="BH33" s="15">
        <v>836</v>
      </c>
      <c r="BI33" s="15">
        <v>0</v>
      </c>
      <c r="BJ33" s="15">
        <v>0</v>
      </c>
      <c r="BK33" s="15">
        <v>750.4227222427146</v>
      </c>
      <c r="BL33" s="15">
        <v>0</v>
      </c>
      <c r="BM33" s="15">
        <v>0</v>
      </c>
      <c r="BN33" s="15">
        <v>0</v>
      </c>
      <c r="BO33" s="15">
        <v>115311.71826118315</v>
      </c>
      <c r="BP33" s="15">
        <v>3593.5592075237137</v>
      </c>
      <c r="BQ33" s="15">
        <v>298.72253129313259</v>
      </c>
      <c r="BR33" s="15">
        <v>212</v>
      </c>
      <c r="BS33" s="15">
        <v>358</v>
      </c>
      <c r="BT33" s="15">
        <v>212</v>
      </c>
      <c r="BU33" s="15">
        <v>358</v>
      </c>
      <c r="BV33" s="15">
        <v>0</v>
      </c>
      <c r="BW33" s="15">
        <v>0</v>
      </c>
      <c r="BX33" s="15">
        <v>0</v>
      </c>
      <c r="BY33" s="15">
        <v>516</v>
      </c>
      <c r="BZ33" s="15">
        <v>1138</v>
      </c>
      <c r="CA33" s="15">
        <v>718</v>
      </c>
      <c r="CB33" s="15">
        <v>420.00000000000006</v>
      </c>
      <c r="CC33" s="15">
        <v>0</v>
      </c>
      <c r="CD33" s="15">
        <v>0</v>
      </c>
      <c r="CE33" s="15">
        <v>0</v>
      </c>
      <c r="CF33" s="15">
        <v>32</v>
      </c>
      <c r="CG33" s="15">
        <v>32</v>
      </c>
      <c r="CH33" s="15">
        <v>17040</v>
      </c>
      <c r="CI33" s="15"/>
      <c r="CJ33" s="15">
        <v>0</v>
      </c>
      <c r="CK33" s="15">
        <v>1290</v>
      </c>
      <c r="CL33" s="15">
        <v>23820</v>
      </c>
      <c r="CM33" s="15">
        <v>18726</v>
      </c>
      <c r="CN33" s="15">
        <v>4018.0000000000014</v>
      </c>
      <c r="CO33" s="15">
        <v>1016.4227222427145</v>
      </c>
      <c r="CP33" s="15">
        <v>2007.1364852809995</v>
      </c>
      <c r="CQ33" s="15">
        <v>1716</v>
      </c>
      <c r="CR33" s="15">
        <v>2007.1364852809995</v>
      </c>
      <c r="CS33" s="15">
        <v>1906.7796610169494</v>
      </c>
      <c r="CT33" s="15">
        <v>100.35682426405006</v>
      </c>
      <c r="CU33" s="15">
        <v>152.69999999999999</v>
      </c>
      <c r="CV33" s="15">
        <v>4655.3096700741908</v>
      </c>
      <c r="CW33" s="15">
        <v>1601</v>
      </c>
      <c r="CX33" s="15">
        <v>709</v>
      </c>
      <c r="CY33" s="15">
        <v>0</v>
      </c>
      <c r="CZ33" s="15">
        <v>512</v>
      </c>
      <c r="DA33" s="19">
        <v>0</v>
      </c>
      <c r="DB33" s="19">
        <v>0</v>
      </c>
      <c r="DC33" s="19">
        <v>4.0778521233847398E-3</v>
      </c>
      <c r="DD33" s="19">
        <v>2.5449056466983144E-2</v>
      </c>
      <c r="DE33" s="19">
        <v>0.20519202571275497</v>
      </c>
      <c r="DF33" s="19">
        <v>0.33782954391194053</v>
      </c>
      <c r="DG33" s="19">
        <v>0.42745152178493684</v>
      </c>
      <c r="DH33" s="15">
        <v>747.5772777572854</v>
      </c>
      <c r="DI33" s="15">
        <v>112260.14098342585</v>
      </c>
      <c r="DJ33" s="15">
        <v>95220.140983425852</v>
      </c>
      <c r="DK33" s="15">
        <v>117344</v>
      </c>
      <c r="DL33" s="18">
        <v>0.22503494000545404</v>
      </c>
      <c r="DM33" s="15">
        <v>74880</v>
      </c>
      <c r="DN33" s="15">
        <v>57080.566504285707</v>
      </c>
      <c r="DO33" s="15">
        <v>10060.719209999999</v>
      </c>
      <c r="DP33" s="15">
        <v>1112</v>
      </c>
      <c r="DQ33" s="15">
        <v>4117.7142857142853</v>
      </c>
      <c r="DR33" s="15">
        <v>2509.0000000000005</v>
      </c>
      <c r="DS33" s="15">
        <v>75833.651102493997</v>
      </c>
      <c r="DT33" s="18">
        <f t="shared" si="4"/>
        <v>0.19880611554613284</v>
      </c>
      <c r="DU33" s="18">
        <f t="shared" si="5"/>
        <v>0.21010456054255419</v>
      </c>
      <c r="DV33" s="18">
        <f t="shared" si="6"/>
        <v>6.993088863675577E-2</v>
      </c>
      <c r="DW33" s="18">
        <f t="shared" si="7"/>
        <v>-3.0736272954963281E-2</v>
      </c>
      <c r="DX33" s="18">
        <f t="shared" si="8"/>
        <v>0.10464426599410814</v>
      </c>
      <c r="DY33" s="18">
        <f t="shared" si="9"/>
        <v>0.19730899410200201</v>
      </c>
      <c r="DZ33" s="18">
        <f t="shared" si="10"/>
        <v>-4.0841131119100212E-2</v>
      </c>
      <c r="EA33" s="18">
        <f t="shared" si="11"/>
        <v>0.19210045337284892</v>
      </c>
      <c r="EB33" s="18">
        <f t="shared" si="12"/>
        <v>9.8682125879661575E-2</v>
      </c>
      <c r="EC33" s="18">
        <f t="shared" si="13"/>
        <v>0.59852635412611255</v>
      </c>
      <c r="ED33" s="18">
        <f t="shared" si="14"/>
        <v>0.12396540900082814</v>
      </c>
      <c r="EE33" s="18">
        <f t="shared" si="15"/>
        <v>2.9904775035238539E-2</v>
      </c>
      <c r="EF33" s="18">
        <f t="shared" si="16"/>
        <v>2.2667150244281505E-2</v>
      </c>
      <c r="EG33" s="18">
        <f t="shared" si="17"/>
        <v>0.14579409508643904</v>
      </c>
      <c r="EH33" s="18">
        <f t="shared" si="18"/>
        <v>2.2885714143419843E-2</v>
      </c>
      <c r="EI33" s="18">
        <f t="shared" si="19"/>
        <v>4.9443413715644008E-2</v>
      </c>
      <c r="EJ33" s="18">
        <f t="shared" si="20"/>
        <v>1.3294612175546627E-2</v>
      </c>
      <c r="EK33" s="18">
        <f t="shared" si="21"/>
        <v>-1.114671393509681E-2</v>
      </c>
      <c r="EL33" s="18">
        <f t="shared" si="22"/>
        <v>-6.1101926340029694E-3</v>
      </c>
      <c r="EM33" s="6">
        <v>13.446191346739791</v>
      </c>
      <c r="EN33" s="6">
        <v>14.037876868507727</v>
      </c>
      <c r="EO33" s="6">
        <v>15.642257096117673</v>
      </c>
      <c r="EP33" s="6">
        <v>13.794956698930209</v>
      </c>
      <c r="EQ33" s="14">
        <v>88173.4</v>
      </c>
      <c r="ER33" s="14"/>
      <c r="ES33" s="15">
        <v>133402</v>
      </c>
      <c r="ET33" s="15">
        <v>57392.484407425414</v>
      </c>
      <c r="EU33" s="15">
        <v>0.3</v>
      </c>
      <c r="EX33" s="16"/>
      <c r="EY33" s="16"/>
      <c r="FA33" s="17"/>
      <c r="FB33" s="17"/>
      <c r="FC33" s="17"/>
      <c r="GJ33" s="6">
        <v>0.25614780003336407</v>
      </c>
    </row>
    <row r="34" spans="1:192" x14ac:dyDescent="0.2">
      <c r="A34" s="12">
        <v>1942</v>
      </c>
      <c r="B34" s="13"/>
      <c r="C34" s="15">
        <f t="shared" si="0"/>
        <v>397361.03148677852</v>
      </c>
      <c r="D34" s="15">
        <v>71969.7738957322</v>
      </c>
      <c r="E34" s="15">
        <v>4477.1566257532522</v>
      </c>
      <c r="F34" s="15">
        <v>79482.228919589616</v>
      </c>
      <c r="G34" s="15">
        <v>0</v>
      </c>
      <c r="H34" s="15">
        <v>3976.774028958117</v>
      </c>
      <c r="I34" s="15">
        <v>80071.281684237212</v>
      </c>
      <c r="L34" s="15">
        <v>0</v>
      </c>
      <c r="M34" s="15">
        <v>38971.806760398067</v>
      </c>
      <c r="N34" s="15">
        <v>-15914.495060871021</v>
      </c>
      <c r="O34" s="15">
        <v>-8417.287238533052</v>
      </c>
      <c r="P34" s="15">
        <v>73972.655400303702</v>
      </c>
      <c r="Q34" s="15">
        <v>0</v>
      </c>
      <c r="R34" s="15">
        <v>40303.905831133037</v>
      </c>
      <c r="S34" s="15">
        <v>2.2212743435456091E-2</v>
      </c>
      <c r="T34" s="15">
        <v>-11251.393779286351</v>
      </c>
      <c r="U34" s="15">
        <v>31301.337180830691</v>
      </c>
      <c r="V34" s="15">
        <v>38.25</v>
      </c>
      <c r="W34" s="15">
        <v>179.53267045454544</v>
      </c>
      <c r="X34" s="15">
        <v>49.97301136363636</v>
      </c>
      <c r="Y34" s="15">
        <v>48.122159090909079</v>
      </c>
      <c r="Z34" s="15">
        <v>48.122159090909079</v>
      </c>
      <c r="AA34" s="15">
        <v>153832.99999999997</v>
      </c>
      <c r="AB34" s="15">
        <v>11415</v>
      </c>
      <c r="AC34" s="15">
        <v>6335.25</v>
      </c>
      <c r="AD34" s="15">
        <v>1783.1831459454913</v>
      </c>
      <c r="AE34" s="15">
        <v>-130.32399661161705</v>
      </c>
      <c r="AF34" s="15">
        <v>1987.9999999999998</v>
      </c>
      <c r="AG34" s="15">
        <v>2409.0000000000005</v>
      </c>
      <c r="AH34" s="15">
        <v>41849.109149333854</v>
      </c>
      <c r="AI34" s="15">
        <v>6827.9999999999982</v>
      </c>
      <c r="AJ34" s="15">
        <v>3910.581818181819</v>
      </c>
      <c r="AK34" s="15">
        <v>2917.4181818181814</v>
      </c>
      <c r="AL34" s="15">
        <f t="shared" si="1"/>
        <v>22297.894170696298</v>
      </c>
      <c r="AM34" s="15">
        <v>22297.894170696298</v>
      </c>
      <c r="AN34" s="15">
        <v>0</v>
      </c>
      <c r="AO34" s="15">
        <v>3908.2890656412569</v>
      </c>
      <c r="AP34" s="15">
        <v>7596.5051599837352</v>
      </c>
      <c r="AQ34" s="15"/>
      <c r="AR34" s="15"/>
      <c r="AS34" s="15">
        <v>1569.0832086169592</v>
      </c>
      <c r="AT34" s="15">
        <v>277.37227425821584</v>
      </c>
      <c r="AU34" s="15">
        <f t="shared" si="2"/>
        <v>1291.7109343587433</v>
      </c>
      <c r="AV34" s="15">
        <v>-1307</v>
      </c>
      <c r="AW34" s="15">
        <v>-696.52160493827159</v>
      </c>
      <c r="AX34" s="15">
        <v>111983.89085066612</v>
      </c>
      <c r="AY34" s="15">
        <v>88036</v>
      </c>
      <c r="AZ34" s="15">
        <v>19005.75</v>
      </c>
      <c r="BA34" s="15"/>
      <c r="BB34" s="15"/>
      <c r="BC34" s="15">
        <v>5331.8168540545084</v>
      </c>
      <c r="BD34" s="15">
        <v>-389.67600338838292</v>
      </c>
      <c r="BE34" s="15">
        <f t="shared" si="3"/>
        <v>7115</v>
      </c>
      <c r="BF34" s="15">
        <v>82100</v>
      </c>
      <c r="BG34" s="15">
        <v>5936.0000000000073</v>
      </c>
      <c r="BH34" s="15">
        <v>1061</v>
      </c>
      <c r="BI34" s="15">
        <v>0</v>
      </c>
      <c r="BJ34" s="15">
        <v>0</v>
      </c>
      <c r="BK34" s="15">
        <v>992.10475839173682</v>
      </c>
      <c r="BL34" s="15">
        <v>0</v>
      </c>
      <c r="BM34" s="15">
        <v>0</v>
      </c>
      <c r="BN34" s="15">
        <v>0</v>
      </c>
      <c r="BO34" s="15">
        <v>148863.82887154914</v>
      </c>
      <c r="BP34" s="15">
        <v>5264.5231348413354</v>
      </c>
      <c r="BQ34" s="15">
        <v>313.64799360949513</v>
      </c>
      <c r="BR34" s="15">
        <v>259</v>
      </c>
      <c r="BS34" s="15">
        <v>350</v>
      </c>
      <c r="BT34" s="15">
        <v>259</v>
      </c>
      <c r="BU34" s="15">
        <v>350</v>
      </c>
      <c r="BV34" s="15">
        <v>0</v>
      </c>
      <c r="BW34" s="15">
        <v>0</v>
      </c>
      <c r="BX34" s="15">
        <v>0</v>
      </c>
      <c r="BY34" s="15">
        <v>506</v>
      </c>
      <c r="BZ34" s="15">
        <v>1077</v>
      </c>
      <c r="CA34" s="15">
        <v>778</v>
      </c>
      <c r="CB34" s="15">
        <v>299</v>
      </c>
      <c r="CC34" s="15">
        <v>0</v>
      </c>
      <c r="CD34" s="15">
        <v>0</v>
      </c>
      <c r="CE34" s="15">
        <v>0</v>
      </c>
      <c r="CF34" s="15">
        <v>78</v>
      </c>
      <c r="CG34" s="15">
        <v>78</v>
      </c>
      <c r="CH34" s="15">
        <v>36455</v>
      </c>
      <c r="CI34" s="15"/>
      <c r="CJ34" s="15">
        <v>0</v>
      </c>
      <c r="CK34" s="15">
        <v>1472.0000000000002</v>
      </c>
      <c r="CL34" s="15">
        <v>31282.999999999996</v>
      </c>
      <c r="CM34" s="15">
        <v>38116</v>
      </c>
      <c r="CN34" s="15">
        <v>-8013.9999999999991</v>
      </c>
      <c r="CO34" s="15">
        <v>1444.1047583917368</v>
      </c>
      <c r="CP34" s="15">
        <v>3211.4183764495988</v>
      </c>
      <c r="CQ34" s="15">
        <v>2008</v>
      </c>
      <c r="CR34" s="15">
        <v>3211.4183764495988</v>
      </c>
      <c r="CS34" s="15">
        <v>3050.8474576271187</v>
      </c>
      <c r="CT34" s="15">
        <v>160.57091882248008</v>
      </c>
      <c r="CU34" s="15">
        <v>203.6</v>
      </c>
      <c r="CV34" s="15">
        <v>6779.8320945198075</v>
      </c>
      <c r="CW34" s="15">
        <v>4164</v>
      </c>
      <c r="CX34" s="15">
        <v>724</v>
      </c>
      <c r="CY34" s="15">
        <v>0</v>
      </c>
      <c r="CZ34" s="15">
        <v>576</v>
      </c>
      <c r="DA34" s="19">
        <v>0</v>
      </c>
      <c r="DB34" s="19">
        <v>0</v>
      </c>
      <c r="DC34" s="19">
        <v>4.2349026997750006E-3</v>
      </c>
      <c r="DD34" s="19">
        <v>2.9933052861658926E-2</v>
      </c>
      <c r="DE34" s="19">
        <v>0.2209033211146747</v>
      </c>
      <c r="DF34" s="19">
        <v>0.33162135613147875</v>
      </c>
      <c r="DG34" s="19">
        <v>0.41330736719241262</v>
      </c>
      <c r="DH34" s="15">
        <v>838.89524160826318</v>
      </c>
      <c r="DI34" s="15">
        <v>158269.9336299409</v>
      </c>
      <c r="DJ34" s="15">
        <v>121814.93362994089</v>
      </c>
      <c r="DK34" s="15">
        <v>152360.99999999997</v>
      </c>
      <c r="DL34" s="18">
        <v>0.26539928196848278</v>
      </c>
      <c r="DM34" s="15">
        <v>96880</v>
      </c>
      <c r="DN34" s="15">
        <v>75299.634586485699</v>
      </c>
      <c r="DO34" s="15">
        <v>14255.6511278</v>
      </c>
      <c r="DP34" s="15">
        <v>1048</v>
      </c>
      <c r="DQ34" s="15">
        <v>3541.7142857142858</v>
      </c>
      <c r="DR34" s="15">
        <v>2735.0000000000005</v>
      </c>
      <c r="DS34" s="15">
        <v>97611.172347961474</v>
      </c>
      <c r="DT34" s="18">
        <f t="shared" si="4"/>
        <v>0.1811193554296148</v>
      </c>
      <c r="DU34" s="18">
        <f t="shared" si="5"/>
        <v>0.22130041097708117</v>
      </c>
      <c r="DV34" s="18">
        <f t="shared" si="6"/>
        <v>7.8773041895207049E-2</v>
      </c>
      <c r="DW34" s="18">
        <f t="shared" si="7"/>
        <v>-2.8315292360672064E-2</v>
      </c>
      <c r="DX34" s="18">
        <f t="shared" si="8"/>
        <v>9.8076569346973785E-2</v>
      </c>
      <c r="DY34" s="18">
        <f t="shared" si="9"/>
        <v>0.18615981321450997</v>
      </c>
      <c r="DZ34" s="18">
        <f t="shared" si="10"/>
        <v>-4.0050467458585072E-2</v>
      </c>
      <c r="EA34" s="18">
        <f t="shared" si="11"/>
        <v>0.20150763497024354</v>
      </c>
      <c r="EB34" s="18">
        <f t="shared" si="12"/>
        <v>0.10142893398562682</v>
      </c>
      <c r="EC34" s="18">
        <f t="shared" si="13"/>
        <v>0.6065930815597198</v>
      </c>
      <c r="ED34" s="18">
        <f t="shared" si="14"/>
        <v>0.13095502362503569</v>
      </c>
      <c r="EE34" s="18">
        <f t="shared" si="15"/>
        <v>2.5666553896218979E-2</v>
      </c>
      <c r="EF34" s="18">
        <f t="shared" si="16"/>
        <v>1.9148064017814152E-2</v>
      </c>
      <c r="EG34" s="18">
        <f t="shared" si="17"/>
        <v>0.14634909307956959</v>
      </c>
      <c r="EH34" s="18">
        <f t="shared" si="18"/>
        <v>1.5990240715414421E-2</v>
      </c>
      <c r="EI34" s="18">
        <f t="shared" si="19"/>
        <v>4.9858593471976007E-2</v>
      </c>
      <c r="EJ34" s="18">
        <f t="shared" si="20"/>
        <v>1.0298457010763644E-2</v>
      </c>
      <c r="EK34" s="18">
        <f t="shared" si="21"/>
        <v>-8.5783107225602361E-3</v>
      </c>
      <c r="EL34" s="18">
        <f t="shared" si="22"/>
        <v>-4.571521616019006E-3</v>
      </c>
      <c r="EM34" s="6">
        <v>12.411519856001799</v>
      </c>
      <c r="EN34" s="6">
        <v>12.986640103129028</v>
      </c>
      <c r="EO34" s="6">
        <v>14.135728236450605</v>
      </c>
      <c r="EP34" s="6">
        <v>12.267044167610418</v>
      </c>
      <c r="EQ34" s="14">
        <v>89560.3</v>
      </c>
      <c r="ER34" s="14"/>
      <c r="ES34" s="15">
        <v>134860</v>
      </c>
      <c r="ET34" s="15">
        <v>57736.224318594097</v>
      </c>
      <c r="EU34" s="15">
        <v>0.3</v>
      </c>
      <c r="EX34" s="16"/>
      <c r="EY34" s="16"/>
      <c r="FA34" s="17"/>
      <c r="FB34" s="17"/>
      <c r="FC34" s="17"/>
      <c r="GJ34" s="6">
        <v>0.18843631415702522</v>
      </c>
    </row>
    <row r="35" spans="1:192" x14ac:dyDescent="0.2">
      <c r="A35" s="12">
        <v>1943</v>
      </c>
      <c r="B35" s="13"/>
      <c r="C35" s="15">
        <f t="shared" si="0"/>
        <v>454364.63049400633</v>
      </c>
      <c r="D35" s="15">
        <v>83758.825493947967</v>
      </c>
      <c r="E35" s="15">
        <v>4860.5906944575609</v>
      </c>
      <c r="F35" s="15">
        <v>93261.653733801373</v>
      </c>
      <c r="G35" s="15">
        <v>0</v>
      </c>
      <c r="H35" s="15">
        <v>4666.2068679714248</v>
      </c>
      <c r="I35" s="15">
        <v>93930.957957321036</v>
      </c>
      <c r="L35" s="15">
        <v>0</v>
      </c>
      <c r="M35" s="15">
        <v>41903.285700293985</v>
      </c>
      <c r="N35" s="15">
        <v>-16415.402334582897</v>
      </c>
      <c r="O35" s="15">
        <v>-8725.0586398934465</v>
      </c>
      <c r="P35" s="15">
        <v>78626.878480154119</v>
      </c>
      <c r="Q35" s="15">
        <v>0</v>
      </c>
      <c r="R35" s="15">
        <v>43422.20976248692</v>
      </c>
      <c r="S35" s="15">
        <v>2.2019749723675049E-2</v>
      </c>
      <c r="T35" s="15">
        <v>-10920.681885454293</v>
      </c>
      <c r="U35" s="15">
        <v>37270.106023609143</v>
      </c>
      <c r="V35" s="15">
        <v>84.15</v>
      </c>
      <c r="W35" s="15">
        <v>192.07743589743589</v>
      </c>
      <c r="X35" s="15">
        <v>50.133418803418806</v>
      </c>
      <c r="Y35" s="15">
        <v>55.569572649572656</v>
      </c>
      <c r="Z35" s="15">
        <v>55.569572649572656</v>
      </c>
      <c r="AA35" s="15">
        <v>189242.00000000003</v>
      </c>
      <c r="AB35" s="15">
        <v>14074</v>
      </c>
      <c r="AC35" s="15">
        <v>7608.75</v>
      </c>
      <c r="AD35" s="15">
        <v>1873.3452413835864</v>
      </c>
      <c r="AE35" s="15">
        <v>-137.60366331443007</v>
      </c>
      <c r="AF35" s="15">
        <v>2064</v>
      </c>
      <c r="AG35" s="15">
        <v>2429.9999999999995</v>
      </c>
      <c r="AH35" s="15">
        <v>48099.491578069166</v>
      </c>
      <c r="AI35" s="15">
        <v>7226.0000000000009</v>
      </c>
      <c r="AJ35" s="15">
        <v>4350.7183262301442</v>
      </c>
      <c r="AK35" s="15">
        <v>2875.2816737698563</v>
      </c>
      <c r="AL35" s="15">
        <f t="shared" si="1"/>
        <v>26664.976163187068</v>
      </c>
      <c r="AM35" s="15">
        <v>26664.976163187068</v>
      </c>
      <c r="AN35" s="15">
        <v>0</v>
      </c>
      <c r="AO35" s="15">
        <v>4002.4487185042276</v>
      </c>
      <c r="AP35" s="15">
        <v>8886.4294203641821</v>
      </c>
      <c r="AQ35" s="15"/>
      <c r="AR35" s="15"/>
      <c r="AS35" s="15">
        <v>1517.9444633766329</v>
      </c>
      <c r="AT35" s="15">
        <v>304.3931818808606</v>
      </c>
      <c r="AU35" s="15">
        <f t="shared" si="2"/>
        <v>1213.5512814957724</v>
      </c>
      <c r="AV35" s="15">
        <v>-1258</v>
      </c>
      <c r="AW35" s="15">
        <v>-676.04876543209889</v>
      </c>
      <c r="AX35" s="15">
        <v>141142.50842193083</v>
      </c>
      <c r="AY35" s="15">
        <v>112698</v>
      </c>
      <c r="AZ35" s="15">
        <v>22826.249999999996</v>
      </c>
      <c r="BA35" s="15"/>
      <c r="BB35" s="15"/>
      <c r="BC35" s="15">
        <v>6063.6547586164124</v>
      </c>
      <c r="BD35" s="15">
        <v>-445.39633668556996</v>
      </c>
      <c r="BE35" s="15">
        <f t="shared" si="3"/>
        <v>7936.9999999999991</v>
      </c>
      <c r="BF35" s="15">
        <v>105800</v>
      </c>
      <c r="BG35" s="15">
        <v>6897.9999999999964</v>
      </c>
      <c r="BH35" s="15">
        <v>1246</v>
      </c>
      <c r="BI35" s="15">
        <v>0</v>
      </c>
      <c r="BJ35" s="15">
        <v>0</v>
      </c>
      <c r="BK35" s="15">
        <v>1278.4979712283284</v>
      </c>
      <c r="BL35" s="15">
        <v>0</v>
      </c>
      <c r="BM35" s="15">
        <v>0</v>
      </c>
      <c r="BN35" s="15">
        <v>0</v>
      </c>
      <c r="BO35" s="15">
        <v>183011.72862634773</v>
      </c>
      <c r="BP35" s="15">
        <v>6297.9145635566065</v>
      </c>
      <c r="BQ35" s="15">
        <v>314.35681009569942</v>
      </c>
      <c r="BR35" s="15">
        <v>298.00000000000006</v>
      </c>
      <c r="BS35" s="15">
        <v>84.000000000000014</v>
      </c>
      <c r="BT35" s="15">
        <v>301.00000000000006</v>
      </c>
      <c r="BU35" s="15">
        <v>81</v>
      </c>
      <c r="BV35" s="15">
        <v>0</v>
      </c>
      <c r="BW35" s="15">
        <v>0</v>
      </c>
      <c r="BX35" s="15">
        <v>0</v>
      </c>
      <c r="BY35" s="15">
        <v>521</v>
      </c>
      <c r="BZ35" s="15">
        <v>949</v>
      </c>
      <c r="CA35" s="15">
        <v>818</v>
      </c>
      <c r="CB35" s="15">
        <v>131</v>
      </c>
      <c r="CC35" s="15">
        <v>0</v>
      </c>
      <c r="CD35" s="15">
        <v>0</v>
      </c>
      <c r="CE35" s="15">
        <v>0</v>
      </c>
      <c r="CF35" s="15">
        <v>195</v>
      </c>
      <c r="CG35" s="15">
        <v>195</v>
      </c>
      <c r="CH35" s="15">
        <v>58131</v>
      </c>
      <c r="CI35" s="15"/>
      <c r="CJ35" s="15">
        <v>0</v>
      </c>
      <c r="CK35" s="15">
        <v>2032</v>
      </c>
      <c r="CL35" s="15">
        <v>47586</v>
      </c>
      <c r="CM35" s="15">
        <v>59796</v>
      </c>
      <c r="CN35" s="15">
        <v>-13230</v>
      </c>
      <c r="CO35" s="15">
        <v>2142.497971228328</v>
      </c>
      <c r="CP35" s="15">
        <v>3773.4165923282785</v>
      </c>
      <c r="CQ35" s="15">
        <v>2328</v>
      </c>
      <c r="CR35" s="15">
        <v>3773.4165923282785</v>
      </c>
      <c r="CS35" s="15">
        <v>3584.7457627118647</v>
      </c>
      <c r="CT35" s="15">
        <v>188.6708296164141</v>
      </c>
      <c r="CU35" s="15">
        <v>254.5</v>
      </c>
      <c r="CV35" s="15">
        <v>10994.817318655314</v>
      </c>
      <c r="CW35" s="15">
        <v>15987</v>
      </c>
      <c r="CX35" s="15">
        <v>750</v>
      </c>
      <c r="CY35" s="15">
        <v>0</v>
      </c>
      <c r="CZ35" s="15">
        <v>566</v>
      </c>
      <c r="DA35" s="19">
        <v>0</v>
      </c>
      <c r="DB35" s="19">
        <v>0</v>
      </c>
      <c r="DC35" s="19">
        <v>4.3919532761653723E-3</v>
      </c>
      <c r="DD35" s="19">
        <v>3.441704925633482E-2</v>
      </c>
      <c r="DE35" s="19">
        <v>0.23661461651659443</v>
      </c>
      <c r="DF35" s="19">
        <v>0.32541316835101697</v>
      </c>
      <c r="DG35" s="19">
        <v>0.39916321259988841</v>
      </c>
      <c r="DH35" s="15">
        <v>1253.5020287716711</v>
      </c>
      <c r="DI35" s="15">
        <v>198329.22659757602</v>
      </c>
      <c r="DJ35" s="15">
        <v>140198.22659757602</v>
      </c>
      <c r="DK35" s="15">
        <v>187210</v>
      </c>
      <c r="DL35" s="18">
        <v>0.24988515570749423</v>
      </c>
      <c r="DM35" s="15">
        <v>119920</v>
      </c>
      <c r="DN35" s="15">
        <v>94796.666401428563</v>
      </c>
      <c r="DO35" s="15">
        <v>17976.762170000002</v>
      </c>
      <c r="DP35" s="15">
        <v>958</v>
      </c>
      <c r="DQ35" s="15">
        <v>3508.571428571428</v>
      </c>
      <c r="DR35" s="15">
        <v>2680</v>
      </c>
      <c r="DS35" s="15">
        <v>121642.8668382102</v>
      </c>
      <c r="DT35" s="18">
        <f t="shared" si="4"/>
        <v>0.18434275001309297</v>
      </c>
      <c r="DU35" s="18">
        <f t="shared" si="5"/>
        <v>0.22622458791405919</v>
      </c>
      <c r="DV35" s="18">
        <f t="shared" si="6"/>
        <v>8.2026864597905327E-2</v>
      </c>
      <c r="DW35" s="18">
        <f t="shared" si="7"/>
        <v>-2.4035061605875485E-2</v>
      </c>
      <c r="DX35" s="18">
        <f t="shared" si="8"/>
        <v>9.2223916405497472E-2</v>
      </c>
      <c r="DY35" s="18">
        <f t="shared" si="9"/>
        <v>0.17304797337474823</v>
      </c>
      <c r="DZ35" s="18">
        <f t="shared" si="10"/>
        <v>-3.612825742341632E-2</v>
      </c>
      <c r="EA35" s="18">
        <f t="shared" si="11"/>
        <v>0.20673034750789238</v>
      </c>
      <c r="EB35" s="18">
        <f t="shared" si="12"/>
        <v>9.5566879216096287E-2</v>
      </c>
      <c r="EC35" s="18">
        <f t="shared" si="13"/>
        <v>0.62892130674765745</v>
      </c>
      <c r="ED35" s="18">
        <f t="shared" si="14"/>
        <v>0.12738393740925938</v>
      </c>
      <c r="EE35" s="18">
        <f t="shared" si="15"/>
        <v>2.3239775258961294E-2</v>
      </c>
      <c r="EF35" s="18">
        <f t="shared" si="16"/>
        <v>1.5358590212968625E-2</v>
      </c>
      <c r="EG35" s="18">
        <f t="shared" si="17"/>
        <v>0.14243350335552091</v>
      </c>
      <c r="EH35" s="18">
        <f t="shared" si="18"/>
        <v>1.0525339023044856E-2</v>
      </c>
      <c r="EI35" s="18">
        <f t="shared" si="19"/>
        <v>4.7467706962043596E-2</v>
      </c>
      <c r="EJ35" s="18">
        <f t="shared" si="20"/>
        <v>8.1082445562557174E-3</v>
      </c>
      <c r="EK35" s="18">
        <f t="shared" si="21"/>
        <v>-6.7197265103359867E-3</v>
      </c>
      <c r="EL35" s="18">
        <f t="shared" si="22"/>
        <v>-3.6111787053688311E-3</v>
      </c>
      <c r="EM35" s="6">
        <v>11.845179299978525</v>
      </c>
      <c r="EN35" s="6">
        <v>12.387100380058127</v>
      </c>
      <c r="EO35" s="6">
        <v>13.317056716965048</v>
      </c>
      <c r="EP35" s="6">
        <v>11.23397635345364</v>
      </c>
      <c r="EQ35" s="14">
        <v>90998.5</v>
      </c>
      <c r="ER35" s="14"/>
      <c r="ES35" s="15">
        <v>136739</v>
      </c>
      <c r="ET35" s="15">
        <v>58249.516076489876</v>
      </c>
      <c r="EU35" s="15">
        <v>0.3</v>
      </c>
      <c r="EX35" s="16"/>
      <c r="EY35" s="16"/>
      <c r="FA35" s="17"/>
      <c r="FB35" s="17"/>
      <c r="FC35" s="17"/>
      <c r="GJ35" s="6">
        <v>0.16485368801599617</v>
      </c>
    </row>
    <row r="36" spans="1:192" x14ac:dyDescent="0.2">
      <c r="A36" s="12">
        <v>1944</v>
      </c>
      <c r="B36" s="13"/>
      <c r="C36" s="15">
        <f t="shared" si="0"/>
        <v>532192.42548301665</v>
      </c>
      <c r="D36" s="15">
        <v>99253.265462025724</v>
      </c>
      <c r="E36" s="15">
        <v>5244.0247631618704</v>
      </c>
      <c r="F36" s="15">
        <v>109675.33780709111</v>
      </c>
      <c r="G36" s="15">
        <v>0</v>
      </c>
      <c r="H36" s="15">
        <v>5487.4409152478029</v>
      </c>
      <c r="I36" s="15">
        <v>107665.24341805206</v>
      </c>
      <c r="L36" s="15">
        <v>0</v>
      </c>
      <c r="M36" s="15">
        <v>50203.584071180776</v>
      </c>
      <c r="N36" s="15">
        <v>-16966.138484701216</v>
      </c>
      <c r="O36" s="15">
        <v>-8995.1022201073974</v>
      </c>
      <c r="P36" s="15">
        <v>92227.342737896164</v>
      </c>
      <c r="Q36" s="15">
        <v>0</v>
      </c>
      <c r="R36" s="15">
        <v>46540.51369384081</v>
      </c>
      <c r="S36" s="15">
        <v>2.1852617911662982E-2</v>
      </c>
      <c r="T36" s="15">
        <v>-10589.969991622233</v>
      </c>
      <c r="U36" s="15">
        <v>43451.781090843724</v>
      </c>
      <c r="V36" s="15">
        <v>79.900000000000006</v>
      </c>
      <c r="W36" s="15">
        <v>179.94287009748356</v>
      </c>
      <c r="X36" s="15">
        <v>46.96622081160735</v>
      </c>
      <c r="Y36" s="15">
        <v>52.295454545454554</v>
      </c>
      <c r="Z36" s="15">
        <v>52.295454545454554</v>
      </c>
      <c r="AA36" s="15">
        <v>203468</v>
      </c>
      <c r="AB36" s="15">
        <v>12949</v>
      </c>
      <c r="AC36" s="15">
        <v>7901</v>
      </c>
      <c r="AD36" s="15">
        <v>2050.3936309604933</v>
      </c>
      <c r="AE36" s="15">
        <v>-233.37631421713027</v>
      </c>
      <c r="AF36" s="15">
        <v>2136</v>
      </c>
      <c r="AG36" s="15">
        <v>2429.0000000000005</v>
      </c>
      <c r="AH36" s="15">
        <v>49156.017316743375</v>
      </c>
      <c r="AI36" s="15">
        <v>7530</v>
      </c>
      <c r="AJ36" s="15">
        <v>4778.492769744159</v>
      </c>
      <c r="AK36" s="15">
        <v>2751.5072302558406</v>
      </c>
      <c r="AL36" s="15">
        <f t="shared" si="1"/>
        <v>26947.754620971195</v>
      </c>
      <c r="AM36" s="15">
        <v>26947.754620971195</v>
      </c>
      <c r="AN36" s="15">
        <v>0</v>
      </c>
      <c r="AO36" s="15">
        <v>4143.7703861127029</v>
      </c>
      <c r="AP36" s="15">
        <v>9158.6920476227442</v>
      </c>
      <c r="AQ36" s="15"/>
      <c r="AR36" s="15"/>
      <c r="AS36" s="15">
        <v>1427.3588712192882</v>
      </c>
      <c r="AT36" s="15">
        <v>276.12925733199125</v>
      </c>
      <c r="AU36" s="15">
        <f t="shared" si="2"/>
        <v>1151.2296138872969</v>
      </c>
      <c r="AV36" s="15">
        <v>-1213</v>
      </c>
      <c r="AW36" s="15">
        <v>-655.57592592592607</v>
      </c>
      <c r="AX36" s="15">
        <v>154311.98268325662</v>
      </c>
      <c r="AY36" s="15">
        <v>124321</v>
      </c>
      <c r="AZ36" s="15">
        <v>23702.999999999996</v>
      </c>
      <c r="BA36" s="15"/>
      <c r="BB36" s="15"/>
      <c r="BC36" s="15">
        <v>7095.6063690395076</v>
      </c>
      <c r="BD36" s="15">
        <v>-807.62368578286987</v>
      </c>
      <c r="BE36" s="15">
        <f t="shared" si="3"/>
        <v>9146</v>
      </c>
      <c r="BF36" s="15">
        <v>116700</v>
      </c>
      <c r="BG36" s="15">
        <v>7620.9999999999955</v>
      </c>
      <c r="BH36" s="15">
        <v>1291</v>
      </c>
      <c r="BI36" s="15">
        <v>0</v>
      </c>
      <c r="BJ36" s="15">
        <v>0</v>
      </c>
      <c r="BK36" s="15">
        <v>1410.2146809295457</v>
      </c>
      <c r="BL36" s="15">
        <v>0</v>
      </c>
      <c r="BM36" s="15">
        <v>0</v>
      </c>
      <c r="BN36" s="15">
        <v>0</v>
      </c>
      <c r="BO36" s="15">
        <v>196886.44297911692</v>
      </c>
      <c r="BP36" s="15">
        <v>6876.0585703140241</v>
      </c>
      <c r="BQ36" s="15">
        <v>304.49845056901955</v>
      </c>
      <c r="BR36" s="15">
        <v>526.99999999999989</v>
      </c>
      <c r="BS36" s="15">
        <v>72.000000000000057</v>
      </c>
      <c r="BT36" s="15">
        <v>351</v>
      </c>
      <c r="BU36" s="15">
        <v>67</v>
      </c>
      <c r="BV36" s="15">
        <v>0</v>
      </c>
      <c r="BW36" s="15">
        <v>0</v>
      </c>
      <c r="BX36" s="15">
        <v>0</v>
      </c>
      <c r="BY36" s="15">
        <v>953</v>
      </c>
      <c r="BZ36" s="15">
        <v>949.00000000000023</v>
      </c>
      <c r="CA36" s="15">
        <v>850</v>
      </c>
      <c r="CB36" s="15">
        <v>98.999999999999986</v>
      </c>
      <c r="CC36" s="15">
        <v>0</v>
      </c>
      <c r="CD36" s="15">
        <v>0</v>
      </c>
      <c r="CE36" s="15">
        <v>0</v>
      </c>
      <c r="CF36" s="15">
        <v>295</v>
      </c>
      <c r="CG36" s="15">
        <v>295</v>
      </c>
      <c r="CH36" s="15">
        <v>70493</v>
      </c>
      <c r="CI36" s="15"/>
      <c r="CJ36" s="15">
        <v>0</v>
      </c>
      <c r="CK36" s="15">
        <v>2572</v>
      </c>
      <c r="CL36" s="15">
        <v>49352.000000000015</v>
      </c>
      <c r="CM36" s="15">
        <v>72690</v>
      </c>
      <c r="CN36" s="15">
        <v>-24855.999999999989</v>
      </c>
      <c r="CO36" s="15">
        <v>2283.2146809295459</v>
      </c>
      <c r="CP36" s="15">
        <v>3993.8438893844782</v>
      </c>
      <c r="CQ36" s="15">
        <v>2537</v>
      </c>
      <c r="CR36" s="15">
        <v>4174.8438893844777</v>
      </c>
      <c r="CS36" s="15">
        <v>3966.101694915254</v>
      </c>
      <c r="CT36" s="15">
        <v>208.7421944692241</v>
      </c>
      <c r="CU36" s="15">
        <v>305.39999999999998</v>
      </c>
      <c r="CV36" s="15">
        <v>24301.989804284785</v>
      </c>
      <c r="CW36" s="15">
        <v>16876</v>
      </c>
      <c r="CX36" s="15">
        <v>787</v>
      </c>
      <c r="CY36" s="15">
        <v>0</v>
      </c>
      <c r="CZ36" s="15">
        <v>682</v>
      </c>
      <c r="DA36" s="19">
        <v>0</v>
      </c>
      <c r="DB36" s="19">
        <v>0</v>
      </c>
      <c r="DC36" s="19">
        <v>4.5490038525558552E-3</v>
      </c>
      <c r="DD36" s="19">
        <v>3.8901045651010713E-2</v>
      </c>
      <c r="DE36" s="19">
        <v>0.25232591191851406</v>
      </c>
      <c r="DF36" s="19">
        <v>0.31920498057055513</v>
      </c>
      <c r="DG36" s="19">
        <v>0.38501905800736425</v>
      </c>
      <c r="DH36" s="15">
        <v>1645.7853190704539</v>
      </c>
      <c r="DI36" s="15">
        <v>223966.65766004645</v>
      </c>
      <c r="DJ36" s="15">
        <v>153473.65766004645</v>
      </c>
      <c r="DK36" s="15">
        <v>200896</v>
      </c>
      <c r="DL36" s="18">
        <v>0.22066143676330041</v>
      </c>
      <c r="DM36" s="15">
        <v>121393.55715684955</v>
      </c>
      <c r="DN36" s="15">
        <v>92377.939016557124</v>
      </c>
      <c r="DO36" s="15">
        <v>21873.377242640574</v>
      </c>
      <c r="DP36" s="15">
        <v>795.10474485228292</v>
      </c>
      <c r="DQ36" s="15">
        <v>3575.8802915973906</v>
      </c>
      <c r="DR36" s="15">
        <v>2771.2558612021862</v>
      </c>
      <c r="DS36" s="15">
        <v>123166.55715684955</v>
      </c>
      <c r="DT36" s="18">
        <f t="shared" si="4"/>
        <v>0.18649883145545276</v>
      </c>
      <c r="DU36" s="18">
        <f t="shared" si="5"/>
        <v>0.22624674407235285</v>
      </c>
      <c r="DV36" s="18">
        <f t="shared" si="6"/>
        <v>8.1646748450820178E-2</v>
      </c>
      <c r="DW36" s="18">
        <f t="shared" si="7"/>
        <v>-1.9898761208430954E-2</v>
      </c>
      <c r="DX36" s="18">
        <f t="shared" si="8"/>
        <v>9.4333518605824049E-2</v>
      </c>
      <c r="DY36" s="18">
        <f t="shared" si="9"/>
        <v>0.17329698492831955</v>
      </c>
      <c r="DZ36" s="18">
        <f t="shared" si="10"/>
        <v>-3.1879706798349838E-2</v>
      </c>
      <c r="EA36" s="18">
        <f t="shared" si="11"/>
        <v>0.20230510293402867</v>
      </c>
      <c r="EB36" s="18">
        <f t="shared" si="12"/>
        <v>8.7450537559982638E-2</v>
      </c>
      <c r="EC36" s="18">
        <f t="shared" si="13"/>
        <v>0.64849668935949467</v>
      </c>
      <c r="ED36" s="18">
        <f t="shared" si="14"/>
        <v>0.12364216043860732</v>
      </c>
      <c r="EE36" s="18">
        <f t="shared" si="15"/>
        <v>2.3785903003266162E-2</v>
      </c>
      <c r="EF36" s="18">
        <f t="shared" si="16"/>
        <v>1.3696177277077894E-2</v>
      </c>
      <c r="EG36" s="18">
        <f t="shared" si="17"/>
        <v>0.13413783560136186</v>
      </c>
      <c r="EH36" s="18">
        <f t="shared" si="18"/>
        <v>7.8238013007362155E-3</v>
      </c>
      <c r="EI36" s="18">
        <f t="shared" si="19"/>
        <v>4.5589220530138697E-2</v>
      </c>
      <c r="EJ36" s="18">
        <f t="shared" si="20"/>
        <v>7.1049641168529397E-3</v>
      </c>
      <c r="EK36" s="18">
        <f t="shared" si="21"/>
        <v>-6.0379499840713599E-3</v>
      </c>
      <c r="EL36" s="18">
        <f t="shared" si="22"/>
        <v>-3.2632602238268859E-3</v>
      </c>
      <c r="EM36" s="6">
        <v>11.569421140939598</v>
      </c>
      <c r="EN36" s="6">
        <v>12.092426887821912</v>
      </c>
      <c r="EO36" s="6">
        <v>13.089630700925794</v>
      </c>
      <c r="EP36" s="6">
        <v>10.623577873675952</v>
      </c>
      <c r="EQ36" s="14">
        <v>92375.9</v>
      </c>
      <c r="ER36" s="14"/>
      <c r="ES36" s="15">
        <v>138397</v>
      </c>
      <c r="ET36" s="15">
        <v>58656.203693425334</v>
      </c>
      <c r="EU36" s="15">
        <v>0.3</v>
      </c>
      <c r="EX36" s="16"/>
      <c r="EY36" s="16"/>
      <c r="FA36" s="17"/>
      <c r="FB36" s="17"/>
      <c r="FC36" s="17"/>
      <c r="GJ36" s="6">
        <v>0.16959372955890556</v>
      </c>
    </row>
    <row r="37" spans="1:192" x14ac:dyDescent="0.2">
      <c r="A37" s="12">
        <v>1945</v>
      </c>
      <c r="B37" s="13"/>
      <c r="C37" s="15">
        <f t="shared" si="0"/>
        <v>627014.88944320183</v>
      </c>
      <c r="D37" s="15">
        <v>124456.92605748345</v>
      </c>
      <c r="E37" s="15">
        <v>5627.4588318661799</v>
      </c>
      <c r="F37" s="15">
        <v>124903.14548161344</v>
      </c>
      <c r="G37" s="15">
        <v>93.5</v>
      </c>
      <c r="H37" s="15">
        <v>6249.34141679607</v>
      </c>
      <c r="I37" s="15">
        <v>124576.80552143497</v>
      </c>
      <c r="L37" s="15">
        <v>0</v>
      </c>
      <c r="M37" s="15">
        <v>60054.115151071826</v>
      </c>
      <c r="N37" s="15">
        <v>-17574.66940516232</v>
      </c>
      <c r="O37" s="15">
        <v>-9221.3866205857503</v>
      </c>
      <c r="P37" s="15">
        <v>109028.18592219234</v>
      </c>
      <c r="Q37" s="15">
        <v>0</v>
      </c>
      <c r="R37" s="15">
        <v>49658.817625194693</v>
      </c>
      <c r="S37" s="15">
        <v>2.1706476039056451E-2</v>
      </c>
      <c r="T37" s="15">
        <v>-10259.258097790173</v>
      </c>
      <c r="U37" s="15">
        <v>50200.520938501482</v>
      </c>
      <c r="V37" s="15">
        <v>169.15</v>
      </c>
      <c r="W37" s="15">
        <v>209.25395089669777</v>
      </c>
      <c r="X37" s="15">
        <v>48.392776652769506</v>
      </c>
      <c r="Y37" s="15">
        <v>57.601636225266354</v>
      </c>
      <c r="Z37" s="15">
        <v>57.601636225266354</v>
      </c>
      <c r="AA37" s="15">
        <v>204135.16594505651</v>
      </c>
      <c r="AB37" s="15">
        <v>10689</v>
      </c>
      <c r="AC37" s="15">
        <v>8306.25</v>
      </c>
      <c r="AD37" s="15">
        <v>2141.4173932404701</v>
      </c>
      <c r="AE37" s="15">
        <v>-234.36157063685997</v>
      </c>
      <c r="AF37" s="15">
        <v>2200.0000000000005</v>
      </c>
      <c r="AG37" s="15">
        <v>2442</v>
      </c>
      <c r="AH37" s="15">
        <v>45510.471767660143</v>
      </c>
      <c r="AI37" s="15">
        <v>7688</v>
      </c>
      <c r="AJ37" s="15">
        <v>5166.4256559766764</v>
      </c>
      <c r="AK37" s="15">
        <v>2521.5743440233246</v>
      </c>
      <c r="AL37" s="15">
        <f t="shared" si="1"/>
        <v>22315.898021740406</v>
      </c>
      <c r="AM37" s="15">
        <v>22315.898021740406</v>
      </c>
      <c r="AN37" s="15">
        <v>0</v>
      </c>
      <c r="AO37" s="15">
        <v>4534.2733733773048</v>
      </c>
      <c r="AP37" s="15">
        <v>9522.573028834071</v>
      </c>
      <c r="AQ37" s="15"/>
      <c r="AR37" s="15"/>
      <c r="AS37" s="15">
        <v>1370.7746075245029</v>
      </c>
      <c r="AT37" s="15">
        <v>193.27736489432206</v>
      </c>
      <c r="AU37" s="15">
        <f t="shared" si="2"/>
        <v>1177.4972426301808</v>
      </c>
      <c r="AV37" s="15">
        <v>-1193</v>
      </c>
      <c r="AW37" s="15">
        <v>-635.10308641975314</v>
      </c>
      <c r="AX37" s="15">
        <v>158624.69417739639</v>
      </c>
      <c r="AY37" s="15">
        <v>126304</v>
      </c>
      <c r="AZ37" s="15">
        <v>24918.750000000004</v>
      </c>
      <c r="BA37" s="15"/>
      <c r="BB37" s="15"/>
      <c r="BC37" s="15">
        <v>8311.5826067595299</v>
      </c>
      <c r="BD37" s="15">
        <v>-909.63842936313972</v>
      </c>
      <c r="BE37" s="15">
        <f t="shared" si="3"/>
        <v>10453</v>
      </c>
      <c r="BF37" s="15">
        <v>117500</v>
      </c>
      <c r="BG37" s="15">
        <v>8804.0000000000018</v>
      </c>
      <c r="BH37" s="15">
        <v>1254</v>
      </c>
      <c r="BI37" s="15">
        <v>0</v>
      </c>
      <c r="BJ37" s="15">
        <v>0</v>
      </c>
      <c r="BK37" s="15">
        <v>1419.8819623755066</v>
      </c>
      <c r="BL37" s="15">
        <v>0</v>
      </c>
      <c r="BM37" s="15">
        <v>0</v>
      </c>
      <c r="BN37" s="15">
        <v>0</v>
      </c>
      <c r="BO37" s="15">
        <v>198004.96696264009</v>
      </c>
      <c r="BP37" s="15">
        <v>7009.2967705824649</v>
      </c>
      <c r="BQ37" s="15">
        <v>299.9022118339642</v>
      </c>
      <c r="BR37" s="15">
        <v>616.00000000000011</v>
      </c>
      <c r="BS37" s="15">
        <v>563.00000000000011</v>
      </c>
      <c r="BT37" s="15">
        <v>425.00000000000006</v>
      </c>
      <c r="BU37" s="15">
        <v>558</v>
      </c>
      <c r="BV37" s="15">
        <v>0</v>
      </c>
      <c r="BW37" s="15">
        <v>0</v>
      </c>
      <c r="BX37" s="15">
        <v>0</v>
      </c>
      <c r="BY37" s="15">
        <v>2865</v>
      </c>
      <c r="BZ37" s="15">
        <v>1014</v>
      </c>
      <c r="CA37" s="15">
        <v>900</v>
      </c>
      <c r="CB37" s="15">
        <v>113.99999999999999</v>
      </c>
      <c r="CC37" s="15">
        <v>0</v>
      </c>
      <c r="CD37" s="15">
        <v>0</v>
      </c>
      <c r="CE37" s="15">
        <v>0</v>
      </c>
      <c r="CF37" s="15">
        <v>240</v>
      </c>
      <c r="CG37" s="15">
        <v>240</v>
      </c>
      <c r="CH37" s="15">
        <v>71087</v>
      </c>
      <c r="CI37" s="15"/>
      <c r="CJ37" s="15">
        <v>522.83405494346152</v>
      </c>
      <c r="CK37" s="15">
        <v>3324.9999999999991</v>
      </c>
      <c r="CL37" s="15">
        <v>51361.000000000007</v>
      </c>
      <c r="CM37" s="15">
        <v>75206</v>
      </c>
      <c r="CN37" s="15">
        <v>-26012.000000000004</v>
      </c>
      <c r="CO37" s="15">
        <v>1690.8819623755064</v>
      </c>
      <c r="CP37" s="15">
        <v>4139.4148082069587</v>
      </c>
      <c r="CQ37" s="15">
        <v>3463</v>
      </c>
      <c r="CR37" s="15">
        <v>4335.4148082069587</v>
      </c>
      <c r="CS37" s="15">
        <v>4118.6440677966102</v>
      </c>
      <c r="CT37" s="15">
        <v>216.77074041034811</v>
      </c>
      <c r="CU37" s="15">
        <v>356.3</v>
      </c>
      <c r="CV37" s="15">
        <v>25025.611642227337</v>
      </c>
      <c r="CW37" s="15">
        <v>18613</v>
      </c>
      <c r="CX37" s="15">
        <v>829</v>
      </c>
      <c r="CY37" s="15">
        <v>0</v>
      </c>
      <c r="CZ37" s="15">
        <v>795</v>
      </c>
      <c r="DA37" s="19">
        <v>0</v>
      </c>
      <c r="DB37" s="19">
        <v>0</v>
      </c>
      <c r="DC37" s="19">
        <v>4.706054428946338E-3</v>
      </c>
      <c r="DD37" s="19">
        <v>4.3385042045686495E-2</v>
      </c>
      <c r="DE37" s="19">
        <v>0.26803720732043379</v>
      </c>
      <c r="DF37" s="19">
        <v>0.31299679279009335</v>
      </c>
      <c r="DG37" s="19">
        <v>0.37087490341484003</v>
      </c>
      <c r="DH37" s="15">
        <v>2666.1180376244938</v>
      </c>
      <c r="DI37" s="15">
        <v>225667.84892501563</v>
      </c>
      <c r="DJ37" s="15">
        <v>154580.8489250156</v>
      </c>
      <c r="DK37" s="15">
        <v>201333</v>
      </c>
      <c r="DL37" s="18">
        <v>0.1398926157162512</v>
      </c>
      <c r="DM37" s="15">
        <v>122236.44662323545</v>
      </c>
      <c r="DN37" s="15">
        <v>92507.475800463435</v>
      </c>
      <c r="DO37" s="15">
        <v>22576.38841237461</v>
      </c>
      <c r="DP37" s="15">
        <v>795.30737093404946</v>
      </c>
      <c r="DQ37" s="15">
        <v>3576.7915760753708</v>
      </c>
      <c r="DR37" s="15">
        <v>2780.4834633879782</v>
      </c>
      <c r="DS37" s="15">
        <v>126405.44662323545</v>
      </c>
      <c r="DT37" s="18">
        <f t="shared" si="4"/>
        <v>0.19849118123495119</v>
      </c>
      <c r="DU37" s="18">
        <f t="shared" si="5"/>
        <v>0.21829377265956357</v>
      </c>
      <c r="DV37" s="18">
        <f t="shared" si="6"/>
        <v>8.0062725437158699E-2</v>
      </c>
      <c r="DW37" s="18">
        <f t="shared" si="7"/>
        <v>-1.6362064554640066E-2</v>
      </c>
      <c r="DX37" s="18">
        <f t="shared" si="8"/>
        <v>9.5777813513169899E-2</v>
      </c>
      <c r="DY37" s="18">
        <f t="shared" si="9"/>
        <v>0.17388452452701869</v>
      </c>
      <c r="DZ37" s="18">
        <f t="shared" si="10"/>
        <v>-2.8029110155213182E-2</v>
      </c>
      <c r="EA37" s="18">
        <f t="shared" si="11"/>
        <v>0.19868237201202824</v>
      </c>
      <c r="EB37" s="18">
        <f t="shared" si="12"/>
        <v>7.9198785325963209E-2</v>
      </c>
      <c r="EC37" s="18">
        <f t="shared" si="13"/>
        <v>0.66181890423197332</v>
      </c>
      <c r="ED37" s="18">
        <f t="shared" si="14"/>
        <v>0.13057147691150309</v>
      </c>
      <c r="EE37" s="18">
        <f t="shared" si="15"/>
        <v>2.5661097067925659E-2</v>
      </c>
      <c r="EF37" s="18">
        <f t="shared" si="16"/>
        <v>1.2524396616666541E-2</v>
      </c>
      <c r="EG37" s="18">
        <f t="shared" si="17"/>
        <v>0.11084073659926791</v>
      </c>
      <c r="EH37" s="18">
        <f t="shared" si="18"/>
        <v>8.6031968347005574E-3</v>
      </c>
      <c r="EI37" s="18">
        <f t="shared" si="19"/>
        <v>4.7297626463789197E-2</v>
      </c>
      <c r="EJ37" s="18">
        <f t="shared" si="20"/>
        <v>6.8084944222978989E-3</v>
      </c>
      <c r="EK37" s="18">
        <f t="shared" si="21"/>
        <v>-5.9255064991829455E-3</v>
      </c>
      <c r="EL37" s="18">
        <f t="shared" si="22"/>
        <v>-3.1544907512417396E-3</v>
      </c>
      <c r="EM37" s="6">
        <v>11.287702066707592</v>
      </c>
      <c r="EN37" s="6">
        <v>11.757559681697611</v>
      </c>
      <c r="EO37" s="6">
        <v>12.79821035136901</v>
      </c>
      <c r="EP37" s="6">
        <v>10.214824594492645</v>
      </c>
      <c r="EQ37" s="14">
        <v>93696.5</v>
      </c>
      <c r="ER37" s="14"/>
      <c r="ES37" s="15">
        <v>139928</v>
      </c>
      <c r="ET37" s="15">
        <v>58997.355903064556</v>
      </c>
      <c r="EU37" s="15">
        <v>0.4</v>
      </c>
      <c r="EX37" s="16"/>
      <c r="EY37" s="16"/>
      <c r="FA37" s="17"/>
      <c r="FB37" s="17"/>
      <c r="FC37" s="17"/>
      <c r="GJ37" s="6">
        <v>0.192117003611636</v>
      </c>
    </row>
    <row r="38" spans="1:192" x14ac:dyDescent="0.2">
      <c r="A38" s="12">
        <v>1946</v>
      </c>
      <c r="B38" s="13"/>
      <c r="C38" s="15">
        <f t="shared" si="0"/>
        <v>692153.6966039507</v>
      </c>
      <c r="D38" s="15">
        <v>131046.54408257005</v>
      </c>
      <c r="E38" s="15">
        <v>3761.2323052097213</v>
      </c>
      <c r="F38" s="15">
        <v>132960.91858307051</v>
      </c>
      <c r="G38" s="15">
        <v>233.00000000000009</v>
      </c>
      <c r="H38" s="15">
        <v>6652.4999999999955</v>
      </c>
      <c r="I38" s="15">
        <v>143426</v>
      </c>
      <c r="L38" s="15">
        <v>0</v>
      </c>
      <c r="M38" s="15">
        <v>72357.5</v>
      </c>
      <c r="N38" s="15">
        <v>-20903</v>
      </c>
      <c r="O38" s="15">
        <v>-9571</v>
      </c>
      <c r="P38" s="15">
        <v>124735.5</v>
      </c>
      <c r="Q38" s="15">
        <v>0</v>
      </c>
      <c r="R38" s="15">
        <v>54103</v>
      </c>
      <c r="S38" s="15">
        <v>2.2743655619836239E-2</v>
      </c>
      <c r="T38" s="15">
        <v>-12157</v>
      </c>
      <c r="U38" s="15">
        <v>55937.501633100452</v>
      </c>
      <c r="V38" s="15">
        <v>216.75</v>
      </c>
      <c r="W38" s="15">
        <v>261.5718249075216</v>
      </c>
      <c r="X38" s="15">
        <v>60.491985203452529</v>
      </c>
      <c r="Y38" s="15">
        <v>66.093094944512941</v>
      </c>
      <c r="Z38" s="15">
        <v>66.093094944512941</v>
      </c>
      <c r="AA38" s="15">
        <v>204914.72151437067</v>
      </c>
      <c r="AB38" s="15">
        <v>9104</v>
      </c>
      <c r="AC38" s="15">
        <v>9514</v>
      </c>
      <c r="AD38" s="15">
        <v>2432.5317337840693</v>
      </c>
      <c r="AE38" s="15">
        <v>-275.5760775435603</v>
      </c>
      <c r="AF38" s="15">
        <v>2088</v>
      </c>
      <c r="AG38" s="15">
        <v>2748</v>
      </c>
      <c r="AH38" s="15">
        <v>45407.677170611198</v>
      </c>
      <c r="AI38" s="15">
        <v>7860</v>
      </c>
      <c r="AJ38" s="15">
        <v>5106.5488565488558</v>
      </c>
      <c r="AK38" s="15">
        <v>2753.4511434511446</v>
      </c>
      <c r="AL38" s="15">
        <f t="shared" si="1"/>
        <v>19756.940194139897</v>
      </c>
      <c r="AM38" s="15">
        <v>19756.940194139897</v>
      </c>
      <c r="AN38" s="15">
        <v>0</v>
      </c>
      <c r="AO38" s="15">
        <v>4997.5335843579369</v>
      </c>
      <c r="AP38" s="15">
        <v>10943.562191855817</v>
      </c>
      <c r="AQ38" s="15"/>
      <c r="AR38" s="15"/>
      <c r="AS38" s="15">
        <v>1509.68554401703</v>
      </c>
      <c r="AT38" s="15">
        <v>185.51359045051413</v>
      </c>
      <c r="AU38" s="15">
        <f t="shared" si="2"/>
        <v>1324.1719535665159</v>
      </c>
      <c r="AV38" s="15">
        <v>-1150.9999999999995</v>
      </c>
      <c r="AW38" s="15">
        <v>-665.99999999999989</v>
      </c>
      <c r="AX38" s="15">
        <v>159507.04434375951</v>
      </c>
      <c r="AY38" s="15">
        <v>122485.00000000001</v>
      </c>
      <c r="AZ38" s="15">
        <v>28541.999999999993</v>
      </c>
      <c r="BA38" s="15"/>
      <c r="BB38" s="15"/>
      <c r="BC38" s="15">
        <v>9563.4682662159339</v>
      </c>
      <c r="BD38" s="15">
        <v>-1083.4239224564399</v>
      </c>
      <c r="BE38" s="15">
        <f t="shared" si="3"/>
        <v>11996.000000000004</v>
      </c>
      <c r="BF38" s="15">
        <v>112005.00000000003</v>
      </c>
      <c r="BG38" s="15">
        <v>10479.999999999976</v>
      </c>
      <c r="BH38" s="15">
        <v>1367</v>
      </c>
      <c r="BI38" s="15">
        <v>0</v>
      </c>
      <c r="BJ38" s="15">
        <v>0</v>
      </c>
      <c r="BK38" s="15">
        <v>1353.479822943563</v>
      </c>
      <c r="BL38" s="15">
        <v>0</v>
      </c>
      <c r="BM38" s="15">
        <v>0</v>
      </c>
      <c r="BN38" s="15">
        <v>0</v>
      </c>
      <c r="BO38" s="15">
        <v>200882.67357442243</v>
      </c>
      <c r="BP38" s="15">
        <v>7136.1800905617611</v>
      </c>
      <c r="BQ38" s="15">
        <v>271.86784938650209</v>
      </c>
      <c r="BR38" s="15">
        <v>771</v>
      </c>
      <c r="BS38" s="15">
        <v>2605.0000000000005</v>
      </c>
      <c r="BT38" s="15">
        <v>544</v>
      </c>
      <c r="BU38" s="15">
        <v>2600</v>
      </c>
      <c r="BV38" s="15">
        <v>0</v>
      </c>
      <c r="BW38" s="15">
        <v>0</v>
      </c>
      <c r="BX38" s="15">
        <v>96</v>
      </c>
      <c r="BY38" s="15">
        <v>5504</v>
      </c>
      <c r="BZ38" s="15">
        <v>1407</v>
      </c>
      <c r="CA38" s="15">
        <v>1057</v>
      </c>
      <c r="CB38" s="15">
        <v>254</v>
      </c>
      <c r="CC38" s="15">
        <v>0</v>
      </c>
      <c r="CD38" s="15">
        <v>0</v>
      </c>
      <c r="CE38" s="15">
        <v>0</v>
      </c>
      <c r="CF38" s="15">
        <v>130</v>
      </c>
      <c r="CG38" s="15">
        <v>130</v>
      </c>
      <c r="CH38" s="15">
        <v>38319</v>
      </c>
      <c r="CI38" s="15"/>
      <c r="CJ38" s="15">
        <v>566.27848562933571</v>
      </c>
      <c r="CK38" s="15">
        <v>4217.0000000000009</v>
      </c>
      <c r="CL38" s="15">
        <v>50642</v>
      </c>
      <c r="CM38" s="15">
        <v>45360</v>
      </c>
      <c r="CN38" s="15">
        <v>843.99999999999943</v>
      </c>
      <c r="CO38" s="15">
        <v>-423.52017705643698</v>
      </c>
      <c r="CP38" s="15">
        <v>4183.7002676181974</v>
      </c>
      <c r="CQ38" s="15">
        <v>5066</v>
      </c>
      <c r="CR38" s="15">
        <v>4415.7002676181983</v>
      </c>
      <c r="CS38" s="15">
        <v>4194.9152542372876</v>
      </c>
      <c r="CT38" s="15">
        <v>220.78501338091007</v>
      </c>
      <c r="CU38" s="15">
        <v>407.2</v>
      </c>
      <c r="CV38" s="15">
        <v>12310.146257282284</v>
      </c>
      <c r="CW38" s="15">
        <v>16351</v>
      </c>
      <c r="CX38" s="15">
        <v>859</v>
      </c>
      <c r="CY38" s="15">
        <v>0</v>
      </c>
      <c r="CZ38" s="15">
        <v>878</v>
      </c>
      <c r="DA38" s="19">
        <v>0</v>
      </c>
      <c r="DB38" s="19">
        <v>0</v>
      </c>
      <c r="DC38" s="19">
        <v>7.526488509646212E-3</v>
      </c>
      <c r="DD38" s="19">
        <v>4.7897754148821359E-2</v>
      </c>
      <c r="DE38" s="19">
        <v>0.26869371393264252</v>
      </c>
      <c r="DF38" s="19">
        <v>0.316823833158977</v>
      </c>
      <c r="DG38" s="19">
        <v>0.35905821024991291</v>
      </c>
      <c r="DH38" s="15">
        <v>3897.5201770564372</v>
      </c>
      <c r="DI38" s="15">
        <v>199680.15339736606</v>
      </c>
      <c r="DJ38" s="15">
        <v>161361.15339736603</v>
      </c>
      <c r="DK38" s="15">
        <v>201264</v>
      </c>
      <c r="DL38" s="18">
        <v>7.0742904841402332E-2</v>
      </c>
      <c r="DM38" s="15">
        <v>134199.22264923877</v>
      </c>
      <c r="DN38" s="15">
        <v>99734.3852666686</v>
      </c>
      <c r="DO38" s="15">
        <v>26120.269174139277</v>
      </c>
      <c r="DP38" s="15">
        <v>1067</v>
      </c>
      <c r="DQ38" s="15">
        <v>4198.8571428571422</v>
      </c>
      <c r="DR38" s="15">
        <v>3078.7110655737706</v>
      </c>
      <c r="DS38" s="15">
        <v>140365.22264923877</v>
      </c>
      <c r="DT38" s="18">
        <f t="shared" si="4"/>
        <v>0.18933156714404531</v>
      </c>
      <c r="DU38" s="18">
        <f t="shared" si="5"/>
        <v>0.20747942486313459</v>
      </c>
      <c r="DV38" s="18">
        <f t="shared" si="6"/>
        <v>8.0816590170012206E-2</v>
      </c>
      <c r="DW38" s="18">
        <f t="shared" si="7"/>
        <v>-1.7564018020344716E-2</v>
      </c>
      <c r="DX38" s="18">
        <f t="shared" si="8"/>
        <v>0.1045396425028455</v>
      </c>
      <c r="DY38" s="18">
        <f t="shared" si="9"/>
        <v>0.18021358639275384</v>
      </c>
      <c r="DZ38" s="18">
        <f t="shared" si="10"/>
        <v>-3.0199939843651033E-2</v>
      </c>
      <c r="EA38" s="18">
        <f t="shared" si="11"/>
        <v>0.20721698186937249</v>
      </c>
      <c r="EB38" s="18">
        <f t="shared" si="12"/>
        <v>7.8166164921831885E-2</v>
      </c>
      <c r="EC38" s="18">
        <f t="shared" si="13"/>
        <v>0.64711575806884924</v>
      </c>
      <c r="ED38" s="18">
        <f t="shared" si="14"/>
        <v>0.15079379488754613</v>
      </c>
      <c r="EE38" s="18">
        <f t="shared" si="15"/>
        <v>2.5372390773058549E-2</v>
      </c>
      <c r="EF38" s="18">
        <f t="shared" si="16"/>
        <v>1.3680793104833177E-2</v>
      </c>
      <c r="EG38" s="18">
        <f t="shared" si="17"/>
        <v>9.8164302578403972E-2</v>
      </c>
      <c r="EH38" s="18">
        <f t="shared" si="18"/>
        <v>6.6917683738138547E-3</v>
      </c>
      <c r="EI38" s="18">
        <f t="shared" si="19"/>
        <v>5.4374166228713619E-2</v>
      </c>
      <c r="EJ38" s="18">
        <f t="shared" si="20"/>
        <v>7.5010212656860141E-3</v>
      </c>
      <c r="EK38" s="18">
        <f t="shared" si="21"/>
        <v>-5.7188568248668394E-3</v>
      </c>
      <c r="EL38" s="18">
        <f t="shared" si="22"/>
        <v>-3.3090865728595273E-3</v>
      </c>
      <c r="EM38" s="6">
        <v>10.025079509313947</v>
      </c>
      <c r="EN38" s="6">
        <v>10.410051667449506</v>
      </c>
      <c r="EO38" s="6">
        <v>11.791855349381018</v>
      </c>
      <c r="EP38" s="6">
        <v>9.5501675189560924</v>
      </c>
      <c r="EQ38" s="14">
        <v>94933.2</v>
      </c>
      <c r="ER38" s="14"/>
      <c r="ES38" s="15">
        <v>141389</v>
      </c>
      <c r="ET38" s="15">
        <v>59297.344988542332</v>
      </c>
      <c r="EU38" s="15">
        <v>0.4</v>
      </c>
      <c r="EX38" s="16"/>
      <c r="EY38" s="16"/>
      <c r="FA38" s="17"/>
      <c r="FB38" s="17"/>
      <c r="FC38" s="17"/>
      <c r="GJ38" s="6">
        <v>0.26666808577766182</v>
      </c>
    </row>
    <row r="39" spans="1:192" x14ac:dyDescent="0.2">
      <c r="A39" s="12">
        <v>1947</v>
      </c>
      <c r="B39" s="13"/>
      <c r="C39" s="15">
        <f t="shared" si="0"/>
        <v>759682.01591041312</v>
      </c>
      <c r="D39" s="15">
        <v>127222.16389159694</v>
      </c>
      <c r="E39" s="15">
        <v>4049.4662146253499</v>
      </c>
      <c r="F39" s="15">
        <v>137715.1353917637</v>
      </c>
      <c r="G39" s="15">
        <v>257</v>
      </c>
      <c r="H39" s="15">
        <v>7323.0000000000455</v>
      </c>
      <c r="I39" s="15">
        <v>166111.99999999997</v>
      </c>
      <c r="L39" s="15">
        <v>0</v>
      </c>
      <c r="M39" s="15">
        <v>84669.5</v>
      </c>
      <c r="N39" s="15">
        <v>-25683.500000000004</v>
      </c>
      <c r="O39" s="15">
        <v>-10131</v>
      </c>
      <c r="P39" s="15">
        <v>155447.5</v>
      </c>
      <c r="Q39" s="15">
        <v>0</v>
      </c>
      <c r="R39" s="15">
        <v>59279.500000000007</v>
      </c>
      <c r="S39" s="15">
        <v>2.4148314341382766E-2</v>
      </c>
      <c r="T39" s="15">
        <v>-15090</v>
      </c>
      <c r="U39" s="15">
        <v>58380.250412427064</v>
      </c>
      <c r="V39" s="15">
        <v>124.94999999999999</v>
      </c>
      <c r="W39" s="15">
        <v>279.21652542372874</v>
      </c>
      <c r="X39" s="15">
        <v>53.371368038740925</v>
      </c>
      <c r="Y39" s="15">
        <v>65.731053268765137</v>
      </c>
      <c r="Z39" s="15">
        <v>65.731053268765137</v>
      </c>
      <c r="AA39" s="15">
        <v>222437.89248262809</v>
      </c>
      <c r="AB39" s="15">
        <v>11193</v>
      </c>
      <c r="AC39" s="15">
        <v>9269.25</v>
      </c>
      <c r="AD39" s="15">
        <v>2777.3187939645009</v>
      </c>
      <c r="AE39" s="15">
        <v>-86.627968651870816</v>
      </c>
      <c r="AF39" s="15">
        <v>2209</v>
      </c>
      <c r="AG39" s="15">
        <v>3137</v>
      </c>
      <c r="AH39" s="15">
        <v>52597.833307940746</v>
      </c>
      <c r="AI39" s="15">
        <v>8013.9999999999991</v>
      </c>
      <c r="AJ39" s="15">
        <v>5190.8079242032718</v>
      </c>
      <c r="AK39" s="15">
        <v>2823.1920757967282</v>
      </c>
      <c r="AL39" s="15">
        <f t="shared" si="1"/>
        <v>25580.210512406389</v>
      </c>
      <c r="AM39" s="15">
        <v>25580.210512406389</v>
      </c>
      <c r="AN39" s="15">
        <v>0</v>
      </c>
      <c r="AO39" s="15">
        <v>5654.379013916493</v>
      </c>
      <c r="AP39" s="15">
        <v>11037.07240210867</v>
      </c>
      <c r="AQ39" s="15"/>
      <c r="AR39" s="15"/>
      <c r="AS39" s="15">
        <v>1862.4805541965638</v>
      </c>
      <c r="AT39" s="15">
        <v>287.82776702109197</v>
      </c>
      <c r="AU39" s="15">
        <f t="shared" si="2"/>
        <v>1574.652787175472</v>
      </c>
      <c r="AV39" s="15">
        <v>-1305</v>
      </c>
      <c r="AW39" s="15">
        <v>-935.99999999999977</v>
      </c>
      <c r="AX39" s="15">
        <v>169840.05917468737</v>
      </c>
      <c r="AY39" s="15">
        <v>132361</v>
      </c>
      <c r="AZ39" s="15">
        <v>27807.750000000004</v>
      </c>
      <c r="BA39" s="15"/>
      <c r="BB39" s="15"/>
      <c r="BC39" s="15">
        <v>9982.6812060355023</v>
      </c>
      <c r="BD39" s="15">
        <v>-311.37203134812927</v>
      </c>
      <c r="BE39" s="15">
        <f t="shared" si="3"/>
        <v>12760.000000000004</v>
      </c>
      <c r="BF39" s="15">
        <v>123097.00000000003</v>
      </c>
      <c r="BG39" s="15">
        <v>9263.9999999999673</v>
      </c>
      <c r="BH39" s="15">
        <v>1552</v>
      </c>
      <c r="BI39" s="15">
        <v>0</v>
      </c>
      <c r="BJ39" s="15">
        <v>0</v>
      </c>
      <c r="BK39" s="15">
        <v>1487.5166801918108</v>
      </c>
      <c r="BL39" s="15">
        <v>0</v>
      </c>
      <c r="BM39" s="15">
        <v>0</v>
      </c>
      <c r="BN39" s="15">
        <v>0</v>
      </c>
      <c r="BO39" s="15">
        <v>217141.24343007503</v>
      </c>
      <c r="BP39" s="15">
        <v>7455.2169478100086</v>
      </c>
      <c r="BQ39" s="15">
        <v>345.43210474302447</v>
      </c>
      <c r="BR39" s="15">
        <v>891</v>
      </c>
      <c r="BS39" s="15">
        <v>1613</v>
      </c>
      <c r="BT39" s="15">
        <v>686</v>
      </c>
      <c r="BU39" s="15">
        <v>1591</v>
      </c>
      <c r="BV39" s="15">
        <v>1018.9999999999999</v>
      </c>
      <c r="BW39" s="15">
        <v>0</v>
      </c>
      <c r="BX39" s="15">
        <v>106</v>
      </c>
      <c r="BY39" s="15">
        <v>6196</v>
      </c>
      <c r="BZ39" s="15">
        <v>1960.0000000000009</v>
      </c>
      <c r="CA39" s="15">
        <v>295</v>
      </c>
      <c r="CB39" s="15">
        <v>540</v>
      </c>
      <c r="CC39" s="15">
        <v>0</v>
      </c>
      <c r="CD39" s="15">
        <v>0</v>
      </c>
      <c r="CE39" s="15">
        <v>0</v>
      </c>
      <c r="CF39" s="15">
        <v>297</v>
      </c>
      <c r="CG39" s="15">
        <v>297</v>
      </c>
      <c r="CH39" s="15">
        <v>34141</v>
      </c>
      <c r="CI39" s="15"/>
      <c r="CJ39" s="15">
        <v>555.10751737189082</v>
      </c>
      <c r="CK39" s="15">
        <v>4250</v>
      </c>
      <c r="CL39" s="15">
        <v>55649</v>
      </c>
      <c r="CM39" s="15">
        <v>42594</v>
      </c>
      <c r="CN39" s="15">
        <v>10682.000000000005</v>
      </c>
      <c r="CO39" s="15">
        <v>762.51668019181068</v>
      </c>
      <c r="CP39" s="15">
        <v>4188.7002676181974</v>
      </c>
      <c r="CQ39" s="15">
        <v>3931</v>
      </c>
      <c r="CR39" s="15">
        <v>4415.7002676181983</v>
      </c>
      <c r="CS39" s="15">
        <v>4194.9152542372876</v>
      </c>
      <c r="CT39" s="15">
        <v>220.78501338091007</v>
      </c>
      <c r="CU39" s="15">
        <v>458.1</v>
      </c>
      <c r="CV39" s="15">
        <v>7849.3794585817686</v>
      </c>
      <c r="CW39" s="15">
        <v>18793</v>
      </c>
      <c r="CX39" s="15">
        <v>997</v>
      </c>
      <c r="CY39" s="15">
        <v>0</v>
      </c>
      <c r="CZ39" s="15">
        <v>996</v>
      </c>
      <c r="DA39" s="19">
        <v>0</v>
      </c>
      <c r="DB39" s="19">
        <v>0</v>
      </c>
      <c r="DC39" s="19">
        <v>1.0346922590346197E-2</v>
      </c>
      <c r="DD39" s="19">
        <v>5.2410466251956001E-2</v>
      </c>
      <c r="DE39" s="19">
        <v>0.26935022054485136</v>
      </c>
      <c r="DF39" s="19">
        <v>0.32065087352786065</v>
      </c>
      <c r="DG39" s="19">
        <v>0.3472415170849858</v>
      </c>
      <c r="DH39" s="15">
        <v>2524.4833198081897</v>
      </c>
      <c r="DI39" s="15">
        <v>207523.76011026683</v>
      </c>
      <c r="DJ39" s="15">
        <v>173382.76011026686</v>
      </c>
      <c r="DK39" s="15">
        <v>218742.99999999997</v>
      </c>
      <c r="DL39" s="18">
        <v>7.9460828460796454E-2</v>
      </c>
      <c r="DM39" s="15">
        <v>150261.74722414216</v>
      </c>
      <c r="DN39" s="15">
        <v>115020.90253375321</v>
      </c>
      <c r="DO39" s="15">
        <v>25700.926950342127</v>
      </c>
      <c r="DP39" s="15">
        <v>1125</v>
      </c>
      <c r="DQ39" s="15">
        <v>4908.5714285714284</v>
      </c>
      <c r="DR39" s="15">
        <v>3506.3463114754099</v>
      </c>
      <c r="DS39" s="15">
        <v>154579.74722414219</v>
      </c>
      <c r="DT39" s="18">
        <f t="shared" si="4"/>
        <v>0.16746765255345974</v>
      </c>
      <c r="DU39" s="18">
        <f t="shared" si="5"/>
        <v>0.19658830731620325</v>
      </c>
      <c r="DV39" s="18">
        <f t="shared" si="6"/>
        <v>7.6848272289904596E-2</v>
      </c>
      <c r="DW39" s="18">
        <f t="shared" si="7"/>
        <v>-1.9863574079631123E-2</v>
      </c>
      <c r="DX39" s="18">
        <f t="shared" si="8"/>
        <v>0.11145386915409723</v>
      </c>
      <c r="DY39" s="18">
        <f t="shared" si="9"/>
        <v>0.20462179799492769</v>
      </c>
      <c r="DZ39" s="18">
        <f t="shared" si="10"/>
        <v>-3.3808224312405967E-2</v>
      </c>
      <c r="EA39" s="18">
        <f t="shared" si="11"/>
        <v>0.21865990838407451</v>
      </c>
      <c r="EB39" s="18">
        <f t="shared" si="12"/>
        <v>7.8031990699370002E-2</v>
      </c>
      <c r="EC39" s="18">
        <f t="shared" si="13"/>
        <v>0.64281158591717746</v>
      </c>
      <c r="ED39" s="18">
        <f t="shared" si="14"/>
        <v>0.13504841968773576</v>
      </c>
      <c r="EE39" s="18">
        <f t="shared" si="15"/>
        <v>2.3730167018845276E-2</v>
      </c>
      <c r="EF39" s="18">
        <f t="shared" si="16"/>
        <v>1.2906433923813463E-2</v>
      </c>
      <c r="EG39" s="18">
        <f t="shared" si="17"/>
        <v>0.11694184733868691</v>
      </c>
      <c r="EH39" s="18">
        <f t="shared" si="18"/>
        <v>8.9579393685209775E-3</v>
      </c>
      <c r="EI39" s="18">
        <f t="shared" si="19"/>
        <v>5.0456802741613085E-2</v>
      </c>
      <c r="EJ39" s="18">
        <f t="shared" si="20"/>
        <v>8.5144692822013233E-3</v>
      </c>
      <c r="EK39" s="18">
        <f t="shared" si="21"/>
        <v>-5.9659051946805161E-3</v>
      </c>
      <c r="EL39" s="18">
        <f t="shared" si="22"/>
        <v>-4.2789940706674037E-3</v>
      </c>
      <c r="EM39" s="6">
        <v>9.0120895278549238</v>
      </c>
      <c r="EN39" s="6">
        <v>9.3982698668475955</v>
      </c>
      <c r="EO39" s="6">
        <v>10.311263646319722</v>
      </c>
      <c r="EP39" s="6">
        <v>8.6709894332372706</v>
      </c>
      <c r="EQ39" s="14">
        <v>96183.2</v>
      </c>
      <c r="ER39" s="14"/>
      <c r="ES39" s="15">
        <v>144126</v>
      </c>
      <c r="ET39" s="15">
        <v>60118.457600747046</v>
      </c>
      <c r="EU39" s="15">
        <v>0.4</v>
      </c>
      <c r="EX39" s="16"/>
      <c r="EY39" s="16"/>
      <c r="FA39" s="17"/>
      <c r="FB39" s="17"/>
      <c r="FC39" s="17"/>
      <c r="GJ39" s="6">
        <v>0.23476309320161381</v>
      </c>
    </row>
    <row r="40" spans="1:192" x14ac:dyDescent="0.2">
      <c r="A40" s="12">
        <v>1948</v>
      </c>
      <c r="B40" s="13"/>
      <c r="C40" s="15">
        <f t="shared" si="0"/>
        <v>816080.70797054342</v>
      </c>
      <c r="D40" s="15">
        <v>125914.91722379996</v>
      </c>
      <c r="E40" s="15">
        <v>4446.8277332085263</v>
      </c>
      <c r="F40" s="15">
        <v>141675.61466047511</v>
      </c>
      <c r="G40" s="15">
        <v>275</v>
      </c>
      <c r="H40" s="15">
        <v>7789.5000000000537</v>
      </c>
      <c r="I40" s="15">
        <v>182745.5</v>
      </c>
      <c r="L40" s="15">
        <v>0</v>
      </c>
      <c r="M40" s="15">
        <v>92485.000000000015</v>
      </c>
      <c r="N40" s="15">
        <v>-30844.499999999996</v>
      </c>
      <c r="O40" s="15">
        <v>-10983.5</v>
      </c>
      <c r="P40" s="15">
        <v>188399.5</v>
      </c>
      <c r="Q40" s="15">
        <v>0</v>
      </c>
      <c r="R40" s="15">
        <v>64539.999999999993</v>
      </c>
      <c r="S40" s="15">
        <v>2.3667493027579801E-2</v>
      </c>
      <c r="T40" s="15">
        <v>-18519.5</v>
      </c>
      <c r="U40" s="15">
        <v>57172.848353059715</v>
      </c>
      <c r="V40" s="15">
        <v>123.24999999999999</v>
      </c>
      <c r="W40" s="15">
        <v>299.44952494061766</v>
      </c>
      <c r="X40" s="15">
        <v>49.137470308788608</v>
      </c>
      <c r="Y40" s="15">
        <v>69.081502375296907</v>
      </c>
      <c r="Z40" s="15">
        <v>69.081502375296907</v>
      </c>
      <c r="AA40" s="15">
        <v>248472.65619380545</v>
      </c>
      <c r="AB40" s="15">
        <v>12254</v>
      </c>
      <c r="AC40" s="15">
        <v>10476.25</v>
      </c>
      <c r="AD40" s="15">
        <v>3219.8871877487641</v>
      </c>
      <c r="AE40" s="15">
        <v>-126.1052423400299</v>
      </c>
      <c r="AF40" s="15">
        <v>2376.9999999999995</v>
      </c>
      <c r="AG40" s="15">
        <v>3561</v>
      </c>
      <c r="AH40" s="15">
        <v>62576.688139214202</v>
      </c>
      <c r="AI40" s="15">
        <v>8874.9999999999982</v>
      </c>
      <c r="AJ40" s="15">
        <v>5707.6985226223433</v>
      </c>
      <c r="AK40" s="15">
        <v>3167.3014773776567</v>
      </c>
      <c r="AL40" s="15">
        <f t="shared" si="1"/>
        <v>32741.544063933608</v>
      </c>
      <c r="AM40" s="15">
        <v>32741.544063933608</v>
      </c>
      <c r="AN40" s="15">
        <v>0</v>
      </c>
      <c r="AO40" s="15">
        <v>5921.5791994816091</v>
      </c>
      <c r="AP40" s="15">
        <v>12574.193502520377</v>
      </c>
      <c r="AQ40" s="15"/>
      <c r="AR40" s="15"/>
      <c r="AS40" s="15">
        <v>2162.5894278698784</v>
      </c>
      <c r="AT40" s="15">
        <v>397.19446798163312</v>
      </c>
      <c r="AU40" s="15">
        <f t="shared" si="2"/>
        <v>1765.3949598882452</v>
      </c>
      <c r="AV40" s="15">
        <v>-1523.9999999999998</v>
      </c>
      <c r="AW40" s="15">
        <v>-1268</v>
      </c>
      <c r="AX40" s="15">
        <v>185895.96805459127</v>
      </c>
      <c r="AY40" s="15">
        <v>144313</v>
      </c>
      <c r="AZ40" s="15">
        <v>31428.75</v>
      </c>
      <c r="BA40" s="15"/>
      <c r="BB40" s="15"/>
      <c r="BC40" s="15">
        <v>10568.112812251238</v>
      </c>
      <c r="BD40" s="15">
        <v>-413.89475765997008</v>
      </c>
      <c r="BE40" s="15">
        <f t="shared" si="3"/>
        <v>13788.000000000002</v>
      </c>
      <c r="BF40" s="15">
        <v>135550.00000000003</v>
      </c>
      <c r="BG40" s="15">
        <v>8762.9999999999491</v>
      </c>
      <c r="BH40" s="15">
        <v>1666.9999999999998</v>
      </c>
      <c r="BI40" s="15">
        <v>0</v>
      </c>
      <c r="BJ40" s="15">
        <v>0</v>
      </c>
      <c r="BK40" s="15">
        <v>1638</v>
      </c>
      <c r="BL40" s="15">
        <v>0</v>
      </c>
      <c r="BM40" s="15">
        <v>0</v>
      </c>
      <c r="BN40" s="15">
        <v>0</v>
      </c>
      <c r="BO40" s="15">
        <v>242401.98099675294</v>
      </c>
      <c r="BP40" s="15">
        <v>8041.8421052631575</v>
      </c>
      <c r="BQ40" s="15">
        <v>425.83309178934542</v>
      </c>
      <c r="BR40" s="15">
        <v>1101</v>
      </c>
      <c r="BS40" s="15">
        <v>1296.0000000000002</v>
      </c>
      <c r="BT40" s="15">
        <v>833.00000000000011</v>
      </c>
      <c r="BU40" s="15">
        <v>1270</v>
      </c>
      <c r="BV40" s="15">
        <v>1165</v>
      </c>
      <c r="BW40" s="15">
        <v>0</v>
      </c>
      <c r="BX40" s="15">
        <v>117</v>
      </c>
      <c r="BY40" s="15">
        <v>5515</v>
      </c>
      <c r="BZ40" s="15">
        <v>2598</v>
      </c>
      <c r="CA40" s="15">
        <v>364</v>
      </c>
      <c r="CB40" s="15">
        <v>952</v>
      </c>
      <c r="CC40" s="15">
        <v>0</v>
      </c>
      <c r="CD40" s="15">
        <v>0</v>
      </c>
      <c r="CE40" s="15">
        <v>0</v>
      </c>
      <c r="CF40" s="15">
        <v>336</v>
      </c>
      <c r="CG40" s="15">
        <v>336</v>
      </c>
      <c r="CH40" s="15">
        <v>35274</v>
      </c>
      <c r="CI40" s="15"/>
      <c r="CJ40" s="15">
        <v>551.34380619454714</v>
      </c>
      <c r="CK40" s="15">
        <v>4175</v>
      </c>
      <c r="CL40" s="15">
        <v>56869</v>
      </c>
      <c r="CM40" s="15">
        <v>43723</v>
      </c>
      <c r="CN40" s="15">
        <v>11173.999999999993</v>
      </c>
      <c r="CO40" s="15">
        <v>1201.9999999999998</v>
      </c>
      <c r="CP40" s="15">
        <v>4442.8421052631584</v>
      </c>
      <c r="CQ40" s="15">
        <v>3004</v>
      </c>
      <c r="CR40" s="15">
        <v>4736.8421052631584</v>
      </c>
      <c r="CS40" s="15">
        <v>4500</v>
      </c>
      <c r="CT40" s="15">
        <v>236.84210526315812</v>
      </c>
      <c r="CU40" s="15">
        <v>509</v>
      </c>
      <c r="CV40" s="15">
        <v>8456.4408642479211</v>
      </c>
      <c r="CW40" s="15">
        <v>18065</v>
      </c>
      <c r="CX40" s="15">
        <v>1140</v>
      </c>
      <c r="CY40" s="15">
        <v>0</v>
      </c>
      <c r="CZ40" s="15">
        <v>1068</v>
      </c>
      <c r="DA40" s="19">
        <v>0</v>
      </c>
      <c r="DB40" s="19">
        <v>0</v>
      </c>
      <c r="DC40" s="19">
        <v>1.3167356671046071E-2</v>
      </c>
      <c r="DD40" s="19">
        <v>5.6923178355090864E-2</v>
      </c>
      <c r="DE40" s="19">
        <v>0.27000672715706009</v>
      </c>
      <c r="DF40" s="19">
        <v>0.3244779138967443</v>
      </c>
      <c r="DG40" s="19">
        <v>0.33542482392005868</v>
      </c>
      <c r="DH40" s="15">
        <v>1311</v>
      </c>
      <c r="DI40" s="15">
        <v>233100.98099675291</v>
      </c>
      <c r="DJ40" s="15">
        <v>197826.98099675291</v>
      </c>
      <c r="DK40" s="15">
        <v>244849</v>
      </c>
      <c r="DL40" s="18">
        <v>8.6140845990794329E-2</v>
      </c>
      <c r="DM40" s="15">
        <v>166778.82213714879</v>
      </c>
      <c r="DN40" s="15">
        <v>126757.80880449357</v>
      </c>
      <c r="DO40" s="15">
        <v>28963.105106659885</v>
      </c>
      <c r="DP40" s="15">
        <v>1293</v>
      </c>
      <c r="DQ40" s="15">
        <v>5681.1428571428569</v>
      </c>
      <c r="DR40" s="15">
        <v>4083.7653688524592</v>
      </c>
      <c r="DS40" s="15">
        <v>171141.82213714879</v>
      </c>
      <c r="DT40" s="18">
        <f t="shared" si="4"/>
        <v>0.15429223604235096</v>
      </c>
      <c r="DU40" s="18">
        <f t="shared" si="5"/>
        <v>0.18893589921653814</v>
      </c>
      <c r="DV40" s="18">
        <f t="shared" si="6"/>
        <v>7.0057835940319002E-2</v>
      </c>
      <c r="DW40" s="18">
        <f t="shared" si="7"/>
        <v>-2.2693221171782026E-2</v>
      </c>
      <c r="DX40" s="18">
        <f t="shared" si="8"/>
        <v>0.11332825184655422</v>
      </c>
      <c r="DY40" s="18">
        <f t="shared" si="9"/>
        <v>0.23085890667421624</v>
      </c>
      <c r="DZ40" s="18">
        <f t="shared" si="10"/>
        <v>-3.7795894080997358E-2</v>
      </c>
      <c r="EA40" s="18">
        <f t="shared" si="11"/>
        <v>0.22393067035545733</v>
      </c>
      <c r="EB40" s="18">
        <f t="shared" si="12"/>
        <v>7.9085315177343435E-2</v>
      </c>
      <c r="EC40" s="18">
        <f t="shared" si="13"/>
        <v>0.6248388431752685</v>
      </c>
      <c r="ED40" s="18">
        <f t="shared" si="14"/>
        <v>0.13607855004361852</v>
      </c>
      <c r="EE40" s="18">
        <f t="shared" si="15"/>
        <v>2.3311095910632035E-2</v>
      </c>
      <c r="EF40" s="18">
        <f t="shared" si="16"/>
        <v>1.2935733768067897E-2</v>
      </c>
      <c r="EG40" s="18">
        <f t="shared" si="17"/>
        <v>0.133721371391893</v>
      </c>
      <c r="EH40" s="18">
        <f t="shared" si="18"/>
        <v>9.3850618367898424E-3</v>
      </c>
      <c r="EI40" s="18">
        <f t="shared" si="19"/>
        <v>5.1354890167084104E-2</v>
      </c>
      <c r="EJ40" s="18">
        <f t="shared" si="20"/>
        <v>8.8323392289528582E-3</v>
      </c>
      <c r="EK40" s="18">
        <f t="shared" si="21"/>
        <v>-6.2242443301790077E-3</v>
      </c>
      <c r="EL40" s="18">
        <f t="shared" si="22"/>
        <v>-5.1787019755032693E-3</v>
      </c>
      <c r="EM40" s="6">
        <v>8.5279431089124209</v>
      </c>
      <c r="EN40" s="6">
        <v>8.9158419824603747</v>
      </c>
      <c r="EO40" s="6">
        <v>9.5675941461690623</v>
      </c>
      <c r="EP40" s="6">
        <v>8.2065307977877104</v>
      </c>
      <c r="EQ40" s="14">
        <v>97551.6</v>
      </c>
      <c r="ER40" s="14"/>
      <c r="ES40" s="15">
        <v>146631</v>
      </c>
      <c r="ET40" s="15">
        <v>60825.465619867253</v>
      </c>
      <c r="EU40" s="15">
        <v>0.4</v>
      </c>
      <c r="EX40" s="16"/>
      <c r="EY40" s="16"/>
      <c r="FA40" s="17"/>
      <c r="FB40" s="17"/>
      <c r="FC40" s="17"/>
      <c r="GJ40" s="6">
        <v>0.20491673296180643</v>
      </c>
    </row>
    <row r="41" spans="1:192" x14ac:dyDescent="0.2">
      <c r="A41" s="12">
        <v>1949</v>
      </c>
      <c r="B41" s="13"/>
      <c r="C41" s="15">
        <f t="shared" si="0"/>
        <v>847308.18868226372</v>
      </c>
      <c r="D41" s="15">
        <v>129406.8402950912</v>
      </c>
      <c r="E41" s="15">
        <v>4087.6364097601872</v>
      </c>
      <c r="F41" s="15">
        <v>145766.7976836313</v>
      </c>
      <c r="G41" s="15">
        <v>325.50000000000011</v>
      </c>
      <c r="H41" s="15">
        <v>8172.0000000000346</v>
      </c>
      <c r="I41" s="15">
        <v>188557.00000000003</v>
      </c>
      <c r="L41" s="15">
        <v>0</v>
      </c>
      <c r="M41" s="15">
        <v>95392.5</v>
      </c>
      <c r="N41" s="15">
        <v>-35414</v>
      </c>
      <c r="O41" s="15">
        <v>-12206</v>
      </c>
      <c r="P41" s="15">
        <v>207930.5</v>
      </c>
      <c r="Q41" s="15">
        <v>0</v>
      </c>
      <c r="R41" s="15">
        <v>69871.5</v>
      </c>
      <c r="S41" s="15">
        <v>2.4337533901519218E-2</v>
      </c>
      <c r="T41" s="15">
        <v>-21960</v>
      </c>
      <c r="U41" s="15">
        <v>55171.91429378093</v>
      </c>
      <c r="V41" s="15">
        <v>92.649999999999991</v>
      </c>
      <c r="W41" s="15">
        <v>290.59431540342302</v>
      </c>
      <c r="X41" s="15">
        <v>46.143520782396095</v>
      </c>
      <c r="Y41" s="15">
        <v>56.306081907090466</v>
      </c>
      <c r="Z41" s="15">
        <v>56.306081907090466</v>
      </c>
      <c r="AA41" s="15">
        <v>243492.92107145663</v>
      </c>
      <c r="AB41" s="15">
        <v>10010</v>
      </c>
      <c r="AC41" s="15">
        <v>9246.5</v>
      </c>
      <c r="AD41" s="15">
        <v>3261.3001597169964</v>
      </c>
      <c r="AE41" s="15">
        <v>-113.87796098296624</v>
      </c>
      <c r="AF41" s="15">
        <v>2654</v>
      </c>
      <c r="AG41" s="15">
        <v>3988.0000000000009</v>
      </c>
      <c r="AH41" s="15">
        <v>60802.843270190679</v>
      </c>
      <c r="AI41" s="15">
        <v>9996.9999999999982</v>
      </c>
      <c r="AJ41" s="15">
        <v>6440.9379000408571</v>
      </c>
      <c r="AK41" s="15">
        <v>3556.0620999591433</v>
      </c>
      <c r="AL41" s="15">
        <f t="shared" si="1"/>
        <v>30542.845434512852</v>
      </c>
      <c r="AM41" s="15">
        <v>30542.845434512852</v>
      </c>
      <c r="AN41" s="15">
        <v>0</v>
      </c>
      <c r="AO41" s="15">
        <v>6365.9326572438704</v>
      </c>
      <c r="AP41" s="15">
        <v>11598.859087991608</v>
      </c>
      <c r="AQ41" s="15"/>
      <c r="AR41" s="15"/>
      <c r="AS41" s="15">
        <v>2433.7838917083104</v>
      </c>
      <c r="AT41" s="15">
        <v>401.35520303990666</v>
      </c>
      <c r="AU41" s="15">
        <f t="shared" si="2"/>
        <v>2032.4286886684038</v>
      </c>
      <c r="AV41" s="15">
        <v>-1724.9999999999998</v>
      </c>
      <c r="AW41" s="15">
        <v>-1558</v>
      </c>
      <c r="AX41" s="15">
        <v>182690.07780126593</v>
      </c>
      <c r="AY41" s="15">
        <v>144334</v>
      </c>
      <c r="AZ41" s="15">
        <v>27739.5</v>
      </c>
      <c r="BA41" s="15"/>
      <c r="BB41" s="15"/>
      <c r="BC41" s="15">
        <v>11000.699840283</v>
      </c>
      <c r="BD41" s="15">
        <v>-384.12203901703367</v>
      </c>
      <c r="BE41" s="15">
        <f t="shared" si="3"/>
        <v>14261.999999999996</v>
      </c>
      <c r="BF41" s="15">
        <v>134733.00000000003</v>
      </c>
      <c r="BG41" s="15">
        <v>9600.9999999999709</v>
      </c>
      <c r="BH41" s="15">
        <v>1617.9999999999998</v>
      </c>
      <c r="BI41" s="15">
        <v>0</v>
      </c>
      <c r="BJ41" s="15">
        <v>0</v>
      </c>
      <c r="BK41" s="15">
        <v>1638</v>
      </c>
      <c r="BL41" s="15">
        <v>0</v>
      </c>
      <c r="BM41" s="15">
        <v>0</v>
      </c>
      <c r="BN41" s="15">
        <v>0</v>
      </c>
      <c r="BO41" s="15">
        <v>238244.41261188584</v>
      </c>
      <c r="BP41" s="15">
        <v>8413.8947368421068</v>
      </c>
      <c r="BQ41" s="15">
        <v>509.61372272870108</v>
      </c>
      <c r="BR41" s="15">
        <v>1397</v>
      </c>
      <c r="BS41" s="15">
        <v>2277.9999999999995</v>
      </c>
      <c r="BT41" s="15">
        <v>985</v>
      </c>
      <c r="BU41" s="15">
        <v>2247</v>
      </c>
      <c r="BV41" s="15">
        <v>1414</v>
      </c>
      <c r="BW41" s="15">
        <v>0</v>
      </c>
      <c r="BX41" s="15">
        <v>126</v>
      </c>
      <c r="BY41" s="15">
        <v>4900</v>
      </c>
      <c r="BZ41" s="15">
        <v>2548</v>
      </c>
      <c r="CA41" s="15">
        <v>475</v>
      </c>
      <c r="CB41" s="15">
        <v>533</v>
      </c>
      <c r="CC41" s="15">
        <v>0</v>
      </c>
      <c r="CD41" s="15">
        <v>0</v>
      </c>
      <c r="CE41" s="15">
        <v>0</v>
      </c>
      <c r="CF41" s="15">
        <v>340</v>
      </c>
      <c r="CG41" s="15">
        <v>340</v>
      </c>
      <c r="CH41" s="15">
        <v>38493</v>
      </c>
      <c r="CI41" s="15"/>
      <c r="CJ41" s="15">
        <v>575.07892854337467</v>
      </c>
      <c r="CK41" s="15">
        <v>4340.9999999999991</v>
      </c>
      <c r="CL41" s="15">
        <v>53452.000000000007</v>
      </c>
      <c r="CM41" s="15">
        <v>46281.000000000007</v>
      </c>
      <c r="CN41" s="15">
        <v>3604</v>
      </c>
      <c r="CO41" s="15">
        <v>23.999999999999577</v>
      </c>
      <c r="CP41" s="15">
        <v>4714.8947368421068</v>
      </c>
      <c r="CQ41" s="15">
        <v>3349</v>
      </c>
      <c r="CR41" s="15">
        <v>5157.8947368421059</v>
      </c>
      <c r="CS41" s="15">
        <v>4900</v>
      </c>
      <c r="CT41" s="15">
        <v>257.89473684210554</v>
      </c>
      <c r="CU41" s="15">
        <v>616</v>
      </c>
      <c r="CV41" s="15">
        <v>8341.1773467991643</v>
      </c>
      <c r="CW41" s="15">
        <v>15376</v>
      </c>
      <c r="CX41" s="15">
        <v>1357</v>
      </c>
      <c r="CY41" s="15">
        <v>0</v>
      </c>
      <c r="CZ41" s="15">
        <v>915</v>
      </c>
      <c r="DA41" s="19">
        <v>0</v>
      </c>
      <c r="DB41" s="19">
        <v>0</v>
      </c>
      <c r="DC41" s="19">
        <v>1.5987790751745834E-2</v>
      </c>
      <c r="DD41" s="19">
        <v>6.1435890458225728E-2</v>
      </c>
      <c r="DE41" s="19">
        <v>0.27066323376926882</v>
      </c>
      <c r="DF41" s="19">
        <v>0.32830495426562795</v>
      </c>
      <c r="DG41" s="19">
        <v>0.32360813075513156</v>
      </c>
      <c r="DH41" s="15">
        <v>1634.0000000000007</v>
      </c>
      <c r="DI41" s="15">
        <v>234827.41261188584</v>
      </c>
      <c r="DJ41" s="15">
        <v>196334.41261188584</v>
      </c>
      <c r="DK41" s="15">
        <v>239727</v>
      </c>
      <c r="DL41" s="18">
        <v>8.6663162680882838E-2</v>
      </c>
      <c r="DM41" s="15">
        <v>165005.5141610865</v>
      </c>
      <c r="DN41" s="15">
        <v>126174.07823837281</v>
      </c>
      <c r="DO41" s="15">
        <v>26730.586244727769</v>
      </c>
      <c r="DP41" s="15">
        <v>1528</v>
      </c>
      <c r="DQ41" s="15">
        <v>5995.4285714285716</v>
      </c>
      <c r="DR41" s="15">
        <v>4577.4211065573772</v>
      </c>
      <c r="DS41" s="15">
        <v>168146.5141610865</v>
      </c>
      <c r="DT41" s="18">
        <f t="shared" si="4"/>
        <v>0.15272700302394707</v>
      </c>
      <c r="DU41" s="18">
        <f t="shared" si="5"/>
        <v>0.18688823760768905</v>
      </c>
      <c r="DV41" s="18">
        <f t="shared" si="6"/>
        <v>6.5114340957313846E-2</v>
      </c>
      <c r="DW41" s="18">
        <f t="shared" si="7"/>
        <v>-2.5917370200507869E-2</v>
      </c>
      <c r="DX41" s="18">
        <f t="shared" si="8"/>
        <v>0.11258300258888647</v>
      </c>
      <c r="DY41" s="18">
        <f t="shared" si="9"/>
        <v>0.24540126340968585</v>
      </c>
      <c r="DZ41" s="18">
        <f t="shared" si="10"/>
        <v>-4.1795890176720661E-2</v>
      </c>
      <c r="EA41" s="18">
        <f t="shared" si="11"/>
        <v>0.22253650149804932</v>
      </c>
      <c r="EB41" s="18">
        <f t="shared" si="12"/>
        <v>8.2462911291656907E-2</v>
      </c>
      <c r="EC41" s="18">
        <f t="shared" si="13"/>
        <v>0.64056742460447602</v>
      </c>
      <c r="ED41" s="18">
        <f t="shared" si="14"/>
        <v>0.12311042495057203</v>
      </c>
      <c r="EE41" s="18">
        <f t="shared" si="15"/>
        <v>2.6867803376511019E-2</v>
      </c>
      <c r="EF41" s="18">
        <f t="shared" si="16"/>
        <v>1.4833798862702755E-2</v>
      </c>
      <c r="EG41" s="18">
        <f t="shared" si="17"/>
        <v>0.12740678119074136</v>
      </c>
      <c r="EH41" s="18">
        <f t="shared" si="18"/>
        <v>1.0845718612368428E-2</v>
      </c>
      <c r="EI41" s="18">
        <f t="shared" si="19"/>
        <v>4.8383615896380502E-2</v>
      </c>
      <c r="EJ41" s="18">
        <f t="shared" si="20"/>
        <v>1.0152314473164519E-2</v>
      </c>
      <c r="EK41" s="18">
        <f t="shared" si="21"/>
        <v>-7.195685091791912E-3</v>
      </c>
      <c r="EL41" s="18">
        <f t="shared" si="22"/>
        <v>-6.4990593466735082E-3</v>
      </c>
      <c r="EM41" s="6">
        <v>8.5305806850692019</v>
      </c>
      <c r="EN41" s="6">
        <v>8.9453503390377787</v>
      </c>
      <c r="EO41" s="6">
        <v>9.6613940887785628</v>
      </c>
      <c r="EP41" s="6">
        <v>8.2710751374465481</v>
      </c>
      <c r="EQ41" s="14">
        <v>98941</v>
      </c>
      <c r="ER41" s="14"/>
      <c r="ES41" s="15">
        <v>149188</v>
      </c>
      <c r="ET41" s="15">
        <v>61536.661793876156</v>
      </c>
      <c r="EU41" s="15">
        <v>0.4</v>
      </c>
      <c r="EX41" s="16"/>
      <c r="EY41" s="16"/>
      <c r="FA41" s="17"/>
      <c r="FB41" s="17"/>
      <c r="FC41" s="17"/>
      <c r="GJ41" s="6">
        <v>0.22565002752310792</v>
      </c>
    </row>
    <row r="42" spans="1:192" x14ac:dyDescent="0.2">
      <c r="A42" s="12">
        <v>1950</v>
      </c>
      <c r="B42" s="13"/>
      <c r="C42" s="15">
        <f t="shared" si="0"/>
        <v>892327.94670347054</v>
      </c>
      <c r="D42" s="15">
        <v>143583.48413566951</v>
      </c>
      <c r="E42" s="15">
        <v>4496.7426037694677</v>
      </c>
      <c r="F42" s="15">
        <v>149055.53455675306</v>
      </c>
      <c r="G42" s="15">
        <v>404.00000000000017</v>
      </c>
      <c r="H42" s="15">
        <v>8524.4999999999618</v>
      </c>
      <c r="I42" s="15">
        <v>193536</v>
      </c>
      <c r="L42" s="15">
        <v>0</v>
      </c>
      <c r="M42" s="15">
        <v>99733.5</v>
      </c>
      <c r="N42" s="15">
        <v>-41328</v>
      </c>
      <c r="O42" s="15">
        <v>-13843</v>
      </c>
      <c r="P42" s="15">
        <v>229925</v>
      </c>
      <c r="Q42" s="15">
        <v>0</v>
      </c>
      <c r="R42" s="15">
        <v>75419</v>
      </c>
      <c r="S42" s="15">
        <v>2.719473872631566E-2</v>
      </c>
      <c r="T42" s="15">
        <v>-26570.5</v>
      </c>
      <c r="U42" s="15">
        <v>55548.685407278645</v>
      </c>
      <c r="V42" s="15">
        <v>181.04999999999998</v>
      </c>
      <c r="W42" s="15">
        <v>359.70161606268357</v>
      </c>
      <c r="X42" s="15">
        <v>49.828795298726739</v>
      </c>
      <c r="Y42" s="15">
        <v>60.209794319294822</v>
      </c>
      <c r="Z42" s="15">
        <v>60.209794319294822</v>
      </c>
      <c r="AA42" s="15">
        <v>270499.27302194922</v>
      </c>
      <c r="AB42" s="15">
        <v>17728</v>
      </c>
      <c r="AC42" s="15">
        <v>9992.75</v>
      </c>
      <c r="AD42" s="15">
        <v>3827.4635814614921</v>
      </c>
      <c r="AE42" s="15">
        <v>-204.12170552110067</v>
      </c>
      <c r="AF42" s="15">
        <v>2812</v>
      </c>
      <c r="AG42" s="15">
        <v>4330.9999999999991</v>
      </c>
      <c r="AH42" s="15">
        <v>70911.364897889551</v>
      </c>
      <c r="AI42" s="15">
        <v>11238</v>
      </c>
      <c r="AJ42" s="15">
        <v>7384.8571089484922</v>
      </c>
      <c r="AK42" s="15">
        <v>3853.1428910515078</v>
      </c>
      <c r="AL42" s="15">
        <f t="shared" si="1"/>
        <v>37758.142691928137</v>
      </c>
      <c r="AM42" s="15">
        <v>37758.142691928137</v>
      </c>
      <c r="AN42" s="15">
        <v>0</v>
      </c>
      <c r="AO42" s="15">
        <v>6964.7644636416744</v>
      </c>
      <c r="AP42" s="15">
        <v>12464.086555526204</v>
      </c>
      <c r="AQ42" s="15"/>
      <c r="AR42" s="15"/>
      <c r="AS42" s="15">
        <v>2883.0293108531496</v>
      </c>
      <c r="AT42" s="15">
        <v>539.35138241924187</v>
      </c>
      <c r="AU42" s="15">
        <f t="shared" si="2"/>
        <v>2343.6779284339077</v>
      </c>
      <c r="AV42" s="15">
        <v>-1990.0000000000002</v>
      </c>
      <c r="AW42" s="15">
        <v>-2030.0000000000002</v>
      </c>
      <c r="AX42" s="15">
        <v>199587.90812405961</v>
      </c>
      <c r="AY42" s="15">
        <v>158269</v>
      </c>
      <c r="AZ42" s="15">
        <v>29978.250000000004</v>
      </c>
      <c r="BA42" s="15"/>
      <c r="BB42" s="15"/>
      <c r="BC42" s="15">
        <v>11979.536418538504</v>
      </c>
      <c r="BD42" s="15">
        <v>-638.87829447889942</v>
      </c>
      <c r="BE42" s="15">
        <f t="shared" si="3"/>
        <v>15806.999999999996</v>
      </c>
      <c r="BF42" s="15">
        <v>147253.00000000003</v>
      </c>
      <c r="BG42" s="15">
        <v>11015.999999999964</v>
      </c>
      <c r="BH42" s="15">
        <v>2599.9999999999995</v>
      </c>
      <c r="BI42" s="15">
        <v>0</v>
      </c>
      <c r="BJ42" s="15">
        <v>0</v>
      </c>
      <c r="BK42" s="15">
        <v>1505</v>
      </c>
      <c r="BL42" s="15">
        <v>0</v>
      </c>
      <c r="BM42" s="15">
        <v>0</v>
      </c>
      <c r="BN42" s="15">
        <v>0</v>
      </c>
      <c r="BO42" s="15">
        <v>262669.77136115712</v>
      </c>
      <c r="BP42" s="15">
        <v>10420.78947368421</v>
      </c>
      <c r="BQ42" s="15">
        <v>635.71218710786241</v>
      </c>
      <c r="BR42" s="15">
        <v>1700</v>
      </c>
      <c r="BS42" s="15">
        <v>1527.0000000000005</v>
      </c>
      <c r="BT42" s="15">
        <v>1306</v>
      </c>
      <c r="BU42" s="15">
        <v>1489</v>
      </c>
      <c r="BV42" s="15">
        <v>1504</v>
      </c>
      <c r="BW42" s="15">
        <v>0</v>
      </c>
      <c r="BX42" s="15">
        <v>142</v>
      </c>
      <c r="BY42" s="15">
        <v>7675</v>
      </c>
      <c r="BZ42" s="15">
        <v>3067</v>
      </c>
      <c r="CA42" s="15">
        <v>551</v>
      </c>
      <c r="CB42" s="15">
        <v>869.99999999999989</v>
      </c>
      <c r="CC42" s="15">
        <v>0</v>
      </c>
      <c r="CD42" s="15">
        <v>0</v>
      </c>
      <c r="CE42" s="15">
        <v>0</v>
      </c>
      <c r="CF42" s="15">
        <v>362</v>
      </c>
      <c r="CG42" s="15">
        <v>362</v>
      </c>
      <c r="CH42" s="15">
        <v>39059</v>
      </c>
      <c r="CI42" s="15"/>
      <c r="CJ42" s="15">
        <v>625.72697805082487</v>
      </c>
      <c r="CK42" s="15">
        <v>4514</v>
      </c>
      <c r="CL42" s="15">
        <v>65897</v>
      </c>
      <c r="CM42" s="15">
        <v>50163</v>
      </c>
      <c r="CN42" s="15">
        <v>12578.000000000005</v>
      </c>
      <c r="CO42" s="15">
        <v>1309.9999999999995</v>
      </c>
      <c r="CP42" s="15">
        <v>5883.78947368421</v>
      </c>
      <c r="CQ42" s="15">
        <v>3373</v>
      </c>
      <c r="CR42" s="15">
        <v>6315.7894736842109</v>
      </c>
      <c r="CS42" s="15">
        <v>6000</v>
      </c>
      <c r="CT42" s="15">
        <v>315.7894736842108</v>
      </c>
      <c r="CU42" s="15">
        <v>810</v>
      </c>
      <c r="CV42" s="15">
        <v>6646.0602551968041</v>
      </c>
      <c r="CW42" s="15">
        <v>17432</v>
      </c>
      <c r="CX42" s="15">
        <v>1480</v>
      </c>
      <c r="CY42" s="15">
        <v>0</v>
      </c>
      <c r="CZ42" s="15">
        <v>825</v>
      </c>
      <c r="DA42" s="19">
        <v>0</v>
      </c>
      <c r="DB42" s="19">
        <v>0</v>
      </c>
      <c r="DC42" s="19">
        <v>1.8808224832445819E-2</v>
      </c>
      <c r="DD42" s="19">
        <v>6.594860256136037E-2</v>
      </c>
      <c r="DE42" s="19">
        <v>0.27131974038147766</v>
      </c>
      <c r="DF42" s="19">
        <v>0.3321319946345116</v>
      </c>
      <c r="DG42" s="19">
        <v>0.31179143759020445</v>
      </c>
      <c r="DH42" s="15">
        <v>1377.0000000000007</v>
      </c>
      <c r="DI42" s="15">
        <v>251883.77136115715</v>
      </c>
      <c r="DJ42" s="15">
        <v>212824.77136115715</v>
      </c>
      <c r="DK42" s="15">
        <v>266611</v>
      </c>
      <c r="DL42" s="18">
        <v>8.8051505751825687E-2</v>
      </c>
      <c r="DM42" s="15">
        <v>182539.35609498681</v>
      </c>
      <c r="DN42" s="15">
        <v>140259.24746081451</v>
      </c>
      <c r="DO42" s="15">
        <v>28632.205823867815</v>
      </c>
      <c r="DP42" s="15">
        <v>1596</v>
      </c>
      <c r="DQ42" s="15">
        <v>7037.7142857142853</v>
      </c>
      <c r="DR42" s="15">
        <v>5014.188524590164</v>
      </c>
      <c r="DS42" s="15">
        <v>188313.35609498681</v>
      </c>
      <c r="DT42" s="18">
        <f t="shared" si="4"/>
        <v>0.16090887287135897</v>
      </c>
      <c r="DU42" s="18">
        <f t="shared" si="5"/>
        <v>0.1820863929688358</v>
      </c>
      <c r="DV42" s="18">
        <f t="shared" si="6"/>
        <v>6.2251424056023685E-2</v>
      </c>
      <c r="DW42" s="18">
        <f t="shared" si="7"/>
        <v>-2.977660858674153E-2</v>
      </c>
      <c r="DX42" s="18">
        <f t="shared" si="8"/>
        <v>0.11176776471973754</v>
      </c>
      <c r="DY42" s="18">
        <f t="shared" si="9"/>
        <v>0.25766872017111259</v>
      </c>
      <c r="DZ42" s="18">
        <f t="shared" si="10"/>
        <v>-4.6314810774086071E-2</v>
      </c>
      <c r="EA42" s="18">
        <f t="shared" si="11"/>
        <v>0.21688886996645185</v>
      </c>
      <c r="EB42" s="18">
        <f t="shared" si="12"/>
        <v>8.4519374607307338E-2</v>
      </c>
      <c r="EC42" s="18">
        <f t="shared" si="13"/>
        <v>0.63140981868977875</v>
      </c>
      <c r="ED42" s="18">
        <f t="shared" si="14"/>
        <v>0.11959740313729703</v>
      </c>
      <c r="EE42" s="18">
        <f t="shared" si="15"/>
        <v>2.769899632403949E-2</v>
      </c>
      <c r="EF42" s="18">
        <f t="shared" si="16"/>
        <v>1.445230275964423E-2</v>
      </c>
      <c r="EG42" s="18">
        <f t="shared" si="17"/>
        <v>0.14162259881223258</v>
      </c>
      <c r="EH42" s="18">
        <f t="shared" si="18"/>
        <v>1.1539251725144497E-2</v>
      </c>
      <c r="EI42" s="18">
        <f t="shared" si="19"/>
        <v>4.6750083663187954E-2</v>
      </c>
      <c r="EJ42" s="18">
        <f t="shared" si="20"/>
        <v>1.0813617258301982E-2</v>
      </c>
      <c r="EK42" s="18">
        <f t="shared" si="21"/>
        <v>-7.4640581221329964E-3</v>
      </c>
      <c r="EL42" s="18">
        <f t="shared" si="22"/>
        <v>-7.6140894411708456E-3</v>
      </c>
      <c r="EM42" s="6">
        <v>8.4508617387973946</v>
      </c>
      <c r="EN42" s="6">
        <v>8.8687474989995998</v>
      </c>
      <c r="EO42" s="6">
        <v>9.5675941461690623</v>
      </c>
      <c r="EP42" s="6">
        <v>8.1737096287352848</v>
      </c>
      <c r="EQ42" s="14">
        <v>100224</v>
      </c>
      <c r="ER42" s="14"/>
      <c r="ES42" s="15">
        <v>151684</v>
      </c>
      <c r="ET42" s="15">
        <v>62446</v>
      </c>
      <c r="EU42" s="15">
        <v>0.75</v>
      </c>
      <c r="EX42" s="16"/>
      <c r="EY42" s="16"/>
      <c r="FA42" s="17"/>
      <c r="FB42" s="17"/>
      <c r="FC42" s="17"/>
      <c r="GJ42" s="6">
        <v>0.22314333708841297</v>
      </c>
    </row>
    <row r="43" spans="1:192" x14ac:dyDescent="0.2">
      <c r="A43" s="12">
        <v>1951</v>
      </c>
      <c r="B43" s="13"/>
      <c r="C43" s="15">
        <f t="shared" si="0"/>
        <v>964462.41037084523</v>
      </c>
      <c r="D43" s="15">
        <v>163074.17104923454</v>
      </c>
      <c r="E43" s="15">
        <v>5483.2953395621807</v>
      </c>
      <c r="F43" s="15">
        <v>152676.44516895266</v>
      </c>
      <c r="G43" s="15">
        <v>490.50000000000017</v>
      </c>
      <c r="H43" s="15">
        <v>8984.49999999992</v>
      </c>
      <c r="I43" s="15">
        <v>209585.5</v>
      </c>
      <c r="L43" s="15">
        <v>0</v>
      </c>
      <c r="M43" s="15">
        <v>105531</v>
      </c>
      <c r="N43" s="15">
        <v>-48521</v>
      </c>
      <c r="O43" s="15">
        <v>-15704.5</v>
      </c>
      <c r="P43" s="15">
        <v>257094.50000000003</v>
      </c>
      <c r="Q43" s="15">
        <v>0</v>
      </c>
      <c r="R43" s="15">
        <v>81401</v>
      </c>
      <c r="S43" s="15">
        <v>3.0183904374639137E-2</v>
      </c>
      <c r="T43" s="15">
        <v>-30253.999999999996</v>
      </c>
      <c r="U43" s="15">
        <v>58916.498813095808</v>
      </c>
      <c r="V43" s="15">
        <v>180.2</v>
      </c>
      <c r="W43" s="15">
        <v>342.46153846153845</v>
      </c>
      <c r="X43" s="15">
        <v>47.378137651821852</v>
      </c>
      <c r="Y43" s="15">
        <v>59.480161943319821</v>
      </c>
      <c r="Z43" s="15">
        <v>59.480161943319821</v>
      </c>
      <c r="AA43" s="15">
        <v>311503.15813824325</v>
      </c>
      <c r="AB43" s="15">
        <v>22304</v>
      </c>
      <c r="AC43" s="15">
        <v>11329</v>
      </c>
      <c r="AD43" s="15">
        <v>4034.9320167816104</v>
      </c>
      <c r="AE43" s="15">
        <v>-248.02679063799212</v>
      </c>
      <c r="AF43" s="15">
        <v>3150</v>
      </c>
      <c r="AG43" s="15">
        <v>4545.9999999999991</v>
      </c>
      <c r="AH43" s="15">
        <v>79597.06336438685</v>
      </c>
      <c r="AI43" s="15">
        <v>12621</v>
      </c>
      <c r="AJ43" s="15">
        <v>8601.8957871396906</v>
      </c>
      <c r="AK43" s="15">
        <v>4019.1042128603103</v>
      </c>
      <c r="AL43" s="15">
        <f t="shared" si="1"/>
        <v>43195.932484198456</v>
      </c>
      <c r="AM43" s="15">
        <v>43195.932484198456</v>
      </c>
      <c r="AN43" s="15">
        <v>0</v>
      </c>
      <c r="AO43" s="15">
        <v>7447.3542420874455</v>
      </c>
      <c r="AP43" s="15">
        <v>13868.944919896529</v>
      </c>
      <c r="AQ43" s="15"/>
      <c r="AR43" s="15"/>
      <c r="AS43" s="15">
        <v>3245.9264920607998</v>
      </c>
      <c r="AT43" s="15">
        <v>650.82290733602849</v>
      </c>
      <c r="AU43" s="15">
        <f t="shared" si="2"/>
        <v>2595.1035847247713</v>
      </c>
      <c r="AV43" s="15">
        <v>-2348.0000000000005</v>
      </c>
      <c r="AW43" s="15">
        <v>-2220.9999999999995</v>
      </c>
      <c r="AX43" s="15">
        <v>231906.09477385637</v>
      </c>
      <c r="AY43" s="15">
        <v>185705</v>
      </c>
      <c r="AZ43" s="15">
        <v>33987</v>
      </c>
      <c r="BA43" s="15"/>
      <c r="BB43" s="15"/>
      <c r="BC43" s="15">
        <v>13014.067983218391</v>
      </c>
      <c r="BD43" s="15">
        <v>-799.97320936200799</v>
      </c>
      <c r="BE43" s="15">
        <f t="shared" si="3"/>
        <v>17049</v>
      </c>
      <c r="BF43" s="15">
        <v>171607.00000000003</v>
      </c>
      <c r="BG43" s="15">
        <v>14097.999999999985</v>
      </c>
      <c r="BH43" s="15">
        <v>3299</v>
      </c>
      <c r="BI43" s="15">
        <v>0</v>
      </c>
      <c r="BJ43" s="15">
        <v>0</v>
      </c>
      <c r="BK43" s="15">
        <v>1756</v>
      </c>
      <c r="BL43" s="15">
        <v>0</v>
      </c>
      <c r="BM43" s="15">
        <v>0</v>
      </c>
      <c r="BN43" s="15">
        <v>0</v>
      </c>
      <c r="BO43" s="15">
        <v>300898.43376229756</v>
      </c>
      <c r="BP43" s="15">
        <v>13476.052631578947</v>
      </c>
      <c r="BQ43" s="15">
        <v>753.67174436671723</v>
      </c>
      <c r="BR43" s="15">
        <v>2703</v>
      </c>
      <c r="BS43" s="15">
        <v>922.00000000000011</v>
      </c>
      <c r="BT43" s="15">
        <v>2239</v>
      </c>
      <c r="BU43" s="15">
        <v>886</v>
      </c>
      <c r="BV43" s="15">
        <v>1523</v>
      </c>
      <c r="BW43" s="15">
        <v>0</v>
      </c>
      <c r="BX43" s="15">
        <v>167.00000000000009</v>
      </c>
      <c r="BY43" s="15">
        <v>4581</v>
      </c>
      <c r="BZ43" s="15">
        <v>2524</v>
      </c>
      <c r="CA43" s="15">
        <v>552</v>
      </c>
      <c r="CB43" s="15">
        <v>282</v>
      </c>
      <c r="CC43" s="15">
        <v>0</v>
      </c>
      <c r="CD43" s="15">
        <v>0</v>
      </c>
      <c r="CE43" s="15">
        <v>0</v>
      </c>
      <c r="CF43" s="15">
        <v>295</v>
      </c>
      <c r="CG43" s="15">
        <v>295</v>
      </c>
      <c r="CH43" s="15">
        <v>53722</v>
      </c>
      <c r="CI43" s="15"/>
      <c r="CJ43" s="15">
        <v>671.84186175678246</v>
      </c>
      <c r="CK43" s="15">
        <v>4539</v>
      </c>
      <c r="CL43" s="15">
        <v>81679.000000000015</v>
      </c>
      <c r="CM43" s="15">
        <v>61122</v>
      </c>
      <c r="CN43" s="15">
        <v>16370.999999999995</v>
      </c>
      <c r="CO43" s="15">
        <v>1929.9999999999998</v>
      </c>
      <c r="CP43" s="15">
        <v>7921.0526315789466</v>
      </c>
      <c r="CQ43" s="15">
        <v>4094.9999999999995</v>
      </c>
      <c r="CR43" s="15">
        <v>8421.0526315789466</v>
      </c>
      <c r="CS43" s="15">
        <v>7999.9999999999991</v>
      </c>
      <c r="CT43" s="15">
        <v>421.05263157894774</v>
      </c>
      <c r="CU43" s="15">
        <v>1057</v>
      </c>
      <c r="CV43" s="15">
        <v>9820.7094507030197</v>
      </c>
      <c r="CW43" s="15">
        <v>25375</v>
      </c>
      <c r="CX43" s="15">
        <v>1680</v>
      </c>
      <c r="CY43" s="15">
        <v>0</v>
      </c>
      <c r="CZ43" s="15">
        <v>940</v>
      </c>
      <c r="DA43" s="19">
        <v>0</v>
      </c>
      <c r="DB43" s="19">
        <v>0</v>
      </c>
      <c r="DC43" s="19">
        <v>2.1628658913145693E-2</v>
      </c>
      <c r="DD43" s="19">
        <v>7.0461314664495234E-2</v>
      </c>
      <c r="DE43" s="19">
        <v>0.27197624699368639</v>
      </c>
      <c r="DF43" s="19">
        <v>0.33595903500339525</v>
      </c>
      <c r="DG43" s="19">
        <v>0.29997474442527733</v>
      </c>
      <c r="DH43" s="15">
        <v>1579.9999999999993</v>
      </c>
      <c r="DI43" s="15">
        <v>286444.43376229756</v>
      </c>
      <c r="DJ43" s="15">
        <v>232722.43376229753</v>
      </c>
      <c r="DK43" s="15">
        <v>307636</v>
      </c>
      <c r="DL43" s="18">
        <v>8.2745517429689636E-2</v>
      </c>
      <c r="DM43" s="15">
        <v>204931.01915195637</v>
      </c>
      <c r="DN43" s="15">
        <v>161462.53563434572</v>
      </c>
      <c r="DO43" s="15">
        <v>29628.7812342383</v>
      </c>
      <c r="DP43" s="15">
        <v>1702</v>
      </c>
      <c r="DQ43" s="15">
        <v>6921.1428571428569</v>
      </c>
      <c r="DR43" s="15">
        <v>5216.559426229509</v>
      </c>
      <c r="DS43" s="15">
        <v>210812.01915195637</v>
      </c>
      <c r="DT43" s="18">
        <f t="shared" si="4"/>
        <v>0.16908297233329284</v>
      </c>
      <c r="DU43" s="18">
        <f t="shared" si="5"/>
        <v>0.17381158529968788</v>
      </c>
      <c r="DV43" s="18">
        <f t="shared" si="6"/>
        <v>6.1087397683484458E-2</v>
      </c>
      <c r="DW43" s="18">
        <f t="shared" si="7"/>
        <v>-3.1368770492949574E-2</v>
      </c>
      <c r="DX43" s="18">
        <f t="shared" si="8"/>
        <v>0.10941950548329021</v>
      </c>
      <c r="DY43" s="18">
        <f t="shared" si="9"/>
        <v>0.26656767255568281</v>
      </c>
      <c r="DZ43" s="18">
        <f t="shared" si="10"/>
        <v>-5.0308855460051781E-2</v>
      </c>
      <c r="EA43" s="18">
        <f t="shared" si="11"/>
        <v>0.2173081063049542</v>
      </c>
      <c r="EB43" s="18">
        <f t="shared" si="12"/>
        <v>8.4400386292608875E-2</v>
      </c>
      <c r="EC43" s="18">
        <f t="shared" si="13"/>
        <v>0.63941071039742881</v>
      </c>
      <c r="ED43" s="18">
        <f t="shared" si="14"/>
        <v>0.1170224378141537</v>
      </c>
      <c r="EE43" s="18">
        <f t="shared" si="15"/>
        <v>2.7961278222118642E-2</v>
      </c>
      <c r="EF43" s="18">
        <f t="shared" si="16"/>
        <v>1.3064479491542961E-2</v>
      </c>
      <c r="EG43" s="18">
        <f t="shared" si="17"/>
        <v>0.14041247605676338</v>
      </c>
      <c r="EH43" s="18">
        <f t="shared" si="18"/>
        <v>1.1637767048863682E-2</v>
      </c>
      <c r="EI43" s="18">
        <f t="shared" si="19"/>
        <v>4.5082321054416674E-2</v>
      </c>
      <c r="EJ43" s="18">
        <f t="shared" si="20"/>
        <v>1.055119196732762E-2</v>
      </c>
      <c r="EK43" s="18">
        <f t="shared" si="21"/>
        <v>-7.6323967286013351E-3</v>
      </c>
      <c r="EL43" s="18">
        <f t="shared" si="22"/>
        <v>-7.2195711815262178E-3</v>
      </c>
      <c r="EM43" s="6">
        <v>7.9143472022955521</v>
      </c>
      <c r="EN43" s="6">
        <v>8.3275719546103542</v>
      </c>
      <c r="EO43" s="6">
        <v>8.8666264516553923</v>
      </c>
      <c r="EP43" s="6">
        <v>7.6522783468738966</v>
      </c>
      <c r="EQ43" s="14">
        <v>101451.8</v>
      </c>
      <c r="ER43" s="14"/>
      <c r="ES43" s="15">
        <v>154287</v>
      </c>
      <c r="ET43" s="15">
        <v>63059.890213245293</v>
      </c>
      <c r="EU43" s="15">
        <v>0.75</v>
      </c>
      <c r="EX43" s="16"/>
      <c r="EY43" s="16"/>
      <c r="FA43" s="17"/>
      <c r="FB43" s="17"/>
      <c r="FC43" s="17"/>
      <c r="GJ43" s="6">
        <v>0.18789760468847946</v>
      </c>
    </row>
    <row r="44" spans="1:192" x14ac:dyDescent="0.2">
      <c r="A44" s="12">
        <v>1952</v>
      </c>
      <c r="B44" s="13"/>
      <c r="C44" s="15">
        <f t="shared" si="0"/>
        <v>1024010.0836999092</v>
      </c>
      <c r="D44" s="15">
        <v>170728.82979465384</v>
      </c>
      <c r="E44" s="15">
        <v>8170.8685662355865</v>
      </c>
      <c r="F44" s="15">
        <v>159687.94920265864</v>
      </c>
      <c r="G44" s="15">
        <v>570.00000000000011</v>
      </c>
      <c r="H44" s="15">
        <v>9962.5000000000164</v>
      </c>
      <c r="I44" s="15">
        <v>220396</v>
      </c>
      <c r="L44" s="15">
        <v>0</v>
      </c>
      <c r="M44" s="15">
        <v>109189</v>
      </c>
      <c r="N44" s="15">
        <v>-55104</v>
      </c>
      <c r="O44" s="15">
        <v>-17307.5</v>
      </c>
      <c r="P44" s="15">
        <v>282813</v>
      </c>
      <c r="Q44" s="15">
        <v>0</v>
      </c>
      <c r="R44" s="15">
        <v>89352</v>
      </c>
      <c r="S44" s="15">
        <v>3.9971125436475963E-2</v>
      </c>
      <c r="T44" s="15">
        <v>-33838.499999999993</v>
      </c>
      <c r="U44" s="15">
        <v>62082.436136361124</v>
      </c>
      <c r="V44" s="15">
        <v>226.09999999999997</v>
      </c>
      <c r="W44" s="15">
        <v>315.38136426839492</v>
      </c>
      <c r="X44" s="15">
        <v>59.098145275278377</v>
      </c>
      <c r="Y44" s="15">
        <v>37.669704687622747</v>
      </c>
      <c r="Z44" s="15">
        <v>37.669704687622747</v>
      </c>
      <c r="AA44" s="15">
        <v>330058.1166239981</v>
      </c>
      <c r="AB44" s="15">
        <v>19107</v>
      </c>
      <c r="AC44" s="15">
        <v>11434.249999999998</v>
      </c>
      <c r="AD44" s="15">
        <v>4214.6971875644685</v>
      </c>
      <c r="AE44" s="15">
        <v>-174.11270405502231</v>
      </c>
      <c r="AF44" s="15">
        <v>3492.9999999999995</v>
      </c>
      <c r="AG44" s="15">
        <v>4891.9999999999991</v>
      </c>
      <c r="AH44" s="15">
        <v>80745.951107507586</v>
      </c>
      <c r="AI44" s="15">
        <v>14465</v>
      </c>
      <c r="AJ44" s="15">
        <v>10175.070178636528</v>
      </c>
      <c r="AK44" s="15">
        <v>4289.929821363472</v>
      </c>
      <c r="AL44" s="15">
        <f t="shared" si="1"/>
        <v>41615.810745115043</v>
      </c>
      <c r="AM44" s="15">
        <v>41615.810745115043</v>
      </c>
      <c r="AN44" s="15">
        <v>0</v>
      </c>
      <c r="AO44" s="15">
        <v>7997.3166565167785</v>
      </c>
      <c r="AP44" s="15">
        <v>14165.912674849134</v>
      </c>
      <c r="AQ44" s="15"/>
      <c r="AR44" s="15"/>
      <c r="AS44" s="15">
        <v>3723.3265475171584</v>
      </c>
      <c r="AT44" s="15">
        <v>870.56689988999483</v>
      </c>
      <c r="AU44" s="15">
        <f t="shared" si="2"/>
        <v>2852.7596476271638</v>
      </c>
      <c r="AV44" s="15">
        <v>-2715.9999999999995</v>
      </c>
      <c r="AW44" s="15">
        <v>-2546.0000000000005</v>
      </c>
      <c r="AX44" s="15">
        <v>249312.16551649055</v>
      </c>
      <c r="AY44" s="15">
        <v>201087.99999999997</v>
      </c>
      <c r="AZ44" s="15">
        <v>34302.75</v>
      </c>
      <c r="BA44" s="15"/>
      <c r="BB44" s="15"/>
      <c r="BC44" s="15">
        <v>14521.302812435537</v>
      </c>
      <c r="BD44" s="15">
        <v>-599.88729594497784</v>
      </c>
      <c r="BE44" s="15">
        <f t="shared" si="3"/>
        <v>18736.000000000007</v>
      </c>
      <c r="BF44" s="15">
        <v>185636.00000000006</v>
      </c>
      <c r="BG44" s="15">
        <v>15451.999999999942</v>
      </c>
      <c r="BH44" s="15">
        <v>3526</v>
      </c>
      <c r="BI44" s="15">
        <v>0</v>
      </c>
      <c r="BJ44" s="15">
        <v>0</v>
      </c>
      <c r="BK44" s="15">
        <v>1645</v>
      </c>
      <c r="BL44" s="15">
        <v>206</v>
      </c>
      <c r="BM44" s="15">
        <v>0</v>
      </c>
      <c r="BN44" s="15">
        <v>0</v>
      </c>
      <c r="BO44" s="15">
        <v>318587.2858809898</v>
      </c>
      <c r="BP44" s="15">
        <v>14850.684210526317</v>
      </c>
      <c r="BQ44" s="15">
        <v>958.14653248204593</v>
      </c>
      <c r="BR44" s="15">
        <v>3220</v>
      </c>
      <c r="BS44" s="15">
        <v>1117.9999999999998</v>
      </c>
      <c r="BT44" s="15">
        <v>2679.0000000000005</v>
      </c>
      <c r="BU44" s="15">
        <v>1075</v>
      </c>
      <c r="BV44" s="15">
        <v>1590</v>
      </c>
      <c r="BW44" s="15">
        <v>0</v>
      </c>
      <c r="BX44" s="15">
        <v>183.00000000000023</v>
      </c>
      <c r="BY44" s="15">
        <v>4322</v>
      </c>
      <c r="BZ44" s="15">
        <v>2675</v>
      </c>
      <c r="CA44" s="15">
        <v>539</v>
      </c>
      <c r="CB44" s="15">
        <v>363</v>
      </c>
      <c r="CC44" s="15">
        <v>0</v>
      </c>
      <c r="CD44" s="15">
        <v>0</v>
      </c>
      <c r="CE44" s="15">
        <v>0</v>
      </c>
      <c r="CF44" s="15">
        <v>252</v>
      </c>
      <c r="CG44" s="15">
        <v>252</v>
      </c>
      <c r="CH44" s="15">
        <v>64962.999999999993</v>
      </c>
      <c r="CI44" s="15"/>
      <c r="CJ44" s="15">
        <v>681.88337600188163</v>
      </c>
      <c r="CK44" s="15">
        <v>4624</v>
      </c>
      <c r="CL44" s="15">
        <v>86211</v>
      </c>
      <c r="CM44" s="15">
        <v>72211.999999999985</v>
      </c>
      <c r="CN44" s="15">
        <v>9480.0000000000091</v>
      </c>
      <c r="CO44" s="15">
        <v>1622.9999999999998</v>
      </c>
      <c r="CP44" s="15">
        <v>8889.6842105263167</v>
      </c>
      <c r="CQ44" s="15">
        <v>4143</v>
      </c>
      <c r="CR44" s="15">
        <v>9473.6842105263167</v>
      </c>
      <c r="CS44" s="15">
        <v>9000</v>
      </c>
      <c r="CT44" s="15">
        <v>473.68421052631624</v>
      </c>
      <c r="CU44" s="15">
        <v>1184</v>
      </c>
      <c r="CV44" s="15">
        <v>10281.165972942666</v>
      </c>
      <c r="CW44" s="15">
        <v>30167</v>
      </c>
      <c r="CX44" s="15">
        <v>1838</v>
      </c>
      <c r="CY44" s="15">
        <v>0</v>
      </c>
      <c r="CZ44" s="15">
        <v>1055</v>
      </c>
      <c r="DA44" s="19">
        <v>0</v>
      </c>
      <c r="DB44" s="19">
        <v>0</v>
      </c>
      <c r="DC44" s="19">
        <v>2.7860729840561649E-2</v>
      </c>
      <c r="DD44" s="19">
        <v>7.4529383018035245E-2</v>
      </c>
      <c r="DE44" s="19">
        <v>0.27258236888855969</v>
      </c>
      <c r="DF44" s="19">
        <v>0.32938063790119054</v>
      </c>
      <c r="DG44" s="19">
        <v>0.29564688035165276</v>
      </c>
      <c r="DH44" s="15">
        <v>1545.9999999999998</v>
      </c>
      <c r="DI44" s="15">
        <v>310739.28588098974</v>
      </c>
      <c r="DJ44" s="15">
        <v>245776.2858809898</v>
      </c>
      <c r="DK44" s="15">
        <v>326116</v>
      </c>
      <c r="DL44" s="18">
        <v>8.2420059120067696E-2</v>
      </c>
      <c r="DM44" s="15">
        <v>218231.94781739844</v>
      </c>
      <c r="DN44" s="15">
        <v>175255.36805423594</v>
      </c>
      <c r="DO44" s="15">
        <v>29142.798000867431</v>
      </c>
      <c r="DP44" s="15">
        <v>1847</v>
      </c>
      <c r="DQ44" s="15">
        <v>6696</v>
      </c>
      <c r="DR44" s="15">
        <v>5290.7817622950824</v>
      </c>
      <c r="DS44" s="15">
        <v>223148.94781739844</v>
      </c>
      <c r="DT44" s="18">
        <f t="shared" si="4"/>
        <v>0.16672573103751456</v>
      </c>
      <c r="DU44" s="18">
        <f t="shared" si="5"/>
        <v>0.17420855576376595</v>
      </c>
      <c r="DV44" s="18">
        <f t="shared" si="6"/>
        <v>6.0626782025473364E-2</v>
      </c>
      <c r="DW44" s="18">
        <f t="shared" si="7"/>
        <v>-3.3045084749298737E-2</v>
      </c>
      <c r="DX44" s="18">
        <f t="shared" si="8"/>
        <v>0.10662883279965663</v>
      </c>
      <c r="DY44" s="18">
        <f t="shared" si="9"/>
        <v>0.27618185064950945</v>
      </c>
      <c r="DZ44" s="18">
        <f t="shared" si="10"/>
        <v>-5.3811970093986382E-2</v>
      </c>
      <c r="EA44" s="18">
        <f t="shared" si="11"/>
        <v>0.21522834931827492</v>
      </c>
      <c r="EB44" s="18">
        <f t="shared" si="12"/>
        <v>8.7256953249090288E-2</v>
      </c>
      <c r="EC44" s="18">
        <f t="shared" si="13"/>
        <v>0.65465404718239839</v>
      </c>
      <c r="ED44" s="18">
        <f t="shared" si="14"/>
        <v>0.11167466043217902</v>
      </c>
      <c r="EE44" s="18">
        <f t="shared" si="15"/>
        <v>3.1200769599273044E-2</v>
      </c>
      <c r="EF44" s="18">
        <f t="shared" si="16"/>
        <v>1.3154613147970269E-2</v>
      </c>
      <c r="EG44" s="18">
        <f t="shared" si="17"/>
        <v>0.12761045378060273</v>
      </c>
      <c r="EH44" s="18">
        <f t="shared" si="18"/>
        <v>1.2434839236709207E-2</v>
      </c>
      <c r="EI44" s="18">
        <f t="shared" si="19"/>
        <v>4.3438263301552621E-2</v>
      </c>
      <c r="EJ44" s="18">
        <f t="shared" si="20"/>
        <v>1.1417184521817876E-2</v>
      </c>
      <c r="EK44" s="18">
        <f t="shared" si="21"/>
        <v>-8.3283248905297487E-3</v>
      </c>
      <c r="EL44" s="18">
        <f t="shared" si="22"/>
        <v>-7.8070379864833388E-3</v>
      </c>
      <c r="EM44" s="6">
        <v>7.7454366750912662</v>
      </c>
      <c r="EN44" s="6">
        <v>8.1511585141596168</v>
      </c>
      <c r="EO44" s="6">
        <v>8.6770256344501817</v>
      </c>
      <c r="EP44" s="6">
        <v>7.4986500519210795</v>
      </c>
      <c r="EQ44" s="14">
        <v>102625.60000000001</v>
      </c>
      <c r="ER44" s="14"/>
      <c r="ES44" s="15">
        <v>156954</v>
      </c>
      <c r="ET44" s="15">
        <v>63684.1301574846</v>
      </c>
      <c r="EU44" s="15">
        <v>0.75</v>
      </c>
      <c r="EX44" s="16"/>
      <c r="EY44" s="16"/>
      <c r="FA44" s="17"/>
      <c r="FB44" s="17"/>
      <c r="FC44" s="17"/>
      <c r="GJ44" s="6">
        <v>0.19389839229616437</v>
      </c>
    </row>
    <row r="45" spans="1:192" x14ac:dyDescent="0.2">
      <c r="A45" s="12">
        <v>1953</v>
      </c>
      <c r="B45" s="13"/>
      <c r="C45" s="15">
        <f t="shared" si="0"/>
        <v>1056590.2184172084</v>
      </c>
      <c r="D45" s="15">
        <v>167632.39565262623</v>
      </c>
      <c r="E45" s="15">
        <v>12150.845451256488</v>
      </c>
      <c r="F45" s="15">
        <v>169101.37898407041</v>
      </c>
      <c r="G45" s="15">
        <v>615.49999999999989</v>
      </c>
      <c r="H45" s="15">
        <v>10970.500000000049</v>
      </c>
      <c r="I45" s="15">
        <v>219220.5</v>
      </c>
      <c r="L45" s="15">
        <v>0</v>
      </c>
      <c r="M45" s="15">
        <v>111216.5</v>
      </c>
      <c r="N45" s="15">
        <v>-62177</v>
      </c>
      <c r="O45" s="15">
        <v>-18535</v>
      </c>
      <c r="P45" s="15">
        <v>304903.5</v>
      </c>
      <c r="Q45" s="15">
        <v>0</v>
      </c>
      <c r="R45" s="15">
        <v>98146.5</v>
      </c>
      <c r="S45" s="15">
        <v>4.9237619273229297E-2</v>
      </c>
      <c r="T45" s="15">
        <v>-38923.5</v>
      </c>
      <c r="U45" s="15">
        <v>63733.098329255197</v>
      </c>
      <c r="V45" s="15">
        <v>201.68168797037958</v>
      </c>
      <c r="W45" s="15">
        <v>375.1338830549966</v>
      </c>
      <c r="X45" s="15">
        <v>69.388926345432907</v>
      </c>
      <c r="Y45" s="15">
        <v>54.189626376447791</v>
      </c>
      <c r="Z45" s="15">
        <v>54.189626376447791</v>
      </c>
      <c r="AA45" s="15">
        <v>347759.52189694665</v>
      </c>
      <c r="AB45" s="15">
        <v>19944</v>
      </c>
      <c r="AC45" s="15">
        <v>11126.25</v>
      </c>
      <c r="AD45" s="15">
        <v>4421.8348541109772</v>
      </c>
      <c r="AE45" s="15">
        <v>-113.61275256251143</v>
      </c>
      <c r="AF45" s="15">
        <v>3812</v>
      </c>
      <c r="AG45" s="15">
        <v>5284.0000000000009</v>
      </c>
      <c r="AH45" s="15">
        <v>83952.993998495091</v>
      </c>
      <c r="AI45" s="15">
        <v>16483</v>
      </c>
      <c r="AJ45" s="15">
        <v>11763.536342830084</v>
      </c>
      <c r="AK45" s="15">
        <v>4719.4636571699129</v>
      </c>
      <c r="AL45" s="15">
        <f t="shared" si="1"/>
        <v>41926.264494326715</v>
      </c>
      <c r="AM45" s="15">
        <v>41926.264494326715</v>
      </c>
      <c r="AN45" s="15">
        <v>0</v>
      </c>
      <c r="AO45" s="15">
        <v>8870.9148769701933</v>
      </c>
      <c r="AP45" s="15">
        <v>14083.626340442665</v>
      </c>
      <c r="AQ45" s="15"/>
      <c r="AR45" s="15"/>
      <c r="AS45" s="15">
        <v>4434.966185207044</v>
      </c>
      <c r="AT45" s="15">
        <v>1208.6486766477208</v>
      </c>
      <c r="AU45" s="15">
        <f t="shared" si="2"/>
        <v>3226.317508559323</v>
      </c>
      <c r="AV45" s="15">
        <v>-2982</v>
      </c>
      <c r="AW45" s="15">
        <v>-3172</v>
      </c>
      <c r="AX45" s="15">
        <v>263806.52789845155</v>
      </c>
      <c r="AY45" s="15">
        <v>215245</v>
      </c>
      <c r="AZ45" s="15">
        <v>33378.750000000007</v>
      </c>
      <c r="BA45" s="15"/>
      <c r="BB45" s="15"/>
      <c r="BC45" s="15">
        <v>15583.165145889026</v>
      </c>
      <c r="BD45" s="15">
        <v>-400.38724743748867</v>
      </c>
      <c r="BE45" s="15">
        <f t="shared" si="3"/>
        <v>20005.000000000004</v>
      </c>
      <c r="BF45" s="15">
        <v>198989.00000000006</v>
      </c>
      <c r="BG45" s="15">
        <v>16255.999999999944</v>
      </c>
      <c r="BH45" s="15">
        <v>3732.9999999999995</v>
      </c>
      <c r="BI45" s="15">
        <v>0</v>
      </c>
      <c r="BJ45" s="15">
        <v>0</v>
      </c>
      <c r="BK45" s="15">
        <v>1649</v>
      </c>
      <c r="BL45" s="15">
        <v>219</v>
      </c>
      <c r="BM45" s="15">
        <v>0</v>
      </c>
      <c r="BN45" s="15">
        <v>0</v>
      </c>
      <c r="BO45" s="15">
        <v>336206.57102877076</v>
      </c>
      <c r="BP45" s="15">
        <v>15601</v>
      </c>
      <c r="BQ45" s="15">
        <v>1252.9508681758484</v>
      </c>
      <c r="BR45" s="15">
        <v>4167.9999999999991</v>
      </c>
      <c r="BS45" s="15">
        <v>1133.0000000000009</v>
      </c>
      <c r="BT45" s="15">
        <v>3523.9999999999995</v>
      </c>
      <c r="BU45" s="15">
        <v>1084</v>
      </c>
      <c r="BV45" s="15">
        <v>1662</v>
      </c>
      <c r="BW45" s="15">
        <v>0</v>
      </c>
      <c r="BX45" s="15">
        <v>191.00000000000017</v>
      </c>
      <c r="BY45" s="15">
        <v>4074</v>
      </c>
      <c r="BZ45" s="15">
        <v>2684.9999999999991</v>
      </c>
      <c r="CA45" s="15">
        <v>545</v>
      </c>
      <c r="CB45" s="15">
        <v>287.00000000000006</v>
      </c>
      <c r="CC45" s="15">
        <v>0</v>
      </c>
      <c r="CD45" s="15">
        <v>0</v>
      </c>
      <c r="CE45" s="15">
        <v>0</v>
      </c>
      <c r="CF45" s="15">
        <v>228</v>
      </c>
      <c r="CG45" s="15">
        <v>228</v>
      </c>
      <c r="CH45" s="15">
        <v>70099</v>
      </c>
      <c r="CI45" s="15"/>
      <c r="CJ45" s="15">
        <v>759.47810305337487</v>
      </c>
      <c r="CK45" s="15">
        <v>4683</v>
      </c>
      <c r="CL45" s="15">
        <v>90540</v>
      </c>
      <c r="CM45" s="15">
        <v>77086</v>
      </c>
      <c r="CN45" s="15">
        <v>8252.9999999999927</v>
      </c>
      <c r="CO45" s="15">
        <v>993.00000000000034</v>
      </c>
      <c r="CP45" s="15">
        <v>9307</v>
      </c>
      <c r="CQ45" s="15">
        <v>4209</v>
      </c>
      <c r="CR45" s="15">
        <v>10000</v>
      </c>
      <c r="CS45" s="15">
        <v>9500</v>
      </c>
      <c r="CT45" s="15">
        <v>500.00000000000045</v>
      </c>
      <c r="CU45" s="15">
        <v>1380</v>
      </c>
      <c r="CV45" s="15">
        <v>10367.550822046753</v>
      </c>
      <c r="CW45" s="15">
        <v>31306</v>
      </c>
      <c r="CX45" s="15">
        <v>1936</v>
      </c>
      <c r="CY45" s="15">
        <v>0</v>
      </c>
      <c r="CZ45" s="15">
        <v>1148</v>
      </c>
      <c r="DA45" s="19">
        <v>0</v>
      </c>
      <c r="DB45" s="19">
        <v>0</v>
      </c>
      <c r="DC45" s="19">
        <v>3.4092800767977605E-2</v>
      </c>
      <c r="DD45" s="19">
        <v>7.8597451371575255E-2</v>
      </c>
      <c r="DE45" s="19">
        <v>0.2731884907834331</v>
      </c>
      <c r="DF45" s="19">
        <v>0.32280224079898567</v>
      </c>
      <c r="DG45" s="19">
        <v>0.29131901627802825</v>
      </c>
      <c r="DH45" s="15">
        <v>1503.9999999999991</v>
      </c>
      <c r="DI45" s="15">
        <v>328867.57102877076</v>
      </c>
      <c r="DJ45" s="15">
        <v>258768.57102877079</v>
      </c>
      <c r="DK45" s="15">
        <v>343836</v>
      </c>
      <c r="DL45" s="18">
        <v>8.1908235321490469E-2</v>
      </c>
      <c r="DM45" s="15">
        <v>231798.78209590973</v>
      </c>
      <c r="DN45" s="15">
        <v>188597.59291331627</v>
      </c>
      <c r="DO45" s="15">
        <v>29128.332917956479</v>
      </c>
      <c r="DP45" s="15">
        <v>2043.0000000000002</v>
      </c>
      <c r="DQ45" s="15">
        <v>6660.5714285714284</v>
      </c>
      <c r="DR45" s="15">
        <v>5369.2848360655735</v>
      </c>
      <c r="DS45" s="15">
        <v>235828.78209590973</v>
      </c>
      <c r="DT45" s="18">
        <f t="shared" si="4"/>
        <v>0.15865412411610497</v>
      </c>
      <c r="DU45" s="18">
        <f t="shared" si="5"/>
        <v>0.18250994668888965</v>
      </c>
      <c r="DV45" s="18">
        <f t="shared" si="6"/>
        <v>6.0319599044489122E-2</v>
      </c>
      <c r="DW45" s="18">
        <f t="shared" si="7"/>
        <v>-3.68387851047004E-2</v>
      </c>
      <c r="DX45" s="18">
        <f t="shared" si="8"/>
        <v>0.10525982359235198</v>
      </c>
      <c r="DY45" s="18">
        <f t="shared" si="9"/>
        <v>0.28857308603211473</v>
      </c>
      <c r="DZ45" s="18">
        <f t="shared" si="10"/>
        <v>-5.8846844231761196E-2</v>
      </c>
      <c r="EA45" s="18">
        <f t="shared" si="11"/>
        <v>0.20747920639318082</v>
      </c>
      <c r="EB45" s="18">
        <f t="shared" si="12"/>
        <v>9.2889843469330297E-2</v>
      </c>
      <c r="EC45" s="18">
        <f t="shared" si="13"/>
        <v>0.66524756518410277</v>
      </c>
      <c r="ED45" s="18">
        <f t="shared" si="14"/>
        <v>0.103162127651694</v>
      </c>
      <c r="EE45" s="18">
        <f t="shared" si="15"/>
        <v>3.4212637253894541E-2</v>
      </c>
      <c r="EF45" s="18">
        <f t="shared" si="16"/>
        <v>1.3725914846525416E-2</v>
      </c>
      <c r="EG45" s="18">
        <f t="shared" si="17"/>
        <v>0.12193680852012795</v>
      </c>
      <c r="EH45" s="18">
        <f t="shared" si="18"/>
        <v>1.4388816121707931E-2</v>
      </c>
      <c r="EI45" s="18">
        <f t="shared" si="19"/>
        <v>4.096030183122961E-2</v>
      </c>
      <c r="EJ45" s="18">
        <f t="shared" si="20"/>
        <v>1.2898492843120104E-2</v>
      </c>
      <c r="EK45" s="18">
        <f t="shared" si="21"/>
        <v>-8.6727393292150914E-3</v>
      </c>
      <c r="EL45" s="18">
        <f t="shared" si="22"/>
        <v>-9.2253283542153824E-3</v>
      </c>
      <c r="EM45" s="6">
        <v>7.6477193955358374</v>
      </c>
      <c r="EN45" s="6">
        <v>8.0463984896892242</v>
      </c>
      <c r="EO45" s="6">
        <v>8.6120291877501813</v>
      </c>
      <c r="EP45" s="6">
        <v>7.4012982576016402</v>
      </c>
      <c r="EQ45" s="14">
        <v>103610.8</v>
      </c>
      <c r="ER45" s="14"/>
      <c r="ES45" s="15">
        <v>159565</v>
      </c>
      <c r="ET45" s="15">
        <v>64273.150689587965</v>
      </c>
      <c r="EU45" s="15">
        <v>0.75</v>
      </c>
      <c r="EX45" s="16"/>
      <c r="EY45" s="16"/>
      <c r="FA45" s="17"/>
      <c r="FB45" s="17"/>
      <c r="FC45" s="17"/>
      <c r="GJ45" s="6">
        <v>0.19875522821699085</v>
      </c>
    </row>
    <row r="46" spans="1:192" x14ac:dyDescent="0.2">
      <c r="A46" s="12">
        <v>1954</v>
      </c>
      <c r="B46" s="13"/>
      <c r="C46" s="15">
        <f t="shared" si="0"/>
        <v>1108721.9566649592</v>
      </c>
      <c r="D46" s="15">
        <v>187695.90944962294</v>
      </c>
      <c r="E46" s="15">
        <v>14601.078362027381</v>
      </c>
      <c r="F46" s="15">
        <v>177728.09840523047</v>
      </c>
      <c r="G46" s="15">
        <v>687.00000000000023</v>
      </c>
      <c r="H46" s="15">
        <v>11479.999999999965</v>
      </c>
      <c r="I46" s="15">
        <v>218926.99999999997</v>
      </c>
      <c r="L46" s="15">
        <v>0</v>
      </c>
      <c r="M46" s="15">
        <v>113095.49999999999</v>
      </c>
      <c r="N46" s="15">
        <v>-70646.999999999985</v>
      </c>
      <c r="O46" s="15">
        <v>-19583</v>
      </c>
      <c r="P46" s="15">
        <v>326304.49999999994</v>
      </c>
      <c r="Q46" s="15">
        <v>0</v>
      </c>
      <c r="R46" s="15">
        <v>106179.5</v>
      </c>
      <c r="S46" s="15">
        <v>5.5853531048837113E-2</v>
      </c>
      <c r="T46" s="15">
        <v>-42684</v>
      </c>
      <c r="U46" s="15">
        <v>65354.370448078473</v>
      </c>
      <c r="V46" s="15">
        <v>699.54999999999984</v>
      </c>
      <c r="W46" s="15">
        <v>493.1048420674573</v>
      </c>
      <c r="X46" s="15">
        <v>90.125733144300582</v>
      </c>
      <c r="Y46" s="15">
        <v>82.461428975567344</v>
      </c>
      <c r="Z46" s="15">
        <v>82.461428975567344</v>
      </c>
      <c r="AA46" s="15">
        <v>347834.81596168509</v>
      </c>
      <c r="AB46" s="15">
        <v>17348</v>
      </c>
      <c r="AC46" s="15">
        <v>11174.25</v>
      </c>
      <c r="AD46" s="15">
        <v>4310.0388593211119</v>
      </c>
      <c r="AE46" s="15">
        <v>-73.344229131869469</v>
      </c>
      <c r="AF46" s="15">
        <v>4097.9999999999991</v>
      </c>
      <c r="AG46" s="15">
        <v>5575.0000000000009</v>
      </c>
      <c r="AH46" s="15">
        <v>85520.760591874321</v>
      </c>
      <c r="AI46" s="15">
        <v>18324</v>
      </c>
      <c r="AJ46" s="15">
        <v>13312.142555883593</v>
      </c>
      <c r="AK46" s="15">
        <v>5011.8574441164083</v>
      </c>
      <c r="AL46" s="15">
        <f t="shared" si="1"/>
        <v>41051.938673530625</v>
      </c>
      <c r="AM46" s="15">
        <v>41051.938673530625</v>
      </c>
      <c r="AN46" s="15">
        <v>0</v>
      </c>
      <c r="AO46" s="15">
        <v>9702.7748998583938</v>
      </c>
      <c r="AP46" s="15">
        <v>14132.698523376072</v>
      </c>
      <c r="AQ46" s="15"/>
      <c r="AR46" s="15"/>
      <c r="AS46" s="15">
        <v>4901.6538649199856</v>
      </c>
      <c r="AT46" s="15">
        <v>1297.0901870864532</v>
      </c>
      <c r="AU46" s="15">
        <f t="shared" si="2"/>
        <v>3604.5636778335324</v>
      </c>
      <c r="AV46" s="15">
        <v>-3437</v>
      </c>
      <c r="AW46" s="15">
        <v>-3392.0000000000005</v>
      </c>
      <c r="AX46" s="15">
        <v>262314.05536981078</v>
      </c>
      <c r="AY46" s="15">
        <v>214139</v>
      </c>
      <c r="AZ46" s="15">
        <v>33522.75</v>
      </c>
      <c r="BA46" s="15"/>
      <c r="BB46" s="15"/>
      <c r="BC46" s="15">
        <v>14905.961140678886</v>
      </c>
      <c r="BD46" s="15">
        <v>-253.65577086813056</v>
      </c>
      <c r="BE46" s="15">
        <f t="shared" si="3"/>
        <v>19216</v>
      </c>
      <c r="BF46" s="15">
        <v>197263.00000000003</v>
      </c>
      <c r="BG46" s="15">
        <v>16875.999999999978</v>
      </c>
      <c r="BH46" s="15">
        <v>4879</v>
      </c>
      <c r="BI46" s="15">
        <v>0</v>
      </c>
      <c r="BJ46" s="15">
        <v>0</v>
      </c>
      <c r="BK46" s="15">
        <v>1497</v>
      </c>
      <c r="BL46" s="15">
        <v>223</v>
      </c>
      <c r="BM46" s="15">
        <v>0</v>
      </c>
      <c r="BN46" s="15">
        <v>0</v>
      </c>
      <c r="BO46" s="15">
        <v>337158.23680436524</v>
      </c>
      <c r="BP46" s="15">
        <v>16599</v>
      </c>
      <c r="BQ46" s="15">
        <v>1466.5791573198501</v>
      </c>
      <c r="BR46" s="15">
        <v>5005</v>
      </c>
      <c r="BS46" s="15">
        <v>2383.9999999999995</v>
      </c>
      <c r="BT46" s="15">
        <v>4258.9999999999991</v>
      </c>
      <c r="BU46" s="15">
        <v>2324</v>
      </c>
      <c r="BV46" s="15">
        <v>1665</v>
      </c>
      <c r="BW46" s="15">
        <v>0</v>
      </c>
      <c r="BX46" s="15">
        <v>194.00000000000017</v>
      </c>
      <c r="BY46" s="15">
        <v>4057.0000000000005</v>
      </c>
      <c r="BZ46" s="15">
        <v>2656.0000000000005</v>
      </c>
      <c r="CA46" s="15">
        <v>573</v>
      </c>
      <c r="CB46" s="15">
        <v>224</v>
      </c>
      <c r="CC46" s="15">
        <v>0</v>
      </c>
      <c r="CD46" s="15">
        <v>0</v>
      </c>
      <c r="CE46" s="15">
        <v>0</v>
      </c>
      <c r="CF46" s="15">
        <v>167.99999999999997</v>
      </c>
      <c r="CG46" s="15">
        <v>167.99999999999997</v>
      </c>
      <c r="CH46" s="15">
        <v>67071</v>
      </c>
      <c r="CI46" s="15"/>
      <c r="CJ46" s="15">
        <v>890.18403831495539</v>
      </c>
      <c r="CK46" s="15">
        <v>4970.9999999999991</v>
      </c>
      <c r="CL46" s="15">
        <v>85633.999999999985</v>
      </c>
      <c r="CM46" s="15">
        <v>73952</v>
      </c>
      <c r="CN46" s="15">
        <v>4488.9999999999882</v>
      </c>
      <c r="CO46" s="15">
        <v>16.000000000000458</v>
      </c>
      <c r="CP46" s="15">
        <v>9193.9999999999982</v>
      </c>
      <c r="CQ46" s="15">
        <v>4612</v>
      </c>
      <c r="CR46" s="15">
        <v>10000</v>
      </c>
      <c r="CS46" s="15">
        <v>9500</v>
      </c>
      <c r="CT46" s="15">
        <v>500.00000000000045</v>
      </c>
      <c r="CU46" s="15">
        <v>1518</v>
      </c>
      <c r="CV46" s="15">
        <v>10217.179019970155</v>
      </c>
      <c r="CW46" s="15">
        <v>28068</v>
      </c>
      <c r="CX46" s="15">
        <v>2092</v>
      </c>
      <c r="CY46" s="15">
        <v>0</v>
      </c>
      <c r="CZ46" s="15">
        <v>1163</v>
      </c>
      <c r="DA46" s="19">
        <v>0</v>
      </c>
      <c r="DB46" s="19">
        <v>0</v>
      </c>
      <c r="DC46" s="19">
        <v>4.032487169539356E-2</v>
      </c>
      <c r="DD46" s="19">
        <v>8.2665519725115155E-2</v>
      </c>
      <c r="DE46" s="19">
        <v>0.27379461267830651</v>
      </c>
      <c r="DF46" s="19">
        <v>0.31622384369678092</v>
      </c>
      <c r="DG46" s="19">
        <v>0.28699115220440374</v>
      </c>
      <c r="DH46" s="15">
        <v>1475.0000000000016</v>
      </c>
      <c r="DI46" s="15">
        <v>332402.23680436518</v>
      </c>
      <c r="DJ46" s="15">
        <v>265331.23680436524</v>
      </c>
      <c r="DK46" s="15">
        <v>343754</v>
      </c>
      <c r="DL46" s="18">
        <v>9.0941487226330442E-2</v>
      </c>
      <c r="DM46" s="15">
        <v>232475.34220119246</v>
      </c>
      <c r="DN46" s="15">
        <v>188030.28204560364</v>
      </c>
      <c r="DO46" s="15">
        <v>30309.121221162583</v>
      </c>
      <c r="DP46" s="15">
        <v>2370</v>
      </c>
      <c r="DQ46" s="15">
        <v>7400.4000000000005</v>
      </c>
      <c r="DR46" s="15">
        <v>4365.5389344262294</v>
      </c>
      <c r="DS46" s="15">
        <v>239088.34220119246</v>
      </c>
      <c r="DT46" s="18">
        <f t="shared" si="4"/>
        <v>0.16929033318165099</v>
      </c>
      <c r="DU46" s="18">
        <f t="shared" si="5"/>
        <v>0.18444315595803953</v>
      </c>
      <c r="DV46" s="18">
        <f t="shared" si="6"/>
        <v>5.8945680704894421E-2</v>
      </c>
      <c r="DW46" s="18">
        <f t="shared" si="7"/>
        <v>-3.8498380719719553E-2</v>
      </c>
      <c r="DX46" s="18">
        <f t="shared" si="8"/>
        <v>0.10200528574376913</v>
      </c>
      <c r="DY46" s="18">
        <f t="shared" si="9"/>
        <v>0.29430688013208056</v>
      </c>
      <c r="DZ46" s="18">
        <f t="shared" si="10"/>
        <v>-6.3719311749274352E-2</v>
      </c>
      <c r="EA46" s="18">
        <f t="shared" si="11"/>
        <v>0.19745888379313187</v>
      </c>
      <c r="EB46" s="18">
        <f t="shared" si="12"/>
        <v>9.5767472955427368E-2</v>
      </c>
      <c r="EC46" s="18">
        <f t="shared" si="13"/>
        <v>0.6604354714374937</v>
      </c>
      <c r="ED46" s="18">
        <f t="shared" si="14"/>
        <v>0.10338898192356945</v>
      </c>
      <c r="EE46" s="18">
        <f t="shared" si="15"/>
        <v>3.872578226255867E-2</v>
      </c>
      <c r="EF46" s="18">
        <f t="shared" si="16"/>
        <v>1.4579779272725286E-2</v>
      </c>
      <c r="EG46" s="18">
        <f t="shared" si="17"/>
        <v>0.11942243195288091</v>
      </c>
      <c r="EH46" s="18">
        <f t="shared" si="18"/>
        <v>1.6354599330257541E-2</v>
      </c>
      <c r="EI46" s="18">
        <f t="shared" si="19"/>
        <v>4.1112826391477834E-2</v>
      </c>
      <c r="EJ46" s="18">
        <f t="shared" si="20"/>
        <v>1.4259190772820056E-2</v>
      </c>
      <c r="EK46" s="18">
        <f t="shared" si="21"/>
        <v>-9.9984291091885485E-3</v>
      </c>
      <c r="EL46" s="18">
        <f t="shared" si="22"/>
        <v>-9.8675215415675172E-3</v>
      </c>
      <c r="EM46" s="6">
        <v>7.5700562645807601</v>
      </c>
      <c r="EN46" s="6">
        <v>7.9585607584027578</v>
      </c>
      <c r="EO46" s="6">
        <v>8.5692364961340299</v>
      </c>
      <c r="EP46" s="6">
        <v>7.3396124136061802</v>
      </c>
      <c r="EQ46" s="14">
        <v>104623.1</v>
      </c>
      <c r="ER46" s="14"/>
      <c r="ES46" s="15">
        <v>162391</v>
      </c>
      <c r="ET46" s="15">
        <v>64928.229507237309</v>
      </c>
      <c r="EU46" s="15">
        <v>0.75</v>
      </c>
      <c r="EX46" s="16"/>
      <c r="EY46" s="16"/>
      <c r="FA46" s="17"/>
      <c r="FB46" s="17"/>
      <c r="FC46" s="17"/>
      <c r="GJ46" s="6">
        <v>0.20986260188502509</v>
      </c>
    </row>
    <row r="47" spans="1:192" x14ac:dyDescent="0.2">
      <c r="A47" s="12">
        <v>1955</v>
      </c>
      <c r="B47" s="13"/>
      <c r="C47" s="15">
        <f t="shared" si="0"/>
        <v>1190844.1422135388</v>
      </c>
      <c r="D47" s="15">
        <v>229311.82591238205</v>
      </c>
      <c r="E47" s="15">
        <v>17195.183546768043</v>
      </c>
      <c r="F47" s="15">
        <v>187799.41589968491</v>
      </c>
      <c r="G47" s="15">
        <v>830.50000000000068</v>
      </c>
      <c r="H47" s="15">
        <v>11919.999999999878</v>
      </c>
      <c r="I47" s="15">
        <v>222408.5</v>
      </c>
      <c r="L47" s="15">
        <v>0</v>
      </c>
      <c r="M47" s="15">
        <v>116406.5</v>
      </c>
      <c r="N47" s="15">
        <v>-81646</v>
      </c>
      <c r="O47" s="15">
        <v>-20848.999999999996</v>
      </c>
      <c r="P47" s="15">
        <v>352468.49999999994</v>
      </c>
      <c r="Q47" s="15">
        <v>0</v>
      </c>
      <c r="R47" s="15">
        <v>115713.5</v>
      </c>
      <c r="S47" s="15">
        <v>7.2424565845817468E-2</v>
      </c>
      <c r="T47" s="15">
        <v>-48484.5</v>
      </c>
      <c r="U47" s="15">
        <v>66920.716854703904</v>
      </c>
      <c r="V47" s="15">
        <v>1013.2397610746193</v>
      </c>
      <c r="W47" s="15">
        <v>601.28902846471476</v>
      </c>
      <c r="X47" s="15">
        <v>101.51438211237206</v>
      </c>
      <c r="Y47" s="15">
        <v>104.73244584653692</v>
      </c>
      <c r="Z47" s="15">
        <v>104.73244584653692</v>
      </c>
      <c r="AA47" s="15">
        <v>380914.82745219173</v>
      </c>
      <c r="AB47" s="15">
        <v>21789</v>
      </c>
      <c r="AC47" s="15">
        <v>11659.499999999998</v>
      </c>
      <c r="AD47" s="15">
        <v>5055.5975737093431</v>
      </c>
      <c r="AE47" s="15">
        <v>-48.345549850876722</v>
      </c>
      <c r="AF47" s="15">
        <v>4562</v>
      </c>
      <c r="AG47" s="15">
        <v>5886.0000000000009</v>
      </c>
      <c r="AH47" s="15">
        <v>99554.579476050145</v>
      </c>
      <c r="AI47" s="15">
        <v>19679</v>
      </c>
      <c r="AJ47" s="15">
        <v>14451.053714361316</v>
      </c>
      <c r="AK47" s="15">
        <v>5227.9462856386854</v>
      </c>
      <c r="AL47" s="15">
        <f t="shared" si="1"/>
        <v>51856.20629086694</v>
      </c>
      <c r="AM47" s="15">
        <v>51856.20629086694</v>
      </c>
      <c r="AN47" s="15">
        <v>0</v>
      </c>
      <c r="AO47" s="15">
        <v>10499.429447659781</v>
      </c>
      <c r="AP47" s="15">
        <v>14504.738167969062</v>
      </c>
      <c r="AQ47" s="15"/>
      <c r="AR47" s="15"/>
      <c r="AS47" s="15">
        <v>5853.9535456958838</v>
      </c>
      <c r="AT47" s="15">
        <v>1895.1527471010579</v>
      </c>
      <c r="AU47" s="15">
        <f t="shared" si="2"/>
        <v>3958.8007985948261</v>
      </c>
      <c r="AV47" s="15">
        <v>-3885.0000000000005</v>
      </c>
      <c r="AW47" s="15">
        <v>-3961</v>
      </c>
      <c r="AX47" s="15">
        <v>281360.24797614157</v>
      </c>
      <c r="AY47" s="15">
        <v>230571</v>
      </c>
      <c r="AZ47" s="15">
        <v>34978.5</v>
      </c>
      <c r="BA47" s="15"/>
      <c r="BB47" s="15"/>
      <c r="BC47" s="15">
        <v>15963.402426290657</v>
      </c>
      <c r="BD47" s="15">
        <v>-152.65445014912328</v>
      </c>
      <c r="BE47" s="15">
        <f t="shared" si="3"/>
        <v>21019</v>
      </c>
      <c r="BF47" s="15">
        <v>212151.00000000003</v>
      </c>
      <c r="BG47" s="15">
        <v>18419.99999999996</v>
      </c>
      <c r="BH47" s="15">
        <v>5604</v>
      </c>
      <c r="BI47" s="15">
        <v>0</v>
      </c>
      <c r="BJ47" s="15">
        <v>0</v>
      </c>
      <c r="BK47" s="15">
        <v>1683</v>
      </c>
      <c r="BL47" s="15">
        <v>298</v>
      </c>
      <c r="BM47" s="15">
        <v>0</v>
      </c>
      <c r="BN47" s="15">
        <v>0</v>
      </c>
      <c r="BO47" s="15">
        <v>368774.53070161579</v>
      </c>
      <c r="BP47" s="15">
        <v>18321.84210526316</v>
      </c>
      <c r="BQ47" s="15">
        <v>1884.4546453127666</v>
      </c>
      <c r="BR47" s="15">
        <v>6404.9999999999991</v>
      </c>
      <c r="BS47" s="15">
        <v>1660.9999999999995</v>
      </c>
      <c r="BT47" s="15">
        <v>5595.9999999999991</v>
      </c>
      <c r="BU47" s="15">
        <v>1598</v>
      </c>
      <c r="BV47" s="15">
        <v>1670</v>
      </c>
      <c r="BW47" s="15">
        <v>0</v>
      </c>
      <c r="BX47" s="15">
        <v>192.99999999999972</v>
      </c>
      <c r="BY47" s="15">
        <v>4366</v>
      </c>
      <c r="BZ47" s="15">
        <v>2791</v>
      </c>
      <c r="CA47" s="15">
        <v>613</v>
      </c>
      <c r="CB47" s="15">
        <v>315</v>
      </c>
      <c r="CC47" s="15">
        <v>0</v>
      </c>
      <c r="CD47" s="15">
        <v>0</v>
      </c>
      <c r="CE47" s="15">
        <v>0</v>
      </c>
      <c r="CF47" s="15">
        <v>157</v>
      </c>
      <c r="CG47" s="15">
        <v>157</v>
      </c>
      <c r="CH47" s="15">
        <v>68600</v>
      </c>
      <c r="CI47" s="15"/>
      <c r="CJ47" s="15">
        <v>1043.1725478083019</v>
      </c>
      <c r="CK47" s="15">
        <v>5051.9999999999991</v>
      </c>
      <c r="CL47" s="15">
        <v>96458.999999999985</v>
      </c>
      <c r="CM47" s="15">
        <v>75913.999999999985</v>
      </c>
      <c r="CN47" s="15">
        <v>12904.000000000011</v>
      </c>
      <c r="CO47" s="15">
        <v>391.00000000000045</v>
      </c>
      <c r="CP47" s="15">
        <v>9864.8421052631602</v>
      </c>
      <c r="CQ47" s="15">
        <v>5174</v>
      </c>
      <c r="CR47" s="15">
        <v>10736.84210526316</v>
      </c>
      <c r="CS47" s="15">
        <v>10200.000000000002</v>
      </c>
      <c r="CT47" s="15">
        <v>536.84210526315849</v>
      </c>
      <c r="CU47" s="15">
        <v>1770</v>
      </c>
      <c r="CV47" s="15">
        <v>10396.402500856744</v>
      </c>
      <c r="CW47" s="15">
        <v>30470</v>
      </c>
      <c r="CX47" s="15">
        <v>2389</v>
      </c>
      <c r="CY47" s="15">
        <v>0</v>
      </c>
      <c r="CZ47" s="15">
        <v>1253</v>
      </c>
      <c r="DA47" s="19">
        <v>0</v>
      </c>
      <c r="DB47" s="19">
        <v>0</v>
      </c>
      <c r="DC47" s="19">
        <v>4.6556942622809405E-2</v>
      </c>
      <c r="DD47" s="19">
        <v>8.6733588078655277E-2</v>
      </c>
      <c r="DE47" s="19">
        <v>0.27440073457317982</v>
      </c>
      <c r="DF47" s="19">
        <v>0.30964544659457621</v>
      </c>
      <c r="DG47" s="19">
        <v>0.28266328813077918</v>
      </c>
      <c r="DH47" s="15">
        <v>1505.9999999999991</v>
      </c>
      <c r="DI47" s="15">
        <v>356015.53070161585</v>
      </c>
      <c r="DJ47" s="15">
        <v>287415.53070161579</v>
      </c>
      <c r="DK47" s="15">
        <v>376906</v>
      </c>
      <c r="DL47" s="18">
        <v>9.2155603784497997E-2</v>
      </c>
      <c r="DM47" s="15">
        <v>250047.26333479164</v>
      </c>
      <c r="DN47" s="15">
        <v>202756.22670535554</v>
      </c>
      <c r="DO47" s="15">
        <v>32221.957940911503</v>
      </c>
      <c r="DP47" s="15">
        <v>2584</v>
      </c>
      <c r="DQ47" s="15">
        <v>8243.5500000000011</v>
      </c>
      <c r="DR47" s="15">
        <v>4241.5286885245905</v>
      </c>
      <c r="DS47" s="15">
        <v>259426.26333479164</v>
      </c>
      <c r="DT47" s="18">
        <f t="shared" si="4"/>
        <v>0.19256241667875837</v>
      </c>
      <c r="DU47" s="18">
        <f t="shared" si="5"/>
        <v>0.182849368551042</v>
      </c>
      <c r="DV47" s="18">
        <f t="shared" si="6"/>
        <v>5.6196033118416158E-2</v>
      </c>
      <c r="DW47" s="18">
        <f t="shared" si="7"/>
        <v>-4.0714396016490545E-2</v>
      </c>
      <c r="DX47" s="18">
        <f t="shared" si="8"/>
        <v>9.7751247097394148E-2</v>
      </c>
      <c r="DY47" s="18">
        <f t="shared" si="9"/>
        <v>0.29598205802552147</v>
      </c>
      <c r="DZ47" s="18">
        <f t="shared" si="10"/>
        <v>-6.8561449064389379E-2</v>
      </c>
      <c r="EA47" s="18">
        <f t="shared" si="11"/>
        <v>0.18676541464661153</v>
      </c>
      <c r="EB47" s="18">
        <f t="shared" si="12"/>
        <v>9.7169306963136234E-2</v>
      </c>
      <c r="EC47" s="18">
        <f t="shared" si="13"/>
        <v>0.64852160440651818</v>
      </c>
      <c r="ED47" s="18">
        <f t="shared" si="14"/>
        <v>9.8383200574805152E-2</v>
      </c>
      <c r="EE47" s="18">
        <f t="shared" si="15"/>
        <v>3.8341267356744958E-2</v>
      </c>
      <c r="EF47" s="18">
        <f t="shared" si="16"/>
        <v>1.3870690001323103E-2</v>
      </c>
      <c r="EG47" s="18">
        <f t="shared" si="17"/>
        <v>0.13758392355353044</v>
      </c>
      <c r="EH47" s="18">
        <f t="shared" si="18"/>
        <v>1.7220744682939732E-2</v>
      </c>
      <c r="EI47" s="18">
        <f t="shared" si="19"/>
        <v>3.8483701952128815E-2</v>
      </c>
      <c r="EJ47" s="18">
        <f t="shared" si="20"/>
        <v>1.553160083865973E-2</v>
      </c>
      <c r="EK47" s="18">
        <f t="shared" si="21"/>
        <v>-1.0307609854977104E-2</v>
      </c>
      <c r="EL47" s="18">
        <f t="shared" si="22"/>
        <v>-1.0509251643645896E-2</v>
      </c>
      <c r="EM47" s="6">
        <v>7.4645466847090658</v>
      </c>
      <c r="EN47" s="6">
        <v>7.8491996033432496</v>
      </c>
      <c r="EO47" s="6">
        <v>8.6012909967430105</v>
      </c>
      <c r="EP47" s="6">
        <v>7.3108801295896324</v>
      </c>
      <c r="EQ47" s="14">
        <v>105602.7</v>
      </c>
      <c r="ER47" s="14"/>
      <c r="ES47" s="15">
        <v>165275</v>
      </c>
      <c r="ET47" s="15">
        <v>65589.450007413092</v>
      </c>
      <c r="EU47" s="15">
        <v>0.75</v>
      </c>
      <c r="EX47" s="16"/>
      <c r="EY47" s="16"/>
      <c r="FA47" s="17"/>
      <c r="FB47" s="17"/>
      <c r="FC47" s="17"/>
      <c r="GJ47" s="6">
        <v>0.1859598972907191</v>
      </c>
    </row>
    <row r="48" spans="1:192" x14ac:dyDescent="0.2">
      <c r="A48" s="12">
        <v>1956</v>
      </c>
      <c r="B48" s="13"/>
      <c r="C48" s="15">
        <f t="shared" si="0"/>
        <v>1273770.0803619861</v>
      </c>
      <c r="D48" s="15">
        <v>260008.9660017032</v>
      </c>
      <c r="E48" s="15">
        <v>20100.033268824365</v>
      </c>
      <c r="F48" s="15">
        <v>200710.0963219197</v>
      </c>
      <c r="G48" s="15">
        <v>1035.5000000000002</v>
      </c>
      <c r="H48" s="15">
        <v>12360.49999999986</v>
      </c>
      <c r="I48" s="15">
        <v>232657.50000000003</v>
      </c>
      <c r="L48" s="15">
        <v>0</v>
      </c>
      <c r="M48" s="15">
        <v>119655.99999999999</v>
      </c>
      <c r="N48" s="15">
        <v>-93340.5</v>
      </c>
      <c r="O48" s="15">
        <v>-22274.5</v>
      </c>
      <c r="P48" s="15">
        <v>380823</v>
      </c>
      <c r="Q48" s="15">
        <v>0</v>
      </c>
      <c r="R48" s="15">
        <v>126092.5</v>
      </c>
      <c r="S48" s="15">
        <v>8.3399091936475211E-2</v>
      </c>
      <c r="T48" s="15">
        <v>-54703.5</v>
      </c>
      <c r="U48" s="15">
        <v>68369.984769539078</v>
      </c>
      <c r="V48" s="15">
        <v>1018.3</v>
      </c>
      <c r="W48" s="15">
        <v>673.57691194591769</v>
      </c>
      <c r="X48" s="15">
        <v>105.98345226616077</v>
      </c>
      <c r="Y48" s="15">
        <v>121.17938692244856</v>
      </c>
      <c r="Z48" s="15">
        <v>121.17938692244856</v>
      </c>
      <c r="AA48" s="15">
        <v>404335.37241167593</v>
      </c>
      <c r="AB48" s="15">
        <v>21591</v>
      </c>
      <c r="AC48" s="15">
        <v>12049.75</v>
      </c>
      <c r="AD48" s="15">
        <v>5247.8669470949753</v>
      </c>
      <c r="AE48" s="15">
        <v>-170.90577926371438</v>
      </c>
      <c r="AF48" s="15">
        <v>5056</v>
      </c>
      <c r="AG48" s="15">
        <v>6396.9999999999991</v>
      </c>
      <c r="AH48" s="15">
        <v>101946.08357950716</v>
      </c>
      <c r="AI48" s="15">
        <v>21052.999999999996</v>
      </c>
      <c r="AJ48" s="15">
        <v>15601.882540476336</v>
      </c>
      <c r="AK48" s="15">
        <v>5451.1174595236644</v>
      </c>
      <c r="AL48" s="15">
        <f t="shared" si="1"/>
        <v>51671.265554263598</v>
      </c>
      <c r="AM48" s="15">
        <v>51671.265554263598</v>
      </c>
      <c r="AN48" s="15">
        <v>0</v>
      </c>
      <c r="AO48" s="15">
        <v>11650.342086443092</v>
      </c>
      <c r="AP48" s="15">
        <v>15007.543897959398</v>
      </c>
      <c r="AQ48" s="15"/>
      <c r="AR48" s="15"/>
      <c r="AS48" s="15">
        <v>6539.9708730097891</v>
      </c>
      <c r="AT48" s="15">
        <v>2089.8318889706161</v>
      </c>
      <c r="AU48" s="15">
        <f t="shared" si="2"/>
        <v>4450.138984039173</v>
      </c>
      <c r="AV48" s="15">
        <v>-4515</v>
      </c>
      <c r="AW48" s="15">
        <v>-4538</v>
      </c>
      <c r="AX48" s="15">
        <v>302389.28883216874</v>
      </c>
      <c r="AY48" s="15">
        <v>249275</v>
      </c>
      <c r="AZ48" s="15">
        <v>36149.249999999993</v>
      </c>
      <c r="BA48" s="15"/>
      <c r="BB48" s="15"/>
      <c r="BC48" s="15">
        <v>17536.133052905039</v>
      </c>
      <c r="BD48" s="15">
        <v>-571.09422073628571</v>
      </c>
      <c r="BE48" s="15">
        <f t="shared" si="3"/>
        <v>22784.000000000015</v>
      </c>
      <c r="BF48" s="15">
        <v>229026.00000000006</v>
      </c>
      <c r="BG48" s="15">
        <v>20248.999999999938</v>
      </c>
      <c r="BH48" s="15">
        <v>6020</v>
      </c>
      <c r="BI48" s="15">
        <v>0</v>
      </c>
      <c r="BJ48" s="15">
        <v>0</v>
      </c>
      <c r="BK48" s="15">
        <v>2062</v>
      </c>
      <c r="BL48" s="15">
        <v>468</v>
      </c>
      <c r="BM48" s="15">
        <v>0</v>
      </c>
      <c r="BN48" s="15">
        <v>0</v>
      </c>
      <c r="BO48" s="15">
        <v>390999.52417889476</v>
      </c>
      <c r="BP48" s="15">
        <v>20023.684210526313</v>
      </c>
      <c r="BQ48" s="15">
        <v>2240.1640222548194</v>
      </c>
      <c r="BR48" s="15">
        <v>7279</v>
      </c>
      <c r="BS48" s="15">
        <v>1648.9999999999991</v>
      </c>
      <c r="BT48" s="15">
        <v>6412</v>
      </c>
      <c r="BU48" s="15">
        <v>1575</v>
      </c>
      <c r="BV48" s="15">
        <v>1734</v>
      </c>
      <c r="BW48" s="15">
        <v>0</v>
      </c>
      <c r="BX48" s="15">
        <v>204.00000000000028</v>
      </c>
      <c r="BY48" s="15">
        <v>4329</v>
      </c>
      <c r="BZ48" s="15">
        <v>2807</v>
      </c>
      <c r="CA48" s="15">
        <v>633</v>
      </c>
      <c r="CB48" s="15">
        <v>236.00000000000003</v>
      </c>
      <c r="CC48" s="15">
        <v>0</v>
      </c>
      <c r="CD48" s="15">
        <v>0</v>
      </c>
      <c r="CE48" s="15">
        <v>0</v>
      </c>
      <c r="CF48" s="15">
        <v>163</v>
      </c>
      <c r="CG48" s="15">
        <v>163</v>
      </c>
      <c r="CH48" s="15">
        <v>71034</v>
      </c>
      <c r="CI48" s="15"/>
      <c r="CJ48" s="15">
        <v>1136.6275883240996</v>
      </c>
      <c r="CK48" s="15">
        <v>5414.9999999999991</v>
      </c>
      <c r="CL48" s="15">
        <v>104010</v>
      </c>
      <c r="CM48" s="15">
        <v>78333.000000000015</v>
      </c>
      <c r="CN48" s="15">
        <v>16641.999999999996</v>
      </c>
      <c r="CO48" s="15">
        <v>563.00000000000057</v>
      </c>
      <c r="CP48" s="15">
        <v>10532.684210526315</v>
      </c>
      <c r="CQ48" s="15">
        <v>5668</v>
      </c>
      <c r="CR48" s="15">
        <v>11473.684210526315</v>
      </c>
      <c r="CS48" s="15">
        <v>10899.999999999998</v>
      </c>
      <c r="CT48" s="15">
        <v>573.68421052631629</v>
      </c>
      <c r="CU48" s="15">
        <v>2136</v>
      </c>
      <c r="CV48" s="15">
        <v>12424.297436361985</v>
      </c>
      <c r="CW48" s="15">
        <v>33913</v>
      </c>
      <c r="CX48" s="15">
        <v>2678</v>
      </c>
      <c r="CY48" s="15">
        <v>0</v>
      </c>
      <c r="CZ48" s="15">
        <v>1604</v>
      </c>
      <c r="DA48" s="19">
        <v>0</v>
      </c>
      <c r="DB48" s="19">
        <v>0</v>
      </c>
      <c r="DC48" s="19">
        <v>5.2789013550225361E-2</v>
      </c>
      <c r="DD48" s="19">
        <v>9.0801656432195288E-2</v>
      </c>
      <c r="DE48" s="19">
        <v>0.27500685646805323</v>
      </c>
      <c r="DF48" s="19">
        <v>0.3030670494923714</v>
      </c>
      <c r="DG48" s="19">
        <v>0.27833542405715461</v>
      </c>
      <c r="DH48" s="15">
        <v>1436.9999999999998</v>
      </c>
      <c r="DI48" s="15">
        <v>374614.52417889476</v>
      </c>
      <c r="DJ48" s="15">
        <v>303580.52417889482</v>
      </c>
      <c r="DK48" s="15">
        <v>400056.99999999994</v>
      </c>
      <c r="DL48" s="18">
        <v>8.9983427361600948E-2</v>
      </c>
      <c r="DM48" s="15">
        <v>269693.19177813188</v>
      </c>
      <c r="DN48" s="15">
        <v>217863.85441868543</v>
      </c>
      <c r="DO48" s="15">
        <v>35348.87342502024</v>
      </c>
      <c r="DP48" s="15">
        <v>2872</v>
      </c>
      <c r="DQ48" s="15">
        <v>9036.3000000000011</v>
      </c>
      <c r="DR48" s="15">
        <v>4572.1639344262294</v>
      </c>
      <c r="DS48" s="15">
        <v>278560.19177813194</v>
      </c>
      <c r="DT48" s="18">
        <f t="shared" si="4"/>
        <v>0.20412550899909079</v>
      </c>
      <c r="DU48" s="18">
        <f t="shared" si="5"/>
        <v>0.18386844941764224</v>
      </c>
      <c r="DV48" s="18">
        <f t="shared" si="6"/>
        <v>5.3675294955985595E-2</v>
      </c>
      <c r="DW48" s="18">
        <f t="shared" si="7"/>
        <v>-4.2946133563173422E-2</v>
      </c>
      <c r="DX48" s="18">
        <f t="shared" si="8"/>
        <v>9.3938460201542479E-2</v>
      </c>
      <c r="DY48" s="18">
        <f t="shared" si="9"/>
        <v>0.29897310815447625</v>
      </c>
      <c r="DZ48" s="18">
        <f t="shared" si="10"/>
        <v>-7.3278923283764091E-2</v>
      </c>
      <c r="EA48" s="18">
        <f t="shared" si="11"/>
        <v>0.18265266517634196</v>
      </c>
      <c r="EB48" s="18">
        <f t="shared" si="12"/>
        <v>9.8991569941858287E-2</v>
      </c>
      <c r="EC48" s="18">
        <f t="shared" si="13"/>
        <v>0.66138116641087663</v>
      </c>
      <c r="ED48" s="18">
        <f t="shared" si="14"/>
        <v>9.5911876962705339E-2</v>
      </c>
      <c r="EE48" s="18">
        <f t="shared" si="15"/>
        <v>3.8999148972462268E-2</v>
      </c>
      <c r="EF48" s="18">
        <f t="shared" si="16"/>
        <v>1.3625851964904165E-2</v>
      </c>
      <c r="EG48" s="18">
        <f t="shared" si="17"/>
        <v>0.12915975862005566</v>
      </c>
      <c r="EH48" s="18">
        <f t="shared" si="18"/>
        <v>1.8427298296910675E-2</v>
      </c>
      <c r="EI48" s="18">
        <f t="shared" si="19"/>
        <v>3.7513514069143647E-2</v>
      </c>
      <c r="EJ48" s="18">
        <f t="shared" si="20"/>
        <v>1.634759764985937E-2</v>
      </c>
      <c r="EK48" s="18">
        <f t="shared" si="21"/>
        <v>-1.1285891760424141E-2</v>
      </c>
      <c r="EL48" s="18">
        <f t="shared" si="22"/>
        <v>-1.1343383567841585E-2</v>
      </c>
      <c r="EM48" s="6">
        <v>7.2174538793667402</v>
      </c>
      <c r="EN48" s="6">
        <v>7.6135348677430432</v>
      </c>
      <c r="EO48" s="6">
        <v>8.4744906380686658</v>
      </c>
      <c r="EP48" s="6">
        <v>7.1681556482032951</v>
      </c>
      <c r="EQ48" s="14">
        <v>106686.9</v>
      </c>
      <c r="ER48" s="14"/>
      <c r="ES48" s="15">
        <v>168221</v>
      </c>
      <c r="ET48" s="15">
        <v>66257.212286740687</v>
      </c>
      <c r="EU48" s="15">
        <v>1</v>
      </c>
      <c r="EX48" s="16"/>
      <c r="EY48" s="16"/>
      <c r="FA48" s="17"/>
      <c r="FB48" s="17"/>
      <c r="FC48" s="17"/>
      <c r="GJ48" s="6">
        <v>0.19984508970520931</v>
      </c>
    </row>
    <row r="49" spans="1:192" x14ac:dyDescent="0.2">
      <c r="A49" s="12">
        <v>1957</v>
      </c>
      <c r="B49" s="13"/>
      <c r="C49" s="15">
        <f t="shared" si="0"/>
        <v>1328244.115587417</v>
      </c>
      <c r="D49" s="15">
        <v>260665.46803435672</v>
      </c>
      <c r="E49" s="15">
        <v>22388.77689248633</v>
      </c>
      <c r="F49" s="15">
        <v>215370.45327663503</v>
      </c>
      <c r="G49" s="15">
        <v>1231.0000000000002</v>
      </c>
      <c r="H49" s="15">
        <v>12729.499999999985</v>
      </c>
      <c r="I49" s="15">
        <v>245583</v>
      </c>
      <c r="L49" s="15">
        <v>0</v>
      </c>
      <c r="M49" s="15">
        <v>121418.5</v>
      </c>
      <c r="N49" s="15">
        <v>-103059.5</v>
      </c>
      <c r="O49" s="15">
        <v>-23416</v>
      </c>
      <c r="P49" s="15">
        <v>405712.5</v>
      </c>
      <c r="Q49" s="15">
        <v>0</v>
      </c>
      <c r="R49" s="15">
        <v>135508.5</v>
      </c>
      <c r="S49" s="15">
        <v>8.2352767538567684E-2</v>
      </c>
      <c r="T49" s="15">
        <v>-58126</v>
      </c>
      <c r="U49" s="15">
        <v>68821.917383939144</v>
      </c>
      <c r="V49" s="15">
        <v>764.03325040604284</v>
      </c>
      <c r="W49" s="15">
        <v>697.41118962614269</v>
      </c>
      <c r="X49" s="15">
        <v>120.47349173578306</v>
      </c>
      <c r="Y49" s="15">
        <v>141.32754415162449</v>
      </c>
      <c r="Z49" s="15">
        <v>141.32754415162449</v>
      </c>
      <c r="AA49" s="15">
        <v>423175.3931744296</v>
      </c>
      <c r="AB49" s="15">
        <v>20880</v>
      </c>
      <c r="AC49" s="15">
        <v>12469</v>
      </c>
      <c r="AD49" s="15">
        <v>5431.163631716674</v>
      </c>
      <c r="AE49" s="15">
        <v>-256.0951901988285</v>
      </c>
      <c r="AF49" s="15">
        <v>5590</v>
      </c>
      <c r="AG49" s="15">
        <v>7019.0000000000009</v>
      </c>
      <c r="AH49" s="15">
        <v>105492.4616159475</v>
      </c>
      <c r="AI49" s="15">
        <v>23103</v>
      </c>
      <c r="AJ49" s="15">
        <v>17074.295037971795</v>
      </c>
      <c r="AK49" s="15">
        <v>6028.7049620282087</v>
      </c>
      <c r="AL49" s="15">
        <f t="shared" si="1"/>
        <v>51385.307500374845</v>
      </c>
      <c r="AM49" s="15">
        <v>51385.307500374845</v>
      </c>
      <c r="AN49" s="15">
        <v>0</v>
      </c>
      <c r="AO49" s="15">
        <v>12975.181110636177</v>
      </c>
      <c r="AP49" s="15">
        <v>15800.504699373978</v>
      </c>
      <c r="AQ49" s="15"/>
      <c r="AR49" s="15"/>
      <c r="AS49" s="15">
        <v>7233.3998640446571</v>
      </c>
      <c r="AT49" s="15">
        <v>2199.8860968222007</v>
      </c>
      <c r="AU49" s="15">
        <f t="shared" si="2"/>
        <v>5033.5137672224564</v>
      </c>
      <c r="AV49" s="15">
        <v>-5338</v>
      </c>
      <c r="AW49" s="15">
        <v>-4842.0000000000009</v>
      </c>
      <c r="AX49" s="15">
        <v>317682.93155848217</v>
      </c>
      <c r="AY49" s="15">
        <v>262576</v>
      </c>
      <c r="AZ49" s="15">
        <v>37407</v>
      </c>
      <c r="BA49" s="15"/>
      <c r="BB49" s="15"/>
      <c r="BC49" s="15">
        <v>18575.836368283322</v>
      </c>
      <c r="BD49" s="15">
        <v>-875.90480980117138</v>
      </c>
      <c r="BE49" s="15">
        <f t="shared" si="3"/>
        <v>24006.999999999996</v>
      </c>
      <c r="BF49" s="15">
        <v>239951.00000000006</v>
      </c>
      <c r="BG49" s="15">
        <v>22624.999999999971</v>
      </c>
      <c r="BH49" s="15">
        <v>6608.2901554404143</v>
      </c>
      <c r="BI49" s="15">
        <v>679.70984455958546</v>
      </c>
      <c r="BJ49" s="15">
        <v>0</v>
      </c>
      <c r="BK49" s="15">
        <v>2158</v>
      </c>
      <c r="BL49" s="15">
        <v>473.31606217616576</v>
      </c>
      <c r="BM49" s="15">
        <v>48.683937823834199</v>
      </c>
      <c r="BN49" s="15">
        <v>0</v>
      </c>
      <c r="BO49" s="15">
        <v>409271.42441270681</v>
      </c>
      <c r="BP49" s="15">
        <v>22599.57894736842</v>
      </c>
      <c r="BQ49" s="15">
        <v>2568.3898143543815</v>
      </c>
      <c r="BR49" s="15">
        <v>9175</v>
      </c>
      <c r="BS49" s="15">
        <v>2089.0000000000005</v>
      </c>
      <c r="BT49" s="15">
        <v>8176</v>
      </c>
      <c r="BU49" s="15">
        <v>1948</v>
      </c>
      <c r="BV49" s="15">
        <v>1842</v>
      </c>
      <c r="BW49" s="15">
        <v>0</v>
      </c>
      <c r="BX49" s="15">
        <v>195.99999999999906</v>
      </c>
      <c r="BY49" s="15">
        <v>4473</v>
      </c>
      <c r="BZ49" s="15">
        <v>3043.9999999999991</v>
      </c>
      <c r="CA49" s="15">
        <v>714</v>
      </c>
      <c r="CB49" s="15">
        <v>292</v>
      </c>
      <c r="CC49" s="15">
        <v>0</v>
      </c>
      <c r="CD49" s="15">
        <v>0</v>
      </c>
      <c r="CE49" s="15">
        <v>0</v>
      </c>
      <c r="CF49" s="15">
        <v>199</v>
      </c>
      <c r="CG49" s="15">
        <v>199</v>
      </c>
      <c r="CH49" s="15">
        <v>76933</v>
      </c>
      <c r="CI49" s="15"/>
      <c r="CJ49" s="15">
        <v>1123.6068255703535</v>
      </c>
      <c r="CK49" s="15">
        <v>5766.9999999999982</v>
      </c>
      <c r="CL49" s="15">
        <v>109582.00000000003</v>
      </c>
      <c r="CM49" s="15">
        <v>84649</v>
      </c>
      <c r="CN49" s="15">
        <v>13385</v>
      </c>
      <c r="CO49" s="15">
        <v>-156.00000000000014</v>
      </c>
      <c r="CP49" s="15">
        <v>11491.57894736842</v>
      </c>
      <c r="CQ49" s="15">
        <v>6368</v>
      </c>
      <c r="CR49" s="15">
        <v>12631.578947368422</v>
      </c>
      <c r="CS49" s="15">
        <v>12000</v>
      </c>
      <c r="CT49" s="15">
        <v>631.57894736842161</v>
      </c>
      <c r="CU49" s="15">
        <v>2511</v>
      </c>
      <c r="CV49" s="15">
        <v>10843.520460296342</v>
      </c>
      <c r="CW49" s="15">
        <v>35994</v>
      </c>
      <c r="CX49" s="15">
        <v>2892</v>
      </c>
      <c r="CY49" s="15">
        <v>0</v>
      </c>
      <c r="CZ49" s="15">
        <v>1787</v>
      </c>
      <c r="DA49" s="19">
        <v>0</v>
      </c>
      <c r="DB49" s="19">
        <v>0</v>
      </c>
      <c r="DC49" s="19">
        <v>5.9021084477641317E-2</v>
      </c>
      <c r="DD49" s="19">
        <v>9.4869724785735299E-2</v>
      </c>
      <c r="DE49" s="19">
        <v>0.27561297836292653</v>
      </c>
      <c r="DF49" s="19">
        <v>0.29648865239016664</v>
      </c>
      <c r="DG49" s="19">
        <v>0.2740075599835301</v>
      </c>
      <c r="DH49" s="15">
        <v>1444.9999999999998</v>
      </c>
      <c r="DI49" s="15">
        <v>395438.42441270687</v>
      </c>
      <c r="DJ49" s="15">
        <v>318505.42441270687</v>
      </c>
      <c r="DK49" s="15">
        <v>418531.99999999994</v>
      </c>
      <c r="DL49" s="18">
        <v>8.7921592614184835E-2</v>
      </c>
      <c r="DM49" s="15">
        <v>283500.41372308478</v>
      </c>
      <c r="DN49" s="15">
        <v>230687.3555103681</v>
      </c>
      <c r="DO49" s="15">
        <v>35377.313130749499</v>
      </c>
      <c r="DP49" s="15">
        <v>3319</v>
      </c>
      <c r="DQ49" s="15">
        <v>9580.2000000000007</v>
      </c>
      <c r="DR49" s="15">
        <v>4536.5450819672133</v>
      </c>
      <c r="DS49" s="15">
        <v>290399.41372308478</v>
      </c>
      <c r="DT49" s="18">
        <f t="shared" si="4"/>
        <v>0.19624816325203684</v>
      </c>
      <c r="DU49" s="18">
        <f t="shared" si="5"/>
        <v>0.18951315290246784</v>
      </c>
      <c r="DV49" s="18">
        <f t="shared" si="6"/>
        <v>5.1814208379536167E-2</v>
      </c>
      <c r="DW49" s="18">
        <f t="shared" si="7"/>
        <v>-4.3761533981495356E-2</v>
      </c>
      <c r="DX49" s="18">
        <f t="shared" si="8"/>
        <v>9.1412789693634422E-2</v>
      </c>
      <c r="DY49" s="18">
        <f t="shared" si="9"/>
        <v>0.30545025213273641</v>
      </c>
      <c r="DZ49" s="18">
        <f t="shared" si="10"/>
        <v>-7.759078228961086E-2</v>
      </c>
      <c r="EA49" s="18">
        <f t="shared" si="11"/>
        <v>0.18489297043969263</v>
      </c>
      <c r="EB49" s="18">
        <f t="shared" si="12"/>
        <v>0.10202077947100202</v>
      </c>
      <c r="EC49" s="18">
        <f t="shared" si="13"/>
        <v>0.66622261636280766</v>
      </c>
      <c r="ED49" s="18">
        <f t="shared" si="14"/>
        <v>9.4911147287960615E-2</v>
      </c>
      <c r="EE49" s="18">
        <f t="shared" si="15"/>
        <v>4.0795674017689916E-2</v>
      </c>
      <c r="EF49" s="18">
        <f t="shared" si="16"/>
        <v>1.4404406262909907E-2</v>
      </c>
      <c r="EG49" s="18">
        <f t="shared" si="17"/>
        <v>0.12277509844020255</v>
      </c>
      <c r="EH49" s="18">
        <f t="shared" si="18"/>
        <v>1.9907170625439712E-2</v>
      </c>
      <c r="EI49" s="18">
        <f t="shared" si="19"/>
        <v>3.7752202219600843E-2</v>
      </c>
      <c r="EJ49" s="18">
        <f t="shared" si="20"/>
        <v>1.7282788087994844E-2</v>
      </c>
      <c r="EK49" s="18">
        <f t="shared" si="21"/>
        <v>-1.2754102434222474E-2</v>
      </c>
      <c r="EL49" s="18">
        <f t="shared" si="22"/>
        <v>-1.1569007865587342E-2</v>
      </c>
      <c r="EM49" s="6">
        <v>6.9738305941845757</v>
      </c>
      <c r="EN49" s="6">
        <v>7.3641015417331204</v>
      </c>
      <c r="EO49" s="6">
        <v>8.1829601178978582</v>
      </c>
      <c r="EP49" s="6">
        <v>6.9568400770712904</v>
      </c>
      <c r="EQ49" s="14">
        <v>107748.1</v>
      </c>
      <c r="ER49" s="14"/>
      <c r="ES49" s="15">
        <v>171274</v>
      </c>
      <c r="ET49" s="15">
        <v>66947.445008315946</v>
      </c>
      <c r="EU49" s="15">
        <v>1</v>
      </c>
      <c r="EX49" s="16"/>
      <c r="EY49" s="16"/>
      <c r="FA49" s="17"/>
      <c r="FB49" s="17"/>
      <c r="FC49" s="17"/>
      <c r="GJ49" s="6">
        <v>0.20990310086626923</v>
      </c>
    </row>
    <row r="50" spans="1:192" x14ac:dyDescent="0.2">
      <c r="A50" s="12">
        <v>1958</v>
      </c>
      <c r="B50" s="13"/>
      <c r="C50" s="15">
        <f t="shared" si="0"/>
        <v>1403470.6468431612</v>
      </c>
      <c r="D50" s="15">
        <v>283242.1694211851</v>
      </c>
      <c r="E50" s="15">
        <v>23717.882661540403</v>
      </c>
      <c r="F50" s="15">
        <v>230319.92056785146</v>
      </c>
      <c r="G50" s="15">
        <v>1436.5000000000005</v>
      </c>
      <c r="H50" s="15">
        <v>13076.500000000095</v>
      </c>
      <c r="I50" s="15">
        <v>257788</v>
      </c>
      <c r="L50" s="15">
        <v>0</v>
      </c>
      <c r="M50" s="15">
        <v>122433.5</v>
      </c>
      <c r="N50" s="15">
        <v>-112275.5</v>
      </c>
      <c r="O50" s="15">
        <v>-24953.5</v>
      </c>
      <c r="P50" s="15">
        <v>427801</v>
      </c>
      <c r="Q50" s="15">
        <v>0</v>
      </c>
      <c r="R50" s="15">
        <v>146767</v>
      </c>
      <c r="S50" s="15">
        <v>9.4190110855982612E-2</v>
      </c>
      <c r="T50" s="15">
        <v>-60538.5</v>
      </c>
      <c r="U50" s="15">
        <v>69702.174192584047</v>
      </c>
      <c r="V50" s="15">
        <v>906.0999999999998</v>
      </c>
      <c r="W50" s="15">
        <v>762.02056551297892</v>
      </c>
      <c r="X50" s="15">
        <v>143.42278345881559</v>
      </c>
      <c r="Y50" s="15">
        <v>171.8291290203116</v>
      </c>
      <c r="Z50" s="15">
        <v>171.8291290203116</v>
      </c>
      <c r="AA50" s="15">
        <v>425059.88894488872</v>
      </c>
      <c r="AB50" s="15">
        <v>18440</v>
      </c>
      <c r="AC50" s="15">
        <v>13055.5</v>
      </c>
      <c r="AD50" s="15">
        <v>5230.6090290130951</v>
      </c>
      <c r="AE50" s="15">
        <v>-298.69231723534466</v>
      </c>
      <c r="AF50" s="15">
        <v>6159</v>
      </c>
      <c r="AG50" s="15">
        <v>7605</v>
      </c>
      <c r="AH50" s="15">
        <v>103567.30565666653</v>
      </c>
      <c r="AI50" s="15">
        <v>25320</v>
      </c>
      <c r="AJ50" s="15">
        <v>18681.114764365117</v>
      </c>
      <c r="AK50" s="15">
        <v>6638.8852356348843</v>
      </c>
      <c r="AL50" s="15">
        <f t="shared" si="1"/>
        <v>46223.727376260096</v>
      </c>
      <c r="AM50" s="15">
        <v>46223.727376260096</v>
      </c>
      <c r="AN50" s="15">
        <v>0</v>
      </c>
      <c r="AO50" s="15">
        <v>13929.962373594764</v>
      </c>
      <c r="AP50" s="15">
        <v>16588.820731905354</v>
      </c>
      <c r="AQ50" s="15"/>
      <c r="AR50" s="15"/>
      <c r="AS50" s="15">
        <v>7730.8784631285716</v>
      </c>
      <c r="AT50" s="15">
        <v>2256.0087311689185</v>
      </c>
      <c r="AU50" s="15">
        <f t="shared" si="2"/>
        <v>5474.8697319596531</v>
      </c>
      <c r="AV50" s="15">
        <v>-6190.9999999999982</v>
      </c>
      <c r="AW50" s="15">
        <v>-4967.0000000000009</v>
      </c>
      <c r="AX50" s="15">
        <v>321492.58328822226</v>
      </c>
      <c r="AY50" s="15">
        <v>264670</v>
      </c>
      <c r="AZ50" s="15">
        <v>39166.5</v>
      </c>
      <c r="BA50" s="15"/>
      <c r="BB50" s="15"/>
      <c r="BC50" s="15">
        <v>18725.3909709869</v>
      </c>
      <c r="BD50" s="15">
        <v>-1069.3076827646555</v>
      </c>
      <c r="BE50" s="15">
        <f t="shared" si="3"/>
        <v>23955.999999999996</v>
      </c>
      <c r="BF50" s="15">
        <v>241317.00000000006</v>
      </c>
      <c r="BG50" s="15">
        <v>23352.999999999953</v>
      </c>
      <c r="BH50" s="15">
        <v>6419.3945147679315</v>
      </c>
      <c r="BI50" s="15">
        <v>819.60548523206751</v>
      </c>
      <c r="BJ50" s="15">
        <v>0</v>
      </c>
      <c r="BK50" s="15">
        <v>2181</v>
      </c>
      <c r="BL50" s="15">
        <v>515.21870604781998</v>
      </c>
      <c r="BM50" s="15">
        <v>65.781293952180022</v>
      </c>
      <c r="BN50" s="15">
        <v>0</v>
      </c>
      <c r="BO50" s="15">
        <v>414201.71595007408</v>
      </c>
      <c r="BP50" s="15">
        <v>22948.36842105263</v>
      </c>
      <c r="BQ50" s="15">
        <v>2892.8045737619932</v>
      </c>
      <c r="BR50" s="15">
        <v>10386</v>
      </c>
      <c r="BS50" s="15">
        <v>4596.9999999999991</v>
      </c>
      <c r="BT50" s="15">
        <v>9418</v>
      </c>
      <c r="BU50" s="15">
        <v>4244</v>
      </c>
      <c r="BV50" s="15">
        <v>1907</v>
      </c>
      <c r="BW50" s="15">
        <v>0</v>
      </c>
      <c r="BX50" s="15">
        <v>216.99999999999926</v>
      </c>
      <c r="BY50" s="15">
        <v>4566</v>
      </c>
      <c r="BZ50" s="15">
        <v>3341.9999999999991</v>
      </c>
      <c r="CA50" s="15">
        <v>836</v>
      </c>
      <c r="CB50" s="15">
        <v>382</v>
      </c>
      <c r="CC50" s="15">
        <v>0</v>
      </c>
      <c r="CD50" s="15">
        <v>0</v>
      </c>
      <c r="CE50" s="15">
        <v>0</v>
      </c>
      <c r="CF50" s="15">
        <v>257</v>
      </c>
      <c r="CG50" s="15">
        <v>257</v>
      </c>
      <c r="CH50" s="15">
        <v>81516</v>
      </c>
      <c r="CI50" s="15"/>
      <c r="CJ50" s="15">
        <v>1287.1110551112147</v>
      </c>
      <c r="CK50" s="15">
        <v>5590.9999999999991</v>
      </c>
      <c r="CL50" s="15">
        <v>107786.99999999999</v>
      </c>
      <c r="CM50" s="15">
        <v>89681.000000000015</v>
      </c>
      <c r="CN50" s="15">
        <v>2676.9999999999854</v>
      </c>
      <c r="CO50" s="15">
        <v>-3660.9999999999995</v>
      </c>
      <c r="CP50" s="15">
        <v>11626.368421052632</v>
      </c>
      <c r="CQ50" s="15">
        <v>6349</v>
      </c>
      <c r="CR50" s="15">
        <v>12947.368421052632</v>
      </c>
      <c r="CS50" s="15">
        <v>12299.999999999998</v>
      </c>
      <c r="CT50" s="15">
        <v>647.36842105263213</v>
      </c>
      <c r="CU50" s="15">
        <v>2785</v>
      </c>
      <c r="CV50" s="15">
        <v>12419.416416368411</v>
      </c>
      <c r="CW50" s="15">
        <v>35485</v>
      </c>
      <c r="CX50" s="15">
        <v>3063</v>
      </c>
      <c r="CY50" s="15">
        <v>0</v>
      </c>
      <c r="CZ50" s="15">
        <v>1695</v>
      </c>
      <c r="DA50" s="19">
        <v>0</v>
      </c>
      <c r="DB50" s="19">
        <v>0</v>
      </c>
      <c r="DC50" s="19">
        <v>7.0662663238261092E-2</v>
      </c>
      <c r="DD50" s="19">
        <v>9.6039582897630926E-2</v>
      </c>
      <c r="DE50" s="19">
        <v>0.27824450620779817</v>
      </c>
      <c r="DF50" s="19">
        <v>0.29553123683574489</v>
      </c>
      <c r="DG50" s="19">
        <v>0.25952201082056492</v>
      </c>
      <c r="DH50" s="15">
        <v>1383.0000000000009</v>
      </c>
      <c r="DI50" s="15">
        <v>407464.71595007414</v>
      </c>
      <c r="DJ50" s="15">
        <v>325948.71595007414</v>
      </c>
      <c r="DK50" s="15">
        <v>420755.99999999994</v>
      </c>
      <c r="DL50" s="18">
        <v>9.2638013480497008E-2</v>
      </c>
      <c r="DM50" s="15">
        <v>284837.65621132893</v>
      </c>
      <c r="DN50" s="15">
        <v>230814.99282651342</v>
      </c>
      <c r="DO50" s="15">
        <v>36690.391048749909</v>
      </c>
      <c r="DP50" s="15">
        <v>3659</v>
      </c>
      <c r="DQ50" s="15">
        <v>9178.0500000000011</v>
      </c>
      <c r="DR50" s="15">
        <v>4495.2223360655735</v>
      </c>
      <c r="DS50" s="15">
        <v>293414.65621132893</v>
      </c>
      <c r="DT50" s="18">
        <f t="shared" si="4"/>
        <v>0.20181552785466814</v>
      </c>
      <c r="DU50" s="18">
        <f t="shared" si="5"/>
        <v>0.19134764509214758</v>
      </c>
      <c r="DV50" s="18">
        <f t="shared" si="6"/>
        <v>4.9664148195308365E-2</v>
      </c>
      <c r="DW50" s="18">
        <f t="shared" si="7"/>
        <v>-4.3134852970505497E-2</v>
      </c>
      <c r="DX50" s="18">
        <f t="shared" si="8"/>
        <v>8.7236238446020048E-2</v>
      </c>
      <c r="DY50" s="18">
        <f t="shared" si="9"/>
        <v>0.30481649257307697</v>
      </c>
      <c r="DZ50" s="18">
        <f t="shared" si="10"/>
        <v>-7.9998466838292814E-2</v>
      </c>
      <c r="EA50" s="18">
        <f t="shared" si="11"/>
        <v>0.18367893947753364</v>
      </c>
      <c r="EB50" s="18">
        <f t="shared" si="12"/>
        <v>0.10457432817004353</v>
      </c>
      <c r="EC50" s="18">
        <f t="shared" si="13"/>
        <v>0.66780168636139159</v>
      </c>
      <c r="ED50" s="18">
        <f t="shared" si="14"/>
        <v>9.8822891709953689E-2</v>
      </c>
      <c r="EE50" s="18">
        <f t="shared" si="15"/>
        <v>4.4398926609163315E-2</v>
      </c>
      <c r="EF50" s="18">
        <f t="shared" si="16"/>
        <v>1.5778468365596415E-2</v>
      </c>
      <c r="EG50" s="18">
        <f t="shared" si="17"/>
        <v>0.10985874800658839</v>
      </c>
      <c r="EH50" s="18">
        <f t="shared" si="18"/>
        <v>2.2878041973747206E-2</v>
      </c>
      <c r="EI50" s="18">
        <f t="shared" si="19"/>
        <v>3.9426225013797445E-2</v>
      </c>
      <c r="EJ50" s="18">
        <f t="shared" si="20"/>
        <v>1.8373780678418307E-2</v>
      </c>
      <c r="EK50" s="18">
        <f t="shared" si="21"/>
        <v>-1.4713991006664193E-2</v>
      </c>
      <c r="EL50" s="18">
        <f t="shared" si="22"/>
        <v>-1.1804941581344061E-2</v>
      </c>
      <c r="EM50" s="6">
        <v>6.8152952804546576</v>
      </c>
      <c r="EN50" s="6">
        <v>7.1841166936790923</v>
      </c>
      <c r="EO50" s="6">
        <v>7.9656297683462967</v>
      </c>
      <c r="EP50" s="6">
        <v>6.7962103149705104</v>
      </c>
      <c r="EQ50" s="14">
        <v>108710.2</v>
      </c>
      <c r="ER50" s="14"/>
      <c r="ES50" s="15">
        <v>174141</v>
      </c>
      <c r="ET50" s="15">
        <v>67546.014388339216</v>
      </c>
      <c r="EU50" s="15">
        <v>1</v>
      </c>
      <c r="EX50" s="16"/>
      <c r="EY50" s="16"/>
      <c r="FA50" s="17"/>
      <c r="FB50" s="17"/>
      <c r="FC50" s="17"/>
      <c r="GJ50" s="6">
        <v>0.22551807656516923</v>
      </c>
    </row>
    <row r="51" spans="1:192" x14ac:dyDescent="0.2">
      <c r="A51" s="12">
        <v>1959</v>
      </c>
      <c r="B51" s="13"/>
      <c r="C51" s="15">
        <f t="shared" si="0"/>
        <v>1499056.5087197626</v>
      </c>
      <c r="D51" s="15">
        <v>330996.84786118614</v>
      </c>
      <c r="E51" s="15">
        <v>25925.392280171818</v>
      </c>
      <c r="F51" s="15">
        <v>245022.3752215252</v>
      </c>
      <c r="G51" s="15">
        <v>1760.4999999999995</v>
      </c>
      <c r="H51" s="15">
        <v>13522.000000000015</v>
      </c>
      <c r="I51" s="15">
        <v>264751.49999999994</v>
      </c>
      <c r="L51" s="15">
        <v>0</v>
      </c>
      <c r="M51" s="15">
        <v>123189</v>
      </c>
      <c r="N51" s="15">
        <v>-123638</v>
      </c>
      <c r="O51" s="15">
        <v>-27343.5</v>
      </c>
      <c r="P51" s="15">
        <v>451043.5</v>
      </c>
      <c r="Q51" s="15">
        <v>0</v>
      </c>
      <c r="R51" s="15">
        <v>160235.5</v>
      </c>
      <c r="S51" s="15">
        <v>0.11259365121961112</v>
      </c>
      <c r="T51" s="15">
        <v>-65659.500000000015</v>
      </c>
      <c r="U51" s="15">
        <v>71907.393356879489</v>
      </c>
      <c r="V51" s="15">
        <v>1307.6730157254217</v>
      </c>
      <c r="W51" s="15">
        <v>841.94056712607994</v>
      </c>
      <c r="X51" s="15">
        <v>173.12547343237551</v>
      </c>
      <c r="Y51" s="15">
        <v>187.07925737264986</v>
      </c>
      <c r="Z51" s="15">
        <v>187.07925737264986</v>
      </c>
      <c r="AA51" s="15">
        <v>463734.41224682721</v>
      </c>
      <c r="AB51" s="15">
        <v>22816</v>
      </c>
      <c r="AC51" s="15">
        <v>12931.249999999996</v>
      </c>
      <c r="AD51" s="15">
        <v>6238.8879507543925</v>
      </c>
      <c r="AE51" s="15">
        <v>-246.43432711958732</v>
      </c>
      <c r="AF51" s="15">
        <v>6708.9999999999991</v>
      </c>
      <c r="AG51" s="15">
        <v>8102.9999999999991</v>
      </c>
      <c r="AH51" s="15">
        <v>119377.11587046205</v>
      </c>
      <c r="AI51" s="15">
        <v>28134.000000000004</v>
      </c>
      <c r="AJ51" s="15">
        <v>20643.855962660444</v>
      </c>
      <c r="AK51" s="15">
        <v>7490.1440373395571</v>
      </c>
      <c r="AL51" s="15">
        <f t="shared" si="1"/>
        <v>57006.078889009172</v>
      </c>
      <c r="AM51" s="15">
        <v>57006.078889009172</v>
      </c>
      <c r="AN51" s="15">
        <v>0</v>
      </c>
      <c r="AO51" s="15">
        <v>15132.730179066726</v>
      </c>
      <c r="AP51" s="15">
        <v>16426.389927738219</v>
      </c>
      <c r="AQ51" s="15"/>
      <c r="AR51" s="15"/>
      <c r="AS51" s="15">
        <v>9115.4632510131232</v>
      </c>
      <c r="AT51" s="15">
        <v>3107.2053372163291</v>
      </c>
      <c r="AU51" s="15">
        <f t="shared" si="2"/>
        <v>6008.2579137967941</v>
      </c>
      <c r="AV51" s="15">
        <v>-6995</v>
      </c>
      <c r="AW51" s="15">
        <v>-5435</v>
      </c>
      <c r="AX51" s="15">
        <v>344357.29637636518</v>
      </c>
      <c r="AY51" s="15">
        <v>285829</v>
      </c>
      <c r="AZ51" s="15">
        <v>38793.749999999985</v>
      </c>
      <c r="BA51" s="15"/>
      <c r="BB51" s="15"/>
      <c r="BC51" s="15">
        <v>20546.112049245607</v>
      </c>
      <c r="BD51" s="15">
        <v>-811.56567288041276</v>
      </c>
      <c r="BE51" s="15">
        <f t="shared" si="3"/>
        <v>26785</v>
      </c>
      <c r="BF51" s="15">
        <v>259842.00000000003</v>
      </c>
      <c r="BG51" s="15">
        <v>25986.999999999967</v>
      </c>
      <c r="BH51" s="15">
        <v>8129.4317343173434</v>
      </c>
      <c r="BI51" s="15">
        <v>899.56826568265683</v>
      </c>
      <c r="BJ51" s="15">
        <v>0</v>
      </c>
      <c r="BK51" s="15">
        <v>2745</v>
      </c>
      <c r="BL51" s="15">
        <v>531.21771217712183</v>
      </c>
      <c r="BM51" s="15">
        <v>58.782287822878217</v>
      </c>
      <c r="BN51" s="15">
        <v>0</v>
      </c>
      <c r="BO51" s="15">
        <v>449533.10263192491</v>
      </c>
      <c r="BP51" s="15">
        <v>26153.47368421053</v>
      </c>
      <c r="BQ51" s="15">
        <v>3606.8359306917605</v>
      </c>
      <c r="BR51" s="15">
        <v>12136.000000000002</v>
      </c>
      <c r="BS51" s="15">
        <v>3423</v>
      </c>
      <c r="BT51" s="15">
        <v>11245.000000000002</v>
      </c>
      <c r="BU51" s="15">
        <v>2853</v>
      </c>
      <c r="BV51" s="15">
        <v>1921</v>
      </c>
      <c r="BW51" s="15">
        <v>0</v>
      </c>
      <c r="BX51" s="15">
        <v>210.99999999999946</v>
      </c>
      <c r="BY51" s="15">
        <v>4492</v>
      </c>
      <c r="BZ51" s="15">
        <v>3614.9999999999991</v>
      </c>
      <c r="CA51" s="15">
        <v>934</v>
      </c>
      <c r="CB51" s="15">
        <v>548.99999999999989</v>
      </c>
      <c r="CC51" s="15">
        <v>0</v>
      </c>
      <c r="CD51" s="15">
        <v>0</v>
      </c>
      <c r="CE51" s="15">
        <v>0</v>
      </c>
      <c r="CF51" s="15">
        <v>775</v>
      </c>
      <c r="CG51" s="15">
        <v>775</v>
      </c>
      <c r="CH51" s="15">
        <v>82594</v>
      </c>
      <c r="CI51" s="15">
        <v>14484</v>
      </c>
      <c r="CJ51" s="15">
        <v>1401.5877531727642</v>
      </c>
      <c r="CK51" s="15">
        <v>6361.9999999999982</v>
      </c>
      <c r="CL51" s="15">
        <v>122340</v>
      </c>
      <c r="CM51" s="15">
        <v>91476</v>
      </c>
      <c r="CN51" s="15">
        <v>15771.000000000011</v>
      </c>
      <c r="CO51" s="15">
        <v>-1734</v>
      </c>
      <c r="CP51" s="15">
        <v>12328.473684210529</v>
      </c>
      <c r="CQ51" s="15">
        <v>7854</v>
      </c>
      <c r="CR51" s="15">
        <v>13789.473684210529</v>
      </c>
      <c r="CS51" s="15">
        <v>13100.000000000002</v>
      </c>
      <c r="CT51" s="15">
        <v>689.47368421052715</v>
      </c>
      <c r="CU51" s="15">
        <v>3050</v>
      </c>
      <c r="CV51" s="15">
        <v>11309.439088391393</v>
      </c>
      <c r="CW51" s="15">
        <v>38466</v>
      </c>
      <c r="CX51" s="15">
        <v>3823</v>
      </c>
      <c r="CY51" s="15">
        <v>0</v>
      </c>
      <c r="CZ51" s="15">
        <v>1805</v>
      </c>
      <c r="DA51" s="19">
        <v>0</v>
      </c>
      <c r="DB51" s="19">
        <v>0</v>
      </c>
      <c r="DC51" s="19">
        <v>8.2304241998880756E-2</v>
      </c>
      <c r="DD51" s="19">
        <v>9.7209441009526665E-2</v>
      </c>
      <c r="DE51" s="19">
        <v>0.2808760340526697</v>
      </c>
      <c r="DF51" s="19">
        <v>0.29457382128132314</v>
      </c>
      <c r="DG51" s="19">
        <v>0.24503646165759974</v>
      </c>
      <c r="DH51" s="15">
        <v>1468.9999999999993</v>
      </c>
      <c r="DI51" s="15">
        <v>432091.10263192491</v>
      </c>
      <c r="DJ51" s="15">
        <v>349497.10263192491</v>
      </c>
      <c r="DK51" s="15">
        <v>458773.99999999994</v>
      </c>
      <c r="DL51" s="18">
        <v>9.1460065304485444E-2</v>
      </c>
      <c r="DM51" s="15">
        <v>306744.52996564389</v>
      </c>
      <c r="DN51" s="15">
        <v>250619.31468641449</v>
      </c>
      <c r="DO51" s="15">
        <v>37392.642738245784</v>
      </c>
      <c r="DP51" s="15">
        <v>4395</v>
      </c>
      <c r="DQ51" s="15">
        <v>9823.8000000000011</v>
      </c>
      <c r="DR51" s="15">
        <v>4513.7725409836066</v>
      </c>
      <c r="DS51" s="15">
        <v>319177.52996564389</v>
      </c>
      <c r="DT51" s="18">
        <f t="shared" si="4"/>
        <v>0.22080344932684826</v>
      </c>
      <c r="DU51" s="18">
        <f t="shared" si="5"/>
        <v>0.19094027865977239</v>
      </c>
      <c r="DV51" s="18">
        <f t="shared" si="6"/>
        <v>4.796843410412225E-2</v>
      </c>
      <c r="DW51" s="18">
        <f t="shared" si="7"/>
        <v>-4.3800550291513106E-2</v>
      </c>
      <c r="DX51" s="18">
        <f t="shared" si="8"/>
        <v>8.2177689288849401E-2</v>
      </c>
      <c r="DY51" s="18">
        <f t="shared" si="9"/>
        <v>0.30088492153321433</v>
      </c>
      <c r="DZ51" s="18">
        <f t="shared" si="10"/>
        <v>-8.2477211019610197E-2</v>
      </c>
      <c r="EA51" s="18">
        <f t="shared" si="11"/>
        <v>0.17661208797666031</v>
      </c>
      <c r="EB51" s="18">
        <f t="shared" si="12"/>
        <v>0.10689090042165637</v>
      </c>
      <c r="EC51" s="18">
        <f t="shared" si="13"/>
        <v>0.66246074841558034</v>
      </c>
      <c r="ED51" s="18">
        <f t="shared" si="14"/>
        <v>8.991157880707315E-2</v>
      </c>
      <c r="EE51" s="18">
        <f t="shared" si="15"/>
        <v>4.499787686891682E-2</v>
      </c>
      <c r="EF51" s="18">
        <f t="shared" si="16"/>
        <v>1.6326435319655337E-2</v>
      </c>
      <c r="EG51" s="18">
        <f t="shared" si="17"/>
        <v>0.12425743152185864</v>
      </c>
      <c r="EH51" s="18">
        <f t="shared" si="18"/>
        <v>2.2172830047560439E-2</v>
      </c>
      <c r="EI51" s="18">
        <f t="shared" si="19"/>
        <v>3.5804971353516589E-2</v>
      </c>
      <c r="EJ51" s="18">
        <f t="shared" si="20"/>
        <v>1.9869180143192781E-2</v>
      </c>
      <c r="EK51" s="18">
        <f t="shared" si="21"/>
        <v>-1.5247158731750275E-2</v>
      </c>
      <c r="EL51" s="18">
        <f t="shared" si="22"/>
        <v>-1.1846791666485024E-2</v>
      </c>
      <c r="EM51" s="6">
        <v>6.7263748323375188</v>
      </c>
      <c r="EN51" s="6">
        <v>7.0912523197030772</v>
      </c>
      <c r="EO51" s="6">
        <v>7.9108831720002746</v>
      </c>
      <c r="EP51" s="6">
        <v>6.6962166172106832</v>
      </c>
      <c r="EQ51" s="14">
        <v>110222.8</v>
      </c>
      <c r="ER51" s="14"/>
      <c r="ES51" s="15">
        <v>177130</v>
      </c>
      <c r="ET51" s="15">
        <v>68143.847453790891</v>
      </c>
      <c r="EU51" s="15">
        <v>1</v>
      </c>
      <c r="EX51" s="16"/>
      <c r="EY51" s="16"/>
      <c r="FA51" s="17"/>
      <c r="FB51" s="17"/>
      <c r="FC51" s="17"/>
      <c r="GJ51" s="6">
        <v>0.19751747565946037</v>
      </c>
    </row>
    <row r="52" spans="1:192" x14ac:dyDescent="0.2">
      <c r="A52" s="12">
        <v>1960</v>
      </c>
      <c r="B52" s="13">
        <v>0.88857180297316585</v>
      </c>
      <c r="C52" s="15">
        <f t="shared" si="0"/>
        <v>1559673.9331851783</v>
      </c>
      <c r="D52" s="15">
        <v>346525.30914828932</v>
      </c>
      <c r="E52" s="15">
        <v>29052.901473848029</v>
      </c>
      <c r="F52" s="15">
        <v>260888.69995318027</v>
      </c>
      <c r="G52" s="15">
        <v>2085.4999999999995</v>
      </c>
      <c r="H52" s="15">
        <v>14067.499999999984</v>
      </c>
      <c r="I52" s="15">
        <v>265471.5</v>
      </c>
      <c r="L52" s="15">
        <v>0</v>
      </c>
      <c r="M52" s="15">
        <v>128112.49999999999</v>
      </c>
      <c r="N52" s="15">
        <v>-135738.5</v>
      </c>
      <c r="O52" s="15">
        <v>-29815.999999999996</v>
      </c>
      <c r="P52" s="15">
        <v>475272</v>
      </c>
      <c r="Q52" s="15">
        <v>0</v>
      </c>
      <c r="R52" s="15">
        <v>173019</v>
      </c>
      <c r="S52" s="15">
        <v>0.12186522867430745</v>
      </c>
      <c r="T52" s="15">
        <v>-72840</v>
      </c>
      <c r="U52" s="15">
        <v>73757.522609860622</v>
      </c>
      <c r="V52" s="15">
        <v>1051.45</v>
      </c>
      <c r="W52" s="15">
        <v>850.91040762711771</v>
      </c>
      <c r="X52" s="15">
        <v>189.82747068914628</v>
      </c>
      <c r="Y52" s="15">
        <v>186.26398633492857</v>
      </c>
      <c r="Z52" s="15">
        <v>186.26398633492857</v>
      </c>
      <c r="AA52" s="15">
        <v>484364.66885080823</v>
      </c>
      <c r="AB52" s="15">
        <v>21885</v>
      </c>
      <c r="AC52" s="15">
        <v>14042.63812661434</v>
      </c>
      <c r="AD52" s="15">
        <v>6625.8013192168473</v>
      </c>
      <c r="AE52" s="15">
        <v>-263.87157046922812</v>
      </c>
      <c r="AF52" s="15">
        <v>7439</v>
      </c>
      <c r="AG52" s="15">
        <v>8799</v>
      </c>
      <c r="AH52" s="15">
        <v>124026.2367261702</v>
      </c>
      <c r="AI52" s="15">
        <v>30641</v>
      </c>
      <c r="AJ52" s="15">
        <v>22805.76799413843</v>
      </c>
      <c r="AK52" s="15">
        <v>7835.2320058615687</v>
      </c>
      <c r="AL52" s="15">
        <f t="shared" si="1"/>
        <v>56286.36089163927</v>
      </c>
      <c r="AM52" s="15">
        <v>56286.36089163927</v>
      </c>
      <c r="AN52" s="15">
        <v>0</v>
      </c>
      <c r="AO52" s="15">
        <v>16847.897783556804</v>
      </c>
      <c r="AP52" s="15">
        <v>17732.340933969615</v>
      </c>
      <c r="AQ52" s="15">
        <v>7839.3418655230771</v>
      </c>
      <c r="AR52" s="15">
        <f>AP52-AQ52</f>
        <v>9892.9990684465374</v>
      </c>
      <c r="AS52" s="15">
        <v>10163.707368256875</v>
      </c>
      <c r="AT52" s="15">
        <v>3424.8520615051093</v>
      </c>
      <c r="AU52" s="15">
        <f t="shared" si="2"/>
        <v>6738.855306751766</v>
      </c>
      <c r="AV52" s="15">
        <v>-7789</v>
      </c>
      <c r="AW52" s="15">
        <v>-6218</v>
      </c>
      <c r="AX52" s="15">
        <v>360338.43212463806</v>
      </c>
      <c r="AY52" s="15">
        <v>301283</v>
      </c>
      <c r="AZ52" s="15">
        <v>37787.361873385649</v>
      </c>
      <c r="BA52" s="15">
        <v>8687.0887609204001</v>
      </c>
      <c r="BB52" s="15">
        <f>AZ52-BA52</f>
        <v>29100.273112465249</v>
      </c>
      <c r="BC52" s="15">
        <v>22150.198680783153</v>
      </c>
      <c r="BD52" s="15">
        <v>-882.128429530772</v>
      </c>
      <c r="BE52" s="15">
        <f t="shared" si="3"/>
        <v>28776</v>
      </c>
      <c r="BF52" s="15">
        <v>272855</v>
      </c>
      <c r="BG52" s="15">
        <v>28427.999999999996</v>
      </c>
      <c r="BH52" s="15">
        <v>10224.616874368476</v>
      </c>
      <c r="BI52" s="15">
        <v>950.38312563152567</v>
      </c>
      <c r="BJ52" s="15">
        <v>0</v>
      </c>
      <c r="BK52" s="15">
        <v>3011</v>
      </c>
      <c r="BL52" s="15">
        <v>639.55321657123613</v>
      </c>
      <c r="BM52" s="15">
        <v>59.446783428763879</v>
      </c>
      <c r="BN52" s="15">
        <v>0</v>
      </c>
      <c r="BO52" s="15">
        <v>467901.9489865044</v>
      </c>
      <c r="BP52" s="15">
        <v>29306.052631578947</v>
      </c>
      <c r="BQ52" s="15">
        <v>4184.667232724908</v>
      </c>
      <c r="BR52" s="15">
        <v>13242.999999999998</v>
      </c>
      <c r="BS52" s="15">
        <v>3785</v>
      </c>
      <c r="BT52" s="15">
        <v>12331.999999999998</v>
      </c>
      <c r="BU52" s="15">
        <v>3079</v>
      </c>
      <c r="BV52" s="15">
        <v>1947</v>
      </c>
      <c r="BW52" s="15">
        <v>0</v>
      </c>
      <c r="BX52" s="15">
        <v>485.00000000000153</v>
      </c>
      <c r="BY52" s="15">
        <v>4488</v>
      </c>
      <c r="BZ52" s="15">
        <v>3986.0000000000018</v>
      </c>
      <c r="CA52" s="15">
        <v>991</v>
      </c>
      <c r="CB52" s="15">
        <v>563</v>
      </c>
      <c r="CC52" s="15">
        <v>0</v>
      </c>
      <c r="CD52" s="15">
        <v>0</v>
      </c>
      <c r="CE52" s="15">
        <v>0</v>
      </c>
      <c r="CF52" s="15">
        <v>872</v>
      </c>
      <c r="CG52" s="15">
        <v>872</v>
      </c>
      <c r="CH52" s="15">
        <v>84517</v>
      </c>
      <c r="CI52" s="15">
        <v>15902</v>
      </c>
      <c r="CJ52" s="15">
        <v>1242.3311491917702</v>
      </c>
      <c r="CK52" s="15">
        <v>6705.9999999999991</v>
      </c>
      <c r="CL52" s="15">
        <v>131653.00000000003</v>
      </c>
      <c r="CM52" s="15">
        <v>93863</v>
      </c>
      <c r="CN52" s="15">
        <v>21315.999999999993</v>
      </c>
      <c r="CO52" s="15">
        <v>-525.99999999999977</v>
      </c>
      <c r="CP52" s="15">
        <v>12804.052631578948</v>
      </c>
      <c r="CQ52" s="15">
        <v>9250</v>
      </c>
      <c r="CR52" s="15">
        <v>14421.052631578948</v>
      </c>
      <c r="CS52" s="15">
        <v>13700.000000000002</v>
      </c>
      <c r="CT52" s="15">
        <v>721.05263157894808</v>
      </c>
      <c r="CU52" s="15">
        <v>3391</v>
      </c>
      <c r="CV52" s="15">
        <v>13492.356806383985</v>
      </c>
      <c r="CW52" s="15">
        <v>41838</v>
      </c>
      <c r="CX52" s="15">
        <v>4230</v>
      </c>
      <c r="CY52" s="15">
        <v>0</v>
      </c>
      <c r="CZ52" s="15">
        <v>2242</v>
      </c>
      <c r="DA52" s="19">
        <v>0</v>
      </c>
      <c r="DB52" s="19">
        <v>0</v>
      </c>
      <c r="DC52" s="19">
        <v>9.3945820759500531E-2</v>
      </c>
      <c r="DD52" s="19">
        <v>9.8379299121422292E-2</v>
      </c>
      <c r="DE52" s="19">
        <v>0.28350756189754123</v>
      </c>
      <c r="DF52" s="19">
        <v>0.2936164057269014</v>
      </c>
      <c r="DG52" s="19">
        <v>0.23055091249463455</v>
      </c>
      <c r="DH52" s="15">
        <v>1559.000000000002</v>
      </c>
      <c r="DI52" s="15">
        <v>446142.94898650434</v>
      </c>
      <c r="DJ52" s="15">
        <v>361625.94898650434</v>
      </c>
      <c r="DK52" s="15">
        <v>478901</v>
      </c>
      <c r="DL52" s="18">
        <v>9.6007717702480067E-2</v>
      </c>
      <c r="DM52" s="15">
        <v>318030.13520679035</v>
      </c>
      <c r="DN52" s="15">
        <v>261684.59056203716</v>
      </c>
      <c r="DO52" s="15">
        <v>37257.044644753172</v>
      </c>
      <c r="DP52" s="15">
        <v>5057</v>
      </c>
      <c r="DQ52" s="15">
        <v>10006.499999999998</v>
      </c>
      <c r="DR52" s="15">
        <v>4025.0000000000005</v>
      </c>
      <c r="DS52" s="15">
        <v>328547.13520679035</v>
      </c>
      <c r="DT52" s="18">
        <f t="shared" si="4"/>
        <v>0.22217804745932543</v>
      </c>
      <c r="DU52" s="18">
        <f t="shared" si="5"/>
        <v>0.19625550886903617</v>
      </c>
      <c r="DV52" s="18">
        <f t="shared" si="6"/>
        <v>4.7290347706993106E-2</v>
      </c>
      <c r="DW52" s="18">
        <f t="shared" si="7"/>
        <v>-4.6702069227537564E-2</v>
      </c>
      <c r="DX52" s="18">
        <f t="shared" si="8"/>
        <v>8.2140566226151915E-2</v>
      </c>
      <c r="DY52" s="18">
        <f t="shared" si="9"/>
        <v>0.30472523127279288</v>
      </c>
      <c r="DZ52" s="18">
        <f t="shared" si="10"/>
        <v>-8.7030049750715377E-2</v>
      </c>
      <c r="EA52" s="18">
        <f t="shared" si="11"/>
        <v>0.17020961519684569</v>
      </c>
      <c r="EB52" s="18">
        <f t="shared" si="12"/>
        <v>0.11093280224710766</v>
      </c>
      <c r="EC52" s="18">
        <f t="shared" si="13"/>
        <v>0.67021094474084486</v>
      </c>
      <c r="ED52" s="18">
        <f t="shared" si="14"/>
        <v>8.4058853305450293E-2</v>
      </c>
      <c r="EE52" s="18">
        <f t="shared" si="15"/>
        <v>4.7621049014594727E-2</v>
      </c>
      <c r="EF52" s="18">
        <f t="shared" si="16"/>
        <v>1.6360859563587397E-2</v>
      </c>
      <c r="EG52" s="18">
        <f t="shared" si="17"/>
        <v>0.11753235197178387</v>
      </c>
      <c r="EH52" s="18">
        <f t="shared" si="18"/>
        <v>2.3771570601749784E-2</v>
      </c>
      <c r="EI52" s="18">
        <f t="shared" si="19"/>
        <v>3.7027153699761776E-2</v>
      </c>
      <c r="EJ52" s="18">
        <f t="shared" si="20"/>
        <v>2.1222982136719019E-2</v>
      </c>
      <c r="EK52" s="18">
        <f t="shared" si="21"/>
        <v>-1.6264321853577252E-2</v>
      </c>
      <c r="EL52" s="18">
        <f t="shared" si="22"/>
        <v>-1.2983894374829035E-2</v>
      </c>
      <c r="EM52" s="6">
        <v>6.6357512330085395</v>
      </c>
      <c r="EN52" s="6">
        <v>6.9875149757235642</v>
      </c>
      <c r="EO52" s="6">
        <v>7.7772533886894601</v>
      </c>
      <c r="EP52" s="6">
        <v>6.5882853841007245</v>
      </c>
      <c r="EQ52" s="14">
        <v>111313.60000000001</v>
      </c>
      <c r="ER52" s="14">
        <v>16675.030999999999</v>
      </c>
      <c r="ES52" s="15">
        <v>180760</v>
      </c>
      <c r="ET52" s="15">
        <v>68681</v>
      </c>
      <c r="EU52" s="15">
        <v>1</v>
      </c>
      <c r="EV52" s="6">
        <v>4800</v>
      </c>
      <c r="EW52" s="6">
        <v>0.06</v>
      </c>
      <c r="EX52" s="16">
        <v>5.5E-2</v>
      </c>
      <c r="EY52" s="16">
        <f t="shared" ref="EY52:EY91" si="23">EW52-EX52</f>
        <v>4.9999999999999975E-3</v>
      </c>
      <c r="EZ52" s="6">
        <v>0</v>
      </c>
      <c r="FA52" s="17"/>
      <c r="FB52" s="17"/>
      <c r="FC52" s="17"/>
      <c r="GJ52" s="6">
        <v>0.21225353051268503</v>
      </c>
    </row>
    <row r="53" spans="1:192" x14ac:dyDescent="0.2">
      <c r="A53" s="12">
        <v>1961</v>
      </c>
      <c r="B53" s="13">
        <v>0.87859131328958984</v>
      </c>
      <c r="C53" s="15">
        <f t="shared" si="0"/>
        <v>1654425.829446862</v>
      </c>
      <c r="D53" s="15">
        <v>385264.65411174</v>
      </c>
      <c r="E53" s="15">
        <v>31080.815430755276</v>
      </c>
      <c r="F53" s="15">
        <v>278846.41070320201</v>
      </c>
      <c r="G53" s="15">
        <v>2421.5000000000009</v>
      </c>
      <c r="H53" s="15">
        <v>14649.500000000011</v>
      </c>
      <c r="I53" s="15">
        <v>269908</v>
      </c>
      <c r="L53" s="15">
        <v>0</v>
      </c>
      <c r="M53" s="15">
        <v>137257.5</v>
      </c>
      <c r="N53" s="15">
        <v>-147702.5</v>
      </c>
      <c r="O53" s="15">
        <v>-32706.000000000004</v>
      </c>
      <c r="P53" s="15">
        <v>498975.5</v>
      </c>
      <c r="Q53" s="15">
        <v>0</v>
      </c>
      <c r="R53" s="15">
        <v>187447.5</v>
      </c>
      <c r="S53" s="15">
        <v>0.14038864215313621</v>
      </c>
      <c r="T53" s="15">
        <v>-78144.5</v>
      </c>
      <c r="U53" s="15">
        <v>74421.449201164767</v>
      </c>
      <c r="V53" s="15">
        <v>1561.5888336419071</v>
      </c>
      <c r="W53" s="15">
        <v>916.46591645871399</v>
      </c>
      <c r="X53" s="15">
        <v>207.38269393731278</v>
      </c>
      <c r="Y53" s="15">
        <v>183.96374833542276</v>
      </c>
      <c r="Z53" s="15">
        <v>183.96374833542276</v>
      </c>
      <c r="AA53" s="15">
        <v>501021.86794296379</v>
      </c>
      <c r="AB53" s="15">
        <v>22203</v>
      </c>
      <c r="AC53" s="15">
        <v>14652.915701609072</v>
      </c>
      <c r="AD53" s="15">
        <v>6886.4166370841131</v>
      </c>
      <c r="AE53" s="15">
        <v>-466.56943776785999</v>
      </c>
      <c r="AF53" s="15">
        <v>8221.0000000000018</v>
      </c>
      <c r="AG53" s="15">
        <v>9358.9999999999982</v>
      </c>
      <c r="AH53" s="15">
        <v>129575.63084388911</v>
      </c>
      <c r="AI53" s="15">
        <v>33022</v>
      </c>
      <c r="AJ53" s="15">
        <v>24678.955284061125</v>
      </c>
      <c r="AK53" s="15">
        <v>8343.0447159388768</v>
      </c>
      <c r="AL53" s="15">
        <f t="shared" si="1"/>
        <v>57776.024301615886</v>
      </c>
      <c r="AM53" s="15">
        <v>57776.024301615886</v>
      </c>
      <c r="AN53" s="15">
        <v>0</v>
      </c>
      <c r="AO53" s="15">
        <v>17928.258598904173</v>
      </c>
      <c r="AP53" s="15">
        <v>18359.611051717555</v>
      </c>
      <c r="AQ53" s="15">
        <v>8072.7743859505572</v>
      </c>
      <c r="AR53" s="15">
        <f t="shared" ref="AR53:AR113" si="24">AP53-AQ53</f>
        <v>10286.836665766998</v>
      </c>
      <c r="AS53" s="15">
        <v>11142.889692335233</v>
      </c>
      <c r="AT53" s="15">
        <v>3946.3910101345632</v>
      </c>
      <c r="AU53" s="15">
        <f t="shared" si="2"/>
        <v>7196.4986822006704</v>
      </c>
      <c r="AV53" s="15">
        <v>-8585</v>
      </c>
      <c r="AW53" s="15">
        <v>-6488</v>
      </c>
      <c r="AX53" s="15">
        <v>371446.2370990747</v>
      </c>
      <c r="AY53" s="15">
        <v>310422</v>
      </c>
      <c r="AZ53" s="15">
        <v>39732.084298390932</v>
      </c>
      <c r="BA53" s="15">
        <v>9175.1553929048896</v>
      </c>
      <c r="BB53" s="15">
        <f t="shared" ref="BB53:BB113" si="25">AZ53-BA53</f>
        <v>30556.928905486042</v>
      </c>
      <c r="BC53" s="15">
        <v>22839.583362915884</v>
      </c>
      <c r="BD53" s="15">
        <v>-1547.4305622321399</v>
      </c>
      <c r="BE53" s="15">
        <f t="shared" si="3"/>
        <v>29725.999999999996</v>
      </c>
      <c r="BF53" s="15">
        <v>280519</v>
      </c>
      <c r="BG53" s="15">
        <v>29903.000000000022</v>
      </c>
      <c r="BH53" s="15">
        <v>10351.833157510346</v>
      </c>
      <c r="BI53" s="15">
        <v>952.1668424896535</v>
      </c>
      <c r="BJ53" s="15">
        <v>0</v>
      </c>
      <c r="BK53" s="15">
        <v>3286</v>
      </c>
      <c r="BL53" s="15">
        <v>755.50799318347799</v>
      </c>
      <c r="BM53" s="15">
        <v>69.492006816521936</v>
      </c>
      <c r="BN53" s="15">
        <v>0</v>
      </c>
      <c r="BO53" s="15">
        <v>485798.49109149101</v>
      </c>
      <c r="BP53" s="15">
        <v>30572.89473684211</v>
      </c>
      <c r="BQ53" s="15">
        <v>4814.4821146306604</v>
      </c>
      <c r="BR53" s="15">
        <v>14716</v>
      </c>
      <c r="BS53" s="15">
        <v>5448.0000000000018</v>
      </c>
      <c r="BT53" s="15">
        <v>13903</v>
      </c>
      <c r="BU53" s="15">
        <v>4401</v>
      </c>
      <c r="BV53" s="15">
        <v>1906</v>
      </c>
      <c r="BW53" s="15">
        <v>7</v>
      </c>
      <c r="BX53" s="15">
        <v>523.00000000000023</v>
      </c>
      <c r="BY53" s="15">
        <v>4853</v>
      </c>
      <c r="BZ53" s="15">
        <v>4229</v>
      </c>
      <c r="CA53" s="15">
        <v>1146</v>
      </c>
      <c r="CB53" s="15">
        <v>647</v>
      </c>
      <c r="CC53" s="15">
        <v>0</v>
      </c>
      <c r="CD53" s="15">
        <v>0</v>
      </c>
      <c r="CE53" s="15">
        <v>0</v>
      </c>
      <c r="CF53" s="15">
        <v>1099.9999999999998</v>
      </c>
      <c r="CG53" s="15">
        <v>1099.9999999999998</v>
      </c>
      <c r="CH53" s="15">
        <v>89340</v>
      </c>
      <c r="CI53" s="15">
        <v>17329</v>
      </c>
      <c r="CJ53" s="15">
        <v>1474.1320570362118</v>
      </c>
      <c r="CK53" s="15">
        <v>6457.0000000000009</v>
      </c>
      <c r="CL53" s="15">
        <v>136274</v>
      </c>
      <c r="CM53" s="15">
        <v>99522</v>
      </c>
      <c r="CN53" s="15">
        <v>16554.999999999964</v>
      </c>
      <c r="CO53" s="15">
        <v>-2889.0000000000005</v>
      </c>
      <c r="CP53" s="15">
        <v>13297.894736842107</v>
      </c>
      <c r="CQ53" s="15">
        <v>9611</v>
      </c>
      <c r="CR53" s="15">
        <v>15157.894736842107</v>
      </c>
      <c r="CS53" s="15">
        <v>14400</v>
      </c>
      <c r="CT53" s="15">
        <v>757.894736842106</v>
      </c>
      <c r="CU53" s="15">
        <v>3766</v>
      </c>
      <c r="CV53" s="15">
        <v>11727.464688476786</v>
      </c>
      <c r="CW53" s="15">
        <v>42694</v>
      </c>
      <c r="CX53" s="15">
        <v>4556</v>
      </c>
      <c r="CY53" s="15">
        <v>0</v>
      </c>
      <c r="CZ53" s="15">
        <v>2509</v>
      </c>
      <c r="DA53" s="19">
        <v>0</v>
      </c>
      <c r="DB53" s="19">
        <v>0</v>
      </c>
      <c r="DC53" s="19">
        <v>0.1055873995201202</v>
      </c>
      <c r="DD53" s="19">
        <v>9.954915723331792E-2</v>
      </c>
      <c r="DE53" s="19">
        <v>0.28613908974241287</v>
      </c>
      <c r="DF53" s="19">
        <v>0.29265899017247965</v>
      </c>
      <c r="DG53" s="19">
        <v>0.2160653633316694</v>
      </c>
      <c r="DH53" s="15">
        <v>1591.0000000000016</v>
      </c>
      <c r="DI53" s="15">
        <v>466475.49109149113</v>
      </c>
      <c r="DJ53" s="15">
        <v>377135.49109149107</v>
      </c>
      <c r="DK53" s="15">
        <v>496039.00000000006</v>
      </c>
      <c r="DL53" s="18">
        <v>0.10370534634303684</v>
      </c>
      <c r="DM53" s="15">
        <v>331239.30191560392</v>
      </c>
      <c r="DN53" s="15">
        <v>271435.64057468122</v>
      </c>
      <c r="DO53" s="15">
        <v>39764.161340922699</v>
      </c>
      <c r="DP53" s="15">
        <v>5683</v>
      </c>
      <c r="DQ53" s="15">
        <v>10384.500000000002</v>
      </c>
      <c r="DR53" s="15">
        <v>3972</v>
      </c>
      <c r="DS53" s="15">
        <v>346390.30191560392</v>
      </c>
      <c r="DT53" s="18">
        <f t="shared" si="4"/>
        <v>0.23286910011586845</v>
      </c>
      <c r="DU53" s="18">
        <f t="shared" si="5"/>
        <v>0.19765058083219442</v>
      </c>
      <c r="DV53" s="18">
        <f t="shared" si="6"/>
        <v>4.4983249098599187E-2</v>
      </c>
      <c r="DW53" s="18">
        <f t="shared" si="7"/>
        <v>-4.7233607339246329E-2</v>
      </c>
      <c r="DX53" s="18">
        <f t="shared" si="8"/>
        <v>8.2963828028416634E-2</v>
      </c>
      <c r="DY53" s="18">
        <f t="shared" si="9"/>
        <v>0.30160040487691531</v>
      </c>
      <c r="DZ53" s="18">
        <f t="shared" si="10"/>
        <v>-8.9277196578454412E-2</v>
      </c>
      <c r="EA53" s="18">
        <f t="shared" si="11"/>
        <v>0.16314300417459066</v>
      </c>
      <c r="EB53" s="18">
        <f t="shared" si="12"/>
        <v>0.11330063679111615</v>
      </c>
      <c r="EC53" s="18">
        <f t="shared" si="13"/>
        <v>0.66662090943045504</v>
      </c>
      <c r="ED53" s="18">
        <f t="shared" si="14"/>
        <v>8.5323328142209207E-2</v>
      </c>
      <c r="EE53" s="18">
        <f t="shared" si="15"/>
        <v>4.975204627874244E-2</v>
      </c>
      <c r="EF53" s="18">
        <f t="shared" si="16"/>
        <v>1.6819332181418952E-2</v>
      </c>
      <c r="EG53" s="18">
        <f t="shared" si="17"/>
        <v>0.11647476166514302</v>
      </c>
      <c r="EH53" s="18">
        <f t="shared" si="18"/>
        <v>2.6097525912156871E-2</v>
      </c>
      <c r="EI53" s="18">
        <f t="shared" si="19"/>
        <v>3.7012434610418844E-2</v>
      </c>
      <c r="EJ53" s="18">
        <f t="shared" si="20"/>
        <v>2.246373711005633E-2</v>
      </c>
      <c r="EK53" s="18">
        <f t="shared" si="21"/>
        <v>-1.7307106900868681E-2</v>
      </c>
      <c r="EL53" s="18">
        <f t="shared" si="22"/>
        <v>-1.3079616723685031E-2</v>
      </c>
      <c r="EM53" s="6">
        <v>6.5658513360709394</v>
      </c>
      <c r="EN53" s="6">
        <v>6.9035011213555943</v>
      </c>
      <c r="EO53" s="6">
        <v>7.6992207459935811</v>
      </c>
      <c r="EP53" s="6">
        <v>6.5204671321935956</v>
      </c>
      <c r="EQ53" s="14">
        <v>112450.2</v>
      </c>
      <c r="ER53" s="14">
        <v>17089.21</v>
      </c>
      <c r="ES53" s="15">
        <v>183742</v>
      </c>
      <c r="ET53" s="15">
        <v>69997.277539357485</v>
      </c>
      <c r="EU53" s="15">
        <v>1.1499999999999999</v>
      </c>
      <c r="EV53" s="6">
        <v>4800</v>
      </c>
      <c r="EW53" s="6">
        <v>0.06</v>
      </c>
      <c r="EX53" s="16">
        <v>5.4946035867889299E-2</v>
      </c>
      <c r="EY53" s="16">
        <f t="shared" si="23"/>
        <v>5.0539641321106984E-3</v>
      </c>
      <c r="EZ53" s="6">
        <v>0</v>
      </c>
      <c r="FA53" s="17"/>
      <c r="FB53" s="17"/>
      <c r="FC53" s="17"/>
      <c r="GJ53" s="6">
        <v>0.21148087928720369</v>
      </c>
    </row>
    <row r="54" spans="1:192" x14ac:dyDescent="0.2">
      <c r="A54" s="12">
        <v>1962</v>
      </c>
      <c r="B54" s="13">
        <v>0.88011298451657105</v>
      </c>
      <c r="C54" s="15">
        <f t="shared" si="0"/>
        <v>1745635.3954632941</v>
      </c>
      <c r="D54" s="15">
        <v>417119.64653215831</v>
      </c>
      <c r="E54" s="15">
        <v>31609.325824929943</v>
      </c>
      <c r="F54" s="15">
        <v>302626.27597198024</v>
      </c>
      <c r="G54" s="15">
        <v>2753.1016853169044</v>
      </c>
      <c r="H54" s="15">
        <v>15255.500000000005</v>
      </c>
      <c r="I54" s="15">
        <v>277912.5</v>
      </c>
      <c r="J54" s="15">
        <v>199718.25139550606</v>
      </c>
      <c r="K54" s="15">
        <v>78194.248604493943</v>
      </c>
      <c r="L54" s="15">
        <v>0</v>
      </c>
      <c r="M54" s="15">
        <v>146401</v>
      </c>
      <c r="N54" s="15">
        <v>-161166.99999999997</v>
      </c>
      <c r="O54" s="15">
        <v>-36411.500000000007</v>
      </c>
      <c r="P54" s="15">
        <v>522107.99999999994</v>
      </c>
      <c r="Q54" s="15">
        <v>0</v>
      </c>
      <c r="R54" s="15">
        <v>200987.5</v>
      </c>
      <c r="S54" s="15">
        <v>0.14895102556574294</v>
      </c>
      <c r="T54" s="15">
        <v>-84204.000000000015</v>
      </c>
      <c r="U54" s="15">
        <v>74233.545448908873</v>
      </c>
      <c r="V54" s="15">
        <v>1350.6499999999999</v>
      </c>
      <c r="W54" s="15">
        <v>902.79360322228536</v>
      </c>
      <c r="X54" s="15">
        <v>206.8444386944814</v>
      </c>
      <c r="Y54" s="15">
        <v>166.69966056097365</v>
      </c>
      <c r="Z54" s="15">
        <v>166.69966056097365</v>
      </c>
      <c r="AA54" s="15">
        <v>539421.46703954344</v>
      </c>
      <c r="AB54" s="15">
        <v>23296</v>
      </c>
      <c r="AC54" s="15">
        <v>15197.37331890906</v>
      </c>
      <c r="AD54" s="15">
        <v>7617.5331976628277</v>
      </c>
      <c r="AE54" s="15">
        <v>-544.10951411877352</v>
      </c>
      <c r="AF54" s="15">
        <v>8922</v>
      </c>
      <c r="AG54" s="15">
        <v>10035.999999999998</v>
      </c>
      <c r="AH54" s="15">
        <v>143546.26404199665</v>
      </c>
      <c r="AI54" s="15">
        <v>35731</v>
      </c>
      <c r="AJ54" s="15">
        <v>26909.205490693428</v>
      </c>
      <c r="AK54" s="15">
        <v>8821.7945093065737</v>
      </c>
      <c r="AL54" s="15">
        <f t="shared" si="1"/>
        <v>65765.878465854548</v>
      </c>
      <c r="AM54" s="15">
        <v>65765.878465854548</v>
      </c>
      <c r="AN54" s="15">
        <v>0</v>
      </c>
      <c r="AO54" s="15">
        <v>19871.317667775518</v>
      </c>
      <c r="AP54" s="15">
        <v>19044.611137633405</v>
      </c>
      <c r="AQ54" s="15">
        <v>8391.6774118450994</v>
      </c>
      <c r="AR54" s="15">
        <f t="shared" si="24"/>
        <v>10652.933725788305</v>
      </c>
      <c r="AS54" s="15">
        <v>12690.033087189095</v>
      </c>
      <c r="AT54" s="15">
        <v>4720.1144124221437</v>
      </c>
      <c r="AU54" s="15">
        <f t="shared" si="2"/>
        <v>7969.918674766951</v>
      </c>
      <c r="AV54" s="15">
        <v>-9704</v>
      </c>
      <c r="AW54" s="15">
        <v>-6926</v>
      </c>
      <c r="AX54" s="15">
        <v>395875.20299754693</v>
      </c>
      <c r="AY54" s="15">
        <v>332202</v>
      </c>
      <c r="AZ54" s="15">
        <v>41197.626681090936</v>
      </c>
      <c r="BA54" s="15">
        <v>9645.3115141355229</v>
      </c>
      <c r="BB54" s="15">
        <f t="shared" si="25"/>
        <v>31552.315166955414</v>
      </c>
      <c r="BC54" s="15">
        <v>24204.466802337178</v>
      </c>
      <c r="BD54" s="15">
        <v>-1728.8904858812266</v>
      </c>
      <c r="BE54" s="15">
        <f t="shared" si="3"/>
        <v>31822.000000000007</v>
      </c>
      <c r="BF54" s="15">
        <v>299358</v>
      </c>
      <c r="BG54" s="15">
        <v>32843.999999999993</v>
      </c>
      <c r="BH54" s="15">
        <v>11327.454406714993</v>
      </c>
      <c r="BI54" s="15">
        <v>982.54559328500557</v>
      </c>
      <c r="BJ54" s="15">
        <v>0</v>
      </c>
      <c r="BK54" s="15">
        <v>4340</v>
      </c>
      <c r="BL54" s="15">
        <v>774.79420068676075</v>
      </c>
      <c r="BM54" s="15">
        <v>67.205799313239226</v>
      </c>
      <c r="BN54" s="15">
        <v>0</v>
      </c>
      <c r="BO54" s="15">
        <v>521677.86339711153</v>
      </c>
      <c r="BP54" s="15">
        <v>33281.473684210527</v>
      </c>
      <c r="BQ54" s="15">
        <v>5653.1299582213787</v>
      </c>
      <c r="BR54" s="15">
        <v>16719</v>
      </c>
      <c r="BS54" s="15">
        <v>4471.9999999999982</v>
      </c>
      <c r="BT54" s="15">
        <v>15686</v>
      </c>
      <c r="BU54" s="15">
        <v>3182</v>
      </c>
      <c r="BV54" s="15">
        <v>1931</v>
      </c>
      <c r="BW54" s="15">
        <v>14</v>
      </c>
      <c r="BX54" s="15">
        <v>549.99999999999966</v>
      </c>
      <c r="BY54" s="15">
        <v>4573</v>
      </c>
      <c r="BZ54" s="15">
        <v>4303.0000000000018</v>
      </c>
      <c r="CA54" s="15">
        <v>1288</v>
      </c>
      <c r="CB54" s="15">
        <v>520</v>
      </c>
      <c r="CC54" s="15">
        <v>0</v>
      </c>
      <c r="CD54" s="15">
        <v>0</v>
      </c>
      <c r="CE54" s="15">
        <v>0</v>
      </c>
      <c r="CF54" s="15">
        <v>1443</v>
      </c>
      <c r="CG54" s="15">
        <v>1443</v>
      </c>
      <c r="CH54" s="15">
        <v>97690</v>
      </c>
      <c r="CI54" s="15">
        <v>18567</v>
      </c>
      <c r="CJ54" s="15">
        <v>1476.5329604564931</v>
      </c>
      <c r="CK54" s="15">
        <v>6949.0000000000009</v>
      </c>
      <c r="CL54" s="15">
        <v>147386</v>
      </c>
      <c r="CM54" s="15">
        <v>108009</v>
      </c>
      <c r="CN54" s="15">
        <v>18281.000000000011</v>
      </c>
      <c r="CO54" s="15">
        <v>-1376.000000000003</v>
      </c>
      <c r="CP54" s="15">
        <v>13466.473684210527</v>
      </c>
      <c r="CQ54" s="15">
        <v>11182</v>
      </c>
      <c r="CR54" s="15">
        <v>15789.473684210527</v>
      </c>
      <c r="CS54" s="15">
        <v>15000</v>
      </c>
      <c r="CT54" s="15">
        <v>789.47368421052715</v>
      </c>
      <c r="CU54" s="15">
        <v>4212</v>
      </c>
      <c r="CV54" s="15">
        <v>14419.716713481756</v>
      </c>
      <c r="CW54" s="15">
        <v>46529</v>
      </c>
      <c r="CX54" s="15">
        <v>5026</v>
      </c>
      <c r="CY54" s="15">
        <v>0</v>
      </c>
      <c r="CZ54" s="15">
        <v>2638</v>
      </c>
      <c r="DA54" s="19">
        <v>0</v>
      </c>
      <c r="DB54" s="19">
        <v>0</v>
      </c>
      <c r="DC54" s="19">
        <v>0.11722897828074008</v>
      </c>
      <c r="DD54" s="19">
        <v>0.10071901534521355</v>
      </c>
      <c r="DE54" s="19">
        <v>0.28877061758728451</v>
      </c>
      <c r="DF54" s="19">
        <v>0.2917015746180579</v>
      </c>
      <c r="DG54" s="19">
        <v>0.20157981416870419</v>
      </c>
      <c r="DH54" s="15">
        <v>1624.9999999999991</v>
      </c>
      <c r="DI54" s="15">
        <v>502065.86339711159</v>
      </c>
      <c r="DJ54" s="15">
        <v>404375.86339711159</v>
      </c>
      <c r="DK54" s="15">
        <v>533949</v>
      </c>
      <c r="DL54" s="18">
        <v>0.10375897323527153</v>
      </c>
      <c r="DM54" s="15">
        <v>353004.52743343828</v>
      </c>
      <c r="DN54" s="15">
        <v>288754.9953718363</v>
      </c>
      <c r="DO54" s="15">
        <v>41611.044035210231</v>
      </c>
      <c r="DP54" s="15">
        <v>7165.352316212342</v>
      </c>
      <c r="DQ54" s="15">
        <v>11351.180415486264</v>
      </c>
      <c r="DR54" s="15">
        <v>4121.9552946932217</v>
      </c>
      <c r="DS54" s="15">
        <v>364330.52743343828</v>
      </c>
      <c r="DT54" s="18">
        <f t="shared" si="4"/>
        <v>0.23895003940468001</v>
      </c>
      <c r="DU54" s="18">
        <f t="shared" si="5"/>
        <v>0.20178566749830421</v>
      </c>
      <c r="DV54" s="18">
        <f t="shared" si="6"/>
        <v>4.2525229290052972E-2</v>
      </c>
      <c r="DW54" s="18">
        <f t="shared" si="7"/>
        <v>-4.8236877081455007E-2</v>
      </c>
      <c r="DX54" s="18">
        <f t="shared" si="8"/>
        <v>8.3866883302480794E-2</v>
      </c>
      <c r="DY54" s="18">
        <f t="shared" si="9"/>
        <v>0.29909338534089003</v>
      </c>
      <c r="DZ54" s="18">
        <f t="shared" si="10"/>
        <v>-9.232569436828246E-2</v>
      </c>
      <c r="EA54" s="18">
        <f t="shared" si="11"/>
        <v>0.15920420766115459</v>
      </c>
      <c r="EB54" s="18">
        <f t="shared" si="12"/>
        <v>0.11513715895217491</v>
      </c>
      <c r="EC54" s="18">
        <f t="shared" si="13"/>
        <v>0.66249016119131898</v>
      </c>
      <c r="ED54" s="18">
        <f t="shared" si="14"/>
        <v>8.2157910971805456E-2</v>
      </c>
      <c r="EE54" s="18">
        <f t="shared" si="15"/>
        <v>5.0396583738696821E-2</v>
      </c>
      <c r="EF54" s="18">
        <f t="shared" si="16"/>
        <v>1.6521792360893219E-2</v>
      </c>
      <c r="EG54" s="18">
        <f t="shared" si="17"/>
        <v>0.12316883909484716</v>
      </c>
      <c r="EH54" s="18">
        <f t="shared" si="18"/>
        <v>2.6966715226045955E-2</v>
      </c>
      <c r="EI54" s="18">
        <f t="shared" si="19"/>
        <v>3.5667472244790055E-2</v>
      </c>
      <c r="EJ54" s="18">
        <f t="shared" si="20"/>
        <v>2.3766376727344923E-2</v>
      </c>
      <c r="EK54" s="18">
        <f t="shared" si="21"/>
        <v>-1.8174020365240875E-2</v>
      </c>
      <c r="EL54" s="18">
        <f t="shared" si="22"/>
        <v>-1.2971276282940879E-2</v>
      </c>
      <c r="EM54" s="6">
        <v>6.4867121354656634</v>
      </c>
      <c r="EN54" s="6">
        <v>6.8139334686097266</v>
      </c>
      <c r="EO54" s="6">
        <v>7.6227384207022508</v>
      </c>
      <c r="EP54" s="6">
        <v>6.4451981435201713</v>
      </c>
      <c r="EQ54" s="14">
        <v>113753.9</v>
      </c>
      <c r="ER54" s="14">
        <v>17456.602999999999</v>
      </c>
      <c r="ES54" s="15">
        <v>186590</v>
      </c>
      <c r="ET54" s="15">
        <v>73725.997924804688</v>
      </c>
      <c r="EU54" s="15">
        <v>1.1499999999999999</v>
      </c>
      <c r="EV54" s="6">
        <v>4800</v>
      </c>
      <c r="EW54" s="6">
        <v>6.25E-2</v>
      </c>
      <c r="EX54" s="16">
        <v>5.7511446012972152E-2</v>
      </c>
      <c r="EY54" s="16">
        <f t="shared" si="23"/>
        <v>4.9885539870278481E-3</v>
      </c>
      <c r="EZ54" s="6">
        <v>0</v>
      </c>
      <c r="FA54" s="17"/>
      <c r="FB54" s="17"/>
      <c r="FC54" s="17"/>
      <c r="GJ54" s="6">
        <v>0.20170292162235667</v>
      </c>
    </row>
    <row r="55" spans="1:192" x14ac:dyDescent="0.2">
      <c r="A55" s="12">
        <v>1963</v>
      </c>
      <c r="B55" s="13">
        <v>0.88240484034756106</v>
      </c>
      <c r="C55" s="15">
        <f t="shared" si="0"/>
        <v>1804264.6473370341</v>
      </c>
      <c r="D55" s="15">
        <v>424013.2314431261</v>
      </c>
      <c r="E55" s="15">
        <v>31407.708896781831</v>
      </c>
      <c r="F55" s="15">
        <v>329208.9262376671</v>
      </c>
      <c r="G55" s="15">
        <v>2981.6408165899416</v>
      </c>
      <c r="H55" s="15">
        <v>15862.000000000024</v>
      </c>
      <c r="I55" s="15">
        <v>285642.50000000006</v>
      </c>
      <c r="J55" s="15">
        <v>206882.10844313577</v>
      </c>
      <c r="K55" s="15">
        <v>78760.391556864168</v>
      </c>
      <c r="L55" s="15">
        <v>0</v>
      </c>
      <c r="M55" s="15">
        <v>150013</v>
      </c>
      <c r="N55" s="15">
        <v>-176706.5</v>
      </c>
      <c r="O55" s="15">
        <v>-40669.5</v>
      </c>
      <c r="P55" s="15">
        <v>543205</v>
      </c>
      <c r="Q55" s="15">
        <v>0</v>
      </c>
      <c r="R55" s="15">
        <v>215364.00000000003</v>
      </c>
      <c r="S55" s="15">
        <v>0.15404973282874654</v>
      </c>
      <c r="T55" s="15">
        <v>-93394</v>
      </c>
      <c r="U55" s="15">
        <v>76667.139942869166</v>
      </c>
      <c r="V55" s="15">
        <v>1353.8477043226915</v>
      </c>
      <c r="W55" s="15">
        <v>1022.2676205330001</v>
      </c>
      <c r="X55" s="15">
        <v>241.45700934867403</v>
      </c>
      <c r="Y55" s="15">
        <v>195.27862374247442</v>
      </c>
      <c r="Z55" s="15">
        <v>195.27862374247442</v>
      </c>
      <c r="AA55" s="15">
        <v>571344.79784260294</v>
      </c>
      <c r="AB55" s="15">
        <v>25491</v>
      </c>
      <c r="AC55" s="15">
        <v>15612.98763127591</v>
      </c>
      <c r="AD55" s="15">
        <v>8299.9492252510936</v>
      </c>
      <c r="AE55" s="15">
        <v>-546.07823793876992</v>
      </c>
      <c r="AF55" s="15">
        <v>9819</v>
      </c>
      <c r="AG55" s="15">
        <v>10426</v>
      </c>
      <c r="AH55" s="15">
        <v>154955.65646119113</v>
      </c>
      <c r="AI55" s="15">
        <v>38220.000000000007</v>
      </c>
      <c r="AJ55" s="15">
        <v>28764.920249286988</v>
      </c>
      <c r="AK55" s="15">
        <v>9455.0797507130119</v>
      </c>
      <c r="AL55" s="15">
        <f t="shared" si="1"/>
        <v>71856.847384125169</v>
      </c>
      <c r="AM55" s="15">
        <v>71856.847384125169</v>
      </c>
      <c r="AN55" s="15">
        <v>0</v>
      </c>
      <c r="AO55" s="15">
        <v>21786.434324379268</v>
      </c>
      <c r="AP55" s="15">
        <v>19622.113124036496</v>
      </c>
      <c r="AQ55" s="15">
        <v>8692.014031679073</v>
      </c>
      <c r="AR55" s="15">
        <f t="shared" si="24"/>
        <v>10930.099092357423</v>
      </c>
      <c r="AS55" s="15">
        <v>14324.390641337846</v>
      </c>
      <c r="AT55" s="15">
        <v>5622.4138349158102</v>
      </c>
      <c r="AU55" s="15">
        <f t="shared" si="2"/>
        <v>8701.976806422037</v>
      </c>
      <c r="AV55" s="15">
        <v>-10705.000000000002</v>
      </c>
      <c r="AW55" s="15">
        <v>-7903.0000000000009</v>
      </c>
      <c r="AX55" s="15">
        <v>416389.14138141175</v>
      </c>
      <c r="AY55" s="15">
        <v>350408</v>
      </c>
      <c r="AZ55" s="15">
        <v>42014.012368724092</v>
      </c>
      <c r="BA55" s="15">
        <v>9908.3628938277361</v>
      </c>
      <c r="BB55" s="15">
        <f t="shared" si="25"/>
        <v>32105.649474896356</v>
      </c>
      <c r="BC55" s="15">
        <v>25655.05077474891</v>
      </c>
      <c r="BD55" s="15">
        <v>-1687.9217620612303</v>
      </c>
      <c r="BE55" s="15">
        <f t="shared" si="3"/>
        <v>33955</v>
      </c>
      <c r="BF55" s="15">
        <v>314851</v>
      </c>
      <c r="BG55" s="15">
        <v>35557.000000000015</v>
      </c>
      <c r="BH55" s="15">
        <v>13748.868797953965</v>
      </c>
      <c r="BI55" s="15">
        <v>1039.1312020460357</v>
      </c>
      <c r="BJ55" s="15">
        <v>0</v>
      </c>
      <c r="BK55" s="15">
        <v>4280</v>
      </c>
      <c r="BL55" s="15">
        <v>821.88260869565215</v>
      </c>
      <c r="BM55" s="15">
        <v>62.117391304347819</v>
      </c>
      <c r="BN55" s="15">
        <v>0</v>
      </c>
      <c r="BO55" s="15">
        <v>550495.86365145328</v>
      </c>
      <c r="BP55" s="15">
        <v>36794.105263157893</v>
      </c>
      <c r="BQ55" s="15">
        <v>6543.8289279917899</v>
      </c>
      <c r="BR55" s="15">
        <v>17989</v>
      </c>
      <c r="BS55" s="15">
        <v>4500</v>
      </c>
      <c r="BT55" s="15">
        <v>16726</v>
      </c>
      <c r="BU55" s="15">
        <v>3061</v>
      </c>
      <c r="BV55" s="15">
        <v>2013</v>
      </c>
      <c r="BW55" s="15">
        <v>26</v>
      </c>
      <c r="BX55" s="15">
        <v>577.99999999999966</v>
      </c>
      <c r="BY55" s="15">
        <v>4750</v>
      </c>
      <c r="BZ55" s="15">
        <v>4466.9999999999982</v>
      </c>
      <c r="CA55" s="15">
        <v>1356</v>
      </c>
      <c r="CB55" s="15">
        <v>494</v>
      </c>
      <c r="CC55" s="15">
        <v>0</v>
      </c>
      <c r="CD55" s="15">
        <v>0</v>
      </c>
      <c r="CE55" s="15">
        <v>0</v>
      </c>
      <c r="CF55" s="15">
        <v>1679</v>
      </c>
      <c r="CG55" s="15">
        <v>1679</v>
      </c>
      <c r="CH55" s="15">
        <v>102755</v>
      </c>
      <c r="CI55" s="15">
        <v>20260</v>
      </c>
      <c r="CJ55" s="15">
        <v>1588.2021573971329</v>
      </c>
      <c r="CK55" s="15">
        <v>7558.0000000000036</v>
      </c>
      <c r="CL55" s="15">
        <v>158796.99999999997</v>
      </c>
      <c r="CM55" s="15">
        <v>113651</v>
      </c>
      <c r="CN55" s="15">
        <v>23142.999999999964</v>
      </c>
      <c r="CO55" s="15">
        <v>164.99999999999739</v>
      </c>
      <c r="CP55" s="15">
        <v>14140.105263157893</v>
      </c>
      <c r="CQ55" s="15">
        <v>12405</v>
      </c>
      <c r="CR55" s="15">
        <v>16842.105263157893</v>
      </c>
      <c r="CS55" s="15">
        <v>15999.999999999998</v>
      </c>
      <c r="CT55" s="15">
        <v>842.10526315789548</v>
      </c>
      <c r="CU55" s="15">
        <v>4577</v>
      </c>
      <c r="CV55" s="15">
        <v>13846.42081118335</v>
      </c>
      <c r="CW55" s="15">
        <v>49138</v>
      </c>
      <c r="CX55" s="15">
        <v>5414</v>
      </c>
      <c r="CY55" s="15">
        <v>0</v>
      </c>
      <c r="CZ55" s="15">
        <v>2885</v>
      </c>
      <c r="DA55" s="19">
        <v>0</v>
      </c>
      <c r="DB55" s="19">
        <v>0</v>
      </c>
      <c r="DC55" s="19">
        <v>0.12887055704135975</v>
      </c>
      <c r="DD55" s="19">
        <v>0.10188887345710929</v>
      </c>
      <c r="DE55" s="19">
        <v>0.29140214543215603</v>
      </c>
      <c r="DF55" s="19">
        <v>0.29074415906363615</v>
      </c>
      <c r="DG55" s="19">
        <v>0.18709426500573903</v>
      </c>
      <c r="DH55" s="15">
        <v>1716.9999999999961</v>
      </c>
      <c r="DI55" s="15">
        <v>527535.8636514534</v>
      </c>
      <c r="DJ55" s="15">
        <v>424780.86365145334</v>
      </c>
      <c r="DK55" s="15">
        <v>565375.00000000012</v>
      </c>
      <c r="DL55" s="18">
        <v>0.10871310875202078</v>
      </c>
      <c r="DM55" s="15">
        <v>372880.64844866132</v>
      </c>
      <c r="DN55" s="15">
        <v>305379.08864816529</v>
      </c>
      <c r="DO55" s="15">
        <v>42010.652721724458</v>
      </c>
      <c r="DP55" s="15">
        <v>9227.6034096644653</v>
      </c>
      <c r="DQ55" s="15">
        <v>12220.467437951445</v>
      </c>
      <c r="DR55" s="15">
        <v>4042.8362311556443</v>
      </c>
      <c r="DS55" s="15">
        <v>385710.64844866126</v>
      </c>
      <c r="DT55" s="18">
        <f t="shared" si="4"/>
        <v>0.23500611845880778</v>
      </c>
      <c r="DU55" s="18">
        <f t="shared" si="5"/>
        <v>0.21031298069886542</v>
      </c>
      <c r="DV55" s="18">
        <f t="shared" si="6"/>
        <v>4.2492180986877064E-2</v>
      </c>
      <c r="DW55" s="18">
        <f t="shared" si="7"/>
        <v>-5.1762916342590254E-2</v>
      </c>
      <c r="DX55" s="18">
        <f t="shared" si="8"/>
        <v>8.3143567780596089E-2</v>
      </c>
      <c r="DY55" s="18">
        <f t="shared" si="9"/>
        <v>0.30106725241318222</v>
      </c>
      <c r="DZ55" s="18">
        <f t="shared" si="10"/>
        <v>-9.7938237752874108E-2</v>
      </c>
      <c r="EA55" s="18">
        <f t="shared" si="11"/>
        <v>0.15831518974868128</v>
      </c>
      <c r="EB55" s="18">
        <f t="shared" si="12"/>
        <v>0.1193638640084546</v>
      </c>
      <c r="EC55" s="18">
        <f t="shared" si="13"/>
        <v>0.66029862530757422</v>
      </c>
      <c r="ED55" s="18">
        <f t="shared" si="14"/>
        <v>7.9169980738807155E-2</v>
      </c>
      <c r="EE55" s="18">
        <f t="shared" si="15"/>
        <v>5.0877594957836801E-2</v>
      </c>
      <c r="EF55" s="18">
        <f t="shared" si="16"/>
        <v>1.6723554721579499E-2</v>
      </c>
      <c r="EG55" s="18">
        <f t="shared" si="17"/>
        <v>0.12709590516758815</v>
      </c>
      <c r="EH55" s="18">
        <f t="shared" si="18"/>
        <v>2.7975479074554752E-2</v>
      </c>
      <c r="EI55" s="18">
        <f t="shared" si="19"/>
        <v>3.4706368558985616E-2</v>
      </c>
      <c r="EJ55" s="18">
        <f t="shared" si="20"/>
        <v>2.5336087802498949E-2</v>
      </c>
      <c r="EK55" s="18">
        <f t="shared" si="21"/>
        <v>-1.8934335617952686E-2</v>
      </c>
      <c r="EL55" s="18">
        <f t="shared" si="22"/>
        <v>-1.397833296484634E-2</v>
      </c>
      <c r="EM55" s="6">
        <v>6.4131837470208684</v>
      </c>
      <c r="EN55" s="6">
        <v>6.7303370786516856</v>
      </c>
      <c r="EO55" s="6">
        <v>7.5230947812159492</v>
      </c>
      <c r="EP55" s="6">
        <v>6.369024519315575</v>
      </c>
      <c r="EQ55" s="14">
        <v>115096.3</v>
      </c>
      <c r="ER55" s="14">
        <v>17777.656999999999</v>
      </c>
      <c r="ES55" s="15">
        <v>189300</v>
      </c>
      <c r="ET55" s="15">
        <v>74570.999145507812</v>
      </c>
      <c r="EU55" s="15">
        <v>1.25</v>
      </c>
      <c r="EV55" s="6">
        <v>4800</v>
      </c>
      <c r="EW55" s="6">
        <v>7.2499999999999995E-2</v>
      </c>
      <c r="EX55" s="16">
        <v>6.7405530690537077E-2</v>
      </c>
      <c r="EY55" s="16">
        <f t="shared" si="23"/>
        <v>5.0944693094629179E-3</v>
      </c>
      <c r="EZ55" s="6">
        <v>0</v>
      </c>
      <c r="FA55" s="17"/>
      <c r="FB55" s="17"/>
      <c r="FC55" s="17"/>
      <c r="GJ55" s="6">
        <v>0.19840646993706382</v>
      </c>
    </row>
    <row r="56" spans="1:192" x14ac:dyDescent="0.2">
      <c r="A56" s="12">
        <v>1964</v>
      </c>
      <c r="B56" s="13">
        <v>0.8875418857271381</v>
      </c>
      <c r="C56" s="15">
        <f t="shared" si="0"/>
        <v>1912766.849962</v>
      </c>
      <c r="D56" s="15">
        <v>472184.04462204204</v>
      </c>
      <c r="E56" s="15">
        <v>32761.77210111637</v>
      </c>
      <c r="F56" s="15">
        <v>355883.1153914351</v>
      </c>
      <c r="G56" s="15">
        <v>3239.7369917726514</v>
      </c>
      <c r="H56" s="15">
        <v>16671.000000000044</v>
      </c>
      <c r="I56" s="15">
        <v>296284.00000000006</v>
      </c>
      <c r="J56" s="15">
        <v>214670.78870293437</v>
      </c>
      <c r="K56" s="15">
        <v>81613.211297065587</v>
      </c>
      <c r="L56" s="15">
        <v>0</v>
      </c>
      <c r="M56" s="15">
        <v>152021.5</v>
      </c>
      <c r="N56" s="15">
        <v>-193720.50000000003</v>
      </c>
      <c r="O56" s="15">
        <v>-46122.5</v>
      </c>
      <c r="P56" s="15">
        <v>566539</v>
      </c>
      <c r="Q56" s="15">
        <v>0</v>
      </c>
      <c r="R56" s="15">
        <v>235211</v>
      </c>
      <c r="S56" s="15">
        <v>0.17211552704438018</v>
      </c>
      <c r="T56" s="15">
        <v>-104654.50000000001</v>
      </c>
      <c r="U56" s="15">
        <v>80346.680855633924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612721.40439575969</v>
      </c>
      <c r="AB56" s="15">
        <v>26573</v>
      </c>
      <c r="AC56" s="15">
        <v>16397.469009372591</v>
      </c>
      <c r="AD56" s="15">
        <v>8985.5847413722768</v>
      </c>
      <c r="AE56" s="15">
        <v>-672.78481011866097</v>
      </c>
      <c r="AF56" s="15">
        <v>10708.999999999998</v>
      </c>
      <c r="AG56" s="15">
        <v>10978.000000000004</v>
      </c>
      <c r="AH56" s="15">
        <v>167395.67333638589</v>
      </c>
      <c r="AI56" s="15">
        <v>40416.000000000007</v>
      </c>
      <c r="AJ56" s="15">
        <v>30393.289123775536</v>
      </c>
      <c r="AK56" s="15">
        <v>10022.710876224466</v>
      </c>
      <c r="AL56" s="15">
        <f t="shared" si="1"/>
        <v>78132.145113017585</v>
      </c>
      <c r="AM56" s="15">
        <v>78132.145113017585</v>
      </c>
      <c r="AN56" s="15">
        <v>0</v>
      </c>
      <c r="AO56" s="15">
        <v>24454.565180927399</v>
      </c>
      <c r="AP56" s="15">
        <v>20418.23627710206</v>
      </c>
      <c r="AQ56" s="15">
        <v>9156.2260502995723</v>
      </c>
      <c r="AR56" s="15">
        <f t="shared" si="24"/>
        <v>11262.010226802488</v>
      </c>
      <c r="AS56" s="15">
        <v>16438.926834085203</v>
      </c>
      <c r="AT56" s="15">
        <v>6698.7862385054186</v>
      </c>
      <c r="AU56" s="15">
        <f t="shared" si="2"/>
        <v>9740.1405955797854</v>
      </c>
      <c r="AV56" s="15">
        <v>-11880</v>
      </c>
      <c r="AW56" s="15">
        <v>-8897.0000000000018</v>
      </c>
      <c r="AX56" s="15">
        <v>445325.73105937382</v>
      </c>
      <c r="AY56" s="15">
        <v>375975</v>
      </c>
      <c r="AZ56" s="15">
        <v>43944.530990627398</v>
      </c>
      <c r="BA56" s="15">
        <v>10549.022254776302</v>
      </c>
      <c r="BB56" s="15">
        <f t="shared" si="25"/>
        <v>33395.508735851094</v>
      </c>
      <c r="BC56" s="15">
        <v>27462.41525862772</v>
      </c>
      <c r="BD56" s="15">
        <v>-2056.215189881339</v>
      </c>
      <c r="BE56" s="15">
        <f t="shared" si="3"/>
        <v>36448</v>
      </c>
      <c r="BF56" s="15">
        <v>337788</v>
      </c>
      <c r="BG56" s="15">
        <v>38187.000000000015</v>
      </c>
      <c r="BH56" s="15">
        <v>14462.234400047497</v>
      </c>
      <c r="BI56" s="15">
        <v>1063.7655999525025</v>
      </c>
      <c r="BJ56" s="15">
        <v>0</v>
      </c>
      <c r="BK56" s="15">
        <v>4038.0000000000005</v>
      </c>
      <c r="BL56" s="15">
        <v>938.00528409428239</v>
      </c>
      <c r="BM56" s="15">
        <v>68.994715905717499</v>
      </c>
      <c r="BN56" s="15">
        <v>0</v>
      </c>
      <c r="BO56" s="15">
        <v>589147.63136047393</v>
      </c>
      <c r="BP56" s="15">
        <v>39202.57894736842</v>
      </c>
      <c r="BQ56" s="15">
        <v>7834.1940879172862</v>
      </c>
      <c r="BR56" s="15">
        <v>19128.999999999996</v>
      </c>
      <c r="BS56" s="15">
        <v>4334</v>
      </c>
      <c r="BT56" s="15">
        <v>17569</v>
      </c>
      <c r="BU56" s="15">
        <v>2776</v>
      </c>
      <c r="BV56" s="15">
        <v>2051</v>
      </c>
      <c r="BW56" s="15">
        <v>28</v>
      </c>
      <c r="BX56" s="15">
        <v>597.00000000000171</v>
      </c>
      <c r="BY56" s="15">
        <v>4632</v>
      </c>
      <c r="BZ56" s="15">
        <v>4692.0000000000018</v>
      </c>
      <c r="CA56" s="15">
        <v>1500</v>
      </c>
      <c r="CB56" s="15">
        <v>516</v>
      </c>
      <c r="CC56" s="15">
        <v>0</v>
      </c>
      <c r="CD56" s="15">
        <v>0</v>
      </c>
      <c r="CE56" s="15">
        <v>0</v>
      </c>
      <c r="CF56" s="15">
        <v>2017.9999999999998</v>
      </c>
      <c r="CG56" s="15">
        <v>2017.9999999999998</v>
      </c>
      <c r="CH56" s="15">
        <v>108372</v>
      </c>
      <c r="CI56" s="15">
        <v>22264</v>
      </c>
      <c r="CJ56" s="15">
        <v>1811.5956042403388</v>
      </c>
      <c r="CK56" s="15">
        <v>7492</v>
      </c>
      <c r="CL56" s="15">
        <v>162468.00000000003</v>
      </c>
      <c r="CM56" s="15">
        <v>119714</v>
      </c>
      <c r="CN56" s="15">
        <v>19704.000000000018</v>
      </c>
      <c r="CO56" s="15">
        <v>225.99999999999909</v>
      </c>
      <c r="CP56" s="15">
        <v>15513.578947368425</v>
      </c>
      <c r="CQ56" s="15">
        <v>12631</v>
      </c>
      <c r="CR56" s="15">
        <v>18631.578947368424</v>
      </c>
      <c r="CS56" s="15">
        <v>17700.000000000004</v>
      </c>
      <c r="CT56" s="15">
        <v>931.57894736842206</v>
      </c>
      <c r="CU56" s="15">
        <v>5208</v>
      </c>
      <c r="CV56" s="15">
        <v>12228.218833410963</v>
      </c>
      <c r="CW56" s="15">
        <v>45985</v>
      </c>
      <c r="CX56" s="15">
        <v>6084</v>
      </c>
      <c r="CY56" s="15">
        <v>0</v>
      </c>
      <c r="CZ56" s="15">
        <v>3305</v>
      </c>
      <c r="DA56" s="19">
        <v>0</v>
      </c>
      <c r="DB56" s="19">
        <v>9.0032880726953479E-4</v>
      </c>
      <c r="DC56" s="19">
        <v>0.13908757028599139</v>
      </c>
      <c r="DD56" s="19">
        <v>0.10564074446921068</v>
      </c>
      <c r="DE56" s="19">
        <v>0.28670895449022665</v>
      </c>
      <c r="DF56" s="19">
        <v>0.28429980909337416</v>
      </c>
      <c r="DG56" s="19">
        <v>0.18336259285392781</v>
      </c>
      <c r="DH56" s="15">
        <v>1815.0000000000048</v>
      </c>
      <c r="DI56" s="15">
        <v>569693.63136047404</v>
      </c>
      <c r="DJ56" s="15">
        <v>461321.63136047398</v>
      </c>
      <c r="DK56" s="15">
        <v>607041</v>
      </c>
      <c r="DL56" s="18">
        <v>0.11567112546125463</v>
      </c>
      <c r="DM56" s="15">
        <v>402491.46074611519</v>
      </c>
      <c r="DN56" s="15">
        <v>330525.17311305809</v>
      </c>
      <c r="DO56" s="15">
        <v>45798.290155662471</v>
      </c>
      <c r="DP56" s="15">
        <v>10144.94701136758</v>
      </c>
      <c r="DQ56" s="15">
        <v>12705.527547050533</v>
      </c>
      <c r="DR56" s="15">
        <v>3317.5229189765982</v>
      </c>
      <c r="DS56" s="15">
        <v>418457.46074611519</v>
      </c>
      <c r="DT56" s="18">
        <f t="shared" si="4"/>
        <v>0.24685917399259752</v>
      </c>
      <c r="DU56" s="18">
        <f t="shared" si="5"/>
        <v>0.21359405329114772</v>
      </c>
      <c r="DV56" s="18">
        <f t="shared" si="6"/>
        <v>4.2005475396664327E-2</v>
      </c>
      <c r="DW56" s="18">
        <f t="shared" si="7"/>
        <v>-5.4713673024017084E-2</v>
      </c>
      <c r="DX56" s="18">
        <f t="shared" si="8"/>
        <v>7.9477276596998811E-2</v>
      </c>
      <c r="DY56" s="18">
        <f t="shared" si="9"/>
        <v>0.29618821552206176</v>
      </c>
      <c r="DZ56" s="18">
        <f t="shared" si="10"/>
        <v>-0.10127763349926761</v>
      </c>
      <c r="EA56" s="18">
        <f t="shared" si="11"/>
        <v>0.15489812572080397</v>
      </c>
      <c r="EB56" s="18">
        <f t="shared" si="12"/>
        <v>0.12296898600301068</v>
      </c>
      <c r="EC56" s="18">
        <f t="shared" si="13"/>
        <v>0.6598623101837221</v>
      </c>
      <c r="ED56" s="18">
        <f t="shared" si="14"/>
        <v>7.712571245273106E-2</v>
      </c>
      <c r="EE56" s="18">
        <f t="shared" si="15"/>
        <v>5.0067934659727323E-2</v>
      </c>
      <c r="EF56" s="18">
        <f t="shared" si="16"/>
        <v>1.6510764307887716E-2</v>
      </c>
      <c r="EG56" s="18">
        <f t="shared" si="17"/>
        <v>0.12870983197678176</v>
      </c>
      <c r="EH56" s="18">
        <f t="shared" si="18"/>
        <v>3.0927335690946307E-2</v>
      </c>
      <c r="EI56" s="18">
        <f t="shared" si="19"/>
        <v>3.3635679100920794E-2</v>
      </c>
      <c r="EJ56" s="18">
        <f t="shared" si="20"/>
        <v>2.708042263057224E-2</v>
      </c>
      <c r="EK56" s="18">
        <f t="shared" si="21"/>
        <v>-1.9570342036205134E-2</v>
      </c>
      <c r="EL56" s="18">
        <f t="shared" si="22"/>
        <v>-1.4656341169706827E-2</v>
      </c>
      <c r="EM56" s="6">
        <v>6.3169768107643858</v>
      </c>
      <c r="EN56" s="6">
        <v>6.6221465280267706</v>
      </c>
      <c r="EO56" s="6">
        <v>7.4260225904905823</v>
      </c>
      <c r="EP56" s="6">
        <v>6.2778486148139558</v>
      </c>
      <c r="EQ56" s="14">
        <v>116795.9</v>
      </c>
      <c r="ER56" s="14">
        <v>18126.698</v>
      </c>
      <c r="ES56" s="15">
        <v>191927</v>
      </c>
      <c r="ET56" s="15">
        <v>75416.000366210938</v>
      </c>
      <c r="EU56" s="15">
        <v>1.25</v>
      </c>
      <c r="EV56" s="6">
        <v>4800</v>
      </c>
      <c r="EW56" s="6">
        <v>7.2499999999999995E-2</v>
      </c>
      <c r="EX56" s="16">
        <v>6.7532654515228857E-2</v>
      </c>
      <c r="EY56" s="16">
        <f t="shared" si="23"/>
        <v>4.9673454847711379E-3</v>
      </c>
      <c r="EZ56" s="6">
        <v>0</v>
      </c>
      <c r="FA56" s="17"/>
      <c r="FB56" s="17"/>
      <c r="FC56" s="17"/>
      <c r="GJ56" s="6">
        <v>0.20254049254811124</v>
      </c>
    </row>
    <row r="57" spans="1:192" x14ac:dyDescent="0.2">
      <c r="A57" s="12">
        <v>1965</v>
      </c>
      <c r="B57" s="13">
        <v>0.9040250606638951</v>
      </c>
      <c r="C57" s="15">
        <f t="shared" si="0"/>
        <v>2061415.3129097715</v>
      </c>
      <c r="D57" s="15">
        <v>541442.45264977089</v>
      </c>
      <c r="E57" s="15">
        <v>34933.068970517292</v>
      </c>
      <c r="F57" s="15">
        <v>384027.1812613876</v>
      </c>
      <c r="G57" s="15">
        <v>3827.5688961079318</v>
      </c>
      <c r="H57" s="15">
        <v>17851.499999999996</v>
      </c>
      <c r="I57" s="15">
        <v>313919.00000000006</v>
      </c>
      <c r="J57" s="15">
        <v>226829.16421334705</v>
      </c>
      <c r="K57" s="15">
        <v>87089.83578665297</v>
      </c>
      <c r="L57" s="15">
        <v>0</v>
      </c>
      <c r="M57" s="15">
        <v>157674</v>
      </c>
      <c r="N57" s="15">
        <v>-210892</v>
      </c>
      <c r="O57" s="15">
        <v>-52050.5</v>
      </c>
      <c r="P57" s="15">
        <v>592711.5</v>
      </c>
      <c r="Q57" s="15">
        <v>0</v>
      </c>
      <c r="R57" s="15">
        <v>256849</v>
      </c>
      <c r="S57" s="15">
        <v>0.18928413749899548</v>
      </c>
      <c r="T57" s="15">
        <v>-115872.5</v>
      </c>
      <c r="U57" s="15">
        <v>84944.541131987731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664981.38645355927</v>
      </c>
      <c r="AB57" s="15">
        <v>29768</v>
      </c>
      <c r="AC57" s="15">
        <v>17459.220074405668</v>
      </c>
      <c r="AD57" s="15">
        <v>9697.0592121289392</v>
      </c>
      <c r="AE57" s="15">
        <v>-761.13435267219302</v>
      </c>
      <c r="AF57" s="15">
        <v>11660</v>
      </c>
      <c r="AG57" s="15">
        <v>11527.000000000002</v>
      </c>
      <c r="AH57" s="15">
        <v>185638.53138742168</v>
      </c>
      <c r="AI57" s="15">
        <v>42985</v>
      </c>
      <c r="AJ57" s="15">
        <v>32362.593455706297</v>
      </c>
      <c r="AK57" s="15">
        <v>10622.406544293699</v>
      </c>
      <c r="AL57" s="15">
        <f t="shared" si="1"/>
        <v>89478.994213209342</v>
      </c>
      <c r="AM57" s="15">
        <v>89478.994213209342</v>
      </c>
      <c r="AN57" s="15">
        <v>0</v>
      </c>
      <c r="AO57" s="15">
        <v>26994.837044386015</v>
      </c>
      <c r="AP57" s="15">
        <v>21462.12803684617</v>
      </c>
      <c r="AQ57" s="15">
        <v>9393.8207794154423</v>
      </c>
      <c r="AR57" s="15">
        <f t="shared" si="24"/>
        <v>12068.307257430728</v>
      </c>
      <c r="AS57" s="15">
        <v>18729.647233523414</v>
      </c>
      <c r="AT57" s="15">
        <v>8034.5376305610916</v>
      </c>
      <c r="AU57" s="15">
        <f t="shared" si="2"/>
        <v>10695.109602962322</v>
      </c>
      <c r="AV57" s="15">
        <v>-13052.999999999998</v>
      </c>
      <c r="AW57" s="15">
        <v>-9895</v>
      </c>
      <c r="AX57" s="15">
        <v>479342.85506613756</v>
      </c>
      <c r="AY57" s="15">
        <v>405415</v>
      </c>
      <c r="AZ57" s="15">
        <v>47560.779925594325</v>
      </c>
      <c r="BA57" s="15">
        <v>10857.454660925048</v>
      </c>
      <c r="BB57" s="15">
        <f t="shared" si="25"/>
        <v>36703.325264669278</v>
      </c>
      <c r="BC57" s="15">
        <v>28612.94078787107</v>
      </c>
      <c r="BD57" s="15">
        <v>-2245.865647327807</v>
      </c>
      <c r="BE57" s="15">
        <f t="shared" si="3"/>
        <v>38310.000000000007</v>
      </c>
      <c r="BF57" s="15">
        <v>363757</v>
      </c>
      <c r="BG57" s="15">
        <v>41658.000000000015</v>
      </c>
      <c r="BH57" s="15">
        <v>15330.889625108981</v>
      </c>
      <c r="BI57" s="15">
        <v>1137.11037489102</v>
      </c>
      <c r="BJ57" s="15">
        <v>0</v>
      </c>
      <c r="BK57" s="15">
        <v>3970</v>
      </c>
      <c r="BL57" s="15">
        <v>950.50026155187436</v>
      </c>
      <c r="BM57" s="15">
        <v>70.499738448125541</v>
      </c>
      <c r="BN57" s="15">
        <v>0</v>
      </c>
      <c r="BO57" s="15">
        <v>639266.71339608589</v>
      </c>
      <c r="BP57" s="15">
        <v>42090.578947368427</v>
      </c>
      <c r="BQ57" s="15">
        <v>9268.0941101049993</v>
      </c>
      <c r="BR57" s="15">
        <v>21445</v>
      </c>
      <c r="BS57" s="15">
        <v>4198.9999999999982</v>
      </c>
      <c r="BT57" s="15">
        <v>19711</v>
      </c>
      <c r="BU57" s="15">
        <v>2365</v>
      </c>
      <c r="BV57" s="15">
        <v>2098</v>
      </c>
      <c r="BW57" s="15">
        <v>45</v>
      </c>
      <c r="BX57" s="15">
        <v>686.00000000000148</v>
      </c>
      <c r="BY57" s="15">
        <v>4849</v>
      </c>
      <c r="BZ57" s="15">
        <v>5003.0000000000018</v>
      </c>
      <c r="CA57" s="15">
        <v>1650</v>
      </c>
      <c r="CB57" s="15">
        <v>524</v>
      </c>
      <c r="CC57" s="15">
        <v>0</v>
      </c>
      <c r="CD57" s="15">
        <v>0</v>
      </c>
      <c r="CE57" s="15">
        <v>0</v>
      </c>
      <c r="CF57" s="15">
        <v>2461.9999999999995</v>
      </c>
      <c r="CG57" s="15">
        <v>2461.9999999999995</v>
      </c>
      <c r="CH57" s="15">
        <v>116190</v>
      </c>
      <c r="CI57" s="15">
        <v>24848</v>
      </c>
      <c r="CJ57" s="15">
        <v>2025.613546440748</v>
      </c>
      <c r="CK57" s="15">
        <v>8183.9999999999973</v>
      </c>
      <c r="CL57" s="15">
        <v>175952.99999999997</v>
      </c>
      <c r="CM57" s="15">
        <v>128503.99999999999</v>
      </c>
      <c r="CN57" s="15">
        <v>22390</v>
      </c>
      <c r="CO57" s="15">
        <v>-616.99999999999909</v>
      </c>
      <c r="CP57" s="15">
        <v>17063.578947368424</v>
      </c>
      <c r="CQ57" s="15">
        <v>13093</v>
      </c>
      <c r="CR57" s="15">
        <v>20631.578947368424</v>
      </c>
      <c r="CS57" s="15">
        <v>19600</v>
      </c>
      <c r="CT57" s="15">
        <v>1031.5789473684222</v>
      </c>
      <c r="CU57" s="15">
        <v>5912</v>
      </c>
      <c r="CV57" s="15">
        <v>14614.930930668106</v>
      </c>
      <c r="CW57" s="15">
        <v>51068</v>
      </c>
      <c r="CX57" s="15">
        <v>6596</v>
      </c>
      <c r="CY57" s="15">
        <v>0</v>
      </c>
      <c r="CZ57" s="15">
        <v>3608</v>
      </c>
      <c r="DA57" s="19">
        <v>0</v>
      </c>
      <c r="DB57" s="19">
        <v>1.8006576145390696E-3</v>
      </c>
      <c r="DC57" s="19">
        <v>0.14930458353062304</v>
      </c>
      <c r="DD57" s="19">
        <v>0.10939261548131207</v>
      </c>
      <c r="DE57" s="19">
        <v>0.28201576354829722</v>
      </c>
      <c r="DF57" s="19">
        <v>0.27785545912311227</v>
      </c>
      <c r="DG57" s="19">
        <v>0.17963092070211659</v>
      </c>
      <c r="DH57" s="15">
        <v>1957.000000000003</v>
      </c>
      <c r="DI57" s="15">
        <v>616283.71339608578</v>
      </c>
      <c r="DJ57" s="15">
        <v>500093.71339608578</v>
      </c>
      <c r="DK57" s="15">
        <v>658823</v>
      </c>
      <c r="DL57" s="18">
        <v>0.11691754487954963</v>
      </c>
      <c r="DM57" s="15">
        <v>432178.62721131073</v>
      </c>
      <c r="DN57" s="15">
        <v>354968.38728468545</v>
      </c>
      <c r="DO57" s="15">
        <v>48928.603386048388</v>
      </c>
      <c r="DP57" s="15">
        <v>11317.288502139929</v>
      </c>
      <c r="DQ57" s="15">
        <v>13817.428493003043</v>
      </c>
      <c r="DR57" s="15">
        <v>3146.9195454339165</v>
      </c>
      <c r="DS57" s="15">
        <v>452695.62721131073</v>
      </c>
      <c r="DT57" s="18">
        <f t="shared" si="4"/>
        <v>0.2626556857606257</v>
      </c>
      <c r="DU57" s="18">
        <f t="shared" si="5"/>
        <v>0.21375572227899703</v>
      </c>
      <c r="DV57" s="18">
        <f t="shared" si="6"/>
        <v>4.1206903140777129E-2</v>
      </c>
      <c r="DW57" s="18">
        <f t="shared" si="7"/>
        <v>-5.6210167487521598E-2</v>
      </c>
      <c r="DX57" s="18">
        <f t="shared" si="8"/>
        <v>7.6488225838119317E-2</v>
      </c>
      <c r="DY57" s="18">
        <f t="shared" si="9"/>
        <v>0.2875264854627298</v>
      </c>
      <c r="DZ57" s="18">
        <f t="shared" si="10"/>
        <v>-0.10230446949689016</v>
      </c>
      <c r="EA57" s="18">
        <f t="shared" si="11"/>
        <v>0.15228323862448204</v>
      </c>
      <c r="EB57" s="18">
        <f t="shared" si="12"/>
        <v>0.12459837587868075</v>
      </c>
      <c r="EC57" s="18">
        <f t="shared" si="13"/>
        <v>0.65423290919325205</v>
      </c>
      <c r="ED57" s="18">
        <f t="shared" si="14"/>
        <v>7.6750557858543955E-2</v>
      </c>
      <c r="EE57" s="18">
        <f t="shared" si="15"/>
        <v>4.912183311102724E-2</v>
      </c>
      <c r="EF57" s="18">
        <f t="shared" si="16"/>
        <v>1.6123308603818779E-2</v>
      </c>
      <c r="EG57" s="18">
        <f t="shared" si="17"/>
        <v>0.13581643964040319</v>
      </c>
      <c r="EH57" s="18">
        <f t="shared" si="18"/>
        <v>3.162678077545375E-2</v>
      </c>
      <c r="EI57" s="18">
        <f t="shared" si="19"/>
        <v>3.2576470519162459E-2</v>
      </c>
      <c r="EJ57" s="18">
        <f t="shared" si="20"/>
        <v>2.8428951681291354E-2</v>
      </c>
      <c r="EK57" s="18">
        <f t="shared" si="21"/>
        <v>-1.9812605206557754E-2</v>
      </c>
      <c r="EL57" s="18">
        <f t="shared" si="22"/>
        <v>-1.5019208497578257E-2</v>
      </c>
      <c r="EM57" s="6">
        <v>6.2033174023053128</v>
      </c>
      <c r="EN57" s="6">
        <v>6.4982700991027968</v>
      </c>
      <c r="EO57" s="6">
        <v>7.3081492160383501</v>
      </c>
      <c r="EP57" s="6">
        <v>6.1888926979773746</v>
      </c>
      <c r="EQ57" s="14">
        <v>118275.3</v>
      </c>
      <c r="ER57" s="14">
        <v>18451.393</v>
      </c>
      <c r="ES57" s="15">
        <v>194347</v>
      </c>
      <c r="ET57" s="15">
        <v>76581.501007080078</v>
      </c>
      <c r="EU57" s="15">
        <v>1.25</v>
      </c>
      <c r="EV57" s="6">
        <v>4800</v>
      </c>
      <c r="EW57" s="6">
        <v>7.2499999999999995E-2</v>
      </c>
      <c r="EX57" s="16">
        <v>6.7493897122929386E-2</v>
      </c>
      <c r="EY57" s="16">
        <f t="shared" si="23"/>
        <v>5.006102877070609E-3</v>
      </c>
      <c r="EZ57" s="6">
        <v>0</v>
      </c>
      <c r="FA57" s="17"/>
      <c r="FB57" s="17"/>
      <c r="FC57" s="17"/>
      <c r="GJ57" s="6">
        <v>0.19536201228699457</v>
      </c>
    </row>
    <row r="58" spans="1:192" x14ac:dyDescent="0.2">
      <c r="A58" s="12">
        <v>1966</v>
      </c>
      <c r="B58" s="13">
        <v>0.92521322277228091</v>
      </c>
      <c r="C58" s="15">
        <f t="shared" si="0"/>
        <v>2160267.1958617773</v>
      </c>
      <c r="D58" s="15">
        <v>532933.70983079367</v>
      </c>
      <c r="E58" s="15">
        <v>38014.578185441263</v>
      </c>
      <c r="F58" s="15">
        <v>413360.32402664534</v>
      </c>
      <c r="G58" s="15">
        <v>4988.871953917971</v>
      </c>
      <c r="H58" s="15">
        <v>19201.000000000055</v>
      </c>
      <c r="I58" s="15">
        <v>334325.50000000006</v>
      </c>
      <c r="J58" s="15">
        <v>240895.86156596927</v>
      </c>
      <c r="K58" s="15">
        <v>93429.638434030727</v>
      </c>
      <c r="L58" s="15">
        <v>10157.069837276968</v>
      </c>
      <c r="M58" s="15">
        <v>167460.5</v>
      </c>
      <c r="N58" s="15">
        <v>-226095.50000000003</v>
      </c>
      <c r="O58" s="15">
        <v>-57185</v>
      </c>
      <c r="P58" s="15">
        <v>627286</v>
      </c>
      <c r="Q58" s="15">
        <v>0</v>
      </c>
      <c r="R58" s="15">
        <v>275465.00000000006</v>
      </c>
      <c r="S58" s="15">
        <v>0.19022162905573459</v>
      </c>
      <c r="T58" s="15">
        <v>-125902.5</v>
      </c>
      <c r="U58" s="15">
        <v>89072.642027701804</v>
      </c>
      <c r="V58" s="15">
        <v>1575.0281594946587</v>
      </c>
      <c r="W58" s="15">
        <v>1368.1756100023611</v>
      </c>
      <c r="X58" s="15">
        <v>390.3459311388001</v>
      </c>
      <c r="Y58" s="15">
        <v>283.20472390215963</v>
      </c>
      <c r="Z58" s="15">
        <v>283.20472390215963</v>
      </c>
      <c r="AA58" s="15">
        <v>724676.38589431462</v>
      </c>
      <c r="AB58" s="15">
        <v>32232</v>
      </c>
      <c r="AC58" s="15">
        <v>18611.797957002389</v>
      </c>
      <c r="AD58" s="15">
        <v>9689.3781158810634</v>
      </c>
      <c r="AE58" s="15">
        <v>-979.50425403477198</v>
      </c>
      <c r="AF58" s="15">
        <v>12567</v>
      </c>
      <c r="AG58" s="15">
        <v>11968.000000000002</v>
      </c>
      <c r="AH58" s="15">
        <v>198197.05771316332</v>
      </c>
      <c r="AI58" s="15">
        <v>45542.000000000007</v>
      </c>
      <c r="AJ58" s="15">
        <v>34500.050341167545</v>
      </c>
      <c r="AK58" s="15">
        <v>11041.949658832455</v>
      </c>
      <c r="AL58" s="15">
        <f t="shared" si="1"/>
        <v>94905.786507038705</v>
      </c>
      <c r="AM58" s="15">
        <v>92668.929708043768</v>
      </c>
      <c r="AN58" s="15">
        <v>2236.8567989949397</v>
      </c>
      <c r="AO58" s="15">
        <v>29920.52704346085</v>
      </c>
      <c r="AP58" s="15">
        <v>22915.024571678627</v>
      </c>
      <c r="AQ58" s="15">
        <v>9952.9631926266466</v>
      </c>
      <c r="AR58" s="15">
        <f t="shared" si="24"/>
        <v>12962.06137905198</v>
      </c>
      <c r="AS58" s="15">
        <v>20931.845729138862</v>
      </c>
      <c r="AT58" s="15">
        <v>9111.4454253370513</v>
      </c>
      <c r="AU58" s="15">
        <f t="shared" si="2"/>
        <v>11820.400303801811</v>
      </c>
      <c r="AV58" s="15">
        <v>-14109.000000000002</v>
      </c>
      <c r="AW58" s="15">
        <v>-10619</v>
      </c>
      <c r="AX58" s="15">
        <v>526479.3281811513</v>
      </c>
      <c r="AY58" s="15">
        <v>449248.99999999994</v>
      </c>
      <c r="AZ58" s="15">
        <v>50825.202042997626</v>
      </c>
      <c r="BA58" s="15">
        <v>11379.593871007148</v>
      </c>
      <c r="BB58" s="15">
        <f t="shared" si="25"/>
        <v>39445.608171990476</v>
      </c>
      <c r="BC58" s="15">
        <v>29374.621884118929</v>
      </c>
      <c r="BD58" s="15">
        <v>-2969.4957459652278</v>
      </c>
      <c r="BE58" s="15">
        <f t="shared" si="3"/>
        <v>39063.999999999993</v>
      </c>
      <c r="BF58" s="15">
        <v>400321</v>
      </c>
      <c r="BG58" s="15">
        <v>48928</v>
      </c>
      <c r="BH58" s="15">
        <v>19909.368635437884</v>
      </c>
      <c r="BI58" s="15">
        <v>1940.6313645621181</v>
      </c>
      <c r="BJ58" s="15">
        <v>2041</v>
      </c>
      <c r="BK58" s="15">
        <v>3931</v>
      </c>
      <c r="BL58" s="15">
        <v>892.54336536243818</v>
      </c>
      <c r="BM58" s="15">
        <v>86.99912492308313</v>
      </c>
      <c r="BN58" s="15">
        <v>92.457509714478789</v>
      </c>
      <c r="BO58" s="15">
        <v>691854.21589063469</v>
      </c>
      <c r="BP58" s="15">
        <v>50128.963542917103</v>
      </c>
      <c r="BQ58" s="15">
        <v>10552.206460762909</v>
      </c>
      <c r="BR58" s="15">
        <v>23895.000000000004</v>
      </c>
      <c r="BS58" s="15">
        <v>3964.0000000000023</v>
      </c>
      <c r="BT58" s="15">
        <v>21520.000000000004</v>
      </c>
      <c r="BU58" s="15">
        <v>1913</v>
      </c>
      <c r="BV58" s="15">
        <v>2201</v>
      </c>
      <c r="BW58" s="15">
        <v>84</v>
      </c>
      <c r="BX58" s="15">
        <v>714.00000000000307</v>
      </c>
      <c r="BY58" s="15">
        <v>4822</v>
      </c>
      <c r="BZ58" s="15">
        <v>5407.0000000000036</v>
      </c>
      <c r="CA58" s="15">
        <v>1854</v>
      </c>
      <c r="CB58" s="15">
        <v>554</v>
      </c>
      <c r="CC58" s="15">
        <v>1008</v>
      </c>
      <c r="CD58" s="15">
        <v>1881</v>
      </c>
      <c r="CE58" s="15">
        <v>4</v>
      </c>
      <c r="CF58" s="15">
        <v>1441</v>
      </c>
      <c r="CG58" s="15">
        <v>4330</v>
      </c>
      <c r="CH58" s="15">
        <v>131877</v>
      </c>
      <c r="CI58" s="15">
        <v>28506</v>
      </c>
      <c r="CJ58" s="15">
        <v>1980.6141056853585</v>
      </c>
      <c r="CK58" s="15">
        <v>8565.9999999999964</v>
      </c>
      <c r="CL58" s="15">
        <v>197430.99999999997</v>
      </c>
      <c r="CM58" s="15">
        <v>146436</v>
      </c>
      <c r="CN58" s="15">
        <v>23636.999999999975</v>
      </c>
      <c r="CO58" s="15">
        <v>3327.5424902855216</v>
      </c>
      <c r="CP58" s="15">
        <v>18942.42105263158</v>
      </c>
      <c r="CQ58" s="15">
        <v>16846</v>
      </c>
      <c r="CR58" s="15">
        <v>23368.42105263158</v>
      </c>
      <c r="CS58" s="15">
        <v>22200</v>
      </c>
      <c r="CT58" s="15">
        <v>1168.4210526315799</v>
      </c>
      <c r="CU58" s="15">
        <v>6434</v>
      </c>
      <c r="CV58" s="15">
        <v>18950.834585161163</v>
      </c>
      <c r="CW58" s="15">
        <v>58602</v>
      </c>
      <c r="CX58" s="15">
        <v>7776</v>
      </c>
      <c r="CY58" s="15">
        <v>0</v>
      </c>
      <c r="CZ58" s="15">
        <v>3886</v>
      </c>
      <c r="DA58" s="19">
        <v>0</v>
      </c>
      <c r="DB58" s="19">
        <v>2.7009864218083823E-3</v>
      </c>
      <c r="DC58" s="19">
        <v>0.15952159677525468</v>
      </c>
      <c r="DD58" s="19">
        <v>0.11314448649341347</v>
      </c>
      <c r="DE58" s="19">
        <v>0.27732257260636783</v>
      </c>
      <c r="DF58" s="19">
        <v>0.27141110915285027</v>
      </c>
      <c r="DG58" s="19">
        <v>0.17589924855030536</v>
      </c>
      <c r="DH58" s="15">
        <v>4575.4575097144743</v>
      </c>
      <c r="DI58" s="15">
        <v>671568.75838092039</v>
      </c>
      <c r="DJ58" s="15">
        <v>539691.75838092028</v>
      </c>
      <c r="DK58" s="15">
        <v>718091</v>
      </c>
      <c r="DL58" s="18">
        <v>0.1171250083554288</v>
      </c>
      <c r="DM58" s="15">
        <v>470773.91622465447</v>
      </c>
      <c r="DN58" s="15">
        <v>388224.08812619688</v>
      </c>
      <c r="DO58" s="15">
        <v>50078.564099838077</v>
      </c>
      <c r="DP58" s="15">
        <v>13248.915862269921</v>
      </c>
      <c r="DQ58" s="15">
        <v>14823.374306823791</v>
      </c>
      <c r="DR58" s="15">
        <v>4398.9738295258112</v>
      </c>
      <c r="DS58" s="15">
        <v>490886.91622465447</v>
      </c>
      <c r="DT58" s="18">
        <f t="shared" si="4"/>
        <v>0.25139981790605304</v>
      </c>
      <c r="DU58" s="18">
        <f t="shared" si="5"/>
        <v>0.22014164501363526</v>
      </c>
      <c r="DV58" s="18">
        <f t="shared" si="6"/>
        <v>4.1232233771049231E-2</v>
      </c>
      <c r="DW58" s="18">
        <f t="shared" si="7"/>
        <v>-5.8280984982403888E-2</v>
      </c>
      <c r="DX58" s="18">
        <f t="shared" si="8"/>
        <v>7.7518420092101789E-2</v>
      </c>
      <c r="DY58" s="18">
        <f t="shared" si="9"/>
        <v>0.29037426536941052</v>
      </c>
      <c r="DZ58" s="18">
        <f t="shared" si="10"/>
        <v>-0.10466089585265662</v>
      </c>
      <c r="EA58" s="18">
        <f t="shared" si="11"/>
        <v>0.15476117983943666</v>
      </c>
      <c r="EB58" s="18">
        <f t="shared" si="12"/>
        <v>0.12751431884337397</v>
      </c>
      <c r="EC58" s="18">
        <f t="shared" si="13"/>
        <v>0.66236469021334843</v>
      </c>
      <c r="ED58" s="18">
        <f t="shared" si="14"/>
        <v>7.4935768819164805E-2</v>
      </c>
      <c r="EE58" s="18">
        <f t="shared" si="15"/>
        <v>4.80441202315132E-2</v>
      </c>
      <c r="EF58" s="18">
        <f t="shared" si="16"/>
        <v>1.5376811098917066E-2</v>
      </c>
      <c r="EG58" s="18">
        <f t="shared" si="17"/>
        <v>0.13216401055999685</v>
      </c>
      <c r="EH58" s="18">
        <f t="shared" si="18"/>
        <v>3.2496078002852306E-2</v>
      </c>
      <c r="EI58" s="18">
        <f t="shared" si="19"/>
        <v>3.1911031570760008E-2</v>
      </c>
      <c r="EJ58" s="18">
        <f t="shared" si="20"/>
        <v>2.9149294071557592E-2</v>
      </c>
      <c r="EK58" s="18">
        <f t="shared" si="21"/>
        <v>-1.9647927630342118E-2</v>
      </c>
      <c r="EL58" s="18">
        <f t="shared" si="22"/>
        <v>-1.4787819371082495E-2</v>
      </c>
      <c r="EM58" s="6">
        <v>6.0343488486572214</v>
      </c>
      <c r="EN58" s="6">
        <v>6.315684486492648</v>
      </c>
      <c r="EO58" s="6">
        <v>7.105145071148395</v>
      </c>
      <c r="EP58" s="6">
        <v>6.0364467231386536</v>
      </c>
      <c r="EQ58" s="14">
        <v>119724.2</v>
      </c>
      <c r="ER58" s="14">
        <v>18755.131000000001</v>
      </c>
      <c r="ES58" s="15">
        <v>196599</v>
      </c>
      <c r="ET58" s="15">
        <v>77747.001647949219</v>
      </c>
      <c r="EU58" s="15">
        <v>1.25</v>
      </c>
      <c r="EV58" s="6">
        <v>6600</v>
      </c>
      <c r="EW58" s="6">
        <v>7.6999999999999999E-2</v>
      </c>
      <c r="EX58" s="16">
        <v>7.0161161781634646E-2</v>
      </c>
      <c r="EY58" s="16">
        <f t="shared" si="23"/>
        <v>6.8388382183653534E-3</v>
      </c>
      <c r="EZ58" s="6">
        <v>7.0000000000000001E-3</v>
      </c>
      <c r="FA58" s="17"/>
      <c r="FB58" s="17"/>
      <c r="FC58" s="17"/>
      <c r="GJ58" s="6">
        <v>0.19314586452732199</v>
      </c>
    </row>
    <row r="59" spans="1:192" x14ac:dyDescent="0.2">
      <c r="A59" s="12">
        <v>1967</v>
      </c>
      <c r="B59" s="13">
        <v>0.93229171444367265</v>
      </c>
      <c r="C59" s="15">
        <f t="shared" si="0"/>
        <v>2300657.5614940082</v>
      </c>
      <c r="D59" s="15">
        <v>563978.18471216387</v>
      </c>
      <c r="E59" s="15">
        <v>38835.23738084027</v>
      </c>
      <c r="F59" s="15">
        <v>449407.34772247565</v>
      </c>
      <c r="G59" s="15">
        <v>5348.7538572349204</v>
      </c>
      <c r="H59" s="15">
        <v>20743.000000000015</v>
      </c>
      <c r="I59" s="15">
        <v>352299</v>
      </c>
      <c r="J59" s="15">
        <v>253182.90204549179</v>
      </c>
      <c r="K59" s="15">
        <v>99116.597954508223</v>
      </c>
      <c r="L59" s="15">
        <v>10786.081130009736</v>
      </c>
      <c r="M59" s="15">
        <v>178566.5</v>
      </c>
      <c r="N59" s="15">
        <v>-239358</v>
      </c>
      <c r="O59" s="15">
        <v>-62174.5</v>
      </c>
      <c r="P59" s="15">
        <v>667334.00000000012</v>
      </c>
      <c r="Q59" s="15">
        <v>0</v>
      </c>
      <c r="R59" s="15">
        <v>297108.50000000006</v>
      </c>
      <c r="S59" s="15">
        <v>0.19939585951679317</v>
      </c>
      <c r="T59" s="15">
        <v>-139346.99999999997</v>
      </c>
      <c r="U59" s="15">
        <v>94955.956691283121</v>
      </c>
      <c r="V59" s="15">
        <v>2337.6423816218967</v>
      </c>
      <c r="W59" s="15">
        <v>1516.1442541140216</v>
      </c>
      <c r="X59" s="15">
        <v>483.81813449524969</v>
      </c>
      <c r="Y59" s="15">
        <v>317.12255775454366</v>
      </c>
      <c r="Z59" s="15">
        <v>317.12255775454366</v>
      </c>
      <c r="AA59" s="15">
        <v>764817.96871426271</v>
      </c>
      <c r="AB59" s="15">
        <v>30992</v>
      </c>
      <c r="AC59" s="15">
        <v>18993.789262094062</v>
      </c>
      <c r="AD59" s="15">
        <v>9835.1847178721455</v>
      </c>
      <c r="AE59" s="15">
        <v>-908.6298261814436</v>
      </c>
      <c r="AF59" s="15">
        <v>14053.000000000002</v>
      </c>
      <c r="AG59" s="15">
        <v>12911</v>
      </c>
      <c r="AH59" s="15">
        <v>202885.31286804745</v>
      </c>
      <c r="AI59" s="15">
        <v>48662</v>
      </c>
      <c r="AJ59" s="15">
        <v>36678.232020572679</v>
      </c>
      <c r="AK59" s="15">
        <v>11983.767979427321</v>
      </c>
      <c r="AL59" s="15">
        <f t="shared" si="1"/>
        <v>92634.152961152067</v>
      </c>
      <c r="AM59" s="15">
        <v>90462.309298601598</v>
      </c>
      <c r="AN59" s="15">
        <v>2171.8436625504705</v>
      </c>
      <c r="AO59" s="15">
        <v>32811.918295898999</v>
      </c>
      <c r="AP59" s="15">
        <v>23605.476538221628</v>
      </c>
      <c r="AQ59" s="15">
        <v>10356.772406568147</v>
      </c>
      <c r="AR59" s="15">
        <f t="shared" si="24"/>
        <v>13248.704131653481</v>
      </c>
      <c r="AS59" s="15">
        <v>22312.210181084054</v>
      </c>
      <c r="AT59" s="15">
        <v>9502.471536735562</v>
      </c>
      <c r="AU59" s="15">
        <f t="shared" si="2"/>
        <v>12809.738644348492</v>
      </c>
      <c r="AV59" s="15">
        <v>-14988.999999999996</v>
      </c>
      <c r="AW59" s="15">
        <v>-11078</v>
      </c>
      <c r="AX59" s="15">
        <v>561932.6558462152</v>
      </c>
      <c r="AY59" s="15">
        <v>481790</v>
      </c>
      <c r="AZ59" s="15">
        <v>51629.210737905931</v>
      </c>
      <c r="BA59" s="15">
        <v>11890.974624957778</v>
      </c>
      <c r="BB59" s="15">
        <f t="shared" si="25"/>
        <v>39738.236112948151</v>
      </c>
      <c r="BC59" s="15">
        <v>31415.815282127875</v>
      </c>
      <c r="BD59" s="15">
        <v>-2902.3701738185564</v>
      </c>
      <c r="BE59" s="15">
        <f t="shared" si="3"/>
        <v>41251.000000000022</v>
      </c>
      <c r="BF59" s="15">
        <v>429009</v>
      </c>
      <c r="BG59" s="15">
        <v>52781.000000000007</v>
      </c>
      <c r="BH59" s="15">
        <v>21353.323395217118</v>
      </c>
      <c r="BI59" s="15">
        <v>2109.6766047828819</v>
      </c>
      <c r="BJ59" s="15">
        <v>3091.9999999999995</v>
      </c>
      <c r="BK59" s="15">
        <v>3522</v>
      </c>
      <c r="BL59" s="15">
        <v>1441.3335522478508</v>
      </c>
      <c r="BM59" s="15">
        <v>142.40161208568531</v>
      </c>
      <c r="BN59" s="15">
        <v>211.2648356664638</v>
      </c>
      <c r="BO59" s="15">
        <v>729656.60433854768</v>
      </c>
      <c r="BP59" s="15">
        <v>53937.156216965122</v>
      </c>
      <c r="BQ59" s="15">
        <v>11518.208158749909</v>
      </c>
      <c r="BR59" s="15">
        <v>25822</v>
      </c>
      <c r="BS59" s="15">
        <v>4471.9999999999982</v>
      </c>
      <c r="BT59" s="15">
        <v>23011</v>
      </c>
      <c r="BU59" s="15">
        <v>2237</v>
      </c>
      <c r="BV59" s="15">
        <v>2360</v>
      </c>
      <c r="BW59" s="15">
        <v>139</v>
      </c>
      <c r="BX59" s="15">
        <v>821.00000000000057</v>
      </c>
      <c r="BY59" s="15">
        <v>5547</v>
      </c>
      <c r="BZ59" s="15">
        <v>6229.0000000000018</v>
      </c>
      <c r="CA59" s="15">
        <v>2256</v>
      </c>
      <c r="CB59" s="15">
        <v>653</v>
      </c>
      <c r="CC59" s="15">
        <v>4699</v>
      </c>
      <c r="CD59" s="15">
        <v>2720</v>
      </c>
      <c r="CE59" s="15">
        <v>6.5</v>
      </c>
      <c r="CF59" s="15">
        <v>1899</v>
      </c>
      <c r="CG59" s="15">
        <v>9318.0000000000018</v>
      </c>
      <c r="CH59" s="15">
        <v>149349</v>
      </c>
      <c r="CI59" s="15">
        <v>32259.999999999996</v>
      </c>
      <c r="CJ59" s="15">
        <v>2433.0312857373151</v>
      </c>
      <c r="CK59" s="15">
        <v>8818.0000000000018</v>
      </c>
      <c r="CL59" s="15">
        <v>211013</v>
      </c>
      <c r="CM59" s="15">
        <v>170442.99999999997</v>
      </c>
      <c r="CN59" s="15">
        <v>11546.000000000029</v>
      </c>
      <c r="CO59" s="15">
        <v>3320.735164333536</v>
      </c>
      <c r="CP59" s="15">
        <v>20322.421052631584</v>
      </c>
      <c r="CQ59" s="15">
        <v>18019</v>
      </c>
      <c r="CR59" s="15">
        <v>25368.421052631584</v>
      </c>
      <c r="CS59" s="15">
        <v>24100</v>
      </c>
      <c r="CT59" s="15">
        <v>1268.4210526315803</v>
      </c>
      <c r="CU59" s="15">
        <v>6892</v>
      </c>
      <c r="CV59" s="15">
        <v>17821.009082204833</v>
      </c>
      <c r="CW59" s="15">
        <v>64385.999999999993</v>
      </c>
      <c r="CX59" s="15">
        <v>8575</v>
      </c>
      <c r="CY59" s="15">
        <v>0</v>
      </c>
      <c r="CZ59" s="15">
        <v>3978</v>
      </c>
      <c r="DA59" s="19">
        <v>0</v>
      </c>
      <c r="DB59" s="19">
        <v>3.6013152290780281E-3</v>
      </c>
      <c r="DC59" s="19">
        <v>0.16973861001988633</v>
      </c>
      <c r="DD59" s="19">
        <v>0.11689635750551475</v>
      </c>
      <c r="DE59" s="19">
        <v>0.2726293816644384</v>
      </c>
      <c r="DF59" s="19">
        <v>0.26496675918258839</v>
      </c>
      <c r="DG59" s="19">
        <v>0.17216757639849414</v>
      </c>
      <c r="DH59" s="15">
        <v>6298.264835666464</v>
      </c>
      <c r="DI59" s="15">
        <v>721466.33950288128</v>
      </c>
      <c r="DJ59" s="15">
        <v>572117.33950288128</v>
      </c>
      <c r="DK59" s="15">
        <v>758433.00000000012</v>
      </c>
      <c r="DL59" s="18">
        <v>0.11298301638764985</v>
      </c>
      <c r="DM59" s="15">
        <v>503805.17023668694</v>
      </c>
      <c r="DN59" s="15">
        <v>418994.70037333842</v>
      </c>
      <c r="DO59" s="15">
        <v>50338.14876165086</v>
      </c>
      <c r="DP59" s="15">
        <v>14923.435214670248</v>
      </c>
      <c r="DQ59" s="15">
        <v>15316.973680096715</v>
      </c>
      <c r="DR59" s="15">
        <v>4231.9122069306995</v>
      </c>
      <c r="DS59" s="15">
        <v>531405.17023668694</v>
      </c>
      <c r="DT59" s="18">
        <f t="shared" si="4"/>
        <v>0.24982608253482599</v>
      </c>
      <c r="DU59" s="18">
        <f t="shared" si="5"/>
        <v>0.22355971074050274</v>
      </c>
      <c r="DV59" s="18">
        <f t="shared" si="6"/>
        <v>4.1273398649393229E-2</v>
      </c>
      <c r="DW59" s="18">
        <f t="shared" si="7"/>
        <v>-6.0568335910673461E-2</v>
      </c>
      <c r="DX59" s="18">
        <f t="shared" si="8"/>
        <v>7.7615418734477776E-2</v>
      </c>
      <c r="DY59" s="18">
        <f t="shared" si="9"/>
        <v>0.29006228965541692</v>
      </c>
      <c r="DZ59" s="18">
        <f t="shared" si="10"/>
        <v>-0.10403895130075984</v>
      </c>
      <c r="EA59" s="18">
        <f t="shared" si="11"/>
        <v>0.15312969904622528</v>
      </c>
      <c r="EB59" s="18">
        <f t="shared" si="12"/>
        <v>0.12914068785059121</v>
      </c>
      <c r="EC59" s="18">
        <f t="shared" si="13"/>
        <v>0.67265678592690448</v>
      </c>
      <c r="ED59" s="18">
        <f t="shared" si="14"/>
        <v>7.208273097179814E-2</v>
      </c>
      <c r="EE59" s="18">
        <f t="shared" si="15"/>
        <v>4.8360543410654169E-2</v>
      </c>
      <c r="EF59" s="18">
        <f t="shared" si="16"/>
        <v>1.5800694299202854E-2</v>
      </c>
      <c r="EG59" s="18">
        <f t="shared" si="17"/>
        <v>0.12213887444395491</v>
      </c>
      <c r="EH59" s="18">
        <f t="shared" si="18"/>
        <v>3.4844145206809708E-2</v>
      </c>
      <c r="EI59" s="18">
        <f t="shared" si="19"/>
        <v>3.1124010345306211E-2</v>
      </c>
      <c r="EJ59" s="18">
        <f t="shared" si="20"/>
        <v>2.9418828269714068E-2</v>
      </c>
      <c r="EK59" s="18">
        <f t="shared" si="21"/>
        <v>-1.9763116847500036E-2</v>
      </c>
      <c r="EL59" s="18">
        <f t="shared" si="22"/>
        <v>-1.4606431945867332E-2</v>
      </c>
      <c r="EM59" s="6">
        <v>5.8643491202891616</v>
      </c>
      <c r="EN59" s="6">
        <v>6.1349166805071143</v>
      </c>
      <c r="EO59" s="6">
        <v>6.8924161768026346</v>
      </c>
      <c r="EP59" s="6">
        <v>5.8884479478119056</v>
      </c>
      <c r="EQ59" s="14">
        <v>121142.6</v>
      </c>
      <c r="ER59" s="14">
        <v>19071.415000000001</v>
      </c>
      <c r="ES59" s="15">
        <v>198752</v>
      </c>
      <c r="ET59" s="15">
        <v>77406.997680664062</v>
      </c>
      <c r="EU59" s="15">
        <v>1.4</v>
      </c>
      <c r="EV59" s="6">
        <v>6600</v>
      </c>
      <c r="EW59" s="6">
        <v>7.8E-2</v>
      </c>
      <c r="EX59" s="16">
        <v>7.098662680931403E-2</v>
      </c>
      <c r="EY59" s="16">
        <f t="shared" si="23"/>
        <v>7.0133731906859703E-3</v>
      </c>
      <c r="EZ59" s="6">
        <v>0.01</v>
      </c>
      <c r="FA59" s="17"/>
      <c r="FB59" s="17"/>
      <c r="FC59" s="17"/>
      <c r="GJ59" s="6">
        <v>0.20238439583377255</v>
      </c>
    </row>
    <row r="60" spans="1:192" x14ac:dyDescent="0.2">
      <c r="A60" s="12">
        <v>1968</v>
      </c>
      <c r="B60" s="13">
        <v>0.94736075256123475</v>
      </c>
      <c r="C60" s="15">
        <f t="shared" si="0"/>
        <v>2568991.9180084802</v>
      </c>
      <c r="D60" s="15">
        <v>688279.79355342861</v>
      </c>
      <c r="E60" s="15">
        <v>36554.323540795704</v>
      </c>
      <c r="F60" s="15">
        <v>489861.94547528768</v>
      </c>
      <c r="G60" s="15">
        <v>4978.1661607703563</v>
      </c>
      <c r="H60" s="15">
        <v>22570.499999999811</v>
      </c>
      <c r="I60" s="15">
        <v>371690.5</v>
      </c>
      <c r="J60" s="15">
        <v>266417.09081953106</v>
      </c>
      <c r="K60" s="15">
        <v>105273.90918046891</v>
      </c>
      <c r="L60" s="15">
        <v>12219.015045755259</v>
      </c>
      <c r="M60" s="15">
        <v>194054.5</v>
      </c>
      <c r="N60" s="15">
        <v>-254454</v>
      </c>
      <c r="O60" s="15">
        <v>-67445.500000000015</v>
      </c>
      <c r="P60" s="15">
        <v>726926.5</v>
      </c>
      <c r="Q60" s="15">
        <v>0</v>
      </c>
      <c r="R60" s="15">
        <v>325102</v>
      </c>
      <c r="S60" s="15">
        <v>0.22785053349617679</v>
      </c>
      <c r="T60" s="15">
        <v>-153048.99999999997</v>
      </c>
      <c r="U60" s="15">
        <v>104257.67423244278</v>
      </c>
      <c r="V60" s="15">
        <v>2914.1731708189941</v>
      </c>
      <c r="W60" s="15">
        <v>1642.5899766500195</v>
      </c>
      <c r="X60" s="15">
        <v>579.74662174020807</v>
      </c>
      <c r="Y60" s="15">
        <v>347.13693422084083</v>
      </c>
      <c r="Z60" s="15">
        <v>347.13693422084083</v>
      </c>
      <c r="AA60" s="15">
        <v>837174.54591457744</v>
      </c>
      <c r="AB60" s="15">
        <v>37164</v>
      </c>
      <c r="AC60" s="15">
        <v>20254.683100456172</v>
      </c>
      <c r="AD60" s="15">
        <v>11000.873899818715</v>
      </c>
      <c r="AE60" s="15">
        <v>-977.72011876848967</v>
      </c>
      <c r="AF60" s="15">
        <v>15837.999999999998</v>
      </c>
      <c r="AG60" s="15">
        <v>14058.000000000004</v>
      </c>
      <c r="AH60" s="15">
        <v>218993.3827960839</v>
      </c>
      <c r="AI60" s="15">
        <v>51576</v>
      </c>
      <c r="AJ60" s="15">
        <v>38689.937433544132</v>
      </c>
      <c r="AK60" s="15">
        <v>12886.062566455867</v>
      </c>
      <c r="AL60" s="15">
        <f t="shared" si="1"/>
        <v>100863.83938875241</v>
      </c>
      <c r="AM60" s="15">
        <v>97177.391513533788</v>
      </c>
      <c r="AN60" s="15">
        <v>3686.4478752186324</v>
      </c>
      <c r="AO60" s="15">
        <v>35978.526809340045</v>
      </c>
      <c r="AP60" s="15">
        <v>24813.166288678869</v>
      </c>
      <c r="AQ60" s="15">
        <v>11116.081519141817</v>
      </c>
      <c r="AR60" s="15">
        <f t="shared" si="24"/>
        <v>13697.084769537052</v>
      </c>
      <c r="AS60" s="15">
        <v>24179.696528262346</v>
      </c>
      <c r="AT60" s="15">
        <v>10458.512229842212</v>
      </c>
      <c r="AU60" s="15">
        <f t="shared" si="2"/>
        <v>13721.184298420134</v>
      </c>
      <c r="AV60" s="15">
        <v>-16331.000000000004</v>
      </c>
      <c r="AW60" s="15">
        <v>-12110.000000000002</v>
      </c>
      <c r="AX60" s="15">
        <v>618181.16311849363</v>
      </c>
      <c r="AY60" s="15">
        <v>530751</v>
      </c>
      <c r="AZ60" s="15">
        <v>54663.316899543839</v>
      </c>
      <c r="BA60" s="15">
        <v>12943.482523663606</v>
      </c>
      <c r="BB60" s="15">
        <f t="shared" si="25"/>
        <v>41719.834375880237</v>
      </c>
      <c r="BC60" s="15">
        <v>35963.126100181267</v>
      </c>
      <c r="BD60" s="15">
        <v>-3196.2798812315104</v>
      </c>
      <c r="BE60" s="15">
        <f t="shared" si="3"/>
        <v>46963.999999999985</v>
      </c>
      <c r="BF60" s="15">
        <v>471972</v>
      </c>
      <c r="BG60" s="15">
        <v>58779</v>
      </c>
      <c r="BH60" s="15">
        <v>22853.06129091918</v>
      </c>
      <c r="BI60" s="15">
        <v>3194.9387090808214</v>
      </c>
      <c r="BJ60" s="15">
        <v>4189</v>
      </c>
      <c r="BK60" s="15">
        <v>3503</v>
      </c>
      <c r="BL60" s="15">
        <v>1204.1124698692745</v>
      </c>
      <c r="BM60" s="15">
        <v>168.33917745632255</v>
      </c>
      <c r="BN60" s="15">
        <v>221.54835267440313</v>
      </c>
      <c r="BO60" s="15">
        <v>802528.93729551276</v>
      </c>
      <c r="BP60" s="15">
        <v>58397.135857851921</v>
      </c>
      <c r="BQ60" s="15">
        <v>12930.777384212868</v>
      </c>
      <c r="BR60" s="15">
        <v>31847.304623</v>
      </c>
      <c r="BS60" s="15">
        <v>4835.0000000000009</v>
      </c>
      <c r="BT60" s="15">
        <v>26742</v>
      </c>
      <c r="BU60" s="15">
        <v>2207</v>
      </c>
      <c r="BV60" s="15">
        <v>2419</v>
      </c>
      <c r="BW60" s="15">
        <v>198</v>
      </c>
      <c r="BX60" s="15">
        <v>798.99999999999841</v>
      </c>
      <c r="BY60" s="15">
        <v>5852</v>
      </c>
      <c r="BZ60" s="15">
        <v>7044.9999999999982</v>
      </c>
      <c r="CA60" s="15">
        <v>2824</v>
      </c>
      <c r="CB60" s="15">
        <v>804.99999999999989</v>
      </c>
      <c r="CC60" s="15">
        <v>5890</v>
      </c>
      <c r="CD60" s="15">
        <v>3997</v>
      </c>
      <c r="CE60" s="15">
        <v>9</v>
      </c>
      <c r="CF60" s="15">
        <v>2178</v>
      </c>
      <c r="CG60" s="15">
        <v>12065.000000000002</v>
      </c>
      <c r="CH60" s="15">
        <v>166280</v>
      </c>
      <c r="CI60" s="15">
        <v>36376</v>
      </c>
      <c r="CJ60" s="15">
        <v>2829.454085422497</v>
      </c>
      <c r="CK60" s="15">
        <v>9758.9999999999964</v>
      </c>
      <c r="CL60" s="15">
        <v>243793.99999999994</v>
      </c>
      <c r="CM60" s="15">
        <v>191242</v>
      </c>
      <c r="CN60" s="15">
        <v>19476.999999999993</v>
      </c>
      <c r="CO60" s="15">
        <v>1974.4516473255987</v>
      </c>
      <c r="CP60" s="15">
        <v>19740.37958752632</v>
      </c>
      <c r="CQ60" s="15">
        <v>19950</v>
      </c>
      <c r="CR60" s="15">
        <v>27473.68421052632</v>
      </c>
      <c r="CS60" s="15">
        <v>26100</v>
      </c>
      <c r="CT60" s="15">
        <v>1373.6842105263172</v>
      </c>
      <c r="CU60" s="15">
        <v>8358</v>
      </c>
      <c r="CV60" s="15">
        <v>22390.416842414284</v>
      </c>
      <c r="CW60" s="15">
        <v>76435</v>
      </c>
      <c r="CX60" s="15">
        <v>10552</v>
      </c>
      <c r="CY60" s="15">
        <v>0</v>
      </c>
      <c r="CZ60" s="15">
        <v>4088</v>
      </c>
      <c r="DA60" s="19">
        <v>0</v>
      </c>
      <c r="DB60" s="19">
        <v>4.5016440363475629E-3</v>
      </c>
      <c r="DC60" s="19">
        <v>0.17995562326451797</v>
      </c>
      <c r="DD60" s="19">
        <v>0.12064822851761614</v>
      </c>
      <c r="DE60" s="19">
        <v>0.26793619072250902</v>
      </c>
      <c r="DF60" s="19">
        <v>0.25852240921232639</v>
      </c>
      <c r="DG60" s="19">
        <v>0.16843590424668292</v>
      </c>
      <c r="DH60" s="15">
        <v>7771.548352674401</v>
      </c>
      <c r="DI60" s="15">
        <v>785074.38894283853</v>
      </c>
      <c r="DJ60" s="15">
        <v>618794.38894283853</v>
      </c>
      <c r="DK60" s="15">
        <v>830245</v>
      </c>
      <c r="DL60" s="18">
        <v>9.7307789127813779E-2</v>
      </c>
      <c r="DM60" s="15">
        <v>548967.71586337092</v>
      </c>
      <c r="DN60" s="15">
        <v>458628.44831830106</v>
      </c>
      <c r="DO60" s="15">
        <v>51015.995766637861</v>
      </c>
      <c r="DP60" s="15">
        <v>16806.336110161803</v>
      </c>
      <c r="DQ60" s="15">
        <v>17146.158611971907</v>
      </c>
      <c r="DR60" s="15">
        <v>5370.7770562982805</v>
      </c>
      <c r="DS60" s="15">
        <v>585267.71586337092</v>
      </c>
      <c r="DT60" s="18">
        <f t="shared" si="4"/>
        <v>0.27267458635767944</v>
      </c>
      <c r="DU60" s="18">
        <f t="shared" si="5"/>
        <v>0.21563514127607497</v>
      </c>
      <c r="DV60" s="18">
        <f t="shared" si="6"/>
        <v>4.0583107133036388E-2</v>
      </c>
      <c r="DW60" s="18">
        <f t="shared" si="7"/>
        <v>-5.9575508559266223E-2</v>
      </c>
      <c r="DX60" s="18">
        <f t="shared" si="8"/>
        <v>7.553721700706395E-2</v>
      </c>
      <c r="DY60" s="18">
        <f t="shared" si="9"/>
        <v>0.28296176990837868</v>
      </c>
      <c r="DZ60" s="18">
        <f t="shared" si="10"/>
        <v>-9.9048190154391938E-2</v>
      </c>
      <c r="EA60" s="18">
        <f t="shared" si="11"/>
        <v>0.1446834057337712</v>
      </c>
      <c r="EB60" s="18">
        <f t="shared" si="12"/>
        <v>0.12654847129765351</v>
      </c>
      <c r="EC60" s="18">
        <f t="shared" si="13"/>
        <v>0.6785419406702955</v>
      </c>
      <c r="ED60" s="18">
        <f t="shared" si="14"/>
        <v>6.9884659911129396E-2</v>
      </c>
      <c r="EE60" s="18">
        <f t="shared" si="15"/>
        <v>4.6600626843334353E-2</v>
      </c>
      <c r="EF60" s="18">
        <f t="shared" si="16"/>
        <v>1.5520795146560191E-2</v>
      </c>
      <c r="EG60" s="18">
        <f t="shared" si="17"/>
        <v>0.12148683748622685</v>
      </c>
      <c r="EH60" s="18">
        <f t="shared" si="18"/>
        <v>3.4988444248098508E-2</v>
      </c>
      <c r="EI60" s="18">
        <f t="shared" si="19"/>
        <v>2.988655913456735E-2</v>
      </c>
      <c r="EJ60" s="18">
        <f t="shared" si="20"/>
        <v>2.9123567776093016E-2</v>
      </c>
      <c r="EK60" s="18">
        <f t="shared" si="21"/>
        <v>-1.9670097380893595E-2</v>
      </c>
      <c r="EL60" s="18">
        <f t="shared" si="22"/>
        <v>-1.4586055923251573E-2</v>
      </c>
      <c r="EM60" s="6">
        <v>5.6248597940246761</v>
      </c>
      <c r="EN60" s="6">
        <v>5.8806516663128843</v>
      </c>
      <c r="EO60" s="6">
        <v>6.6151350662416109</v>
      </c>
      <c r="EP60" s="6">
        <v>5.6666492283546956</v>
      </c>
      <c r="EQ60" s="14">
        <v>123507</v>
      </c>
      <c r="ER60" s="14">
        <v>19365.116999999998</v>
      </c>
      <c r="ES60" s="15">
        <v>200745</v>
      </c>
      <c r="ET60" s="15">
        <v>79480.003356933594</v>
      </c>
      <c r="EU60" s="15">
        <v>1.6</v>
      </c>
      <c r="EV60" s="6">
        <v>7800</v>
      </c>
      <c r="EW60" s="6">
        <v>7.5999999999999998E-2</v>
      </c>
      <c r="EX60" s="16">
        <v>6.6678157943406688E-2</v>
      </c>
      <c r="EY60" s="16">
        <f t="shared" si="23"/>
        <v>9.3218420565933102E-3</v>
      </c>
      <c r="EZ60" s="6">
        <v>1.2E-2</v>
      </c>
      <c r="FA60" s="17"/>
      <c r="FB60" s="17"/>
      <c r="FC60" s="17"/>
      <c r="GJ60" s="6">
        <v>0.19232425730171993</v>
      </c>
    </row>
    <row r="61" spans="1:192" x14ac:dyDescent="0.2">
      <c r="A61" s="12">
        <v>1969</v>
      </c>
      <c r="B61" s="13">
        <v>0.96244736136969244</v>
      </c>
      <c r="C61" s="15">
        <f t="shared" si="0"/>
        <v>2710265.3272786182</v>
      </c>
      <c r="D61" s="15">
        <v>675520.79478351388</v>
      </c>
      <c r="E61" s="15">
        <v>40976.193838723761</v>
      </c>
      <c r="F61" s="15">
        <v>522109.10960894852</v>
      </c>
      <c r="G61" s="15">
        <v>5714.5043311070631</v>
      </c>
      <c r="H61" s="15">
        <v>24633.999999999709</v>
      </c>
      <c r="I61" s="15">
        <v>392367.5</v>
      </c>
      <c r="J61" s="15">
        <v>280601.22919485695</v>
      </c>
      <c r="K61" s="15">
        <v>111766.27080514294</v>
      </c>
      <c r="L61" s="15">
        <v>13651.948961500786</v>
      </c>
      <c r="M61" s="15">
        <v>213410.50000000003</v>
      </c>
      <c r="N61" s="15">
        <v>-270811.5</v>
      </c>
      <c r="O61" s="15">
        <v>-73270.5</v>
      </c>
      <c r="P61" s="15">
        <v>800302.5</v>
      </c>
      <c r="Q61" s="15">
        <v>0</v>
      </c>
      <c r="R61" s="15">
        <v>347668.5</v>
      </c>
      <c r="S61" s="15">
        <v>0.23714796490446904</v>
      </c>
      <c r="T61" s="15">
        <v>-163002.5</v>
      </c>
      <c r="U61" s="15">
        <v>107723.77575482457</v>
      </c>
      <c r="V61" s="15">
        <v>2742.5619774954162</v>
      </c>
      <c r="W61" s="15">
        <v>1694.1813099003696</v>
      </c>
      <c r="X61" s="15">
        <v>655.32845212929408</v>
      </c>
      <c r="Y61" s="15">
        <v>361.72165609377606</v>
      </c>
      <c r="Z61" s="15">
        <v>361.72165609377606</v>
      </c>
      <c r="AA61" s="15">
        <v>904375.98708989029</v>
      </c>
      <c r="AB61" s="15">
        <v>36958</v>
      </c>
      <c r="AC61" s="15">
        <v>20766.386426092729</v>
      </c>
      <c r="AD61" s="15">
        <v>11377.749229683937</v>
      </c>
      <c r="AE61" s="15">
        <v>-1006.4522203719951</v>
      </c>
      <c r="AF61" s="15">
        <v>17646</v>
      </c>
      <c r="AG61" s="15">
        <v>15116.999999999996</v>
      </c>
      <c r="AH61" s="15">
        <v>226242.67052529484</v>
      </c>
      <c r="AI61" s="15">
        <v>55356</v>
      </c>
      <c r="AJ61" s="15">
        <v>41627.82943516309</v>
      </c>
      <c r="AK61" s="15">
        <v>13728.17056483691</v>
      </c>
      <c r="AL61" s="15">
        <f t="shared" si="1"/>
        <v>97651.596004575607</v>
      </c>
      <c r="AM61" s="15">
        <v>93589.413114485258</v>
      </c>
      <c r="AN61" s="15">
        <v>4062.1828900903479</v>
      </c>
      <c r="AO61" s="15">
        <v>41708.26420003322</v>
      </c>
      <c r="AP61" s="15">
        <v>25862.155270133979</v>
      </c>
      <c r="AQ61" s="15">
        <v>11046.507652044073</v>
      </c>
      <c r="AR61" s="15">
        <f t="shared" si="24"/>
        <v>14815.647618089906</v>
      </c>
      <c r="AS61" s="15">
        <v>27199.358041240073</v>
      </c>
      <c r="AT61" s="15">
        <v>11422.80458586742</v>
      </c>
      <c r="AU61" s="15">
        <f t="shared" si="2"/>
        <v>15776.553455372654</v>
      </c>
      <c r="AV61" s="15">
        <v>-18014.999999999996</v>
      </c>
      <c r="AW61" s="15">
        <v>-13891</v>
      </c>
      <c r="AX61" s="15">
        <v>678133.31656459509</v>
      </c>
      <c r="AY61" s="15">
        <v>584458</v>
      </c>
      <c r="AZ61" s="15">
        <v>57324.613573907256</v>
      </c>
      <c r="BA61" s="15">
        <v>12638.959278278184</v>
      </c>
      <c r="BB61" s="15">
        <f t="shared" si="25"/>
        <v>44685.654295629072</v>
      </c>
      <c r="BC61" s="15">
        <v>39878.250770316045</v>
      </c>
      <c r="BD61" s="15">
        <v>-3527.5477796280056</v>
      </c>
      <c r="BE61" s="15">
        <f t="shared" si="3"/>
        <v>51255.999999999985</v>
      </c>
      <c r="BF61" s="15">
        <v>518332.99999999994</v>
      </c>
      <c r="BG61" s="15">
        <v>66125</v>
      </c>
      <c r="BH61" s="15">
        <v>27221.437551512077</v>
      </c>
      <c r="BI61" s="15">
        <v>3505.5624484879222</v>
      </c>
      <c r="BJ61" s="15">
        <v>4451.0000000000009</v>
      </c>
      <c r="BK61" s="15">
        <v>3527</v>
      </c>
      <c r="BL61" s="15">
        <v>1377.4153674312947</v>
      </c>
      <c r="BM61" s="15">
        <v>177.38282847479979</v>
      </c>
      <c r="BN61" s="15">
        <v>225.20180409390542</v>
      </c>
      <c r="BO61" s="15">
        <v>862675.98590228334</v>
      </c>
      <c r="BP61" s="15">
        <v>66229.850827485032</v>
      </c>
      <c r="BQ61" s="15">
        <v>14762.680146121957</v>
      </c>
      <c r="BR61" s="15">
        <v>34051.529786000006</v>
      </c>
      <c r="BS61" s="15">
        <v>5241</v>
      </c>
      <c r="BT61" s="15">
        <v>28665</v>
      </c>
      <c r="BU61" s="15">
        <v>2327</v>
      </c>
      <c r="BV61" s="15">
        <v>2627</v>
      </c>
      <c r="BW61" s="15">
        <v>264</v>
      </c>
      <c r="BX61" s="15">
        <v>850.00000000000193</v>
      </c>
      <c r="BY61" s="15">
        <v>6612</v>
      </c>
      <c r="BZ61" s="15">
        <v>8200.0000000000018</v>
      </c>
      <c r="CA61" s="15">
        <v>3545</v>
      </c>
      <c r="CB61" s="15">
        <v>913.99999999999989</v>
      </c>
      <c r="CC61" s="15">
        <v>6695</v>
      </c>
      <c r="CD61" s="15">
        <v>4551</v>
      </c>
      <c r="CE61" s="15">
        <v>11.5</v>
      </c>
      <c r="CF61" s="15">
        <v>2583</v>
      </c>
      <c r="CG61" s="15">
        <v>13829</v>
      </c>
      <c r="CH61" s="15">
        <v>179437</v>
      </c>
      <c r="CI61" s="15">
        <v>41569</v>
      </c>
      <c r="CJ61" s="15">
        <v>2904.0129101098282</v>
      </c>
      <c r="CK61" s="15">
        <v>10031</v>
      </c>
      <c r="CL61" s="15">
        <v>274234</v>
      </c>
      <c r="CM61" s="15">
        <v>208078</v>
      </c>
      <c r="CN61" s="15">
        <v>30704.999999999985</v>
      </c>
      <c r="CO61" s="15">
        <v>4816.7981959060917</v>
      </c>
      <c r="CP61" s="15">
        <v>22120.522845578947</v>
      </c>
      <c r="CQ61" s="15">
        <v>22753</v>
      </c>
      <c r="CR61" s="15">
        <v>30421.05263157895</v>
      </c>
      <c r="CS61" s="15">
        <v>28900</v>
      </c>
      <c r="CT61" s="15">
        <v>1521.0526315789489</v>
      </c>
      <c r="CU61" s="15">
        <v>9929</v>
      </c>
      <c r="CV61" s="15">
        <v>21205.544169779416</v>
      </c>
      <c r="CW61" s="15">
        <v>91700</v>
      </c>
      <c r="CX61" s="15">
        <v>12806</v>
      </c>
      <c r="CY61" s="15">
        <v>0</v>
      </c>
      <c r="CZ61" s="15">
        <v>4625</v>
      </c>
      <c r="DA61" s="19">
        <v>0</v>
      </c>
      <c r="DB61" s="19">
        <v>5.4019728436169867E-3</v>
      </c>
      <c r="DC61" s="19">
        <v>0.19017263650914962</v>
      </c>
      <c r="DD61" s="19">
        <v>0.12440009952971753</v>
      </c>
      <c r="DE61" s="19">
        <v>0.26324299978057958</v>
      </c>
      <c r="DF61" s="19">
        <v>0.2520780592420645</v>
      </c>
      <c r="DG61" s="19">
        <v>0.1647042320948717</v>
      </c>
      <c r="DH61" s="15">
        <v>8317.2018040939092</v>
      </c>
      <c r="DI61" s="15">
        <v>836862.78409818944</v>
      </c>
      <c r="DJ61" s="15">
        <v>657425.78409818944</v>
      </c>
      <c r="DK61" s="15">
        <v>897249.00000000012</v>
      </c>
      <c r="DL61" s="18">
        <v>9.4731228454977362E-2</v>
      </c>
      <c r="DM61" s="15">
        <v>594701.88082442724</v>
      </c>
      <c r="DN61" s="15">
        <v>501667.84175677336</v>
      </c>
      <c r="DO61" s="15">
        <v>51798.188700551684</v>
      </c>
      <c r="DP61" s="15">
        <v>19436.89043662613</v>
      </c>
      <c r="DQ61" s="15">
        <v>17050.444239823053</v>
      </c>
      <c r="DR61" s="15">
        <v>4748.5156906531029</v>
      </c>
      <c r="DS61" s="15">
        <v>624278.88082442724</v>
      </c>
      <c r="DT61" s="18">
        <f t="shared" si="4"/>
        <v>0.25428238955372467</v>
      </c>
      <c r="DU61" s="18">
        <f t="shared" si="5"/>
        <v>0.21895782741487041</v>
      </c>
      <c r="DV61" s="18">
        <f t="shared" si="6"/>
        <v>3.9746579300038568E-2</v>
      </c>
      <c r="DW61" s="18">
        <f t="shared" si="7"/>
        <v>-6.0142635615558375E-2</v>
      </c>
      <c r="DX61" s="18">
        <f t="shared" si="8"/>
        <v>7.8741552663512043E-2</v>
      </c>
      <c r="DY61" s="18">
        <f t="shared" si="9"/>
        <v>0.29528566518746896</v>
      </c>
      <c r="DZ61" s="18">
        <f t="shared" si="10"/>
        <v>-9.9920659897871425E-2</v>
      </c>
      <c r="EA61" s="18">
        <f t="shared" si="11"/>
        <v>0.14477088130481189</v>
      </c>
      <c r="EB61" s="18">
        <f t="shared" si="12"/>
        <v>0.12827840008900329</v>
      </c>
      <c r="EC61" s="18">
        <f t="shared" si="13"/>
        <v>0.69186400733571229</v>
      </c>
      <c r="ED61" s="18">
        <f t="shared" si="14"/>
        <v>6.7859173569725525E-2</v>
      </c>
      <c r="EE61" s="18">
        <f t="shared" si="15"/>
        <v>4.6394957737666005E-2</v>
      </c>
      <c r="EF61" s="18">
        <f t="shared" si="16"/>
        <v>1.5300290738509498E-2</v>
      </c>
      <c r="EG61" s="18">
        <f t="shared" si="17"/>
        <v>0.10883444395544113</v>
      </c>
      <c r="EH61" s="18">
        <f t="shared" si="18"/>
        <v>3.8541449597762768E-2</v>
      </c>
      <c r="EI61" s="18">
        <f t="shared" si="19"/>
        <v>2.8823832927240906E-2</v>
      </c>
      <c r="EJ61" s="18">
        <f t="shared" si="20"/>
        <v>3.0314169245371208E-2</v>
      </c>
      <c r="EK61" s="18">
        <f t="shared" si="21"/>
        <v>-2.0078038537797195E-2</v>
      </c>
      <c r="EL61" s="18">
        <f t="shared" si="22"/>
        <v>-1.5481767045714176E-2</v>
      </c>
      <c r="EM61" s="6">
        <v>5.3616173397482623</v>
      </c>
      <c r="EN61" s="6">
        <v>5.6046429293951041</v>
      </c>
      <c r="EO61" s="6">
        <v>6.2726621336568948</v>
      </c>
      <c r="EP61" s="6">
        <v>5.4224068882659191</v>
      </c>
      <c r="EQ61" s="14">
        <v>125542.6</v>
      </c>
      <c r="ER61" s="14">
        <v>19680.465</v>
      </c>
      <c r="ES61" s="15">
        <v>202736</v>
      </c>
      <c r="ET61" s="15">
        <v>80475.997924804688</v>
      </c>
      <c r="EU61" s="15">
        <v>1.6</v>
      </c>
      <c r="EV61" s="6">
        <v>7800</v>
      </c>
      <c r="EW61" s="6">
        <v>8.4000000000000005E-2</v>
      </c>
      <c r="EX61" s="16">
        <v>7.4416661383376659E-2</v>
      </c>
      <c r="EY61" s="16">
        <f t="shared" si="23"/>
        <v>9.5833386166233464E-3</v>
      </c>
      <c r="EZ61" s="6">
        <v>1.2E-2</v>
      </c>
      <c r="FA61" s="17"/>
      <c r="FB61" s="17"/>
      <c r="FC61" s="17"/>
      <c r="GJ61" s="6">
        <v>0.20367287773264681</v>
      </c>
    </row>
    <row r="62" spans="1:192" x14ac:dyDescent="0.2">
      <c r="A62" s="12">
        <v>1970</v>
      </c>
      <c r="B62" s="13">
        <v>0.92938291376807969</v>
      </c>
      <c r="C62" s="15">
        <f t="shared" si="0"/>
        <v>2762143.7979153562</v>
      </c>
      <c r="D62" s="15">
        <v>591916.68163793138</v>
      </c>
      <c r="E62" s="15">
        <v>46189.851004961638</v>
      </c>
      <c r="F62" s="15">
        <v>556793.27149191685</v>
      </c>
      <c r="G62" s="15">
        <v>6611.6604555084741</v>
      </c>
      <c r="H62" s="15">
        <v>27101.500000000076</v>
      </c>
      <c r="I62" s="15">
        <v>414696.5</v>
      </c>
      <c r="J62" s="15">
        <v>293591.07741336973</v>
      </c>
      <c r="K62" s="15">
        <v>121105.42258663027</v>
      </c>
      <c r="L62" s="15">
        <v>13900.837526811812</v>
      </c>
      <c r="M62" s="15">
        <v>224226</v>
      </c>
      <c r="N62" s="15">
        <v>-282352</v>
      </c>
      <c r="O62" s="15">
        <v>-82957.5</v>
      </c>
      <c r="P62" s="15">
        <v>853455</v>
      </c>
      <c r="Q62" s="15">
        <v>0</v>
      </c>
      <c r="R62" s="15">
        <v>370371.49999999994</v>
      </c>
      <c r="S62" s="15">
        <v>0.23912971788952991</v>
      </c>
      <c r="T62" s="15">
        <v>-171305</v>
      </c>
      <c r="U62" s="15">
        <v>110537.99579822629</v>
      </c>
      <c r="V62" s="15">
        <v>1552.1000000000001</v>
      </c>
      <c r="W62" s="15">
        <v>1649.7546526185247</v>
      </c>
      <c r="X62" s="15">
        <v>694.05977676241901</v>
      </c>
      <c r="Y62" s="15">
        <v>355.82437771274215</v>
      </c>
      <c r="Z62" s="15">
        <v>355.82437771274215</v>
      </c>
      <c r="AA62" s="15">
        <v>945535.1199891225</v>
      </c>
      <c r="AB62" s="15">
        <v>31263</v>
      </c>
      <c r="AC62" s="15">
        <v>20939.189127348629</v>
      </c>
      <c r="AD62" s="15">
        <v>11148.982721146209</v>
      </c>
      <c r="AE62" s="15">
        <v>-991.68960914096374</v>
      </c>
      <c r="AF62" s="15">
        <v>20068.000000000004</v>
      </c>
      <c r="AG62" s="15">
        <v>16605.999999999996</v>
      </c>
      <c r="AH62" s="15">
        <v>225350.60222847637</v>
      </c>
      <c r="AI62" s="15">
        <v>59948.000000000015</v>
      </c>
      <c r="AJ62" s="15">
        <v>44816.691875626886</v>
      </c>
      <c r="AK62" s="15">
        <v>15131.308124373125</v>
      </c>
      <c r="AL62" s="15">
        <f t="shared" si="1"/>
        <v>84680.860240788577</v>
      </c>
      <c r="AM62" s="15">
        <v>80729.962965576429</v>
      </c>
      <c r="AN62" s="15">
        <v>3950.8972752121526</v>
      </c>
      <c r="AO62" s="15">
        <v>48164.442063011098</v>
      </c>
      <c r="AP62" s="15">
        <v>27148.339767581314</v>
      </c>
      <c r="AQ62" s="15">
        <v>11270.52065944366</v>
      </c>
      <c r="AR62" s="15">
        <f t="shared" si="24"/>
        <v>15877.819108137654</v>
      </c>
      <c r="AS62" s="15">
        <v>30243.667045090093</v>
      </c>
      <c r="AT62" s="15">
        <v>12079.397851273192</v>
      </c>
      <c r="AU62" s="15">
        <f t="shared" si="2"/>
        <v>18164.269193816901</v>
      </c>
      <c r="AV62" s="15">
        <v>-19897.000000000004</v>
      </c>
      <c r="AW62" s="15">
        <v>-15094.999999999998</v>
      </c>
      <c r="AX62" s="15">
        <v>720184.51776064618</v>
      </c>
      <c r="AY62" s="15">
        <v>623347</v>
      </c>
      <c r="AZ62" s="15">
        <v>58066.810872651375</v>
      </c>
      <c r="BA62" s="15">
        <v>12138.357579432977</v>
      </c>
      <c r="BB62" s="15">
        <f t="shared" si="25"/>
        <v>45928.453293218394</v>
      </c>
      <c r="BC62" s="15">
        <v>42556.017278853775</v>
      </c>
      <c r="BD62" s="15">
        <v>-3785.3103908590351</v>
      </c>
      <c r="BE62" s="15">
        <f t="shared" si="3"/>
        <v>53704.999999999985</v>
      </c>
      <c r="BF62" s="15">
        <v>551560</v>
      </c>
      <c r="BG62" s="15">
        <v>71787.000000000029</v>
      </c>
      <c r="BH62" s="15">
        <v>27907.778334340903</v>
      </c>
      <c r="BI62" s="15">
        <v>4133.2216656590945</v>
      </c>
      <c r="BJ62" s="15">
        <v>4638</v>
      </c>
      <c r="BK62" s="15">
        <v>3787</v>
      </c>
      <c r="BL62" s="15">
        <v>1433.4404222270684</v>
      </c>
      <c r="BM62" s="15">
        <v>212.29661991008371</v>
      </c>
      <c r="BN62" s="15">
        <v>238.26295786284768</v>
      </c>
      <c r="BO62" s="15">
        <v>905987.70385039283</v>
      </c>
      <c r="BP62" s="15">
        <v>70421.105463189786</v>
      </c>
      <c r="BQ62" s="15">
        <v>16583.199276539868</v>
      </c>
      <c r="BR62" s="15">
        <v>39787.888600999991</v>
      </c>
      <c r="BS62" s="15">
        <v>7668.9999999999973</v>
      </c>
      <c r="BT62" s="15">
        <v>34025.999999999993</v>
      </c>
      <c r="BU62" s="15">
        <v>4186</v>
      </c>
      <c r="BV62" s="15">
        <v>2953</v>
      </c>
      <c r="BW62" s="15">
        <v>1103</v>
      </c>
      <c r="BX62" s="15">
        <v>904.99999999999989</v>
      </c>
      <c r="BY62" s="15">
        <v>7457</v>
      </c>
      <c r="BZ62" s="15">
        <v>10869</v>
      </c>
      <c r="CA62" s="15">
        <v>4836</v>
      </c>
      <c r="CB62" s="15">
        <v>1072</v>
      </c>
      <c r="CC62" s="15">
        <v>7254</v>
      </c>
      <c r="CD62" s="15">
        <v>5455</v>
      </c>
      <c r="CE62" s="15">
        <v>14</v>
      </c>
      <c r="CF62" s="15">
        <v>3293</v>
      </c>
      <c r="CG62" s="15">
        <v>16001.999999999998</v>
      </c>
      <c r="CH62" s="15">
        <v>192785</v>
      </c>
      <c r="CI62" s="15">
        <v>48531</v>
      </c>
      <c r="CJ62" s="15">
        <v>3189.8800108775481</v>
      </c>
      <c r="CK62" s="15">
        <v>11201.999999999995</v>
      </c>
      <c r="CL62" s="15">
        <v>275835.00000000006</v>
      </c>
      <c r="CM62" s="15">
        <v>227113</v>
      </c>
      <c r="CN62" s="15">
        <v>5814.9999999999864</v>
      </c>
      <c r="CO62" s="15">
        <v>-738.26295786284743</v>
      </c>
      <c r="CP62" s="15">
        <v>23702.479820052642</v>
      </c>
      <c r="CQ62" s="15">
        <v>23839</v>
      </c>
      <c r="CR62" s="15">
        <v>32947.368421052641</v>
      </c>
      <c r="CS62" s="15">
        <v>31300.000000000004</v>
      </c>
      <c r="CT62" s="15">
        <v>1647.3684210526333</v>
      </c>
      <c r="CU62" s="15">
        <v>12102</v>
      </c>
      <c r="CV62" s="15">
        <v>19742.144063012795</v>
      </c>
      <c r="CW62" s="15">
        <v>88853</v>
      </c>
      <c r="CX62" s="15">
        <v>14217</v>
      </c>
      <c r="CY62" s="15">
        <v>0</v>
      </c>
      <c r="CZ62" s="15">
        <v>4764</v>
      </c>
      <c r="DA62" s="19">
        <v>0</v>
      </c>
      <c r="DB62" s="19">
        <v>6.3023016508865215E-3</v>
      </c>
      <c r="DC62" s="19">
        <v>0.20038964975378126</v>
      </c>
      <c r="DD62" s="19">
        <v>0.12815197054181893</v>
      </c>
      <c r="DE62" s="19">
        <v>0.2585498088386502</v>
      </c>
      <c r="DF62" s="19">
        <v>0.2456337092718025</v>
      </c>
      <c r="DG62" s="19">
        <v>0.16097255994306048</v>
      </c>
      <c r="DH62" s="15">
        <v>8885.2629578628494</v>
      </c>
      <c r="DI62" s="15">
        <v>899516.44089252991</v>
      </c>
      <c r="DJ62" s="15">
        <v>706731.44089252991</v>
      </c>
      <c r="DK62" s="15">
        <v>937523</v>
      </c>
      <c r="DL62" s="18">
        <v>0.10690842454897058</v>
      </c>
      <c r="DM62" s="15">
        <v>641252.35981373186</v>
      </c>
      <c r="DN62" s="15">
        <v>543020.06187615637</v>
      </c>
      <c r="DO62" s="15">
        <v>54425.581052120724</v>
      </c>
      <c r="DP62" s="15">
        <v>22050.652233506768</v>
      </c>
      <c r="DQ62" s="15">
        <v>17029.544831103758</v>
      </c>
      <c r="DR62" s="15">
        <v>4726.5198208443226</v>
      </c>
      <c r="DS62" s="15">
        <v>659499.35981373186</v>
      </c>
      <c r="DT62" s="18">
        <f t="shared" si="4"/>
        <v>0.21932874009744371</v>
      </c>
      <c r="DU62" s="18">
        <f t="shared" si="5"/>
        <v>0.23050801461998982</v>
      </c>
      <c r="DV62" s="18">
        <f t="shared" si="6"/>
        <v>4.0018914251188323E-2</v>
      </c>
      <c r="DW62" s="18">
        <f t="shared" si="7"/>
        <v>-6.2018856559635752E-2</v>
      </c>
      <c r="DX62" s="18">
        <f t="shared" si="8"/>
        <v>8.1178250085758658E-2</v>
      </c>
      <c r="DY62" s="18">
        <f t="shared" si="9"/>
        <v>0.30898282726776177</v>
      </c>
      <c r="DZ62" s="18">
        <f t="shared" si="10"/>
        <v>-0.10222204948674163</v>
      </c>
      <c r="EA62" s="18">
        <f t="shared" si="11"/>
        <v>0.15013573888259529</v>
      </c>
      <c r="EB62" s="18">
        <f t="shared" si="12"/>
        <v>0.13408842084163994</v>
      </c>
      <c r="EC62" s="18">
        <f t="shared" si="13"/>
        <v>0.70641104054146131</v>
      </c>
      <c r="ED62" s="18">
        <f t="shared" si="14"/>
        <v>6.5804497798936865E-2</v>
      </c>
      <c r="EE62" s="18">
        <f t="shared" si="15"/>
        <v>4.7803298559744016E-2</v>
      </c>
      <c r="EF62" s="18">
        <f t="shared" si="16"/>
        <v>1.6139666039524495E-2</v>
      </c>
      <c r="EG62" s="18">
        <f t="shared" si="17"/>
        <v>9.032403497384979E-2</v>
      </c>
      <c r="EH62" s="18">
        <f t="shared" si="18"/>
        <v>4.2828092829603807E-2</v>
      </c>
      <c r="EI62" s="18">
        <f t="shared" si="19"/>
        <v>2.8957518660962252E-2</v>
      </c>
      <c r="EJ62" s="18">
        <f t="shared" si="20"/>
        <v>3.225912009101653E-2</v>
      </c>
      <c r="EK62" s="18">
        <f t="shared" si="21"/>
        <v>-2.122294599705821E-2</v>
      </c>
      <c r="EL62" s="18">
        <f t="shared" si="22"/>
        <v>-1.6100938323646459E-2</v>
      </c>
      <c r="EM62" s="6">
        <v>5.0930661988736032</v>
      </c>
      <c r="EN62" s="6">
        <v>5.3220151762558832</v>
      </c>
      <c r="EO62" s="6">
        <v>5.9331623790002075</v>
      </c>
      <c r="EP62" s="6">
        <v>5.1802008608321373</v>
      </c>
      <c r="EQ62" s="14">
        <v>127673.60000000001</v>
      </c>
      <c r="ER62" s="14">
        <v>20106.728999999999</v>
      </c>
      <c r="ES62" s="15">
        <v>205089</v>
      </c>
      <c r="ET62" s="15">
        <v>82462.997436523438</v>
      </c>
      <c r="EU62" s="15">
        <v>1.6</v>
      </c>
      <c r="EV62" s="6">
        <v>7800</v>
      </c>
      <c r="EW62" s="6">
        <v>8.4000000000000005E-2</v>
      </c>
      <c r="EX62" s="16">
        <v>7.3164176526470337E-2</v>
      </c>
      <c r="EY62" s="16">
        <f t="shared" si="23"/>
        <v>1.0835823473529668E-2</v>
      </c>
      <c r="EZ62" s="6">
        <v>1.2E-2</v>
      </c>
      <c r="FA62" s="20">
        <v>1000</v>
      </c>
      <c r="FB62" s="20">
        <v>1000</v>
      </c>
      <c r="FC62" s="20">
        <v>1000</v>
      </c>
      <c r="GJ62" s="6">
        <v>0.23137167583354248</v>
      </c>
    </row>
    <row r="63" spans="1:192" x14ac:dyDescent="0.2">
      <c r="A63" s="12">
        <v>1971</v>
      </c>
      <c r="B63" s="13">
        <v>0.91113809644600485</v>
      </c>
      <c r="C63" s="15">
        <f t="shared" si="0"/>
        <v>2978992.021815035</v>
      </c>
      <c r="D63" s="15">
        <v>623604.04856371111</v>
      </c>
      <c r="E63" s="15">
        <v>45566.40448442597</v>
      </c>
      <c r="F63" s="15">
        <v>608622.29539516091</v>
      </c>
      <c r="G63" s="15">
        <v>6651.2313070859946</v>
      </c>
      <c r="H63" s="15">
        <v>29723.500000000236</v>
      </c>
      <c r="I63" s="15">
        <v>447645.99999999994</v>
      </c>
      <c r="J63" s="15">
        <v>311720.37169033493</v>
      </c>
      <c r="K63" s="15">
        <v>135925.6283096651</v>
      </c>
      <c r="L63" s="15">
        <v>15446.178078114106</v>
      </c>
      <c r="M63" s="15">
        <v>240087.50000000003</v>
      </c>
      <c r="N63" s="15">
        <v>-297734.5</v>
      </c>
      <c r="O63" s="15">
        <v>-96180.5</v>
      </c>
      <c r="P63" s="15">
        <v>915852.00000000012</v>
      </c>
      <c r="Q63" s="15">
        <v>0</v>
      </c>
      <c r="R63" s="15">
        <v>407495</v>
      </c>
      <c r="S63" s="15">
        <v>0.26976264355615898</v>
      </c>
      <c r="T63" s="15">
        <v>-184584.5</v>
      </c>
      <c r="U63" s="15">
        <v>120616.8639865366</v>
      </c>
      <c r="V63" s="15">
        <v>2796.9561036697041</v>
      </c>
      <c r="W63" s="15">
        <v>1790.6096006513683</v>
      </c>
      <c r="X63" s="15">
        <v>863.02851105585523</v>
      </c>
      <c r="Y63" s="15">
        <v>399.74116386447531</v>
      </c>
      <c r="Z63" s="15">
        <v>399.74116386447531</v>
      </c>
      <c r="AA63" s="15">
        <v>1022472.0670350615</v>
      </c>
      <c r="AB63" s="15">
        <v>34808</v>
      </c>
      <c r="AC63" s="15">
        <v>22563.828086618156</v>
      </c>
      <c r="AD63" s="15">
        <v>12628.331978999802</v>
      </c>
      <c r="AE63" s="15">
        <v>-1008.6182495656137</v>
      </c>
      <c r="AF63" s="15">
        <v>22076</v>
      </c>
      <c r="AG63" s="15">
        <v>18369</v>
      </c>
      <c r="AH63" s="15">
        <v>252314.60885111388</v>
      </c>
      <c r="AI63" s="15">
        <v>65789</v>
      </c>
      <c r="AJ63" s="15">
        <v>49752.997094685779</v>
      </c>
      <c r="AK63" s="15">
        <v>16036.002905314213</v>
      </c>
      <c r="AL63" s="15">
        <f t="shared" si="1"/>
        <v>96030.680720514283</v>
      </c>
      <c r="AM63" s="15">
        <v>91498.966218255926</v>
      </c>
      <c r="AN63" s="15">
        <v>4531.7145022583609</v>
      </c>
      <c r="AO63" s="15">
        <v>53189.774040978853</v>
      </c>
      <c r="AP63" s="15">
        <v>29435.506391611161</v>
      </c>
      <c r="AQ63" s="15">
        <v>12161.609367385417</v>
      </c>
      <c r="AR63" s="15">
        <f t="shared" si="24"/>
        <v>17273.897024225742</v>
      </c>
      <c r="AS63" s="15">
        <v>35640.933968575417</v>
      </c>
      <c r="AT63" s="15">
        <v>16129.145303980496</v>
      </c>
      <c r="AU63" s="15">
        <f t="shared" si="2"/>
        <v>19511.788664594918</v>
      </c>
      <c r="AV63" s="15">
        <v>-22979</v>
      </c>
      <c r="AW63" s="15">
        <v>-16412.000000000004</v>
      </c>
      <c r="AX63" s="15">
        <v>770157.4581839476</v>
      </c>
      <c r="AY63" s="15">
        <v>664995</v>
      </c>
      <c r="AZ63" s="15">
        <v>62924.171913381841</v>
      </c>
      <c r="BA63" s="15">
        <v>12969.084259854471</v>
      </c>
      <c r="BB63" s="15">
        <f t="shared" si="25"/>
        <v>49955.087653527371</v>
      </c>
      <c r="BC63" s="15">
        <v>45904.668021000201</v>
      </c>
      <c r="BD63" s="15">
        <v>-3666.3817504343865</v>
      </c>
      <c r="BE63" s="15">
        <f t="shared" si="3"/>
        <v>58533</v>
      </c>
      <c r="BF63" s="15">
        <v>584549</v>
      </c>
      <c r="BG63" s="15">
        <v>80446.000000000029</v>
      </c>
      <c r="BH63" s="15">
        <v>31655.275174086531</v>
      </c>
      <c r="BI63" s="15">
        <v>4336.7248259134649</v>
      </c>
      <c r="BJ63" s="15">
        <v>4750</v>
      </c>
      <c r="BK63" s="15">
        <v>4242</v>
      </c>
      <c r="BL63" s="15">
        <v>1472.5927841978144</v>
      </c>
      <c r="BM63" s="15">
        <v>201.74298440215588</v>
      </c>
      <c r="BN63" s="15">
        <v>220.66423140002982</v>
      </c>
      <c r="BO63" s="15">
        <v>977906.62193821277</v>
      </c>
      <c r="BP63" s="15">
        <v>79487.283137021019</v>
      </c>
      <c r="BQ63" s="15">
        <v>20123.161959827707</v>
      </c>
      <c r="BR63" s="15">
        <v>44703</v>
      </c>
      <c r="BS63" s="15">
        <v>10341.999999999998</v>
      </c>
      <c r="BT63" s="15">
        <v>39591</v>
      </c>
      <c r="BU63" s="15">
        <v>6160</v>
      </c>
      <c r="BV63" s="15">
        <v>3172</v>
      </c>
      <c r="BW63" s="15">
        <v>1698</v>
      </c>
      <c r="BX63" s="15">
        <v>992.99999999999466</v>
      </c>
      <c r="BY63" s="15">
        <v>8404</v>
      </c>
      <c r="BZ63" s="15">
        <v>13253.999999999993</v>
      </c>
      <c r="CA63" s="15">
        <v>6195</v>
      </c>
      <c r="CB63" s="15">
        <v>1196</v>
      </c>
      <c r="CC63" s="15">
        <v>8048.9999999999991</v>
      </c>
      <c r="CD63" s="15">
        <v>6744</v>
      </c>
      <c r="CE63" s="15">
        <v>15.24</v>
      </c>
      <c r="CF63" s="15">
        <v>4088</v>
      </c>
      <c r="CG63" s="15">
        <v>18881</v>
      </c>
      <c r="CH63" s="15">
        <v>208960</v>
      </c>
      <c r="CI63" s="15">
        <v>55491</v>
      </c>
      <c r="CJ63" s="15">
        <v>3541.9329649384499</v>
      </c>
      <c r="CK63" s="15">
        <v>12012.999999999996</v>
      </c>
      <c r="CL63" s="15">
        <v>292464</v>
      </c>
      <c r="CM63" s="15">
        <v>249499</v>
      </c>
      <c r="CN63" s="15">
        <v>-7393.9999999999864</v>
      </c>
      <c r="CO63" s="15">
        <v>-3842.664231400031</v>
      </c>
      <c r="CP63" s="15">
        <v>28284.947368421046</v>
      </c>
      <c r="CQ63" s="15">
        <v>26446</v>
      </c>
      <c r="CR63" s="15">
        <v>37578.947368421046</v>
      </c>
      <c r="CS63" s="15">
        <v>35699.999999999993</v>
      </c>
      <c r="CT63" s="15">
        <v>1878.9473684210541</v>
      </c>
      <c r="CU63" s="15">
        <v>13664</v>
      </c>
      <c r="CV63" s="15">
        <v>18581.110472204731</v>
      </c>
      <c r="CW63" s="15">
        <v>85803</v>
      </c>
      <c r="CX63" s="15">
        <v>15902</v>
      </c>
      <c r="CY63" s="15">
        <v>0</v>
      </c>
      <c r="CZ63" s="15">
        <v>5797</v>
      </c>
      <c r="DA63" s="19">
        <v>0</v>
      </c>
      <c r="DB63" s="19">
        <v>1.0874828719952601E-2</v>
      </c>
      <c r="DC63" s="19">
        <v>0.21232034047429071</v>
      </c>
      <c r="DD63" s="19">
        <v>0.12463407958415007</v>
      </c>
      <c r="DE63" s="19">
        <v>0.25750741207711164</v>
      </c>
      <c r="DF63" s="19">
        <v>0.2376504037350744</v>
      </c>
      <c r="DG63" s="19">
        <v>0.15701293540942046</v>
      </c>
      <c r="DH63" s="15">
        <v>9267.6642314000364</v>
      </c>
      <c r="DI63" s="15">
        <v>981524.95770681254</v>
      </c>
      <c r="DJ63" s="15">
        <v>772564.95770681254</v>
      </c>
      <c r="DK63" s="15">
        <v>1014001</v>
      </c>
      <c r="DL63" s="18">
        <v>0.11050482198735503</v>
      </c>
      <c r="DM63" s="15">
        <v>683605.51628102292</v>
      </c>
      <c r="DN63" s="15">
        <v>579184.03393694398</v>
      </c>
      <c r="DO63" s="15">
        <v>58017.521897412131</v>
      </c>
      <c r="DP63" s="15">
        <v>24775.502993361937</v>
      </c>
      <c r="DQ63" s="15">
        <v>16753.519261343015</v>
      </c>
      <c r="DR63" s="15">
        <v>4874.9381919619191</v>
      </c>
      <c r="DS63" s="15">
        <v>709905.51628102292</v>
      </c>
      <c r="DT63" s="18">
        <f t="shared" si="4"/>
        <v>0.21451894532180243</v>
      </c>
      <c r="DU63" s="18">
        <f t="shared" si="5"/>
        <v>0.23181110460508311</v>
      </c>
      <c r="DV63" s="18">
        <f t="shared" si="6"/>
        <v>4.0489153077035558E-2</v>
      </c>
      <c r="DW63" s="18">
        <f t="shared" si="7"/>
        <v>-6.1962065909641706E-2</v>
      </c>
      <c r="DX63" s="18">
        <f t="shared" si="8"/>
        <v>8.0593535746940309E-2</v>
      </c>
      <c r="DY63" s="18">
        <f t="shared" si="9"/>
        <v>0.30743687572616973</v>
      </c>
      <c r="DZ63" s="18">
        <f t="shared" si="10"/>
        <v>-9.9944712110573847E-2</v>
      </c>
      <c r="EA63" s="18">
        <f t="shared" si="11"/>
        <v>0.1502676061976356</v>
      </c>
      <c r="EB63" s="18">
        <f t="shared" si="12"/>
        <v>0.13678955734554876</v>
      </c>
      <c r="EC63" s="18">
        <f t="shared" si="13"/>
        <v>0.6971704066378055</v>
      </c>
      <c r="ED63" s="18">
        <f t="shared" si="14"/>
        <v>6.5968722351596024E-2</v>
      </c>
      <c r="EE63" s="18">
        <f t="shared" si="15"/>
        <v>4.9066023696905409E-2</v>
      </c>
      <c r="EF63" s="18">
        <f t="shared" si="16"/>
        <v>1.5814582929715271E-2</v>
      </c>
      <c r="EG63" s="18">
        <f t="shared" si="17"/>
        <v>9.4704719936680809E-2</v>
      </c>
      <c r="EH63" s="18">
        <f t="shared" si="18"/>
        <v>4.410124546811818E-2</v>
      </c>
      <c r="EI63" s="18">
        <f t="shared" si="19"/>
        <v>2.9029070377259155E-2</v>
      </c>
      <c r="EJ63" s="18">
        <f t="shared" si="20"/>
        <v>3.5148815404102578E-2</v>
      </c>
      <c r="EK63" s="18">
        <f t="shared" si="21"/>
        <v>-2.2661713351367505E-2</v>
      </c>
      <c r="EL63" s="18">
        <f t="shared" si="22"/>
        <v>-1.6185388377329021E-2</v>
      </c>
      <c r="EM63" s="6">
        <v>4.8471508281709941</v>
      </c>
      <c r="EN63" s="6">
        <v>5.0655970012799409</v>
      </c>
      <c r="EO63" s="6">
        <v>5.6841160569187181</v>
      </c>
      <c r="EP63" s="6">
        <v>4.9691714836223513</v>
      </c>
      <c r="EQ63" s="14">
        <v>130774.16039999999</v>
      </c>
      <c r="ER63" s="14">
        <v>20561.46</v>
      </c>
      <c r="ES63" s="15">
        <v>207692</v>
      </c>
      <c r="ET63" s="15">
        <v>84515.998840332031</v>
      </c>
      <c r="EU63" s="15">
        <v>1.6</v>
      </c>
      <c r="EV63" s="6">
        <v>7800</v>
      </c>
      <c r="EW63" s="6">
        <v>9.1999999999999998E-2</v>
      </c>
      <c r="EX63" s="16">
        <v>8.0914795399421022E-2</v>
      </c>
      <c r="EY63" s="16">
        <f t="shared" si="23"/>
        <v>1.1085204600578977E-2</v>
      </c>
      <c r="EZ63" s="6">
        <v>1.2E-2</v>
      </c>
      <c r="FA63" s="20">
        <v>1050</v>
      </c>
      <c r="FB63" s="20">
        <v>1050</v>
      </c>
      <c r="FC63" s="20">
        <v>1050</v>
      </c>
      <c r="GJ63" s="6">
        <v>0.20545463526970673</v>
      </c>
    </row>
    <row r="64" spans="1:192" x14ac:dyDescent="0.2">
      <c r="A64" s="12">
        <v>1972</v>
      </c>
      <c r="B64" s="13">
        <v>0.92713560881519508</v>
      </c>
      <c r="C64" s="15">
        <f t="shared" si="0"/>
        <v>3371376.4161768686</v>
      </c>
      <c r="D64" s="15">
        <v>745588.59909321484</v>
      </c>
      <c r="E64" s="15">
        <v>45830.659681513294</v>
      </c>
      <c r="F64" s="15">
        <v>672967.82635154575</v>
      </c>
      <c r="G64" s="15">
        <v>6706.0841595845113</v>
      </c>
      <c r="H64" s="15">
        <v>32446.500000000087</v>
      </c>
      <c r="I64" s="15">
        <v>492449</v>
      </c>
      <c r="J64" s="15">
        <v>341105.99958999734</v>
      </c>
      <c r="K64" s="15">
        <v>151343.00041000277</v>
      </c>
      <c r="L64" s="15">
        <v>17764.31374737505</v>
      </c>
      <c r="M64" s="15">
        <v>269024</v>
      </c>
      <c r="N64" s="15">
        <v>-326503.00000000006</v>
      </c>
      <c r="O64" s="15">
        <v>-112283.99999999999</v>
      </c>
      <c r="P64" s="15">
        <v>1027929.5</v>
      </c>
      <c r="Q64" s="15">
        <v>0</v>
      </c>
      <c r="R64" s="15">
        <v>461897.50000000006</v>
      </c>
      <c r="S64" s="15">
        <v>0.30842274583531065</v>
      </c>
      <c r="T64" s="15">
        <v>-207626</v>
      </c>
      <c r="U64" s="15">
        <v>132901.43314363534</v>
      </c>
      <c r="V64" s="15">
        <v>3368.1128136704419</v>
      </c>
      <c r="W64" s="15">
        <v>1859.1674012443912</v>
      </c>
      <c r="X64" s="15">
        <v>1013.3706812495647</v>
      </c>
      <c r="Y64" s="15">
        <v>429.51929257433306</v>
      </c>
      <c r="Z64" s="15">
        <v>429.51929257433306</v>
      </c>
      <c r="AA64" s="15">
        <v>1129030.2622352156</v>
      </c>
      <c r="AB64" s="15">
        <v>39110</v>
      </c>
      <c r="AC64" s="15">
        <v>25548.44074597576</v>
      </c>
      <c r="AD64" s="15">
        <v>13963.297700658602</v>
      </c>
      <c r="AE64" s="15">
        <v>-1453.1552347145064</v>
      </c>
      <c r="AF64" s="15">
        <v>23780.000000000004</v>
      </c>
      <c r="AG64" s="15">
        <v>19446.999999999996</v>
      </c>
      <c r="AH64" s="15">
        <v>280996.84544713557</v>
      </c>
      <c r="AI64" s="15">
        <v>71247.999999999985</v>
      </c>
      <c r="AJ64" s="15">
        <v>53577.091092946823</v>
      </c>
      <c r="AK64" s="15">
        <v>17670.908907053177</v>
      </c>
      <c r="AL64" s="15">
        <f t="shared" si="1"/>
        <v>110284.50823661583</v>
      </c>
      <c r="AM64" s="15">
        <v>105173.20188758064</v>
      </c>
      <c r="AN64" s="15">
        <v>5111.3063490351942</v>
      </c>
      <c r="AO64" s="15">
        <v>58221.520298264491</v>
      </c>
      <c r="AP64" s="15">
        <v>32397.413533060579</v>
      </c>
      <c r="AQ64" s="15">
        <v>13211.234139508864</v>
      </c>
      <c r="AR64" s="15">
        <f t="shared" si="24"/>
        <v>19186.179393551713</v>
      </c>
      <c r="AS64" s="15">
        <v>40972.26091325059</v>
      </c>
      <c r="AT64" s="15">
        <v>20095.455197426076</v>
      </c>
      <c r="AU64" s="15">
        <f t="shared" si="2"/>
        <v>20876.805715824514</v>
      </c>
      <c r="AV64" s="15">
        <v>-26667</v>
      </c>
      <c r="AW64" s="15">
        <v>-17970</v>
      </c>
      <c r="AX64" s="15">
        <v>848033.41678808013</v>
      </c>
      <c r="AY64" s="15">
        <v>731333</v>
      </c>
      <c r="AZ64" s="15">
        <v>72081.559254024221</v>
      </c>
      <c r="BA64" s="15">
        <v>14313.537178803672</v>
      </c>
      <c r="BB64" s="15">
        <f t="shared" si="25"/>
        <v>57768.02207522055</v>
      </c>
      <c r="BC64" s="15">
        <v>49801.702299341407</v>
      </c>
      <c r="BD64" s="15">
        <v>-5182.8447652854929</v>
      </c>
      <c r="BE64" s="15">
        <f t="shared" si="3"/>
        <v>63765.000000000007</v>
      </c>
      <c r="BF64" s="15">
        <v>638785</v>
      </c>
      <c r="BG64" s="15">
        <v>92548</v>
      </c>
      <c r="BH64" s="15">
        <v>35986.561066032453</v>
      </c>
      <c r="BI64" s="15">
        <v>4864.4389339675436</v>
      </c>
      <c r="BJ64" s="15">
        <v>5394</v>
      </c>
      <c r="BK64" s="15">
        <v>6137</v>
      </c>
      <c r="BL64" s="15">
        <v>1656.6828093149386</v>
      </c>
      <c r="BM64" s="15">
        <v>223.94005206774287</v>
      </c>
      <c r="BN64" s="15">
        <v>248.37713861731845</v>
      </c>
      <c r="BO64" s="15">
        <v>1074720.9649340084</v>
      </c>
      <c r="BP64" s="15">
        <v>91394.938650856362</v>
      </c>
      <c r="BQ64" s="15">
        <v>24155.358650350918</v>
      </c>
      <c r="BR64" s="15">
        <v>50289</v>
      </c>
      <c r="BS64" s="15">
        <v>10951.999999999998</v>
      </c>
      <c r="BT64" s="15">
        <v>44197</v>
      </c>
      <c r="BU64" s="15">
        <v>6033</v>
      </c>
      <c r="BV64" s="15">
        <v>3365</v>
      </c>
      <c r="BW64" s="15">
        <v>1980</v>
      </c>
      <c r="BX64" s="15">
        <v>1179.9999999999957</v>
      </c>
      <c r="BY64" s="15">
        <v>9374</v>
      </c>
      <c r="BZ64" s="15">
        <v>14618.999999999996</v>
      </c>
      <c r="CA64" s="15">
        <v>6923</v>
      </c>
      <c r="CB64" s="15">
        <v>1171</v>
      </c>
      <c r="CC64" s="15">
        <v>8836</v>
      </c>
      <c r="CD64" s="15">
        <v>8211</v>
      </c>
      <c r="CE64" s="15">
        <v>16.48</v>
      </c>
      <c r="CF64" s="15">
        <v>4573</v>
      </c>
      <c r="CG64" s="15">
        <v>21620</v>
      </c>
      <c r="CH64" s="15">
        <v>225498</v>
      </c>
      <c r="CI64" s="15">
        <v>61881</v>
      </c>
      <c r="CJ64" s="15">
        <v>3828.7377647842586</v>
      </c>
      <c r="CK64" s="15">
        <v>13355.999999999998</v>
      </c>
      <c r="CL64" s="15">
        <v>335748.99999999988</v>
      </c>
      <c r="CM64" s="15">
        <v>271111</v>
      </c>
      <c r="CN64" s="15">
        <v>7841.9999999999827</v>
      </c>
      <c r="CO64" s="15">
        <v>-1361.37713861733</v>
      </c>
      <c r="CP64" s="15">
        <v>31515.315789473687</v>
      </c>
      <c r="CQ64" s="15">
        <v>31156</v>
      </c>
      <c r="CR64" s="15">
        <v>42526.315789473687</v>
      </c>
      <c r="CS64" s="15">
        <v>40400</v>
      </c>
      <c r="CT64" s="15">
        <v>2126.315789473686</v>
      </c>
      <c r="CU64" s="15">
        <v>16165</v>
      </c>
      <c r="CV64" s="15">
        <v>15687.632540262592</v>
      </c>
      <c r="CW64" s="15">
        <v>102757</v>
      </c>
      <c r="CX64" s="15">
        <v>20883</v>
      </c>
      <c r="CY64" s="15">
        <v>0</v>
      </c>
      <c r="CZ64" s="15">
        <v>6804</v>
      </c>
      <c r="DA64" s="19">
        <v>0</v>
      </c>
      <c r="DB64" s="19">
        <v>1.5447355789018569E-2</v>
      </c>
      <c r="DC64" s="19">
        <v>0.22425103119480039</v>
      </c>
      <c r="DD64" s="19">
        <v>0.1211161886264811</v>
      </c>
      <c r="DE64" s="19">
        <v>0.25646501531557309</v>
      </c>
      <c r="DF64" s="19">
        <v>0.2296670981983463</v>
      </c>
      <c r="DG64" s="19">
        <v>0.15305331087578045</v>
      </c>
      <c r="DH64" s="15">
        <v>10334.377138617314</v>
      </c>
      <c r="DI64" s="15">
        <v>1065587.587795391</v>
      </c>
      <c r="DJ64" s="15">
        <v>840089.5877953911</v>
      </c>
      <c r="DK64" s="15">
        <v>1119503</v>
      </c>
      <c r="DL64" s="18">
        <v>0.11198010179562623</v>
      </c>
      <c r="DM64" s="15">
        <v>751147.6271934883</v>
      </c>
      <c r="DN64" s="15">
        <v>637737.39190794318</v>
      </c>
      <c r="DO64" s="15">
        <v>61802.00143194561</v>
      </c>
      <c r="DP64" s="15">
        <v>27446.639831388915</v>
      </c>
      <c r="DQ64" s="15">
        <v>18384.653149875146</v>
      </c>
      <c r="DR64" s="15">
        <v>5776.9408723355646</v>
      </c>
      <c r="DS64" s="15">
        <v>785496.62719348841</v>
      </c>
      <c r="DT64" s="18">
        <f t="shared" si="4"/>
        <v>0.22642173955355302</v>
      </c>
      <c r="DU64" s="18">
        <f t="shared" si="5"/>
        <v>0.22481947330347588</v>
      </c>
      <c r="DV64" s="18">
        <f t="shared" si="6"/>
        <v>3.9420526437194812E-2</v>
      </c>
      <c r="DW64" s="18">
        <f t="shared" si="7"/>
        <v>-6.1584935756134669E-2</v>
      </c>
      <c r="DX64" s="18">
        <f t="shared" si="8"/>
        <v>7.9796488671256841E-2</v>
      </c>
      <c r="DY64" s="18">
        <f t="shared" si="9"/>
        <v>0.30489905994112315</v>
      </c>
      <c r="DZ64" s="18">
        <f t="shared" si="10"/>
        <v>-9.6845608349557577E-2</v>
      </c>
      <c r="EA64" s="18">
        <f t="shared" si="11"/>
        <v>0.14606764098991823</v>
      </c>
      <c r="EB64" s="18">
        <f t="shared" si="12"/>
        <v>0.13700561520917043</v>
      </c>
      <c r="EC64" s="18">
        <f t="shared" si="13"/>
        <v>0.69376012645726548</v>
      </c>
      <c r="ED64" s="18">
        <f t="shared" si="14"/>
        <v>6.8378306001928971E-2</v>
      </c>
      <c r="EE64" s="18">
        <f t="shared" si="15"/>
        <v>4.7857925430255056E-2</v>
      </c>
      <c r="EF64" s="18">
        <f t="shared" si="16"/>
        <v>1.5784601655424932E-2</v>
      </c>
      <c r="EG64" s="18">
        <f t="shared" si="17"/>
        <v>9.8512025636926237E-2</v>
      </c>
      <c r="EH64" s="18">
        <f t="shared" si="18"/>
        <v>4.3496317618665382E-2</v>
      </c>
      <c r="EI64" s="18">
        <f t="shared" si="19"/>
        <v>2.893910381040567E-2</v>
      </c>
      <c r="EJ64" s="18">
        <f t="shared" si="20"/>
        <v>3.6598616451452647E-2</v>
      </c>
      <c r="EK64" s="18">
        <f t="shared" si="21"/>
        <v>-2.3820391727400463E-2</v>
      </c>
      <c r="EL64" s="18">
        <f t="shared" si="22"/>
        <v>-1.6051765828229134E-2</v>
      </c>
      <c r="EM64" s="6">
        <v>4.6462834280901237</v>
      </c>
      <c r="EN64" s="6">
        <v>4.8549835706462217</v>
      </c>
      <c r="EO64" s="6">
        <v>5.5073373278757911</v>
      </c>
      <c r="EP64" s="6">
        <v>4.8051636944370504</v>
      </c>
      <c r="EQ64" s="14">
        <v>133501.5618</v>
      </c>
      <c r="ER64" s="14">
        <v>21019.821</v>
      </c>
      <c r="ES64" s="15">
        <v>209924</v>
      </c>
      <c r="ET64" s="15">
        <v>87735.000610351562</v>
      </c>
      <c r="EU64" s="15">
        <v>1.6</v>
      </c>
      <c r="EV64" s="6">
        <v>9000</v>
      </c>
      <c r="EW64" s="6">
        <v>9.1999999999999998E-2</v>
      </c>
      <c r="EX64" s="16">
        <v>8.1044861033389301E-2</v>
      </c>
      <c r="EY64" s="16">
        <f t="shared" si="23"/>
        <v>1.0955138966610697E-2</v>
      </c>
      <c r="EZ64" s="6">
        <v>1.2E-2</v>
      </c>
      <c r="FA64" s="20">
        <v>1300</v>
      </c>
      <c r="FB64" s="20">
        <v>1300</v>
      </c>
      <c r="FC64" s="20">
        <v>1300</v>
      </c>
      <c r="GJ64" s="6">
        <v>0.18819013165496074</v>
      </c>
    </row>
    <row r="65" spans="1:194" x14ac:dyDescent="0.2">
      <c r="A65" s="12">
        <v>1973</v>
      </c>
      <c r="B65" s="13">
        <v>0.94442025841310195</v>
      </c>
      <c r="C65" s="15">
        <f t="shared" si="0"/>
        <v>3658931.2286271132</v>
      </c>
      <c r="D65" s="15">
        <v>709725.10288863291</v>
      </c>
      <c r="E65" s="15">
        <v>50316.146971332746</v>
      </c>
      <c r="F65" s="15">
        <v>742519.20736178698</v>
      </c>
      <c r="G65" s="15">
        <v>7342.6391422968709</v>
      </c>
      <c r="H65" s="15">
        <v>35415.999999999956</v>
      </c>
      <c r="I65" s="15">
        <v>562303.5</v>
      </c>
      <c r="J65" s="15">
        <v>394311.60386503395</v>
      </c>
      <c r="K65" s="15">
        <v>167991.89613496617</v>
      </c>
      <c r="L65" s="15">
        <v>20638.316186711909</v>
      </c>
      <c r="M65" s="15">
        <v>307777</v>
      </c>
      <c r="N65" s="15">
        <v>-362885</v>
      </c>
      <c r="O65" s="15">
        <v>-130146.99999999999</v>
      </c>
      <c r="P65" s="15">
        <v>1175017</v>
      </c>
      <c r="Q65" s="15">
        <v>0</v>
      </c>
      <c r="R65" s="15">
        <v>501487.5</v>
      </c>
      <c r="S65" s="15">
        <v>0.29955655317119784</v>
      </c>
      <c r="T65" s="15">
        <v>-233507.5</v>
      </c>
      <c r="U65" s="15">
        <v>142781.31607635159</v>
      </c>
      <c r="V65" s="15">
        <v>2502.1087758896906</v>
      </c>
      <c r="W65" s="15">
        <v>1798.7629889084869</v>
      </c>
      <c r="X65" s="15">
        <v>1097.3607530638021</v>
      </c>
      <c r="Y65" s="15">
        <v>429.98982659916044</v>
      </c>
      <c r="Z65" s="15">
        <v>429.98982659916044</v>
      </c>
      <c r="AA65" s="15">
        <v>1264375.9518624938</v>
      </c>
      <c r="AB65" s="15">
        <v>45632</v>
      </c>
      <c r="AC65" s="15">
        <v>30083.317505241623</v>
      </c>
      <c r="AD65" s="15">
        <v>15188.885394195853</v>
      </c>
      <c r="AE65" s="15">
        <v>-1152.8272978310526</v>
      </c>
      <c r="AF65" s="15">
        <v>25790</v>
      </c>
      <c r="AG65" s="15">
        <v>20565</v>
      </c>
      <c r="AH65" s="15">
        <v>314838.3274641005</v>
      </c>
      <c r="AI65" s="15">
        <v>75464.999999999985</v>
      </c>
      <c r="AJ65" s="15">
        <v>57318.458983392055</v>
      </c>
      <c r="AK65" s="15">
        <v>18146.541016607953</v>
      </c>
      <c r="AL65" s="15">
        <f t="shared" si="1"/>
        <v>122281.22089092294</v>
      </c>
      <c r="AM65" s="15">
        <v>116826.14550267931</v>
      </c>
      <c r="AN65" s="15">
        <v>5455.0753882436329</v>
      </c>
      <c r="AO65" s="15">
        <v>66569.243963276211</v>
      </c>
      <c r="AP65" s="15">
        <v>38097.625718607138</v>
      </c>
      <c r="AQ65" s="15">
        <v>14460.98857288792</v>
      </c>
      <c r="AR65" s="15">
        <f t="shared" si="24"/>
        <v>23636.637145719218</v>
      </c>
      <c r="AS65" s="15">
        <v>48628.178794929379</v>
      </c>
      <c r="AT65" s="15">
        <v>24727.990130026243</v>
      </c>
      <c r="AU65" s="15">
        <f t="shared" si="2"/>
        <v>23900.188664903137</v>
      </c>
      <c r="AV65" s="15">
        <v>-30643</v>
      </c>
      <c r="AW65" s="15">
        <v>-19596</v>
      </c>
      <c r="AX65" s="15">
        <v>949537.62439839367</v>
      </c>
      <c r="AY65" s="15">
        <v>812683.00000000012</v>
      </c>
      <c r="AZ65" s="15">
        <v>87213.682494758366</v>
      </c>
      <c r="BA65" s="15">
        <v>15146.491343700272</v>
      </c>
      <c r="BB65" s="15">
        <f t="shared" si="25"/>
        <v>72067.191151058098</v>
      </c>
      <c r="BC65" s="15">
        <v>53718.114605804141</v>
      </c>
      <c r="BD65" s="15">
        <v>-4077.1727021689489</v>
      </c>
      <c r="BE65" s="15">
        <f t="shared" si="3"/>
        <v>68907</v>
      </c>
      <c r="BF65" s="15">
        <v>708762</v>
      </c>
      <c r="BG65" s="15">
        <v>103921.00000000004</v>
      </c>
      <c r="BH65" s="15">
        <v>44233.677057044333</v>
      </c>
      <c r="BI65" s="15">
        <v>5707.3229429556704</v>
      </c>
      <c r="BJ65" s="15">
        <v>10462</v>
      </c>
      <c r="BK65" s="15">
        <v>7283</v>
      </c>
      <c r="BL65" s="15">
        <v>1864.0585382845743</v>
      </c>
      <c r="BM65" s="15">
        <v>240.51321912135066</v>
      </c>
      <c r="BN65" s="15">
        <v>442.42824259407524</v>
      </c>
      <c r="BO65" s="15">
        <v>1206116.5263689281</v>
      </c>
      <c r="BP65" s="15">
        <v>101539.0980731954</v>
      </c>
      <c r="BQ65" s="15">
        <v>29072.327420370319</v>
      </c>
      <c r="BR65" s="15">
        <v>61555</v>
      </c>
      <c r="BS65" s="15">
        <v>10797.000000000004</v>
      </c>
      <c r="BT65" s="15">
        <v>54538</v>
      </c>
      <c r="BU65" s="15">
        <v>4570</v>
      </c>
      <c r="BV65" s="15">
        <v>3449</v>
      </c>
      <c r="BW65" s="15">
        <v>2209</v>
      </c>
      <c r="BX65" s="15">
        <v>1333.9999999999986</v>
      </c>
      <c r="BY65" s="15">
        <v>10242</v>
      </c>
      <c r="BZ65" s="15">
        <v>15493.000000000004</v>
      </c>
      <c r="CA65" s="15">
        <v>7218</v>
      </c>
      <c r="CB65" s="15">
        <v>1283</v>
      </c>
      <c r="CC65" s="15">
        <v>10244</v>
      </c>
      <c r="CD65" s="15">
        <v>9611</v>
      </c>
      <c r="CE65" s="15">
        <v>17.72</v>
      </c>
      <c r="CF65" s="15">
        <v>5229</v>
      </c>
      <c r="CG65" s="15">
        <v>25084</v>
      </c>
      <c r="CH65" s="15">
        <v>239125</v>
      </c>
      <c r="CI65" s="15">
        <v>67410</v>
      </c>
      <c r="CJ65" s="15">
        <v>3943.048137505973</v>
      </c>
      <c r="CK65" s="15">
        <v>15152.999999999996</v>
      </c>
      <c r="CL65" s="15">
        <v>375398</v>
      </c>
      <c r="CM65" s="15">
        <v>289944</v>
      </c>
      <c r="CN65" s="15">
        <v>21257.000000000025</v>
      </c>
      <c r="CO65" s="15">
        <v>220.57175740592427</v>
      </c>
      <c r="CP65" s="15">
        <v>28966.526315789481</v>
      </c>
      <c r="CQ65" s="15">
        <v>39783</v>
      </c>
      <c r="CR65" s="15">
        <v>42210.526315789481</v>
      </c>
      <c r="CS65" s="15">
        <v>40100</v>
      </c>
      <c r="CT65" s="15">
        <v>2110.526315789476</v>
      </c>
      <c r="CU65" s="15">
        <v>18326</v>
      </c>
      <c r="CV65" s="15">
        <v>22243.967555988249</v>
      </c>
      <c r="CW65" s="15">
        <v>109581</v>
      </c>
      <c r="CX65" s="15">
        <v>22826</v>
      </c>
      <c r="CY65" s="15">
        <v>0</v>
      </c>
      <c r="CZ65" s="15">
        <v>6601</v>
      </c>
      <c r="DA65" s="19">
        <v>0</v>
      </c>
      <c r="DB65" s="19">
        <v>2.0019882858084648E-2</v>
      </c>
      <c r="DC65" s="19">
        <v>0.23618172191530984</v>
      </c>
      <c r="DD65" s="19">
        <v>0.11759829766881225</v>
      </c>
      <c r="DE65" s="19">
        <v>0.25542261855403453</v>
      </c>
      <c r="DF65" s="19">
        <v>0.2216837926616182</v>
      </c>
      <c r="DG65" s="19">
        <v>0.14909368634214043</v>
      </c>
      <c r="DH65" s="15">
        <v>16167.42824259408</v>
      </c>
      <c r="DI65" s="15">
        <v>1185221.0981263341</v>
      </c>
      <c r="DJ65" s="15">
        <v>946096.09812633414</v>
      </c>
      <c r="DK65" s="15">
        <v>1253165.9999999998</v>
      </c>
      <c r="DL65" s="18">
        <v>0.10958612792409617</v>
      </c>
      <c r="DM65" s="15">
        <v>831698.51914472133</v>
      </c>
      <c r="DN65" s="15">
        <v>704233.04195689189</v>
      </c>
      <c r="DO65" s="15">
        <v>68267.851581482319</v>
      </c>
      <c r="DP65" s="15">
        <v>32223.360718550026</v>
      </c>
      <c r="DQ65" s="15">
        <v>20143.197684448078</v>
      </c>
      <c r="DR65" s="15">
        <v>6831.06720334895</v>
      </c>
      <c r="DS65" s="15">
        <v>865418.51914472133</v>
      </c>
      <c r="DT65" s="18">
        <f t="shared" si="4"/>
        <v>0.1996111359954115</v>
      </c>
      <c r="DU65" s="18">
        <f t="shared" si="5"/>
        <v>0.22837105735626087</v>
      </c>
      <c r="DV65" s="18">
        <f t="shared" si="6"/>
        <v>3.9022683716830972E-2</v>
      </c>
      <c r="DW65" s="18">
        <f t="shared" si="7"/>
        <v>-6.381849928554563E-2</v>
      </c>
      <c r="DX65" s="18">
        <f t="shared" si="8"/>
        <v>8.4116639742224025E-2</v>
      </c>
      <c r="DY65" s="18">
        <f t="shared" si="9"/>
        <v>0.32113667259083312</v>
      </c>
      <c r="DZ65" s="18">
        <f t="shared" si="10"/>
        <v>-9.9177868433498809E-2</v>
      </c>
      <c r="EA65" s="18">
        <f t="shared" si="11"/>
        <v>0.15367971269877759</v>
      </c>
      <c r="EB65" s="18">
        <f t="shared" si="12"/>
        <v>0.1370584656187063</v>
      </c>
      <c r="EC65" s="18">
        <f t="shared" si="13"/>
        <v>0.68721543024470144</v>
      </c>
      <c r="ED65" s="18">
        <f t="shared" si="14"/>
        <v>7.3749036634038312E-2</v>
      </c>
      <c r="EE65" s="18">
        <f t="shared" si="15"/>
        <v>4.5738919651021545E-2</v>
      </c>
      <c r="EF65" s="18">
        <f t="shared" si="16"/>
        <v>1.4480556459884769E-2</v>
      </c>
      <c r="EG65" s="18">
        <f t="shared" si="17"/>
        <v>9.757783158091024E-2</v>
      </c>
      <c r="EH65" s="18">
        <f t="shared" si="18"/>
        <v>4.4175545858076419E-2</v>
      </c>
      <c r="EI65" s="18">
        <f t="shared" si="19"/>
        <v>3.0401100667116043E-2</v>
      </c>
      <c r="EJ65" s="18">
        <f t="shared" si="20"/>
        <v>3.8804259607210366E-2</v>
      </c>
      <c r="EK65" s="18">
        <f t="shared" si="21"/>
        <v>-2.445246679210895E-2</v>
      </c>
      <c r="EL65" s="18">
        <f t="shared" si="22"/>
        <v>-1.5637194114746174E-2</v>
      </c>
      <c r="EM65" s="6">
        <v>4.405110800558993</v>
      </c>
      <c r="EN65" s="6">
        <v>4.603481222997674</v>
      </c>
      <c r="EO65" s="6">
        <v>5.1848355924596419</v>
      </c>
      <c r="EP65" s="6">
        <v>4.5596059942751301</v>
      </c>
      <c r="EQ65" s="14">
        <v>136006.38620000001</v>
      </c>
      <c r="ER65" s="14">
        <v>21524.934000000001</v>
      </c>
      <c r="ES65" s="15">
        <v>211939</v>
      </c>
      <c r="ET65" s="15">
        <v>89442.001342773438</v>
      </c>
      <c r="EU65" s="15">
        <v>1.6</v>
      </c>
      <c r="EV65" s="6">
        <v>10800</v>
      </c>
      <c r="EW65" s="6">
        <v>9.7000000000000003E-2</v>
      </c>
      <c r="EX65" s="16">
        <v>8.5914712851831165E-2</v>
      </c>
      <c r="EY65" s="16">
        <f t="shared" si="23"/>
        <v>1.1085287148168838E-2</v>
      </c>
      <c r="EZ65" s="6">
        <v>0.02</v>
      </c>
      <c r="FA65" s="20">
        <v>1300</v>
      </c>
      <c r="FB65" s="20">
        <v>1300</v>
      </c>
      <c r="FC65" s="20">
        <v>1300</v>
      </c>
      <c r="GJ65" s="6">
        <v>0.18708830284160699</v>
      </c>
    </row>
    <row r="66" spans="1:194" x14ac:dyDescent="0.2">
      <c r="A66" s="12">
        <v>1974</v>
      </c>
      <c r="B66" s="13">
        <v>0.95543009642916976</v>
      </c>
      <c r="C66" s="15">
        <f t="shared" si="0"/>
        <v>3680184.7372369082</v>
      </c>
      <c r="D66" s="15">
        <v>472776.88711856992</v>
      </c>
      <c r="E66" s="15">
        <v>57402.101145082015</v>
      </c>
      <c r="F66" s="15">
        <v>817888.20039645373</v>
      </c>
      <c r="G66" s="15">
        <v>9069.8469805714849</v>
      </c>
      <c r="H66" s="15">
        <v>38384.999999999658</v>
      </c>
      <c r="I66" s="15">
        <v>635234.5</v>
      </c>
      <c r="J66" s="15">
        <v>460222.76061988011</v>
      </c>
      <c r="K66" s="15">
        <v>175011.73938012015</v>
      </c>
      <c r="L66" s="15">
        <v>22499.179903120759</v>
      </c>
      <c r="M66" s="15">
        <v>359332.99999999994</v>
      </c>
      <c r="N66" s="15">
        <v>-400778.5</v>
      </c>
      <c r="O66" s="15">
        <v>-143559.5</v>
      </c>
      <c r="P66" s="15">
        <v>1256275.5000000002</v>
      </c>
      <c r="Q66" s="15">
        <v>0</v>
      </c>
      <c r="R66" s="15">
        <v>517805.00000000006</v>
      </c>
      <c r="S66" s="15">
        <v>0.24795989356532078</v>
      </c>
      <c r="T66" s="15">
        <v>-255009</v>
      </c>
      <c r="U66" s="15">
        <v>149303.02169310997</v>
      </c>
      <c r="V66" s="15">
        <v>1798.3041999999998</v>
      </c>
      <c r="W66" s="15">
        <v>1753.9142747310125</v>
      </c>
      <c r="X66" s="15">
        <v>1187.4943673107989</v>
      </c>
      <c r="Y66" s="15">
        <v>433.76600848968553</v>
      </c>
      <c r="Z66" s="15">
        <v>433.76600848968553</v>
      </c>
      <c r="AA66" s="15">
        <v>1357597.6343262005</v>
      </c>
      <c r="AB66" s="15">
        <v>47235</v>
      </c>
      <c r="AC66" s="15">
        <v>30675.60735038872</v>
      </c>
      <c r="AD66" s="15">
        <v>15655.590124638313</v>
      </c>
      <c r="AE66" s="15">
        <v>-704.62513667291182</v>
      </c>
      <c r="AF66" s="15">
        <v>27572</v>
      </c>
      <c r="AG66" s="15">
        <v>21407.999999999996</v>
      </c>
      <c r="AH66" s="15">
        <v>327808.20666455454</v>
      </c>
      <c r="AI66" s="15">
        <v>80932</v>
      </c>
      <c r="AJ66" s="15">
        <v>62144.430959520258</v>
      </c>
      <c r="AK66" s="15">
        <v>18787.569040479753</v>
      </c>
      <c r="AL66" s="15">
        <f t="shared" si="1"/>
        <v>110335.19551306422</v>
      </c>
      <c r="AM66" s="15">
        <v>103925.18758830171</v>
      </c>
      <c r="AN66" s="15">
        <v>6410.0079247625117</v>
      </c>
      <c r="AO66" s="15">
        <v>79224.183420595451</v>
      </c>
      <c r="AP66" s="15">
        <v>41477.927959266555</v>
      </c>
      <c r="AQ66" s="15">
        <v>15578.132841560751</v>
      </c>
      <c r="AR66" s="15">
        <f t="shared" si="24"/>
        <v>25899.795117705806</v>
      </c>
      <c r="AS66" s="15">
        <v>57000.934783662844</v>
      </c>
      <c r="AT66" s="15">
        <v>28223.590435561073</v>
      </c>
      <c r="AU66" s="15">
        <f t="shared" si="2"/>
        <v>28777.344348101771</v>
      </c>
      <c r="AV66" s="15">
        <v>-35214.000000000007</v>
      </c>
      <c r="AW66" s="15">
        <v>-20899</v>
      </c>
      <c r="AX66" s="15">
        <v>1029789.4276616459</v>
      </c>
      <c r="AY66" s="15">
        <v>887715</v>
      </c>
      <c r="AZ66" s="15">
        <v>86856.392649611298</v>
      </c>
      <c r="BA66" s="15">
        <v>14562.022051166134</v>
      </c>
      <c r="BB66" s="15">
        <f t="shared" si="25"/>
        <v>72294.370598445166</v>
      </c>
      <c r="BC66" s="15">
        <v>57820.409875361685</v>
      </c>
      <c r="BD66" s="15">
        <v>-2602.374863327088</v>
      </c>
      <c r="BE66" s="15">
        <f t="shared" si="3"/>
        <v>73476</v>
      </c>
      <c r="BF66" s="15">
        <v>772282</v>
      </c>
      <c r="BG66" s="15">
        <v>115433</v>
      </c>
      <c r="BH66" s="15">
        <v>51234.894834230225</v>
      </c>
      <c r="BI66" s="15">
        <v>6715.1051657697726</v>
      </c>
      <c r="BJ66" s="15">
        <v>10665</v>
      </c>
      <c r="BK66" s="15">
        <v>7396</v>
      </c>
      <c r="BL66" s="15">
        <v>2331.3834167749674</v>
      </c>
      <c r="BM66" s="15">
        <v>305.56293471526897</v>
      </c>
      <c r="BN66" s="15">
        <v>485.05364850976366</v>
      </c>
      <c r="BO66" s="15">
        <v>1297795.7973403828</v>
      </c>
      <c r="BP66" s="15">
        <v>113667.15687780603</v>
      </c>
      <c r="BQ66" s="15">
        <v>33546.784735011344</v>
      </c>
      <c r="BR66" s="15">
        <v>72939.104626999993</v>
      </c>
      <c r="BS66" s="15">
        <v>14472.999999999998</v>
      </c>
      <c r="BT66" s="15">
        <v>61871.999999999993</v>
      </c>
      <c r="BU66" s="15">
        <v>7021</v>
      </c>
      <c r="BV66" s="15">
        <v>5281.0000000000009</v>
      </c>
      <c r="BW66" s="15">
        <v>3433</v>
      </c>
      <c r="BX66" s="15">
        <v>1534.0000000000011</v>
      </c>
      <c r="BY66" s="15">
        <v>11581</v>
      </c>
      <c r="BZ66" s="15">
        <v>20041.999999999996</v>
      </c>
      <c r="CA66" s="15">
        <v>7955</v>
      </c>
      <c r="CB66" s="15">
        <v>1839</v>
      </c>
      <c r="CC66" s="15">
        <v>12726</v>
      </c>
      <c r="CD66" s="15">
        <v>11176</v>
      </c>
      <c r="CE66" s="15">
        <v>18.959999999999997</v>
      </c>
      <c r="CF66" s="15">
        <v>5725</v>
      </c>
      <c r="CG66" s="15">
        <v>29627.000000000004</v>
      </c>
      <c r="CH66" s="15">
        <v>265205</v>
      </c>
      <c r="CI66" s="15">
        <v>75419</v>
      </c>
      <c r="CJ66" s="15">
        <v>4164.3656737996125</v>
      </c>
      <c r="CK66" s="15">
        <v>15353.000000000009</v>
      </c>
      <c r="CL66" s="15">
        <v>412219.00000000006</v>
      </c>
      <c r="CM66" s="15">
        <v>326455</v>
      </c>
      <c r="CN66" s="15">
        <v>13828.999999999996</v>
      </c>
      <c r="CO66" s="15">
        <v>-910.05364850976639</v>
      </c>
      <c r="CP66" s="15">
        <v>27165.105899315786</v>
      </c>
      <c r="CQ66" s="15">
        <v>44695</v>
      </c>
      <c r="CR66" s="15">
        <v>45684.210526315786</v>
      </c>
      <c r="CS66" s="15">
        <v>43400</v>
      </c>
      <c r="CT66" s="15">
        <v>2284.2105263157914</v>
      </c>
      <c r="CU66" s="15">
        <v>21132</v>
      </c>
      <c r="CV66" s="15">
        <v>15363.217577185693</v>
      </c>
      <c r="CW66" s="15">
        <v>126525</v>
      </c>
      <c r="CX66" s="15">
        <v>24523</v>
      </c>
      <c r="CY66" s="15">
        <v>0</v>
      </c>
      <c r="CZ66" s="15">
        <v>6298</v>
      </c>
      <c r="DA66" s="19">
        <v>0</v>
      </c>
      <c r="DB66" s="19">
        <v>2.4592409927150727E-2</v>
      </c>
      <c r="DC66" s="19">
        <v>0.24811241263581929</v>
      </c>
      <c r="DD66" s="19">
        <v>0.1140804067111435</v>
      </c>
      <c r="DE66" s="19">
        <v>0.25438022179249586</v>
      </c>
      <c r="DF66" s="19">
        <v>0.21370048712489007</v>
      </c>
      <c r="DG66" s="19">
        <v>0.14513406180850044</v>
      </c>
      <c r="DH66" s="15">
        <v>17199.053648509769</v>
      </c>
      <c r="DI66" s="15">
        <v>1283321.7436918733</v>
      </c>
      <c r="DJ66" s="15">
        <v>1018116.7436918733</v>
      </c>
      <c r="DK66" s="15">
        <v>1346409</v>
      </c>
      <c r="DL66" s="18">
        <v>0.11147780723065166</v>
      </c>
      <c r="DM66" s="15">
        <v>914549.7312577907</v>
      </c>
      <c r="DN66" s="15">
        <v>777591.04209885339</v>
      </c>
      <c r="DO66" s="15">
        <v>66865.993161038554</v>
      </c>
      <c r="DP66" s="15">
        <v>39602.048350865713</v>
      </c>
      <c r="DQ66" s="15">
        <v>22529.434654357796</v>
      </c>
      <c r="DR66" s="15">
        <v>7961.2129926752295</v>
      </c>
      <c r="DS66" s="15">
        <v>941900.7312577907</v>
      </c>
      <c r="DT66" s="18">
        <f t="shared" si="4"/>
        <v>0.13457913185997972</v>
      </c>
      <c r="DU66" s="18">
        <f t="shared" si="5"/>
        <v>0.25073337737249196</v>
      </c>
      <c r="DV66" s="18">
        <f t="shared" si="6"/>
        <v>4.0569436686813461E-2</v>
      </c>
      <c r="DW66" s="18">
        <f t="shared" si="7"/>
        <v>-6.9292445408993625E-2</v>
      </c>
      <c r="DX66" s="18">
        <f t="shared" si="8"/>
        <v>9.7639935398946318E-2</v>
      </c>
      <c r="DY66" s="18">
        <f t="shared" si="9"/>
        <v>0.34136207546559605</v>
      </c>
      <c r="DZ66" s="18">
        <f t="shared" si="10"/>
        <v>-0.10890173418329686</v>
      </c>
      <c r="EA66" s="18">
        <f t="shared" si="11"/>
        <v>0.17260940560199584</v>
      </c>
      <c r="EB66" s="18">
        <f t="shared" si="12"/>
        <v>0.14070081720646702</v>
      </c>
      <c r="EC66" s="18">
        <f t="shared" si="13"/>
        <v>0.69843732571371786</v>
      </c>
      <c r="ED66" s="18">
        <f t="shared" si="14"/>
        <v>6.8336962429760825E-2</v>
      </c>
      <c r="EE66" s="18">
        <f t="shared" si="15"/>
        <v>4.6155685946484504E-2</v>
      </c>
      <c r="EF66" s="18">
        <f t="shared" si="16"/>
        <v>1.3953835008886419E-2</v>
      </c>
      <c r="EG66" s="18">
        <f t="shared" si="17"/>
        <v>8.1947755483708307E-2</v>
      </c>
      <c r="EH66" s="18">
        <f t="shared" si="18"/>
        <v>5.0531115800915662E-2</v>
      </c>
      <c r="EI66" s="18">
        <f t="shared" si="19"/>
        <v>3.0806335934524021E-2</v>
      </c>
      <c r="EJ66" s="18">
        <f t="shared" si="20"/>
        <v>4.2335527156802166E-2</v>
      </c>
      <c r="EK66" s="18">
        <f t="shared" si="21"/>
        <v>-2.6154014122008993E-2</v>
      </c>
      <c r="EL66" s="18">
        <f t="shared" si="22"/>
        <v>-1.55220293387819E-2</v>
      </c>
      <c r="EM66" s="6">
        <v>4.0424300161219398</v>
      </c>
      <c r="EN66" s="6">
        <v>4.2371812029212714</v>
      </c>
      <c r="EO66" s="6">
        <v>4.669507105582313</v>
      </c>
      <c r="EP66" s="6">
        <v>4.1297037630104088</v>
      </c>
      <c r="EQ66" s="14">
        <v>138443.58360000001</v>
      </c>
      <c r="ER66" s="14">
        <v>22061.483</v>
      </c>
      <c r="ES66" s="15">
        <v>213898</v>
      </c>
      <c r="ET66" s="15">
        <v>91189.002990722656</v>
      </c>
      <c r="EU66" s="15">
        <v>2</v>
      </c>
      <c r="EV66" s="6">
        <v>13200</v>
      </c>
      <c r="EW66" s="6">
        <v>9.9000000000000005E-2</v>
      </c>
      <c r="EX66" s="16">
        <v>8.7528120596873038E-2</v>
      </c>
      <c r="EY66" s="16">
        <f t="shared" si="23"/>
        <v>1.1471879403126967E-2</v>
      </c>
      <c r="EZ66" s="6">
        <v>1.7999999999999999E-2</v>
      </c>
      <c r="FA66" s="20">
        <v>1300</v>
      </c>
      <c r="FB66" s="20">
        <v>1300</v>
      </c>
      <c r="FC66" s="20">
        <v>1300</v>
      </c>
      <c r="GF66" s="17">
        <v>146</v>
      </c>
      <c r="GG66" s="17">
        <v>219</v>
      </c>
      <c r="GJ66" s="6">
        <v>0.22615849216633599</v>
      </c>
    </row>
    <row r="67" spans="1:194" x14ac:dyDescent="0.2">
      <c r="A67" s="12">
        <v>1975</v>
      </c>
      <c r="B67" s="13">
        <v>0.92259999649454427</v>
      </c>
      <c r="C67" s="15">
        <f t="shared" si="0"/>
        <v>3919518.4620452509</v>
      </c>
      <c r="D67" s="15">
        <v>413725.61355606362</v>
      </c>
      <c r="E67" s="15">
        <v>63114.417655453217</v>
      </c>
      <c r="F67" s="15">
        <v>907325.36046041246</v>
      </c>
      <c r="G67" s="15">
        <v>11214.519798940988</v>
      </c>
      <c r="H67" s="15">
        <v>41820.999999999578</v>
      </c>
      <c r="I67" s="15">
        <v>693398.00000000012</v>
      </c>
      <c r="J67" s="15">
        <v>518899.68867398601</v>
      </c>
      <c r="K67" s="15">
        <v>174498.81132601399</v>
      </c>
      <c r="L67" s="15">
        <v>21587.399375851201</v>
      </c>
      <c r="M67" s="15">
        <v>406911.99999999994</v>
      </c>
      <c r="N67" s="15">
        <v>-439212.99999999994</v>
      </c>
      <c r="O67" s="15">
        <v>-150716</v>
      </c>
      <c r="P67" s="15">
        <v>1337399.5</v>
      </c>
      <c r="Q67" s="15">
        <v>0</v>
      </c>
      <c r="R67" s="15">
        <v>580750.5</v>
      </c>
      <c r="S67" s="15">
        <v>0.23960918726567543</v>
      </c>
      <c r="T67" s="15">
        <v>-270941.00000000006</v>
      </c>
      <c r="U67" s="15">
        <v>152424.15119852964</v>
      </c>
      <c r="V67" s="15">
        <v>1696.2220287564276</v>
      </c>
      <c r="W67" s="15">
        <v>1812.4717210012807</v>
      </c>
      <c r="X67" s="15">
        <v>1444.3432105577001</v>
      </c>
      <c r="Y67" s="15">
        <v>478.04211331205016</v>
      </c>
      <c r="Z67" s="15">
        <v>478.04211331205016</v>
      </c>
      <c r="AA67" s="15">
        <v>1459652.5503197501</v>
      </c>
      <c r="AB67" s="15">
        <v>46264</v>
      </c>
      <c r="AC67" s="15">
        <v>33331.64000348188</v>
      </c>
      <c r="AD67" s="15">
        <v>17186.832055069419</v>
      </c>
      <c r="AE67" s="15">
        <v>-992.26134706426012</v>
      </c>
      <c r="AF67" s="15">
        <v>30317.000000000004</v>
      </c>
      <c r="AG67" s="15">
        <v>23067</v>
      </c>
      <c r="AH67" s="15">
        <v>363883.76103123708</v>
      </c>
      <c r="AI67" s="15">
        <v>88020</v>
      </c>
      <c r="AJ67" s="15">
        <v>67739.842989099372</v>
      </c>
      <c r="AK67" s="15">
        <v>20280.157010900628</v>
      </c>
      <c r="AL67" s="15">
        <f t="shared" si="1"/>
        <v>117414.54470990053</v>
      </c>
      <c r="AM67" s="15">
        <v>112008.51429577566</v>
      </c>
      <c r="AN67" s="15">
        <v>5406.0304141248671</v>
      </c>
      <c r="AO67" s="15">
        <v>89671.309957806661</v>
      </c>
      <c r="AP67" s="15">
        <v>45947.038455975307</v>
      </c>
      <c r="AQ67" s="15">
        <v>17974.961605940123</v>
      </c>
      <c r="AR67" s="15">
        <f t="shared" si="24"/>
        <v>27972.076850035184</v>
      </c>
      <c r="AS67" s="15">
        <v>71348.297199549415</v>
      </c>
      <c r="AT67" s="15">
        <v>37673.128457717321</v>
      </c>
      <c r="AU67" s="15">
        <f t="shared" si="2"/>
        <v>33675.168741832094</v>
      </c>
      <c r="AV67" s="15">
        <v>-41337</v>
      </c>
      <c r="AW67" s="15">
        <v>-23375</v>
      </c>
      <c r="AX67" s="15">
        <v>1095768.7892885131</v>
      </c>
      <c r="AY67" s="15">
        <v>947230.00000000012</v>
      </c>
      <c r="AZ67" s="15">
        <v>91387.359996518149</v>
      </c>
      <c r="BA67" s="15">
        <v>17262.316487004766</v>
      </c>
      <c r="BB67" s="15">
        <f t="shared" si="25"/>
        <v>74125.043509513387</v>
      </c>
      <c r="BC67" s="15">
        <v>60653.167944930567</v>
      </c>
      <c r="BD67" s="15">
        <v>-3501.73865293574</v>
      </c>
      <c r="BE67" s="15">
        <f t="shared" si="3"/>
        <v>77839.999999999985</v>
      </c>
      <c r="BF67" s="15">
        <v>814838</v>
      </c>
      <c r="BG67" s="15">
        <v>132392.00000000006</v>
      </c>
      <c r="BH67" s="15">
        <v>53665.744662309364</v>
      </c>
      <c r="BI67" s="15">
        <v>7031.2553376906317</v>
      </c>
      <c r="BJ67" s="15">
        <v>11176</v>
      </c>
      <c r="BK67" s="15">
        <v>7658</v>
      </c>
      <c r="BL67" s="15">
        <v>2502.5899409219483</v>
      </c>
      <c r="BM67" s="15">
        <v>327.8879104516858</v>
      </c>
      <c r="BN67" s="15">
        <v>521.52214862636595</v>
      </c>
      <c r="BO67" s="15">
        <v>1399908.5450632027</v>
      </c>
      <c r="BP67" s="15">
        <v>128480.21469347891</v>
      </c>
      <c r="BQ67" s="15">
        <v>43108.401342068406</v>
      </c>
      <c r="BR67" s="15">
        <v>84682.61077900001</v>
      </c>
      <c r="BS67" s="15">
        <v>27162.000000000007</v>
      </c>
      <c r="BT67" s="15">
        <v>70804</v>
      </c>
      <c r="BU67" s="15">
        <v>18140</v>
      </c>
      <c r="BV67" s="15">
        <v>5913</v>
      </c>
      <c r="BW67" s="15">
        <v>4597</v>
      </c>
      <c r="BX67" s="15">
        <v>2240.9999999999909</v>
      </c>
      <c r="BY67" s="15">
        <v>13950</v>
      </c>
      <c r="BZ67" s="15">
        <v>24791.999999999993</v>
      </c>
      <c r="CA67" s="15">
        <v>9305</v>
      </c>
      <c r="CB67" s="15">
        <v>2735.9999999999995</v>
      </c>
      <c r="CC67" s="15">
        <v>15633</v>
      </c>
      <c r="CD67" s="15">
        <v>13863</v>
      </c>
      <c r="CE67" s="15">
        <v>20.2</v>
      </c>
      <c r="CF67" s="15">
        <v>8108.0000000000009</v>
      </c>
      <c r="CG67" s="15">
        <v>37604</v>
      </c>
      <c r="CH67" s="15">
        <v>296725</v>
      </c>
      <c r="CI67" s="15">
        <v>88350</v>
      </c>
      <c r="CJ67" s="15">
        <v>4558.4496802499343</v>
      </c>
      <c r="CK67" s="15">
        <v>18162.999999999996</v>
      </c>
      <c r="CL67" s="15">
        <v>420852</v>
      </c>
      <c r="CM67" s="15">
        <v>373071</v>
      </c>
      <c r="CN67" s="15">
        <v>-45488.000000000044</v>
      </c>
      <c r="CO67" s="15">
        <v>-17758.522148626369</v>
      </c>
      <c r="CP67" s="15">
        <v>34394.126063105257</v>
      </c>
      <c r="CQ67" s="15">
        <v>46723</v>
      </c>
      <c r="CR67" s="15">
        <v>57294.73684210526</v>
      </c>
      <c r="CS67" s="15">
        <v>53099.999999999993</v>
      </c>
      <c r="CT67" s="15">
        <v>4194.7368421052652</v>
      </c>
      <c r="CU67" s="15">
        <v>25510</v>
      </c>
      <c r="CV67" s="15">
        <v>18165.791245933393</v>
      </c>
      <c r="CW67" s="15">
        <v>120730</v>
      </c>
      <c r="CX67" s="15">
        <v>26877</v>
      </c>
      <c r="CY67" s="15">
        <v>0</v>
      </c>
      <c r="CZ67" s="15">
        <v>6448</v>
      </c>
      <c r="DA67" s="19">
        <v>0</v>
      </c>
      <c r="DB67" s="19">
        <v>2.9164936996216806E-2</v>
      </c>
      <c r="DC67" s="19">
        <v>0.26004310335632874</v>
      </c>
      <c r="DD67" s="19">
        <v>0.11056251575347464</v>
      </c>
      <c r="DE67" s="19">
        <v>0.25333782503095736</v>
      </c>
      <c r="DF67" s="19">
        <v>0.20571718158816191</v>
      </c>
      <c r="DG67" s="19">
        <v>0.14117443727486043</v>
      </c>
      <c r="DH67" s="15">
        <v>18123.522148626369</v>
      </c>
      <c r="DI67" s="15">
        <v>1427807.0229145766</v>
      </c>
      <c r="DJ67" s="15">
        <v>1131082.0229145763</v>
      </c>
      <c r="DK67" s="15">
        <v>1446048</v>
      </c>
      <c r="DL67" s="18">
        <v>0.11047604426427446</v>
      </c>
      <c r="DM67" s="15">
        <v>965991.37443402468</v>
      </c>
      <c r="DN67" s="15">
        <v>821432.92369564867</v>
      </c>
      <c r="DO67" s="15">
        <v>70336.11448283364</v>
      </c>
      <c r="DP67" s="15">
        <v>43496.805388465429</v>
      </c>
      <c r="DQ67" s="15">
        <v>23097.188047293155</v>
      </c>
      <c r="DR67" s="15">
        <v>7628.3428197837848</v>
      </c>
      <c r="DS67" s="15">
        <v>994271.37443402468</v>
      </c>
      <c r="DT67" s="18">
        <f t="shared" si="4"/>
        <v>0.11106288110319637</v>
      </c>
      <c r="DU67" s="18">
        <f t="shared" si="5"/>
        <v>0.2611227138807109</v>
      </c>
      <c r="DV67" s="18">
        <f t="shared" si="6"/>
        <v>3.8888489153586718E-2</v>
      </c>
      <c r="DW67" s="18">
        <f t="shared" si="7"/>
        <v>-6.9126093581051748E-2</v>
      </c>
      <c r="DX67" s="18">
        <f t="shared" si="8"/>
        <v>0.10381683462913668</v>
      </c>
      <c r="DY67" s="18">
        <f t="shared" si="9"/>
        <v>0.3412152571676188</v>
      </c>
      <c r="DZ67" s="18">
        <f t="shared" si="10"/>
        <v>-0.11205789799260531</v>
      </c>
      <c r="EA67" s="18">
        <f t="shared" si="11"/>
        <v>0.17690897662928137</v>
      </c>
      <c r="EB67" s="18">
        <f t="shared" si="12"/>
        <v>0.14816883901012615</v>
      </c>
      <c r="EC67" s="18">
        <f t="shared" si="13"/>
        <v>0.69330086529385448</v>
      </c>
      <c r="ED67" s="18">
        <f t="shared" si="14"/>
        <v>6.6888649813146753E-2</v>
      </c>
      <c r="EE67" s="18">
        <f t="shared" si="15"/>
        <v>4.6844809431705846E-2</v>
      </c>
      <c r="EF67" s="18">
        <f t="shared" si="16"/>
        <v>1.4024539303605848E-2</v>
      </c>
      <c r="EG67" s="18">
        <f t="shared" si="17"/>
        <v>8.119685149448741E-2</v>
      </c>
      <c r="EH67" s="18">
        <f t="shared" si="18"/>
        <v>5.2603205175800936E-2</v>
      </c>
      <c r="EI67" s="18">
        <f t="shared" si="19"/>
        <v>3.177421389606383E-2</v>
      </c>
      <c r="EJ67" s="18">
        <f t="shared" si="20"/>
        <v>4.9340199771756826E-2</v>
      </c>
      <c r="EK67" s="18">
        <f t="shared" si="21"/>
        <v>-2.8586188010356502E-2</v>
      </c>
      <c r="EL67" s="18">
        <f t="shared" si="22"/>
        <v>-1.6164746951691785E-2</v>
      </c>
      <c r="EM67" s="6">
        <v>3.69886344587119</v>
      </c>
      <c r="EN67" s="6">
        <v>3.8904297149276785</v>
      </c>
      <c r="EO67" s="6">
        <v>4.2789349499109299</v>
      </c>
      <c r="EP67" s="6">
        <v>3.8120007038535983</v>
      </c>
      <c r="EQ67" s="14">
        <v>141054.91199999998</v>
      </c>
      <c r="ER67" s="14">
        <v>22696.294999999998</v>
      </c>
      <c r="ES67" s="15">
        <v>215981</v>
      </c>
      <c r="ET67" s="15">
        <v>93571.998596191406</v>
      </c>
      <c r="EU67" s="15">
        <v>2.1</v>
      </c>
      <c r="EV67" s="6">
        <v>14100</v>
      </c>
      <c r="EW67" s="6">
        <v>9.9000000000000005E-2</v>
      </c>
      <c r="EX67" s="16">
        <v>8.7531652661064413E-2</v>
      </c>
      <c r="EY67" s="16">
        <f t="shared" si="23"/>
        <v>1.1468347338935592E-2</v>
      </c>
      <c r="EZ67" s="6">
        <v>1.7999999999999999E-2</v>
      </c>
      <c r="FA67" s="20">
        <v>1600</v>
      </c>
      <c r="FB67" s="20">
        <v>1600</v>
      </c>
      <c r="FC67" s="20">
        <v>1900</v>
      </c>
      <c r="GF67" s="17">
        <v>157.69999999999999</v>
      </c>
      <c r="GG67" s="17">
        <v>236.6</v>
      </c>
      <c r="GJ67" s="6">
        <v>0.197927649067136</v>
      </c>
    </row>
    <row r="68" spans="1:194" x14ac:dyDescent="0.2">
      <c r="A68" s="12">
        <v>1976</v>
      </c>
      <c r="B68" s="13">
        <v>0.92994438543698266</v>
      </c>
      <c r="C68" s="15">
        <f t="shared" si="0"/>
        <v>4461901.5231679361</v>
      </c>
      <c r="D68" s="15">
        <v>539989.05813478946</v>
      </c>
      <c r="E68" s="15">
        <v>68582.001252402042</v>
      </c>
      <c r="F68" s="15">
        <v>1005655.8939982597</v>
      </c>
      <c r="G68" s="15">
        <v>11466.048427957487</v>
      </c>
      <c r="H68" s="15">
        <v>46740.499999999483</v>
      </c>
      <c r="I68" s="15">
        <v>767507.00000000012</v>
      </c>
      <c r="J68" s="15">
        <v>586440.84514150838</v>
      </c>
      <c r="K68" s="15">
        <v>181066.65485849147</v>
      </c>
      <c r="L68" s="15">
        <v>21800.963761994164</v>
      </c>
      <c r="M68" s="15">
        <v>447043.49999999994</v>
      </c>
      <c r="N68" s="15">
        <v>-488080</v>
      </c>
      <c r="O68" s="15">
        <v>-159127</v>
      </c>
      <c r="P68" s="15">
        <v>1501817.5</v>
      </c>
      <c r="Q68" s="15">
        <v>0</v>
      </c>
      <c r="R68" s="15">
        <v>673971.5</v>
      </c>
      <c r="S68" s="15">
        <v>0.2646256078375358</v>
      </c>
      <c r="T68" s="15">
        <v>-292871</v>
      </c>
      <c r="U68" s="15">
        <v>158278.55759253312</v>
      </c>
      <c r="V68" s="15">
        <v>2265.40532261417</v>
      </c>
      <c r="W68" s="15">
        <v>1981.2006412152543</v>
      </c>
      <c r="X68" s="15">
        <v>1798.8965002788009</v>
      </c>
      <c r="Y68" s="15">
        <v>552.73544763684515</v>
      </c>
      <c r="Z68" s="15">
        <v>552.73544763684515</v>
      </c>
      <c r="AA68" s="15">
        <v>1627757.256858679</v>
      </c>
      <c r="AB68" s="15">
        <v>59418</v>
      </c>
      <c r="AC68" s="15">
        <v>37182.429540261372</v>
      </c>
      <c r="AD68" s="15">
        <v>19570.92688651336</v>
      </c>
      <c r="AE68" s="15">
        <v>-1169.6091269809804</v>
      </c>
      <c r="AF68" s="15">
        <v>33366</v>
      </c>
      <c r="AG68" s="15">
        <v>24880.999999999996</v>
      </c>
      <c r="AH68" s="15">
        <v>416435.00415847288</v>
      </c>
      <c r="AI68" s="15">
        <v>94300</v>
      </c>
      <c r="AJ68" s="15">
        <v>72287.278038533506</v>
      </c>
      <c r="AK68" s="15">
        <v>22012.72196146649</v>
      </c>
      <c r="AL68" s="15">
        <f t="shared" si="1"/>
        <v>144930.86880539049</v>
      </c>
      <c r="AM68" s="15">
        <v>139732.35116359728</v>
      </c>
      <c r="AN68" s="15">
        <v>5198.5176417932207</v>
      </c>
      <c r="AO68" s="15">
        <v>95819.955200663884</v>
      </c>
      <c r="AP68" s="15">
        <v>49848.749903641248</v>
      </c>
      <c r="AQ68" s="15">
        <v>19830.75145977399</v>
      </c>
      <c r="AR68" s="15">
        <f t="shared" si="24"/>
        <v>30017.998443867258</v>
      </c>
      <c r="AS68" s="15">
        <v>82945.112489244915</v>
      </c>
      <c r="AT68" s="15">
        <v>46151.456075686481</v>
      </c>
      <c r="AU68" s="15">
        <f t="shared" si="2"/>
        <v>36793.656413558434</v>
      </c>
      <c r="AV68" s="15">
        <v>-46280</v>
      </c>
      <c r="AW68" s="15">
        <v>-23530.999999999996</v>
      </c>
      <c r="AX68" s="15">
        <v>1211322.2527002061</v>
      </c>
      <c r="AY68" s="15">
        <v>1048347</v>
      </c>
      <c r="AZ68" s="15">
        <v>100745.57045973864</v>
      </c>
      <c r="BA68" s="15">
        <v>19386.871149514758</v>
      </c>
      <c r="BB68" s="15">
        <f t="shared" si="25"/>
        <v>81358.699310223878</v>
      </c>
      <c r="BC68" s="15">
        <v>66185.073113486651</v>
      </c>
      <c r="BD68" s="15">
        <v>-3955.3908730190187</v>
      </c>
      <c r="BE68" s="15">
        <f t="shared" si="3"/>
        <v>85756.000000000015</v>
      </c>
      <c r="BF68" s="15">
        <v>899745</v>
      </c>
      <c r="BG68" s="15">
        <v>148601.99999999997</v>
      </c>
      <c r="BH68" s="15">
        <v>59621.964913750955</v>
      </c>
      <c r="BI68" s="15">
        <v>7747.0350862490395</v>
      </c>
      <c r="BJ68" s="15">
        <v>12405</v>
      </c>
      <c r="BK68" s="15">
        <v>11046</v>
      </c>
      <c r="BL68" s="15">
        <v>2623.0046418192674</v>
      </c>
      <c r="BM68" s="15">
        <v>340.82253110851968</v>
      </c>
      <c r="BN68" s="15">
        <v>546.17282707221261</v>
      </c>
      <c r="BO68" s="15">
        <v>1560048.9936672512</v>
      </c>
      <c r="BP68" s="15">
        <v>139168.3008571383</v>
      </c>
      <c r="BQ68" s="15">
        <v>51715.449350768999</v>
      </c>
      <c r="BR68" s="15">
        <v>96223.487016479368</v>
      </c>
      <c r="BS68" s="15">
        <v>26952</v>
      </c>
      <c r="BT68" s="15">
        <v>79822</v>
      </c>
      <c r="BU68" s="15">
        <v>16386</v>
      </c>
      <c r="BV68" s="15">
        <v>6137</v>
      </c>
      <c r="BW68" s="15">
        <v>4598</v>
      </c>
      <c r="BX68" s="15">
        <v>2948.0000000000141</v>
      </c>
      <c r="BY68" s="15">
        <v>13765</v>
      </c>
      <c r="BZ68" s="15">
        <v>28282.000000000015</v>
      </c>
      <c r="CA68" s="15">
        <v>10105</v>
      </c>
      <c r="CB68" s="15">
        <v>3223</v>
      </c>
      <c r="CC68" s="15">
        <v>18795</v>
      </c>
      <c r="CD68" s="15">
        <v>15457</v>
      </c>
      <c r="CE68" s="15">
        <v>20.079999999999998</v>
      </c>
      <c r="CF68" s="15">
        <v>7658</v>
      </c>
      <c r="CG68" s="15">
        <v>41910.000000000007</v>
      </c>
      <c r="CH68" s="15">
        <v>314508</v>
      </c>
      <c r="CI68" s="15">
        <v>94997</v>
      </c>
      <c r="CJ68" s="15">
        <v>5389.7431413208324</v>
      </c>
      <c r="CK68" s="15">
        <v>23766.000000000004</v>
      </c>
      <c r="CL68" s="15">
        <v>484662</v>
      </c>
      <c r="CM68" s="15">
        <v>398465.00000000006</v>
      </c>
      <c r="CN68" s="15">
        <v>-15103.99999999998</v>
      </c>
      <c r="CO68" s="15">
        <v>-14829.172827072212</v>
      </c>
      <c r="CP68" s="15">
        <v>30821.986667731166</v>
      </c>
      <c r="CQ68" s="15">
        <v>54398</v>
      </c>
      <c r="CR68" s="15">
        <v>57789.473684210527</v>
      </c>
      <c r="CS68" s="15">
        <v>53000</v>
      </c>
      <c r="CT68" s="15">
        <v>4789.4736842105294</v>
      </c>
      <c r="CU68" s="15">
        <v>32049</v>
      </c>
      <c r="CV68" s="15">
        <v>19439.865680786959</v>
      </c>
      <c r="CW68" s="15">
        <v>141597</v>
      </c>
      <c r="CX68" s="15">
        <v>31074</v>
      </c>
      <c r="CY68" s="15">
        <v>1271</v>
      </c>
      <c r="CZ68" s="15">
        <v>7236</v>
      </c>
      <c r="DA68" s="19">
        <v>0</v>
      </c>
      <c r="DB68" s="19">
        <v>3.3737464065282774E-2</v>
      </c>
      <c r="DC68" s="19">
        <v>0.27197379407683842</v>
      </c>
      <c r="DD68" s="19">
        <v>0.10704462479580568</v>
      </c>
      <c r="DE68" s="19">
        <v>0.25229542826941881</v>
      </c>
      <c r="DF68" s="19">
        <v>0.1977338760514338</v>
      </c>
      <c r="DG68" s="19">
        <v>0.13721481274122041</v>
      </c>
      <c r="DH68" s="15">
        <v>19955.172827072234</v>
      </c>
      <c r="DI68" s="15">
        <v>1560355.8208401792</v>
      </c>
      <c r="DJ68" s="15">
        <v>1245847.8208401792</v>
      </c>
      <c r="DK68" s="15">
        <v>1609380.9999999998</v>
      </c>
      <c r="DL68" s="18">
        <v>0.10345202544591871</v>
      </c>
      <c r="DM68" s="15">
        <v>1068764.5899609402</v>
      </c>
      <c r="DN68" s="15">
        <v>909868.46633319545</v>
      </c>
      <c r="DO68" s="15">
        <v>75543.152753632894</v>
      </c>
      <c r="DP68" s="15">
        <v>48654.446462762826</v>
      </c>
      <c r="DQ68" s="15">
        <v>25935.904882400799</v>
      </c>
      <c r="DR68" s="15">
        <v>8762.6195289482712</v>
      </c>
      <c r="DS68" s="15">
        <v>1106043.5899609402</v>
      </c>
      <c r="DT68" s="18">
        <f t="shared" si="4"/>
        <v>0.12590820729228341</v>
      </c>
      <c r="DU68" s="18">
        <f t="shared" si="5"/>
        <v>0.25380310116629085</v>
      </c>
      <c r="DV68" s="18">
        <f t="shared" si="6"/>
        <v>3.5473341751423471E-2</v>
      </c>
      <c r="DW68" s="18">
        <f t="shared" si="7"/>
        <v>-6.5638158636917313E-2</v>
      </c>
      <c r="DX68" s="18">
        <f t="shared" si="8"/>
        <v>0.10019125202086496</v>
      </c>
      <c r="DY68" s="18">
        <f t="shared" si="9"/>
        <v>0.33658687718722091</v>
      </c>
      <c r="DZ68" s="18">
        <f t="shared" si="10"/>
        <v>-0.10938833980662682</v>
      </c>
      <c r="EA68" s="18">
        <f t="shared" si="11"/>
        <v>0.17201343328955243</v>
      </c>
      <c r="EB68" s="18">
        <f t="shared" si="12"/>
        <v>0.15105028573590804</v>
      </c>
      <c r="EC68" s="18">
        <f t="shared" si="13"/>
        <v>0.68891664644693529</v>
      </c>
      <c r="ED68" s="18">
        <f t="shared" si="14"/>
        <v>6.6204511049782713E-2</v>
      </c>
      <c r="EE68" s="18">
        <f t="shared" si="15"/>
        <v>4.4916199481995572E-2</v>
      </c>
      <c r="EF68" s="18">
        <f t="shared" si="16"/>
        <v>1.367775682791489E-2</v>
      </c>
      <c r="EG68" s="18">
        <f t="shared" si="17"/>
        <v>9.0053796338710662E-2</v>
      </c>
      <c r="EH68" s="18">
        <f t="shared" si="18"/>
        <v>4.8120176851836026E-2</v>
      </c>
      <c r="EI68" s="18">
        <f t="shared" si="19"/>
        <v>3.0973865047270507E-2</v>
      </c>
      <c r="EJ68" s="18">
        <f t="shared" si="20"/>
        <v>5.1538518529325825E-2</v>
      </c>
      <c r="EK68" s="18">
        <f t="shared" si="21"/>
        <v>-2.87563976460515E-2</v>
      </c>
      <c r="EL68" s="18">
        <f t="shared" si="22"/>
        <v>-1.4621149373579034E-2</v>
      </c>
      <c r="EM68" s="6">
        <v>3.5058629127077436</v>
      </c>
      <c r="EN68" s="6">
        <v>3.6890375844735175</v>
      </c>
      <c r="EO68" s="6">
        <v>4.0458119561547976</v>
      </c>
      <c r="EP68" s="6">
        <v>3.61373190098085</v>
      </c>
      <c r="EQ68" s="14">
        <v>143608.93439999997</v>
      </c>
      <c r="ER68" s="14">
        <v>23278.100999999999</v>
      </c>
      <c r="ES68" s="15">
        <v>218086</v>
      </c>
      <c r="ET68" s="15">
        <v>95728.996276855469</v>
      </c>
      <c r="EU68" s="15">
        <v>2.2999999999999998</v>
      </c>
      <c r="EV68" s="6">
        <v>15300</v>
      </c>
      <c r="EW68" s="6">
        <v>9.9000000000000005E-2</v>
      </c>
      <c r="EX68" s="16">
        <v>8.761558768070396E-2</v>
      </c>
      <c r="EY68" s="16">
        <f t="shared" si="23"/>
        <v>1.1384412319296044E-2</v>
      </c>
      <c r="EZ68" s="6">
        <v>1.7999999999999999E-2</v>
      </c>
      <c r="FA68" s="20">
        <v>1700</v>
      </c>
      <c r="FB68" s="20">
        <v>1700</v>
      </c>
      <c r="FC68" s="20">
        <v>2100</v>
      </c>
      <c r="GF68" s="17">
        <v>167.8</v>
      </c>
      <c r="GG68" s="17">
        <v>251.8</v>
      </c>
      <c r="GJ68" s="6">
        <v>0.19068787289769476</v>
      </c>
    </row>
    <row r="69" spans="1:194" x14ac:dyDescent="0.2">
      <c r="A69" s="12">
        <v>1977</v>
      </c>
      <c r="B69" s="13">
        <v>0.93080027585590219</v>
      </c>
      <c r="C69" s="15">
        <f t="shared" ref="C69:C113" si="26">D69+E69+F69+G69+H69+I69+L69+M69+N69+P69+Q69+R69+T69+U69</f>
        <v>4949634.5972034112</v>
      </c>
      <c r="D69" s="15">
        <v>552163.95450253226</v>
      </c>
      <c r="E69" s="15">
        <v>75414.102541617758</v>
      </c>
      <c r="F69" s="15">
        <v>1105078.7342443501</v>
      </c>
      <c r="G69" s="15">
        <v>12112.544463543085</v>
      </c>
      <c r="H69" s="15">
        <v>53355.999999999716</v>
      </c>
      <c r="I69" s="15">
        <v>858620</v>
      </c>
      <c r="J69" s="15">
        <v>661027.38853898924</v>
      </c>
      <c r="K69" s="15">
        <v>197592.61146101065</v>
      </c>
      <c r="L69" s="15">
        <v>23893.311699931623</v>
      </c>
      <c r="M69" s="15">
        <v>502778.5</v>
      </c>
      <c r="N69" s="15">
        <v>-560035</v>
      </c>
      <c r="O69" s="15">
        <v>-176015.5</v>
      </c>
      <c r="P69" s="15">
        <v>1738391.5000000002</v>
      </c>
      <c r="Q69" s="15">
        <v>0</v>
      </c>
      <c r="R69" s="15">
        <v>744989</v>
      </c>
      <c r="S69" s="15">
        <v>0.25734241314203493</v>
      </c>
      <c r="T69" s="15">
        <v>-327841.5</v>
      </c>
      <c r="U69" s="15">
        <v>170713.44975143659</v>
      </c>
      <c r="V69" s="15">
        <v>2535.0110453966658</v>
      </c>
      <c r="W69" s="15">
        <v>2080.4331324709087</v>
      </c>
      <c r="X69" s="15">
        <v>2103.8426693985571</v>
      </c>
      <c r="Y69" s="15">
        <v>609.89102522296321</v>
      </c>
      <c r="Z69" s="15">
        <v>609.89102522296321</v>
      </c>
      <c r="AA69" s="15">
        <v>1813196.5539906714</v>
      </c>
      <c r="AB69" s="15">
        <v>68504</v>
      </c>
      <c r="AC69" s="15">
        <v>40395.392016889527</v>
      </c>
      <c r="AD69" s="15">
        <v>21779.441923656272</v>
      </c>
      <c r="AE69" s="15">
        <v>-1653.733852992958</v>
      </c>
      <c r="AF69" s="15">
        <v>36554</v>
      </c>
      <c r="AG69" s="15">
        <v>26646</v>
      </c>
      <c r="AH69" s="15">
        <v>470809.65407822438</v>
      </c>
      <c r="AI69" s="15">
        <v>102105</v>
      </c>
      <c r="AJ69" s="15">
        <v>75463.088816341478</v>
      </c>
      <c r="AK69" s="15">
        <v>26641.911183658525</v>
      </c>
      <c r="AL69" s="15">
        <f t="shared" ref="AL69:AL113" si="27">AM69+AN69</f>
        <v>166020.50957091304</v>
      </c>
      <c r="AM69" s="15">
        <v>160434.79768703654</v>
      </c>
      <c r="AN69" s="15">
        <v>5585.71188387649</v>
      </c>
      <c r="AO69" s="15">
        <v>110136.27672213365</v>
      </c>
      <c r="AP69" s="15">
        <v>54462.574396437332</v>
      </c>
      <c r="AQ69" s="15">
        <v>21559.302166246089</v>
      </c>
      <c r="AR69" s="15">
        <f t="shared" si="24"/>
        <v>32903.272230191244</v>
      </c>
      <c r="AS69" s="15">
        <v>98717.585318076977</v>
      </c>
      <c r="AT69" s="15">
        <v>55704.68824945634</v>
      </c>
      <c r="AU69" s="15">
        <f t="shared" ref="AU69:AU113" si="28">AS69-AT69</f>
        <v>43012.897068620638</v>
      </c>
      <c r="AV69" s="15">
        <v>-54164</v>
      </c>
      <c r="AW69" s="15">
        <v>-26594</v>
      </c>
      <c r="AX69" s="15">
        <v>1342386.8999124472</v>
      </c>
      <c r="AY69" s="15">
        <v>1165825</v>
      </c>
      <c r="AZ69" s="15">
        <v>110281.60798311046</v>
      </c>
      <c r="BA69" s="15">
        <v>21988.57177280237</v>
      </c>
      <c r="BB69" s="15">
        <f t="shared" si="25"/>
        <v>88293.036210308084</v>
      </c>
      <c r="BC69" s="15">
        <v>71726.558076343717</v>
      </c>
      <c r="BD69" s="15">
        <v>-5446.2661470070407</v>
      </c>
      <c r="BE69" s="15">
        <f t="shared" ref="BE69:BE113" si="29">BC69+AD69</f>
        <v>93505.999999999985</v>
      </c>
      <c r="BF69" s="15">
        <v>994158</v>
      </c>
      <c r="BG69" s="15">
        <v>171667.00000000003</v>
      </c>
      <c r="BH69" s="15">
        <v>66005.451657985002</v>
      </c>
      <c r="BI69" s="15">
        <v>8669.5483420149903</v>
      </c>
      <c r="BJ69" s="15">
        <v>13744</v>
      </c>
      <c r="BK69" s="15">
        <v>12976</v>
      </c>
      <c r="BL69" s="15">
        <v>2902.7938639344907</v>
      </c>
      <c r="BM69" s="15">
        <v>381.2701996296409</v>
      </c>
      <c r="BN69" s="15">
        <v>604.93593643586837</v>
      </c>
      <c r="BO69" s="15">
        <v>1728864.5152115647</v>
      </c>
      <c r="BP69" s="15">
        <v>157119.27458987993</v>
      </c>
      <c r="BQ69" s="15">
        <v>61776.919459402307</v>
      </c>
      <c r="BR69" s="15">
        <v>109318.15527017567</v>
      </c>
      <c r="BS69" s="15">
        <v>25246.000000000011</v>
      </c>
      <c r="BT69" s="15">
        <v>89024</v>
      </c>
      <c r="BU69" s="15">
        <v>13129</v>
      </c>
      <c r="BV69" s="15">
        <v>6306</v>
      </c>
      <c r="BW69" s="15">
        <v>4394</v>
      </c>
      <c r="BX69" s="15">
        <v>3096.0000000000127</v>
      </c>
      <c r="BY69" s="15">
        <v>13349</v>
      </c>
      <c r="BZ69" s="15">
        <v>29372.000000000015</v>
      </c>
      <c r="CA69" s="15">
        <v>10639</v>
      </c>
      <c r="CB69" s="15">
        <v>3675</v>
      </c>
      <c r="CC69" s="15">
        <v>22101</v>
      </c>
      <c r="CD69" s="15">
        <v>16737</v>
      </c>
      <c r="CE69" s="15">
        <v>19.959999999999997</v>
      </c>
      <c r="CF69" s="15">
        <v>8384</v>
      </c>
      <c r="CG69" s="15">
        <v>47221.999999999993</v>
      </c>
      <c r="CH69" s="15">
        <v>341169</v>
      </c>
      <c r="CI69" s="15">
        <v>101480</v>
      </c>
      <c r="CJ69" s="15">
        <v>5793.4460093285761</v>
      </c>
      <c r="CK69" s="15">
        <v>26146</v>
      </c>
      <c r="CL69" s="15">
        <v>545459.00000000012</v>
      </c>
      <c r="CM69" s="15">
        <v>431111.99999999994</v>
      </c>
      <c r="CN69" s="15">
        <v>5128.9999999998809</v>
      </c>
      <c r="CO69" s="15">
        <v>-11217.935936435872</v>
      </c>
      <c r="CP69" s="15">
        <v>33773.05525614012</v>
      </c>
      <c r="CQ69" s="15">
        <v>61104</v>
      </c>
      <c r="CR69" s="15">
        <v>66184.210526315801</v>
      </c>
      <c r="CS69" s="15">
        <v>60500</v>
      </c>
      <c r="CT69" s="15">
        <v>5684.2105263157928</v>
      </c>
      <c r="CU69" s="15">
        <v>38781</v>
      </c>
      <c r="CV69" s="15">
        <v>26886.942207895601</v>
      </c>
      <c r="CW69" s="15">
        <v>162513</v>
      </c>
      <c r="CX69" s="15">
        <v>35366</v>
      </c>
      <c r="CY69" s="15">
        <v>1262</v>
      </c>
      <c r="CZ69" s="15">
        <v>9276</v>
      </c>
      <c r="DA69" s="19">
        <v>0</v>
      </c>
      <c r="DB69" s="19">
        <v>3.8309991134348853E-2</v>
      </c>
      <c r="DC69" s="19">
        <v>0.28390448479734787</v>
      </c>
      <c r="DD69" s="19">
        <v>0.10352673383813682</v>
      </c>
      <c r="DE69" s="19">
        <v>0.25125303150788025</v>
      </c>
      <c r="DF69" s="19">
        <v>0.1897505705147057</v>
      </c>
      <c r="DG69" s="19">
        <v>0.13325518820758039</v>
      </c>
      <c r="DH69" s="15">
        <v>22158.935936435875</v>
      </c>
      <c r="DI69" s="15">
        <v>1712552.5792751287</v>
      </c>
      <c r="DJ69" s="15">
        <v>1371383.5792751289</v>
      </c>
      <c r="DK69" s="15">
        <v>1792844</v>
      </c>
      <c r="DL69" s="18">
        <v>0.1095284576426229</v>
      </c>
      <c r="DM69" s="15">
        <v>1175139.9017697203</v>
      </c>
      <c r="DN69" s="15">
        <v>1002592.4066740869</v>
      </c>
      <c r="DO69" s="15">
        <v>79131.378994548839</v>
      </c>
      <c r="DP69" s="15">
        <v>54672.071808193126</v>
      </c>
      <c r="DQ69" s="15">
        <v>28519.09214562986</v>
      </c>
      <c r="DR69" s="15">
        <v>10224.952147261338</v>
      </c>
      <c r="DS69" s="15">
        <v>1217277.90176972</v>
      </c>
      <c r="DT69" s="18">
        <f t="shared" ref="DT69:DT113" si="30">(D69+L69)/$C69</f>
        <v>0.11638379659943818</v>
      </c>
      <c r="DU69" s="18">
        <f t="shared" ref="DU69:DU113" si="31">(E69+F69+G69+H69)/$C69</f>
        <v>0.2517279521913578</v>
      </c>
      <c r="DV69" s="18">
        <f t="shared" ref="DV69:DV113" si="32">U69/$C69</f>
        <v>3.4490111623167348E-2</v>
      </c>
      <c r="DW69" s="18">
        <f t="shared" ref="DW69:DW113" si="33">T69/$C69</f>
        <v>-6.6235495481875253E-2</v>
      </c>
      <c r="DX69" s="18">
        <f t="shared" ref="DX69:DX113" si="34">M69/$C69</f>
        <v>0.10157891256943986</v>
      </c>
      <c r="DY69" s="18">
        <f t="shared" ref="DY69:DY113" si="35">P69/$C69</f>
        <v>0.3512161283546481</v>
      </c>
      <c r="DZ69" s="18">
        <f t="shared" ref="DZ69:DZ113" si="36">N69/$C69</f>
        <v>-0.11314673618865217</v>
      </c>
      <c r="EA69" s="18">
        <f t="shared" ref="EA69:EA113" si="37">I69/$C69</f>
        <v>0.17347139129929473</v>
      </c>
      <c r="EB69" s="18">
        <f t="shared" ref="EB69:EB113" si="38">(Q69+R69)/$C69</f>
        <v>0.15051393903318147</v>
      </c>
      <c r="EC69" s="18">
        <f t="shared" ref="EC69:EC113" si="39">(AY69+BC69*AY69/(AY69+AZ69))/DK69</f>
        <v>0.68681542969345255</v>
      </c>
      <c r="ED69" s="18">
        <f t="shared" ref="ED69:ED113" si="40">(AZ69+BC69*AZ69/(AY69+AZ69))/DK69</f>
        <v>6.4969536572131226E-2</v>
      </c>
      <c r="EE69" s="18">
        <f t="shared" ref="EE69:EE113" si="41">AJ69/DK69</f>
        <v>4.2091274431206215E-2</v>
      </c>
      <c r="EF69" s="18">
        <f t="shared" ref="EF69:EF113" si="42">AK69/DK69</f>
        <v>1.4860139077163726E-2</v>
      </c>
      <c r="EG69" s="18">
        <f t="shared" ref="EG69:EG113" si="43">AL69/DK69</f>
        <v>9.2601759869187186E-2</v>
      </c>
      <c r="EH69" s="18">
        <f t="shared" ref="EH69:EH113" si="44">(AO69-CK69+CJ69)/DK69</f>
        <v>5.0078937560357861E-2</v>
      </c>
      <c r="EI69" s="18">
        <f t="shared" ref="EI69:EI113" si="45">AP69/DK69</f>
        <v>3.0377754225374507E-2</v>
      </c>
      <c r="EJ69" s="18">
        <f t="shared" ref="EJ69:EJ113" si="46">AS69/DK69</f>
        <v>5.5062005014422322E-2</v>
      </c>
      <c r="EK69" s="18">
        <f t="shared" ref="EK69:EK113" si="47">AV69/DK69</f>
        <v>-3.0211217484622199E-2</v>
      </c>
      <c r="EL69" s="18">
        <f t="shared" ref="EL69:EL113" si="48">AW69/DK69</f>
        <v>-1.4833415511890605E-2</v>
      </c>
      <c r="EM69" s="6">
        <v>3.300801819052178</v>
      </c>
      <c r="EN69" s="6">
        <v>3.4785133565621371</v>
      </c>
      <c r="EO69" s="6">
        <v>3.7987904340793408</v>
      </c>
      <c r="EP69" s="6">
        <v>3.3931021520533786</v>
      </c>
      <c r="EQ69" s="14">
        <v>146305.25279999999</v>
      </c>
      <c r="ER69" s="14">
        <v>23891.845000000001</v>
      </c>
      <c r="ES69" s="15">
        <v>220289</v>
      </c>
      <c r="ET69" s="15">
        <v>98623.001098632812</v>
      </c>
      <c r="EU69" s="15">
        <v>2.2999999999999998</v>
      </c>
      <c r="EV69" s="6">
        <v>16500</v>
      </c>
      <c r="EW69" s="6">
        <v>9.9000000000000005E-2</v>
      </c>
      <c r="EX69" s="16">
        <v>8.7506390547579735E-2</v>
      </c>
      <c r="EY69" s="16">
        <f t="shared" si="23"/>
        <v>1.149360945242027E-2</v>
      </c>
      <c r="EZ69" s="6">
        <v>1.7999999999999999E-2</v>
      </c>
      <c r="FA69" s="20">
        <v>2200</v>
      </c>
      <c r="FB69" s="20">
        <v>2200</v>
      </c>
      <c r="FC69" s="20">
        <v>3200</v>
      </c>
      <c r="GF69" s="17">
        <v>177.8</v>
      </c>
      <c r="GG69" s="17">
        <v>266.7</v>
      </c>
      <c r="GJ69" s="6">
        <v>0.18959494957793632</v>
      </c>
    </row>
    <row r="70" spans="1:194" x14ac:dyDescent="0.2">
      <c r="A70" s="12">
        <v>1978</v>
      </c>
      <c r="B70" s="13">
        <v>0.94284556223445815</v>
      </c>
      <c r="C70" s="15">
        <f t="shared" si="26"/>
        <v>5501069.2173370766</v>
      </c>
      <c r="D70" s="15">
        <v>501456.30152549362</v>
      </c>
      <c r="E70" s="15">
        <v>91698.375432943198</v>
      </c>
      <c r="F70" s="15">
        <v>1206754.495919704</v>
      </c>
      <c r="G70" s="15">
        <v>16371.302890666961</v>
      </c>
      <c r="H70" s="15">
        <v>60566.000000000073</v>
      </c>
      <c r="I70" s="15">
        <v>983522.49999999988</v>
      </c>
      <c r="J70" s="15">
        <v>760680.26005107479</v>
      </c>
      <c r="K70" s="15">
        <v>222842.23994892501</v>
      </c>
      <c r="L70" s="15">
        <v>27047.996906569482</v>
      </c>
      <c r="M70" s="15">
        <v>575628.49999999988</v>
      </c>
      <c r="N70" s="15">
        <v>-655819</v>
      </c>
      <c r="O70" s="15">
        <v>-197908</v>
      </c>
      <c r="P70" s="15">
        <v>2048841.5</v>
      </c>
      <c r="Q70" s="15">
        <v>0</v>
      </c>
      <c r="R70" s="15">
        <v>834198.5</v>
      </c>
      <c r="S70" s="15">
        <v>0.24737996339714555</v>
      </c>
      <c r="T70" s="15">
        <v>-375128.50000000006</v>
      </c>
      <c r="U70" s="15">
        <v>185931.24466169908</v>
      </c>
      <c r="V70" s="15">
        <v>2709.5265391474663</v>
      </c>
      <c r="W70" s="15">
        <v>2278.9718082306404</v>
      </c>
      <c r="X70" s="15">
        <v>2523.9550485545933</v>
      </c>
      <c r="Y70" s="15">
        <v>698.18105959304285</v>
      </c>
      <c r="Z70" s="15">
        <v>698.18105959304285</v>
      </c>
      <c r="AA70" s="15">
        <v>2046043.2190652455</v>
      </c>
      <c r="AB70" s="15">
        <v>77852</v>
      </c>
      <c r="AC70" s="15">
        <v>46171.143774377138</v>
      </c>
      <c r="AD70" s="15">
        <v>24582.204237618418</v>
      </c>
      <c r="AE70" s="15">
        <v>-2096.5952780521525</v>
      </c>
      <c r="AF70" s="15">
        <v>37250</v>
      </c>
      <c r="AG70" s="15">
        <v>26497.999999999996</v>
      </c>
      <c r="AH70" s="15">
        <v>528840.97179918899</v>
      </c>
      <c r="AI70" s="15">
        <v>110840</v>
      </c>
      <c r="AJ70" s="15">
        <v>83659.423291208033</v>
      </c>
      <c r="AK70" s="15">
        <v>27180.576708791978</v>
      </c>
      <c r="AL70" s="15">
        <f t="shared" si="27"/>
        <v>181007.82788278619</v>
      </c>
      <c r="AM70" s="15">
        <v>174644.58161698456</v>
      </c>
      <c r="AN70" s="15">
        <v>6363.2462658016311</v>
      </c>
      <c r="AO70" s="15">
        <v>124728.40253400529</v>
      </c>
      <c r="AP70" s="15">
        <v>61337.297663103374</v>
      </c>
      <c r="AQ70" s="15">
        <v>24016.968573310245</v>
      </c>
      <c r="AR70" s="15">
        <f t="shared" si="24"/>
        <v>37320.329089793129</v>
      </c>
      <c r="AS70" s="15">
        <v>122026.83475972775</v>
      </c>
      <c r="AT70" s="15">
        <v>71871.374140581669</v>
      </c>
      <c r="AU70" s="15">
        <f t="shared" si="28"/>
        <v>50155.460619146077</v>
      </c>
      <c r="AV70" s="15">
        <v>-62262</v>
      </c>
      <c r="AW70" s="15">
        <v>-31323.000000000007</v>
      </c>
      <c r="AX70" s="15">
        <v>1517202.2472660569</v>
      </c>
      <c r="AY70" s="15">
        <v>1316765</v>
      </c>
      <c r="AZ70" s="15">
        <v>127085.85622562286</v>
      </c>
      <c r="BA70" s="15">
        <v>24724.031323131403</v>
      </c>
      <c r="BB70" s="15">
        <f t="shared" si="25"/>
        <v>102361.82490249145</v>
      </c>
      <c r="BC70" s="15">
        <v>80190.795762381589</v>
      </c>
      <c r="BD70" s="15">
        <v>-6839.4047219478471</v>
      </c>
      <c r="BE70" s="15">
        <f t="shared" si="29"/>
        <v>104773</v>
      </c>
      <c r="BF70" s="15">
        <v>1120570</v>
      </c>
      <c r="BG70" s="15">
        <v>196195.00000000017</v>
      </c>
      <c r="BH70" s="15">
        <v>72481.334919670582</v>
      </c>
      <c r="BI70" s="15">
        <v>12881.665080329418</v>
      </c>
      <c r="BJ70" s="15">
        <v>17111</v>
      </c>
      <c r="BK70" s="15">
        <v>15761</v>
      </c>
      <c r="BL70" s="15">
        <v>3042.9603026007753</v>
      </c>
      <c r="BM70" s="15">
        <v>540.8067541013661</v>
      </c>
      <c r="BN70" s="15">
        <v>719.23294329785779</v>
      </c>
      <c r="BO70" s="15">
        <v>1935020.7913712233</v>
      </c>
      <c r="BP70" s="15">
        <v>176339.34600407057</v>
      </c>
      <c r="BQ70" s="15">
        <v>77266.003540238933</v>
      </c>
      <c r="BR70" s="15">
        <v>119944.92185028736</v>
      </c>
      <c r="BS70" s="15">
        <v>22638.000000000004</v>
      </c>
      <c r="BT70" s="15">
        <v>97581</v>
      </c>
      <c r="BU70" s="15">
        <v>9417</v>
      </c>
      <c r="BV70" s="15">
        <v>6556</v>
      </c>
      <c r="BW70" s="15">
        <v>4585</v>
      </c>
      <c r="BX70" s="15">
        <v>3359.9999999999873</v>
      </c>
      <c r="BY70" s="15">
        <v>13597</v>
      </c>
      <c r="BZ70" s="15">
        <v>31189.999999999993</v>
      </c>
      <c r="CA70" s="15">
        <v>10776</v>
      </c>
      <c r="CB70" s="15">
        <v>4781.0000000000009</v>
      </c>
      <c r="CC70" s="15">
        <v>25543</v>
      </c>
      <c r="CD70" s="15">
        <v>18619</v>
      </c>
      <c r="CE70" s="15">
        <v>19.839999999999996</v>
      </c>
      <c r="CF70" s="15">
        <v>10251.999999999998</v>
      </c>
      <c r="CG70" s="15">
        <v>54414</v>
      </c>
      <c r="CH70" s="15">
        <v>370770</v>
      </c>
      <c r="CI70" s="15">
        <v>108572</v>
      </c>
      <c r="CJ70" s="15">
        <v>6249.7809347545171</v>
      </c>
      <c r="CK70" s="15">
        <v>29628.999999999996</v>
      </c>
      <c r="CL70" s="15">
        <v>614472</v>
      </c>
      <c r="CM70" s="15">
        <v>469971</v>
      </c>
      <c r="CN70" s="15">
        <v>28596.999999999985</v>
      </c>
      <c r="CO70" s="15">
        <v>-2290.2329432978449</v>
      </c>
      <c r="CP70" s="15">
        <v>36046.657097081064</v>
      </c>
      <c r="CQ70" s="15">
        <v>71529</v>
      </c>
      <c r="CR70" s="15">
        <v>71631.578947368427</v>
      </c>
      <c r="CS70" s="15">
        <v>65200</v>
      </c>
      <c r="CT70" s="15">
        <v>6431.5789473684235</v>
      </c>
      <c r="CU70" s="15">
        <v>46063</v>
      </c>
      <c r="CV70" s="15">
        <v>34320.100410004226</v>
      </c>
      <c r="CW70" s="15">
        <v>189199</v>
      </c>
      <c r="CX70" s="15">
        <v>40450</v>
      </c>
      <c r="CY70" s="15">
        <v>1132</v>
      </c>
      <c r="CZ70" s="15">
        <v>7189</v>
      </c>
      <c r="DA70" s="19">
        <v>0</v>
      </c>
      <c r="DB70" s="19">
        <v>0</v>
      </c>
      <c r="DC70" s="19">
        <v>0.17614309236464387</v>
      </c>
      <c r="DD70" s="19">
        <v>0.16070911155807233</v>
      </c>
      <c r="DE70" s="19">
        <v>0.27659322033467199</v>
      </c>
      <c r="DF70" s="19">
        <v>0.25270147729582776</v>
      </c>
      <c r="DG70" s="19">
        <v>0.13385309844678406</v>
      </c>
      <c r="DH70" s="15">
        <v>26553.232943297848</v>
      </c>
      <c r="DI70" s="15">
        <v>1904163.5584279255</v>
      </c>
      <c r="DJ70" s="15">
        <v>1533393.5584279255</v>
      </c>
      <c r="DK70" s="15">
        <v>2022664</v>
      </c>
      <c r="DL70" s="18">
        <v>0.10175358104991394</v>
      </c>
      <c r="DM70" s="15">
        <v>1317571.0106087574</v>
      </c>
      <c r="DN70" s="15">
        <v>1126052.2422542241</v>
      </c>
      <c r="DO70" s="15">
        <v>87169.596009441841</v>
      </c>
      <c r="DP70" s="15">
        <v>61291.99370588539</v>
      </c>
      <c r="DQ70" s="15">
        <v>31706.271639051021</v>
      </c>
      <c r="DR70" s="15">
        <v>11350.907000154984</v>
      </c>
      <c r="DS70" s="15">
        <v>1365290.0106087574</v>
      </c>
      <c r="DT70" s="18">
        <f t="shared" si="30"/>
        <v>9.607301372730194E-2</v>
      </c>
      <c r="DU70" s="18">
        <f t="shared" si="31"/>
        <v>0.25002233564134363</v>
      </c>
      <c r="DV70" s="18">
        <f t="shared" si="32"/>
        <v>3.3799110194018524E-2</v>
      </c>
      <c r="DW70" s="18">
        <f t="shared" si="33"/>
        <v>-6.819192509298945E-2</v>
      </c>
      <c r="DX70" s="18">
        <f t="shared" si="34"/>
        <v>0.1046393850464304</v>
      </c>
      <c r="DY70" s="18">
        <f t="shared" si="35"/>
        <v>0.37244423203091243</v>
      </c>
      <c r="DZ70" s="18">
        <f t="shared" si="36"/>
        <v>-0.11921664209080154</v>
      </c>
      <c r="EA70" s="18">
        <f t="shared" si="37"/>
        <v>0.1787875158706142</v>
      </c>
      <c r="EB70" s="18">
        <f t="shared" si="38"/>
        <v>0.15164297467316976</v>
      </c>
      <c r="EC70" s="18">
        <f t="shared" si="39"/>
        <v>0.68716183569295863</v>
      </c>
      <c r="ED70" s="18">
        <f t="shared" si="40"/>
        <v>6.6320528153930608E-2</v>
      </c>
      <c r="EE70" s="18">
        <f t="shared" si="41"/>
        <v>4.1361008695071463E-2</v>
      </c>
      <c r="EF70" s="18">
        <f t="shared" si="42"/>
        <v>1.3438008838241042E-2</v>
      </c>
      <c r="EG70" s="18">
        <f t="shared" si="43"/>
        <v>8.9489815353803792E-2</v>
      </c>
      <c r="EH70" s="18">
        <f t="shared" si="44"/>
        <v>5.0106781684333038E-2</v>
      </c>
      <c r="EI70" s="18">
        <f t="shared" si="45"/>
        <v>3.0325005865088503E-2</v>
      </c>
      <c r="EJ70" s="18">
        <f t="shared" si="46"/>
        <v>6.032976053349827E-2</v>
      </c>
      <c r="EK70" s="18">
        <f t="shared" si="47"/>
        <v>-3.0782176377292522E-2</v>
      </c>
      <c r="EL70" s="18">
        <f t="shared" si="48"/>
        <v>-1.5486012506278851E-2</v>
      </c>
      <c r="EM70" s="6">
        <v>3.083885394828791</v>
      </c>
      <c r="EN70" s="6">
        <v>3.2547654712603169</v>
      </c>
      <c r="EO70" s="6">
        <v>3.5307776120430683</v>
      </c>
      <c r="EP70" s="6">
        <v>3.1722946258603013</v>
      </c>
      <c r="EQ70" s="14">
        <v>149142.4302</v>
      </c>
      <c r="ER70" s="14">
        <v>24502.050999999999</v>
      </c>
      <c r="ES70" s="15">
        <v>222629</v>
      </c>
      <c r="ET70" s="15">
        <v>101188.00354003906</v>
      </c>
      <c r="EU70" s="15">
        <v>2.65</v>
      </c>
      <c r="EV70" s="6">
        <v>17700</v>
      </c>
      <c r="EW70" s="6">
        <v>0.10100000000000001</v>
      </c>
      <c r="EX70" s="16">
        <v>8.5758640475226147E-2</v>
      </c>
      <c r="EY70" s="16">
        <f t="shared" si="23"/>
        <v>1.5241359524773859E-2</v>
      </c>
      <c r="EZ70" s="6">
        <v>0.02</v>
      </c>
      <c r="FA70" s="20">
        <v>2200</v>
      </c>
      <c r="FB70" s="20">
        <v>2200</v>
      </c>
      <c r="FC70" s="20">
        <v>3200</v>
      </c>
      <c r="GF70" s="17">
        <v>189.4</v>
      </c>
      <c r="GG70" s="17">
        <v>284.10000000000002</v>
      </c>
      <c r="GJ70" s="6">
        <v>0.18893439954550911</v>
      </c>
    </row>
    <row r="71" spans="1:194" x14ac:dyDescent="0.2">
      <c r="A71" s="12">
        <v>1979</v>
      </c>
      <c r="B71" s="13">
        <v>0.95112671899450696</v>
      </c>
      <c r="C71" s="15">
        <f t="shared" si="26"/>
        <v>6299338.4790144525</v>
      </c>
      <c r="D71" s="15">
        <v>553125.75935533934</v>
      </c>
      <c r="E71" s="15">
        <v>114139.36265083286</v>
      </c>
      <c r="F71" s="15">
        <v>1320019.6889395728</v>
      </c>
      <c r="G71" s="15">
        <v>33968.326614047728</v>
      </c>
      <c r="H71" s="15">
        <v>67962.000000000146</v>
      </c>
      <c r="I71" s="15">
        <v>1139982.5</v>
      </c>
      <c r="J71" s="15">
        <v>893033.93289421464</v>
      </c>
      <c r="K71" s="15">
        <v>246948.06710578536</v>
      </c>
      <c r="L71" s="15">
        <v>29657.23054112048</v>
      </c>
      <c r="M71" s="15">
        <v>669643</v>
      </c>
      <c r="N71" s="15">
        <v>-767682.5</v>
      </c>
      <c r="O71" s="15">
        <v>-220067.99999999997</v>
      </c>
      <c r="P71" s="15">
        <v>2407074</v>
      </c>
      <c r="Q71" s="15">
        <v>0</v>
      </c>
      <c r="R71" s="15">
        <v>954283.5</v>
      </c>
      <c r="S71" s="15">
        <v>0.25357378069693792</v>
      </c>
      <c r="T71" s="15">
        <v>-426272</v>
      </c>
      <c r="U71" s="15">
        <v>203437.61091353977</v>
      </c>
      <c r="V71" s="15">
        <v>5735.8710379639033</v>
      </c>
      <c r="W71" s="15">
        <v>2619.9673798767494</v>
      </c>
      <c r="X71" s="15">
        <v>3137.1781979905513</v>
      </c>
      <c r="Y71" s="15">
        <v>834.96157179342424</v>
      </c>
      <c r="Z71" s="15">
        <v>834.96157179342424</v>
      </c>
      <c r="AA71" s="15">
        <v>2264996.4652657425</v>
      </c>
      <c r="AB71" s="15">
        <v>80737</v>
      </c>
      <c r="AC71" s="15">
        <v>50229.467099844536</v>
      </c>
      <c r="AD71" s="15">
        <v>25952.145922468622</v>
      </c>
      <c r="AE71" s="15">
        <v>-1959.2895234876403</v>
      </c>
      <c r="AF71" s="15">
        <v>38019</v>
      </c>
      <c r="AG71" s="15">
        <v>26384.000000000007</v>
      </c>
      <c r="AH71" s="15">
        <v>569806.78876456828</v>
      </c>
      <c r="AI71" s="15">
        <v>120609.00000000003</v>
      </c>
      <c r="AJ71" s="15">
        <v>92439.153650563036</v>
      </c>
      <c r="AK71" s="15">
        <v>28169.846349436964</v>
      </c>
      <c r="AL71" s="15">
        <f t="shared" si="27"/>
        <v>183964.46531407474</v>
      </c>
      <c r="AM71" s="15">
        <v>177411.74631719553</v>
      </c>
      <c r="AN71" s="15">
        <v>6552.7189968792054</v>
      </c>
      <c r="AO71" s="15">
        <v>146769.320215238</v>
      </c>
      <c r="AP71" s="15">
        <v>65537.953067665614</v>
      </c>
      <c r="AQ71" s="15">
        <v>25852.803412225458</v>
      </c>
      <c r="AR71" s="15">
        <f t="shared" si="24"/>
        <v>39685.149655440153</v>
      </c>
      <c r="AS71" s="15">
        <v>137713.19376860894</v>
      </c>
      <c r="AT71" s="15">
        <v>77614.032322917657</v>
      </c>
      <c r="AU71" s="15">
        <f t="shared" si="28"/>
        <v>60099.161445691279</v>
      </c>
      <c r="AV71" s="15">
        <v>-73271</v>
      </c>
      <c r="AW71" s="15">
        <v>-35509</v>
      </c>
      <c r="AX71" s="15">
        <v>1695189.6765011742</v>
      </c>
      <c r="AY71" s="15">
        <v>1477231</v>
      </c>
      <c r="AZ71" s="15">
        <v>137483.53290015549</v>
      </c>
      <c r="BA71" s="15">
        <v>26711.406818611082</v>
      </c>
      <c r="BB71" s="15">
        <f t="shared" si="25"/>
        <v>110772.12608154441</v>
      </c>
      <c r="BC71" s="15">
        <v>87046.85407753136</v>
      </c>
      <c r="BD71" s="15">
        <v>-6571.7104765123595</v>
      </c>
      <c r="BE71" s="15">
        <f t="shared" si="29"/>
        <v>112998.99999999999</v>
      </c>
      <c r="BF71" s="15">
        <v>1253314</v>
      </c>
      <c r="BG71" s="15">
        <v>223916.99999999991</v>
      </c>
      <c r="BH71" s="15">
        <v>85511.814933079688</v>
      </c>
      <c r="BI71" s="15">
        <v>14700.185066920305</v>
      </c>
      <c r="BJ71" s="15">
        <v>20977</v>
      </c>
      <c r="BK71" s="15">
        <v>16912</v>
      </c>
      <c r="BL71" s="15">
        <v>3507.6227334287319</v>
      </c>
      <c r="BM71" s="15">
        <v>602.98922864274903</v>
      </c>
      <c r="BN71" s="15">
        <v>861.38803792851945</v>
      </c>
      <c r="BO71" s="15">
        <v>2130508.9194016582</v>
      </c>
      <c r="BP71" s="15">
        <v>205525.97194381934</v>
      </c>
      <c r="BQ71" s="15">
        <v>89022.447401818485</v>
      </c>
      <c r="BR71" s="15">
        <v>135887.87348155357</v>
      </c>
      <c r="BS71" s="15">
        <v>24173</v>
      </c>
      <c r="BT71" s="15">
        <v>109392.99999999999</v>
      </c>
      <c r="BU71" s="15">
        <v>9692</v>
      </c>
      <c r="BV71" s="15">
        <v>7080.9999999999991</v>
      </c>
      <c r="BW71" s="15">
        <v>6332</v>
      </c>
      <c r="BX71" s="15">
        <v>3827.0000000000082</v>
      </c>
      <c r="BY71" s="15">
        <v>14153</v>
      </c>
      <c r="BZ71" s="15">
        <v>34333.000000000007</v>
      </c>
      <c r="CA71" s="15">
        <v>11078</v>
      </c>
      <c r="CB71" s="15">
        <v>4946</v>
      </c>
      <c r="CC71" s="15">
        <v>29936</v>
      </c>
      <c r="CD71" s="15">
        <v>21067</v>
      </c>
      <c r="CE71" s="15">
        <v>19.719999999999995</v>
      </c>
      <c r="CF71" s="15">
        <v>11835</v>
      </c>
      <c r="CG71" s="15">
        <v>62838</v>
      </c>
      <c r="CH71" s="15">
        <v>404705</v>
      </c>
      <c r="CI71" s="15">
        <v>119007</v>
      </c>
      <c r="CJ71" s="15">
        <v>7627.5347342573741</v>
      </c>
      <c r="CK71" s="15">
        <v>32302.000000000015</v>
      </c>
      <c r="CL71" s="15">
        <v>687342</v>
      </c>
      <c r="CM71" s="15">
        <v>516029</v>
      </c>
      <c r="CN71" s="15">
        <v>43723.00000000008</v>
      </c>
      <c r="CO71" s="15">
        <v>2149.6119620714894</v>
      </c>
      <c r="CP71" s="15">
        <v>43315.486500194267</v>
      </c>
      <c r="CQ71" s="15">
        <v>82587</v>
      </c>
      <c r="CR71" s="15">
        <v>84291.359981747868</v>
      </c>
      <c r="CS71" s="15">
        <v>73300</v>
      </c>
      <c r="CT71" s="15">
        <v>10991.359981747884</v>
      </c>
      <c r="CU71" s="15">
        <v>52627</v>
      </c>
      <c r="CV71" s="15">
        <v>25512.188319540001</v>
      </c>
      <c r="CW71" s="15">
        <v>224881</v>
      </c>
      <c r="CX71" s="15">
        <v>44032</v>
      </c>
      <c r="CY71" s="15">
        <v>1069</v>
      </c>
      <c r="CZ71" s="15">
        <v>7541</v>
      </c>
      <c r="DA71" s="19">
        <v>0</v>
      </c>
      <c r="DB71" s="19">
        <v>0</v>
      </c>
      <c r="DC71" s="19">
        <v>0.17614309236464387</v>
      </c>
      <c r="DD71" s="19">
        <v>0.16070911155807233</v>
      </c>
      <c r="DE71" s="19">
        <v>0.27659322033467199</v>
      </c>
      <c r="DF71" s="19">
        <v>0.25270147729582776</v>
      </c>
      <c r="DG71" s="19">
        <v>0.13385309844678406</v>
      </c>
      <c r="DH71" s="15">
        <v>31514.388037928562</v>
      </c>
      <c r="DI71" s="15">
        <v>2088961.5313637296</v>
      </c>
      <c r="DJ71" s="15">
        <v>1684256.5313637296</v>
      </c>
      <c r="DK71" s="15">
        <v>2240322</v>
      </c>
      <c r="DL71" s="18">
        <v>9.2409748424444521E-2</v>
      </c>
      <c r="DM71" s="15">
        <v>1476334.0561135008</v>
      </c>
      <c r="DN71" s="15">
        <v>1268557.4654280811</v>
      </c>
      <c r="DO71" s="15">
        <v>87203.555935866316</v>
      </c>
      <c r="DP71" s="15">
        <v>73902.927420651104</v>
      </c>
      <c r="DQ71" s="15">
        <v>35036.233855595783</v>
      </c>
      <c r="DR71" s="15">
        <v>11633.873473306532</v>
      </c>
      <c r="DS71" s="15">
        <v>1548415.0561135006</v>
      </c>
      <c r="DT71" s="18">
        <f t="shared" si="30"/>
        <v>9.2514950869513793E-2</v>
      </c>
      <c r="DU71" s="18">
        <f t="shared" si="31"/>
        <v>0.24384931581653613</v>
      </c>
      <c r="DV71" s="18">
        <f t="shared" si="32"/>
        <v>3.2295075362479664E-2</v>
      </c>
      <c r="DW71" s="18">
        <f t="shared" si="33"/>
        <v>-6.7669327727042747E-2</v>
      </c>
      <c r="DX71" s="18">
        <f t="shared" si="34"/>
        <v>0.10630370192534365</v>
      </c>
      <c r="DY71" s="18">
        <f t="shared" si="35"/>
        <v>0.38211536148103487</v>
      </c>
      <c r="DZ71" s="18">
        <f t="shared" si="36"/>
        <v>-0.1218671615372708</v>
      </c>
      <c r="EA71" s="18">
        <f t="shared" si="37"/>
        <v>0.18096860548099222</v>
      </c>
      <c r="EB71" s="18">
        <f t="shared" si="38"/>
        <v>0.15148947832841331</v>
      </c>
      <c r="EC71" s="18">
        <f t="shared" si="39"/>
        <v>0.69492971175976692</v>
      </c>
      <c r="ED71" s="18">
        <f t="shared" si="40"/>
        <v>6.4675999819946567E-2</v>
      </c>
      <c r="EE71" s="18">
        <f t="shared" si="41"/>
        <v>4.1261547960767711E-2</v>
      </c>
      <c r="EF71" s="18">
        <f t="shared" si="42"/>
        <v>1.2574016748233944E-2</v>
      </c>
      <c r="EG71" s="18">
        <f t="shared" si="43"/>
        <v>8.2115189385309234E-2</v>
      </c>
      <c r="EH71" s="18">
        <f t="shared" si="44"/>
        <v>5.4498797471745297E-2</v>
      </c>
      <c r="EI71" s="18">
        <f t="shared" si="45"/>
        <v>2.9253809527231181E-2</v>
      </c>
      <c r="EJ71" s="18">
        <f t="shared" si="46"/>
        <v>6.1470268009959701E-2</v>
      </c>
      <c r="EK71" s="18">
        <f t="shared" si="47"/>
        <v>-3.2705566431968265E-2</v>
      </c>
      <c r="EL71" s="18">
        <f t="shared" si="48"/>
        <v>-1.584995371201104E-2</v>
      </c>
      <c r="EM71" s="6">
        <v>2.8477840014454969</v>
      </c>
      <c r="EN71" s="6">
        <v>3.0081709104728813</v>
      </c>
      <c r="EO71" s="6">
        <v>3.2221432053959465</v>
      </c>
      <c r="EP71" s="6">
        <v>2.9134972295443542</v>
      </c>
      <c r="EQ71" s="14">
        <v>152105.4296</v>
      </c>
      <c r="ER71" s="14">
        <v>25133.743999999999</v>
      </c>
      <c r="ES71" s="15">
        <v>225106</v>
      </c>
      <c r="ET71" s="15">
        <v>103706.00128173828</v>
      </c>
      <c r="EU71" s="15">
        <v>2.9</v>
      </c>
      <c r="EV71" s="6">
        <v>22900</v>
      </c>
      <c r="EW71" s="6">
        <v>0.1016</v>
      </c>
      <c r="EX71" s="16">
        <v>8.6696208011025608E-2</v>
      </c>
      <c r="EY71" s="16">
        <f t="shared" si="23"/>
        <v>1.4903791988974388E-2</v>
      </c>
      <c r="EZ71" s="6">
        <v>2.1000000000000001E-2</v>
      </c>
      <c r="FA71" s="20">
        <v>2300</v>
      </c>
      <c r="FB71" s="20">
        <v>2300</v>
      </c>
      <c r="FC71" s="20">
        <v>3400</v>
      </c>
      <c r="GF71" s="17">
        <v>208.2</v>
      </c>
      <c r="GG71" s="17">
        <v>312.2</v>
      </c>
      <c r="GJ71" s="6">
        <v>0.20640306172767373</v>
      </c>
    </row>
    <row r="72" spans="1:194" x14ac:dyDescent="0.2">
      <c r="A72" s="12">
        <v>1980</v>
      </c>
      <c r="B72" s="13">
        <v>0.94255457967377665</v>
      </c>
      <c r="C72" s="15">
        <f t="shared" si="26"/>
        <v>7284396.3402153132</v>
      </c>
      <c r="D72" s="15">
        <v>708789.35023160989</v>
      </c>
      <c r="E72" s="15">
        <v>128036.85321825503</v>
      </c>
      <c r="F72" s="15">
        <v>1458649.7939462503</v>
      </c>
      <c r="G72" s="15">
        <v>61172.975717126661</v>
      </c>
      <c r="H72" s="15">
        <v>75367.499999999665</v>
      </c>
      <c r="I72" s="15">
        <v>1279700</v>
      </c>
      <c r="J72" s="15">
        <v>1014511.2464946755</v>
      </c>
      <c r="K72" s="15">
        <v>265188.25350532436</v>
      </c>
      <c r="L72" s="15">
        <v>25615.293562727969</v>
      </c>
      <c r="M72" s="15">
        <v>786243.5</v>
      </c>
      <c r="N72" s="15">
        <v>-876625</v>
      </c>
      <c r="O72" s="15">
        <v>-240698.5</v>
      </c>
      <c r="P72" s="15">
        <v>2773216.0000000005</v>
      </c>
      <c r="Q72" s="15">
        <v>0</v>
      </c>
      <c r="R72" s="15">
        <v>1104000.4999999998</v>
      </c>
      <c r="S72" s="15">
        <v>0.26670029375944804</v>
      </c>
      <c r="T72" s="15">
        <v>-461162</v>
      </c>
      <c r="U72" s="15">
        <v>221391.5735393439</v>
      </c>
      <c r="V72" s="15">
        <v>5758.4955802043032</v>
      </c>
      <c r="W72" s="15">
        <v>2653.5457198111121</v>
      </c>
      <c r="X72" s="15">
        <v>3400.7808903863365</v>
      </c>
      <c r="Y72" s="15">
        <v>876.30633583842916</v>
      </c>
      <c r="Z72" s="15">
        <v>876.30633583842916</v>
      </c>
      <c r="AA72" s="15">
        <v>2446161.8754935684</v>
      </c>
      <c r="AB72" s="15">
        <v>75484</v>
      </c>
      <c r="AC72" s="15">
        <v>49503.649876875112</v>
      </c>
      <c r="AD72" s="15">
        <v>28484.975925403975</v>
      </c>
      <c r="AE72" s="15">
        <v>-2197.6552598266376</v>
      </c>
      <c r="AF72" s="15">
        <v>41020</v>
      </c>
      <c r="AG72" s="15">
        <v>27805.999999999993</v>
      </c>
      <c r="AH72" s="15">
        <v>601944.8460360209</v>
      </c>
      <c r="AI72" s="15">
        <v>138933</v>
      </c>
      <c r="AJ72" s="15">
        <v>105519.7220491661</v>
      </c>
      <c r="AK72" s="15">
        <v>33413.277950833894</v>
      </c>
      <c r="AL72" s="15">
        <f t="shared" si="27"/>
        <v>169509.55952357006</v>
      </c>
      <c r="AM72" s="15">
        <v>164625.48614198453</v>
      </c>
      <c r="AN72" s="15">
        <v>4884.073381585531</v>
      </c>
      <c r="AO72" s="15">
        <v>185655.52626012135</v>
      </c>
      <c r="AP72" s="15">
        <v>64917.421737621611</v>
      </c>
      <c r="AQ72" s="15">
        <v>26391.957007726189</v>
      </c>
      <c r="AR72" s="15">
        <f t="shared" si="24"/>
        <v>38525.464729895422</v>
      </c>
      <c r="AS72" s="15">
        <v>145677.01784913056</v>
      </c>
      <c r="AT72" s="15">
        <v>68386.85804865192</v>
      </c>
      <c r="AU72" s="15">
        <f t="shared" si="28"/>
        <v>77290.159800478636</v>
      </c>
      <c r="AV72" s="15">
        <v>-86553.999999999985</v>
      </c>
      <c r="AW72" s="15">
        <v>-42481</v>
      </c>
      <c r="AX72" s="15">
        <v>1844217.0294575479</v>
      </c>
      <c r="AY72" s="15">
        <v>1622247</v>
      </c>
      <c r="AZ72" s="15">
        <v>131034.35012312491</v>
      </c>
      <c r="BA72" s="15">
        <v>25811.704426295681</v>
      </c>
      <c r="BB72" s="15">
        <f t="shared" si="25"/>
        <v>105222.64569682923</v>
      </c>
      <c r="BC72" s="15">
        <v>98538.024074596033</v>
      </c>
      <c r="BD72" s="15">
        <v>-7602.3447401733629</v>
      </c>
      <c r="BE72" s="15">
        <f t="shared" si="29"/>
        <v>127023</v>
      </c>
      <c r="BF72" s="15">
        <v>1373422</v>
      </c>
      <c r="BG72" s="15">
        <v>248825.00000000006</v>
      </c>
      <c r="BH72" s="15">
        <v>98194.158219876437</v>
      </c>
      <c r="BI72" s="15">
        <v>12580.841780123554</v>
      </c>
      <c r="BJ72" s="15">
        <v>23170</v>
      </c>
      <c r="BK72" s="15">
        <v>17157</v>
      </c>
      <c r="BL72" s="15">
        <v>4095.9544317958957</v>
      </c>
      <c r="BM72" s="15">
        <v>524.78228419284142</v>
      </c>
      <c r="BN72" s="15">
        <v>967.26328401126239</v>
      </c>
      <c r="BO72" s="15">
        <v>2309394.3700248846</v>
      </c>
      <c r="BP72" s="15">
        <v>230750.57874268893</v>
      </c>
      <c r="BQ72" s="15">
        <v>96437.548347506236</v>
      </c>
      <c r="BR72" s="15">
        <v>158028.62162151147</v>
      </c>
      <c r="BS72" s="15">
        <v>32391.999999999996</v>
      </c>
      <c r="BT72" s="15">
        <v>126215</v>
      </c>
      <c r="BU72" s="15">
        <v>16097.000000000002</v>
      </c>
      <c r="BV72" s="15">
        <v>7941.0000000000009</v>
      </c>
      <c r="BW72" s="15">
        <v>8214</v>
      </c>
      <c r="BX72" s="15">
        <v>4379</v>
      </c>
      <c r="BY72" s="15">
        <v>14660</v>
      </c>
      <c r="BZ72" s="15">
        <v>41551</v>
      </c>
      <c r="CA72" s="15">
        <v>12516</v>
      </c>
      <c r="CB72" s="15">
        <v>6518</v>
      </c>
      <c r="CC72" s="15">
        <v>36201</v>
      </c>
      <c r="CD72" s="15">
        <v>23855</v>
      </c>
      <c r="CE72" s="15">
        <v>19.600000000000001</v>
      </c>
      <c r="CF72" s="15">
        <v>16486</v>
      </c>
      <c r="CG72" s="15">
        <v>76542</v>
      </c>
      <c r="CH72" s="15">
        <v>453650</v>
      </c>
      <c r="CI72" s="15">
        <v>129834</v>
      </c>
      <c r="CJ72" s="15">
        <v>9208.1245064315663</v>
      </c>
      <c r="CK72" s="15">
        <v>36736.000000000007</v>
      </c>
      <c r="CL72" s="15">
        <v>745811</v>
      </c>
      <c r="CM72" s="15">
        <v>586403</v>
      </c>
      <c r="CN72" s="15">
        <v>7320.0000000000018</v>
      </c>
      <c r="CO72" s="15">
        <v>-9759.2632840112892</v>
      </c>
      <c r="CP72" s="15">
        <v>50089.220405188731</v>
      </c>
      <c r="CQ72" s="15">
        <v>88940</v>
      </c>
      <c r="CR72" s="15">
        <v>98197.842026700193</v>
      </c>
      <c r="CS72" s="15">
        <v>81500</v>
      </c>
      <c r="CT72" s="15">
        <v>16697.842026700186</v>
      </c>
      <c r="CU72" s="15">
        <v>61054</v>
      </c>
      <c r="CV72" s="15">
        <v>20270.963201860497</v>
      </c>
      <c r="CW72" s="15">
        <v>250621</v>
      </c>
      <c r="CX72" s="15">
        <v>48891</v>
      </c>
      <c r="CY72" s="15">
        <v>1983</v>
      </c>
      <c r="CZ72" s="15">
        <v>8778</v>
      </c>
      <c r="DA72" s="19">
        <v>0</v>
      </c>
      <c r="DB72" s="19">
        <v>0</v>
      </c>
      <c r="DC72" s="19">
        <v>0.17614309236464387</v>
      </c>
      <c r="DD72" s="19">
        <v>0.16070911155807233</v>
      </c>
      <c r="DE72" s="19">
        <v>0.27659322033467199</v>
      </c>
      <c r="DF72" s="19">
        <v>0.25270147729582776</v>
      </c>
      <c r="DG72" s="19">
        <v>0.13385309844678406</v>
      </c>
      <c r="DH72" s="15">
        <v>33635.263284011286</v>
      </c>
      <c r="DI72" s="15">
        <v>2292339.1067408733</v>
      </c>
      <c r="DJ72" s="15">
        <v>1838689.1067408733</v>
      </c>
      <c r="DK72" s="15">
        <v>2418634</v>
      </c>
      <c r="DL72" s="18">
        <v>0.10863197064447774</v>
      </c>
      <c r="DM72" s="15">
        <v>1631791.7179166269</v>
      </c>
      <c r="DN72" s="15">
        <v>1395030.8676682629</v>
      </c>
      <c r="DO72" s="15">
        <v>81875.471231297779</v>
      </c>
      <c r="DP72" s="15">
        <v>101979.38576839861</v>
      </c>
      <c r="DQ72" s="15">
        <v>40339.502325927431</v>
      </c>
      <c r="DR72" s="15">
        <v>12566.490922740226</v>
      </c>
      <c r="DS72" s="15">
        <v>1706017.7179166272</v>
      </c>
      <c r="DT72" s="18">
        <f t="shared" si="30"/>
        <v>0.10081887496152224</v>
      </c>
      <c r="DU72" s="18">
        <f t="shared" si="31"/>
        <v>0.23656416295858723</v>
      </c>
      <c r="DV72" s="18">
        <f t="shared" si="32"/>
        <v>3.0392576570428619E-2</v>
      </c>
      <c r="DW72" s="18">
        <f t="shared" si="33"/>
        <v>-6.3308197201467617E-2</v>
      </c>
      <c r="DX72" s="18">
        <f t="shared" si="34"/>
        <v>0.10793529940969139</v>
      </c>
      <c r="DY72" s="18">
        <f t="shared" si="35"/>
        <v>0.38070635787481455</v>
      </c>
      <c r="DZ72" s="18">
        <f t="shared" si="36"/>
        <v>-0.12034284778827514</v>
      </c>
      <c r="EA72" s="18">
        <f t="shared" si="37"/>
        <v>0.17567687701657575</v>
      </c>
      <c r="EB72" s="18">
        <f t="shared" si="38"/>
        <v>0.15155689619812307</v>
      </c>
      <c r="EC72" s="18">
        <f t="shared" si="39"/>
        <v>0.70842493061545209</v>
      </c>
      <c r="ED72" s="18">
        <f t="shared" si="40"/>
        <v>5.7221865963824017E-2</v>
      </c>
      <c r="EE72" s="18">
        <f t="shared" si="41"/>
        <v>4.3627817209700229E-2</v>
      </c>
      <c r="EF72" s="18">
        <f t="shared" si="42"/>
        <v>1.3814937667639623E-2</v>
      </c>
      <c r="EG72" s="18">
        <f t="shared" si="43"/>
        <v>7.0084832812062542E-2</v>
      </c>
      <c r="EH72" s="18">
        <f t="shared" si="44"/>
        <v>6.5378908411340003E-2</v>
      </c>
      <c r="EI72" s="18">
        <f t="shared" si="45"/>
        <v>2.6840531365068716E-2</v>
      </c>
      <c r="EJ72" s="18">
        <f t="shared" si="46"/>
        <v>6.0231113036999628E-2</v>
      </c>
      <c r="EK72" s="18">
        <f t="shared" si="47"/>
        <v>-3.5786315746822374E-2</v>
      </c>
      <c r="EL72" s="18">
        <f t="shared" si="48"/>
        <v>-1.7564046482435952E-2</v>
      </c>
      <c r="EM72" s="6">
        <v>2.6112044685332894</v>
      </c>
      <c r="EN72" s="6">
        <v>2.7614692616312393</v>
      </c>
      <c r="EO72" s="6">
        <v>2.9001823973036687</v>
      </c>
      <c r="EP72" s="6">
        <v>2.6302267981156815</v>
      </c>
      <c r="EQ72" s="14">
        <v>155268</v>
      </c>
      <c r="ER72" s="14">
        <v>25707.455999999998</v>
      </c>
      <c r="ES72" s="15">
        <v>227726</v>
      </c>
      <c r="ET72" s="15">
        <v>106370.00274658203</v>
      </c>
      <c r="EU72" s="15">
        <v>3.1</v>
      </c>
      <c r="EV72" s="6">
        <v>25900</v>
      </c>
      <c r="EW72" s="6">
        <v>0.1016</v>
      </c>
      <c r="EX72" s="16">
        <v>9.0061173325564847E-2</v>
      </c>
      <c r="EY72" s="16">
        <f t="shared" si="23"/>
        <v>1.1538826674435149E-2</v>
      </c>
      <c r="EZ72" s="6">
        <v>2.1000000000000001E-2</v>
      </c>
      <c r="FA72" s="20">
        <v>2300</v>
      </c>
      <c r="FB72" s="20">
        <v>2300</v>
      </c>
      <c r="FC72" s="20">
        <v>3400</v>
      </c>
      <c r="GF72" s="17">
        <v>238</v>
      </c>
      <c r="GG72" s="17">
        <v>357</v>
      </c>
      <c r="GJ72" s="6">
        <v>0.25413652315535451</v>
      </c>
    </row>
    <row r="73" spans="1:194" x14ac:dyDescent="0.2">
      <c r="A73" s="12">
        <v>1981</v>
      </c>
      <c r="B73" s="13">
        <v>0.94049022968758067</v>
      </c>
      <c r="C73" s="15">
        <f t="shared" si="26"/>
        <v>8148279.7454402605</v>
      </c>
      <c r="D73" s="15">
        <v>761822.61676163133</v>
      </c>
      <c r="E73" s="15">
        <v>147794.9028691914</v>
      </c>
      <c r="F73" s="15">
        <v>1567931.0108025782</v>
      </c>
      <c r="G73" s="15">
        <v>117149.23125508825</v>
      </c>
      <c r="H73" s="15">
        <v>82848.499999999913</v>
      </c>
      <c r="I73" s="15">
        <v>1375685.5</v>
      </c>
      <c r="J73" s="15">
        <v>1085276.2592540397</v>
      </c>
      <c r="K73" s="15">
        <v>290409.24074596004</v>
      </c>
      <c r="L73" s="15">
        <v>24137.419964528021</v>
      </c>
      <c r="M73" s="15">
        <v>890815.5</v>
      </c>
      <c r="N73" s="15">
        <v>-962393.49999999988</v>
      </c>
      <c r="O73" s="15">
        <v>-255198.99999999997</v>
      </c>
      <c r="P73" s="15">
        <v>3118060.5</v>
      </c>
      <c r="Q73" s="15">
        <v>17340</v>
      </c>
      <c r="R73" s="15">
        <v>1241903.0000000002</v>
      </c>
      <c r="S73" s="15">
        <v>0.25995716765650628</v>
      </c>
      <c r="T73" s="15">
        <v>-487267</v>
      </c>
      <c r="U73" s="15">
        <v>252452.06378724298</v>
      </c>
      <c r="V73" s="15">
        <v>5962.2544590079824</v>
      </c>
      <c r="W73" s="15">
        <v>2825.0732123102894</v>
      </c>
      <c r="X73" s="15">
        <v>3843.7668774469998</v>
      </c>
      <c r="Y73" s="15">
        <v>963.56237493078811</v>
      </c>
      <c r="Z73" s="15">
        <v>963.56237493078811</v>
      </c>
      <c r="AA73" s="15">
        <v>2755256.4120241287</v>
      </c>
      <c r="AB73" s="15">
        <v>70315</v>
      </c>
      <c r="AC73" s="15">
        <v>53749.855437780476</v>
      </c>
      <c r="AD73" s="15">
        <v>36837.716479513867</v>
      </c>
      <c r="AE73" s="15">
        <v>-2747.1391783360268</v>
      </c>
      <c r="AF73" s="15">
        <v>45622.000000000007</v>
      </c>
      <c r="AG73" s="15">
        <v>31458</v>
      </c>
      <c r="AH73" s="15">
        <v>718352.84476308641</v>
      </c>
      <c r="AI73" s="15">
        <v>161005</v>
      </c>
      <c r="AJ73" s="15">
        <v>121357.60770650792</v>
      </c>
      <c r="AK73" s="15">
        <v>39647.392293492085</v>
      </c>
      <c r="AL73" s="15">
        <f t="shared" si="27"/>
        <v>186745.06336846366</v>
      </c>
      <c r="AM73" s="15">
        <v>181855.79296798594</v>
      </c>
      <c r="AN73" s="15">
        <v>4889.2704004777197</v>
      </c>
      <c r="AO73" s="15">
        <v>234696.45031484688</v>
      </c>
      <c r="AP73" s="15">
        <v>71136.920609564273</v>
      </c>
      <c r="AQ73" s="15">
        <v>30005.546011599112</v>
      </c>
      <c r="AR73" s="15">
        <f t="shared" si="24"/>
        <v>41131.374597965158</v>
      </c>
      <c r="AS73" s="15">
        <v>179015.83316903381</v>
      </c>
      <c r="AT73" s="15">
        <v>78142.017545191935</v>
      </c>
      <c r="AU73" s="15">
        <f t="shared" si="28"/>
        <v>100873.81562384187</v>
      </c>
      <c r="AV73" s="15">
        <v>-99952.000000000015</v>
      </c>
      <c r="AW73" s="15">
        <v>-48385.000000000007</v>
      </c>
      <c r="AX73" s="15">
        <v>2036903.5672610418</v>
      </c>
      <c r="AY73" s="15">
        <v>1792525</v>
      </c>
      <c r="AZ73" s="15">
        <v>136095.14456221953</v>
      </c>
      <c r="BA73" s="15">
        <v>26436.166313341386</v>
      </c>
      <c r="BB73" s="15">
        <f t="shared" si="25"/>
        <v>109658.97824887815</v>
      </c>
      <c r="BC73" s="15">
        <v>117009.28352048613</v>
      </c>
      <c r="BD73" s="15">
        <v>-8725.860821663975</v>
      </c>
      <c r="BE73" s="15">
        <f t="shared" si="29"/>
        <v>153847</v>
      </c>
      <c r="BF73" s="15">
        <v>1511373</v>
      </c>
      <c r="BG73" s="15">
        <v>281152.00000000006</v>
      </c>
      <c r="BH73" s="15">
        <v>113933.60668029994</v>
      </c>
      <c r="BI73" s="15">
        <v>15551.39331970007</v>
      </c>
      <c r="BJ73" s="15">
        <v>31832</v>
      </c>
      <c r="BK73" s="15">
        <v>17782</v>
      </c>
      <c r="BL73" s="15">
        <v>4185.7703306473531</v>
      </c>
      <c r="BM73" s="15">
        <v>571.33766457937804</v>
      </c>
      <c r="BN73" s="15">
        <v>1170.8920047732695</v>
      </c>
      <c r="BO73" s="15">
        <v>2594130.3872645088</v>
      </c>
      <c r="BP73" s="15">
        <v>262649.99910444883</v>
      </c>
      <c r="BQ73" s="15">
        <v>120560.24599124149</v>
      </c>
      <c r="BR73" s="15">
        <v>188113.22033607063</v>
      </c>
      <c r="BS73" s="15">
        <v>33971</v>
      </c>
      <c r="BT73" s="15">
        <v>147228.99999999997</v>
      </c>
      <c r="BU73" s="15">
        <v>15885</v>
      </c>
      <c r="BV73" s="15">
        <v>8595</v>
      </c>
      <c r="BW73" s="15">
        <v>10065</v>
      </c>
      <c r="BX73" s="15">
        <v>5091.0000000000009</v>
      </c>
      <c r="BY73" s="15">
        <v>15782</v>
      </c>
      <c r="BZ73" s="15">
        <v>45742</v>
      </c>
      <c r="CA73" s="15">
        <v>13144</v>
      </c>
      <c r="CB73" s="15">
        <v>6914</v>
      </c>
      <c r="CC73" s="15">
        <v>43499</v>
      </c>
      <c r="CD73" s="15">
        <v>27746</v>
      </c>
      <c r="CE73" s="15">
        <v>19.64</v>
      </c>
      <c r="CF73" s="15">
        <v>16235.999999999996</v>
      </c>
      <c r="CG73" s="15">
        <v>87481</v>
      </c>
      <c r="CH73" s="15">
        <v>507041</v>
      </c>
      <c r="CI73" s="15">
        <v>141789</v>
      </c>
      <c r="CJ73" s="15">
        <v>10918.587975872009</v>
      </c>
      <c r="CK73" s="15">
        <v>51511.000000000022</v>
      </c>
      <c r="CL73" s="15">
        <v>851984.99999999988</v>
      </c>
      <c r="CM73" s="15">
        <v>656046</v>
      </c>
      <c r="CN73" s="15">
        <v>21373.999999999935</v>
      </c>
      <c r="CO73" s="15">
        <v>-11089.892004773241</v>
      </c>
      <c r="CP73" s="15">
        <v>51655.670773151433</v>
      </c>
      <c r="CQ73" s="15">
        <v>103610</v>
      </c>
      <c r="CR73" s="15">
        <v>110625.89110922207</v>
      </c>
      <c r="CS73" s="15">
        <v>86400</v>
      </c>
      <c r="CT73" s="15">
        <v>24225.891109222055</v>
      </c>
      <c r="CU73" s="15">
        <v>71689</v>
      </c>
      <c r="CV73" s="15">
        <v>18354.130089129696</v>
      </c>
      <c r="CW73" s="15">
        <v>291165</v>
      </c>
      <c r="CX73" s="15">
        <v>54615</v>
      </c>
      <c r="CY73" s="15">
        <v>1933</v>
      </c>
      <c r="CZ73" s="15">
        <v>9262</v>
      </c>
      <c r="DA73" s="19">
        <v>0</v>
      </c>
      <c r="DB73" s="19">
        <v>0</v>
      </c>
      <c r="DC73" s="19">
        <v>0.17614309236464387</v>
      </c>
      <c r="DD73" s="19">
        <v>0.16070911155807233</v>
      </c>
      <c r="DE73" s="19">
        <v>0.27659322033467199</v>
      </c>
      <c r="DF73" s="19">
        <v>0.25270147729582776</v>
      </c>
      <c r="DG73" s="19">
        <v>0.13385309844678406</v>
      </c>
      <c r="DH73" s="15">
        <v>43676.892004773254</v>
      </c>
      <c r="DI73" s="15">
        <v>2561688.4952597357</v>
      </c>
      <c r="DJ73" s="15">
        <v>2054647.4952597355</v>
      </c>
      <c r="DK73" s="15">
        <v>2714664.0000000005</v>
      </c>
      <c r="DL73" s="18">
        <v>0.11405381969066439</v>
      </c>
      <c r="DM73" s="15">
        <v>1803844.9417724272</v>
      </c>
      <c r="DN73" s="15">
        <v>1542814.8040297299</v>
      </c>
      <c r="DO73" s="15">
        <v>58507.602169971215</v>
      </c>
      <c r="DP73" s="15">
        <v>141217.59679941341</v>
      </c>
      <c r="DQ73" s="15">
        <v>48389.022078837857</v>
      </c>
      <c r="DR73" s="15">
        <v>12915.916694474789</v>
      </c>
      <c r="DS73" s="15">
        <v>1881124.4417724272</v>
      </c>
      <c r="DT73" s="18">
        <f t="shared" si="30"/>
        <v>9.6457173941036936E-2</v>
      </c>
      <c r="DU73" s="18">
        <f t="shared" si="31"/>
        <v>0.23510774111540389</v>
      </c>
      <c r="DV73" s="18">
        <f t="shared" si="32"/>
        <v>3.0982252901726157E-2</v>
      </c>
      <c r="DW73" s="18">
        <f t="shared" si="33"/>
        <v>-5.9799984195765044E-2</v>
      </c>
      <c r="DX73" s="18">
        <f t="shared" si="34"/>
        <v>0.10932559114683026</v>
      </c>
      <c r="DY73" s="18">
        <f t="shared" si="35"/>
        <v>0.382664881105101</v>
      </c>
      <c r="DZ73" s="18">
        <f t="shared" si="36"/>
        <v>-0.11811002200047818</v>
      </c>
      <c r="EA73" s="18">
        <f t="shared" si="37"/>
        <v>0.1688314028209239</v>
      </c>
      <c r="EB73" s="18">
        <f t="shared" si="38"/>
        <v>0.15454096316522106</v>
      </c>
      <c r="EC73" s="18">
        <f t="shared" si="39"/>
        <v>0.70037301050972722</v>
      </c>
      <c r="ED73" s="18">
        <f t="shared" si="40"/>
        <v>5.3174915893947496E-2</v>
      </c>
      <c r="EE73" s="18">
        <f t="shared" si="41"/>
        <v>4.4704467185076271E-2</v>
      </c>
      <c r="EF73" s="18">
        <f t="shared" si="42"/>
        <v>1.4604898541216179E-2</v>
      </c>
      <c r="EG73" s="18">
        <f t="shared" si="43"/>
        <v>6.8791225495480696E-2</v>
      </c>
      <c r="EH73" s="18">
        <f t="shared" si="44"/>
        <v>7.150204897943864E-2</v>
      </c>
      <c r="EI73" s="18">
        <f t="shared" si="45"/>
        <v>2.6204687066084149E-2</v>
      </c>
      <c r="EJ73" s="18">
        <f t="shared" si="46"/>
        <v>6.5944011181138351E-2</v>
      </c>
      <c r="EK73" s="18">
        <f t="shared" si="47"/>
        <v>-3.6819289606374858E-2</v>
      </c>
      <c r="EL73" s="18">
        <f t="shared" si="48"/>
        <v>-1.7823568588967179E-2</v>
      </c>
      <c r="EM73" s="6">
        <v>2.3859429065743942</v>
      </c>
      <c r="EN73" s="6">
        <v>2.5233974723898438</v>
      </c>
      <c r="EO73" s="6">
        <v>2.648083209032301</v>
      </c>
      <c r="EP73" s="6">
        <v>2.4139867620512132</v>
      </c>
      <c r="EQ73" s="14">
        <v>158033.20000000001</v>
      </c>
      <c r="ER73" s="14">
        <v>26220.796999999999</v>
      </c>
      <c r="ES73" s="15">
        <v>230008</v>
      </c>
      <c r="ET73" s="15">
        <v>108633.00323486328</v>
      </c>
      <c r="EU73" s="15">
        <v>3.35</v>
      </c>
      <c r="EV73" s="6">
        <v>29700</v>
      </c>
      <c r="EW73" s="6">
        <v>0.107</v>
      </c>
      <c r="EX73" s="16">
        <v>9.414909769310803E-2</v>
      </c>
      <c r="EY73" s="16">
        <f t="shared" si="23"/>
        <v>1.2850902306891968E-2</v>
      </c>
      <c r="EZ73" s="6">
        <v>2.5999999999999999E-2</v>
      </c>
      <c r="FA73" s="20">
        <v>2300</v>
      </c>
      <c r="FB73" s="20">
        <v>2300</v>
      </c>
      <c r="FC73" s="20">
        <v>3400</v>
      </c>
      <c r="GF73" s="17">
        <v>264.7</v>
      </c>
      <c r="GG73" s="17">
        <v>397</v>
      </c>
      <c r="GJ73" s="6">
        <v>0.2655311635222008</v>
      </c>
    </row>
    <row r="74" spans="1:194" x14ac:dyDescent="0.2">
      <c r="A74" s="12">
        <v>1982</v>
      </c>
      <c r="B74" s="13">
        <v>0.92335685949321822</v>
      </c>
      <c r="C74" s="15">
        <f t="shared" si="26"/>
        <v>8846086.6496218443</v>
      </c>
      <c r="D74" s="15">
        <v>723570.35208568687</v>
      </c>
      <c r="E74" s="15">
        <v>188891.86774292798</v>
      </c>
      <c r="F74" s="15">
        <v>1690315.6106379896</v>
      </c>
      <c r="G74" s="15">
        <v>172045.59965395246</v>
      </c>
      <c r="H74" s="15">
        <v>91050.500000000116</v>
      </c>
      <c r="I74" s="15">
        <v>1395876.4999999998</v>
      </c>
      <c r="J74" s="15">
        <v>1095133.2290676888</v>
      </c>
      <c r="K74" s="15">
        <v>300743.27093231108</v>
      </c>
      <c r="L74" s="15">
        <v>31979.854823866041</v>
      </c>
      <c r="M74" s="15">
        <v>971034.5</v>
      </c>
      <c r="N74" s="15">
        <v>-1014718</v>
      </c>
      <c r="O74" s="15">
        <v>-267122</v>
      </c>
      <c r="P74" s="15">
        <v>3370166.5000000005</v>
      </c>
      <c r="Q74" s="15">
        <v>48440</v>
      </c>
      <c r="R74" s="15">
        <v>1410318</v>
      </c>
      <c r="S74" s="15">
        <v>0.25531730222225407</v>
      </c>
      <c r="T74" s="15">
        <v>-517302.5</v>
      </c>
      <c r="U74" s="15">
        <v>284417.86467742111</v>
      </c>
      <c r="V74" s="15">
        <v>8354.65</v>
      </c>
      <c r="W74" s="15">
        <v>2985.7076505429418</v>
      </c>
      <c r="X74" s="15">
        <v>4284.0489470220473</v>
      </c>
      <c r="Y74" s="15">
        <v>1027.7967012175063</v>
      </c>
      <c r="Z74" s="15">
        <v>1027.7967012175063</v>
      </c>
      <c r="AA74" s="15">
        <v>2885273.3061309881</v>
      </c>
      <c r="AB74" s="15">
        <v>51294</v>
      </c>
      <c r="AC74" s="15">
        <v>50111.139628219993</v>
      </c>
      <c r="AD74" s="15">
        <v>36626.253490252071</v>
      </c>
      <c r="AE74" s="15">
        <v>-3613.3944438371482</v>
      </c>
      <c r="AF74" s="15">
        <v>50038</v>
      </c>
      <c r="AG74" s="15">
        <v>35262</v>
      </c>
      <c r="AH74" s="15">
        <v>759030.30480562325</v>
      </c>
      <c r="AI74" s="15">
        <v>185121</v>
      </c>
      <c r="AJ74" s="15">
        <v>136751.88105090946</v>
      </c>
      <c r="AK74" s="15">
        <v>48369.118949090538</v>
      </c>
      <c r="AL74" s="15">
        <f t="shared" si="27"/>
        <v>167428.49758569503</v>
      </c>
      <c r="AM74" s="15">
        <v>160602.90591819416</v>
      </c>
      <c r="AN74" s="15">
        <v>6825.5916675008766</v>
      </c>
      <c r="AO74" s="15">
        <v>274408.77235027496</v>
      </c>
      <c r="AP74" s="15">
        <v>69613.467912588967</v>
      </c>
      <c r="AQ74" s="15">
        <v>27101.679343365176</v>
      </c>
      <c r="AR74" s="15">
        <f t="shared" si="24"/>
        <v>42511.788569223791</v>
      </c>
      <c r="AS74" s="15">
        <v>205505.70791064922</v>
      </c>
      <c r="AT74" s="15">
        <v>82667.752990098888</v>
      </c>
      <c r="AU74" s="15">
        <f t="shared" si="28"/>
        <v>122837.95492055033</v>
      </c>
      <c r="AV74" s="15">
        <v>-117602</v>
      </c>
      <c r="AW74" s="15">
        <v>-58458.000000000007</v>
      </c>
      <c r="AX74" s="15">
        <v>2126243.0013253652</v>
      </c>
      <c r="AY74" s="15">
        <v>1892983</v>
      </c>
      <c r="AZ74" s="15">
        <v>129073.86037178006</v>
      </c>
      <c r="BA74" s="15">
        <v>20228.818884659955</v>
      </c>
      <c r="BB74" s="15">
        <f t="shared" si="25"/>
        <v>108845.04148712011</v>
      </c>
      <c r="BC74" s="15">
        <v>115589.74650974791</v>
      </c>
      <c r="BD74" s="15">
        <v>-11403.605556162851</v>
      </c>
      <c r="BE74" s="15">
        <f t="shared" si="29"/>
        <v>152216</v>
      </c>
      <c r="BF74" s="15">
        <v>1587517</v>
      </c>
      <c r="BG74" s="15">
        <v>305465.99999999988</v>
      </c>
      <c r="BH74" s="15">
        <v>117349.60361918883</v>
      </c>
      <c r="BI74" s="15">
        <v>20870.396380811162</v>
      </c>
      <c r="BJ74" s="15">
        <v>33581</v>
      </c>
      <c r="BK74" s="15">
        <v>18703</v>
      </c>
      <c r="BL74" s="15">
        <v>4664.054323704745</v>
      </c>
      <c r="BM74" s="15">
        <v>829.492895376403</v>
      </c>
      <c r="BN74" s="15">
        <v>1335.4527809188512</v>
      </c>
      <c r="BO74" s="15">
        <v>2691837.358710797</v>
      </c>
      <c r="BP74" s="15">
        <v>309561.00860317989</v>
      </c>
      <c r="BQ74" s="15">
        <v>141356.79262306087</v>
      </c>
      <c r="BR74" s="15">
        <v>213916.85380604948</v>
      </c>
      <c r="BS74" s="15">
        <v>43564.999999999971</v>
      </c>
      <c r="BT74" s="15">
        <v>162959</v>
      </c>
      <c r="BU74" s="15">
        <v>25227</v>
      </c>
      <c r="BV74" s="15">
        <v>8979</v>
      </c>
      <c r="BW74" s="15">
        <v>9896</v>
      </c>
      <c r="BX74" s="15">
        <v>5241.9999999999818</v>
      </c>
      <c r="BY74" s="15">
        <v>16290</v>
      </c>
      <c r="BZ74" s="15">
        <v>46629.999999999985</v>
      </c>
      <c r="CA74" s="15">
        <v>12889</v>
      </c>
      <c r="CB74" s="15">
        <v>7790</v>
      </c>
      <c r="CC74" s="15">
        <v>50927</v>
      </c>
      <c r="CD74" s="15">
        <v>30159</v>
      </c>
      <c r="CE74" s="15">
        <v>19.68</v>
      </c>
      <c r="CF74" s="15">
        <v>15010.000000000002</v>
      </c>
      <c r="CG74" s="15">
        <v>96096</v>
      </c>
      <c r="CH74" s="15">
        <v>554529</v>
      </c>
      <c r="CI74" s="15">
        <v>151203</v>
      </c>
      <c r="CJ74" s="15">
        <v>12789.69386901179</v>
      </c>
      <c r="CK74" s="15">
        <v>63578.000000000029</v>
      </c>
      <c r="CL74" s="15">
        <v>862549.99999999988</v>
      </c>
      <c r="CM74" s="15">
        <v>713545</v>
      </c>
      <c r="CN74" s="15">
        <v>-54178.000000000044</v>
      </c>
      <c r="CO74" s="15">
        <v>-25769.452780918869</v>
      </c>
      <c r="CP74" s="15">
        <v>77848.607578049239</v>
      </c>
      <c r="CQ74" s="15">
        <v>109769</v>
      </c>
      <c r="CR74" s="15">
        <v>147144.46138409871</v>
      </c>
      <c r="CS74" s="15">
        <v>92000</v>
      </c>
      <c r="CT74" s="15">
        <v>55144.461384098722</v>
      </c>
      <c r="CU74" s="15">
        <v>82659</v>
      </c>
      <c r="CV74" s="15">
        <v>-16235.611820407741</v>
      </c>
      <c r="CW74" s="15">
        <v>295596</v>
      </c>
      <c r="CX74" s="15">
        <v>59147</v>
      </c>
      <c r="CY74" s="15">
        <v>1834</v>
      </c>
      <c r="CZ74" s="15">
        <v>10103</v>
      </c>
      <c r="DA74" s="19">
        <v>0</v>
      </c>
      <c r="DB74" s="19">
        <v>0</v>
      </c>
      <c r="DC74" s="19">
        <v>0.17614309236464387</v>
      </c>
      <c r="DD74" s="19">
        <v>0.16070911155807233</v>
      </c>
      <c r="DE74" s="19">
        <v>0.27659322033467199</v>
      </c>
      <c r="DF74" s="19">
        <v>0.25270147729582776</v>
      </c>
      <c r="DG74" s="19">
        <v>0.13385309844678406</v>
      </c>
      <c r="DH74" s="15">
        <v>46477.452780918866</v>
      </c>
      <c r="DI74" s="15">
        <v>2720265.9059298779</v>
      </c>
      <c r="DJ74" s="15">
        <v>2165736.9059298779</v>
      </c>
      <c r="DK74" s="15">
        <v>2834485</v>
      </c>
      <c r="DL74" s="18">
        <v>0.10856579186899627</v>
      </c>
      <c r="DM74" s="15">
        <v>1907974.3295260852</v>
      </c>
      <c r="DN74" s="15">
        <v>1622076.8162347879</v>
      </c>
      <c r="DO74" s="15">
        <v>63375.80960645929</v>
      </c>
      <c r="DP74" s="15">
        <v>156588.26072197722</v>
      </c>
      <c r="DQ74" s="15">
        <v>53890.311794025823</v>
      </c>
      <c r="DR74" s="15">
        <v>12043.131168835</v>
      </c>
      <c r="DS74" s="15">
        <v>1994598.3295260854</v>
      </c>
      <c r="DT74" s="18">
        <f t="shared" si="30"/>
        <v>8.5410672180319586E-2</v>
      </c>
      <c r="DU74" s="18">
        <f t="shared" si="31"/>
        <v>0.2421752875466634</v>
      </c>
      <c r="DV74" s="18">
        <f t="shared" si="32"/>
        <v>3.2151828932127799E-2</v>
      </c>
      <c r="DW74" s="18">
        <f t="shared" si="33"/>
        <v>-5.8478118120413598E-2</v>
      </c>
      <c r="DX74" s="18">
        <f t="shared" si="34"/>
        <v>0.10976995121809147</v>
      </c>
      <c r="DY74" s="18">
        <f t="shared" si="35"/>
        <v>0.38097823743836712</v>
      </c>
      <c r="DZ74" s="18">
        <f t="shared" si="36"/>
        <v>-0.1147081235116974</v>
      </c>
      <c r="EA74" s="18">
        <f t="shared" si="37"/>
        <v>0.15779593342098577</v>
      </c>
      <c r="EB74" s="18">
        <f t="shared" si="38"/>
        <v>0.1649043308955559</v>
      </c>
      <c r="EC74" s="18">
        <f t="shared" si="39"/>
        <v>0.70601689959997527</v>
      </c>
      <c r="ED74" s="18">
        <f t="shared" si="40"/>
        <v>4.8140066085688181E-2</v>
      </c>
      <c r="EE74" s="18">
        <f t="shared" si="41"/>
        <v>4.8245759300511191E-2</v>
      </c>
      <c r="EF74" s="18">
        <f t="shared" si="42"/>
        <v>1.7064517522262613E-2</v>
      </c>
      <c r="EG74" s="18">
        <f t="shared" si="43"/>
        <v>5.9068401344757528E-2</v>
      </c>
      <c r="EH74" s="18">
        <f t="shared" si="44"/>
        <v>7.8892802826364128E-2</v>
      </c>
      <c r="EI74" s="18">
        <f t="shared" si="45"/>
        <v>2.4559476558383257E-2</v>
      </c>
      <c r="EJ74" s="18">
        <f t="shared" si="46"/>
        <v>7.2501956408536017E-2</v>
      </c>
      <c r="EK74" s="18">
        <f t="shared" si="47"/>
        <v>-4.1489723882821745E-2</v>
      </c>
      <c r="EL74" s="18">
        <f t="shared" si="48"/>
        <v>-2.0623852304739666E-2</v>
      </c>
      <c r="EM74" s="6">
        <v>2.247011140756431</v>
      </c>
      <c r="EN74" s="6">
        <v>2.3762195775704944</v>
      </c>
      <c r="EO74" s="6">
        <v>2.4973792865670479</v>
      </c>
      <c r="EP74" s="6">
        <v>2.2869750649240967</v>
      </c>
      <c r="EQ74" s="14">
        <v>160665.4</v>
      </c>
      <c r="ER74" s="14">
        <v>26787.481</v>
      </c>
      <c r="ES74" s="15">
        <v>232218</v>
      </c>
      <c r="ET74" s="15">
        <v>110517.99774169922</v>
      </c>
      <c r="EU74" s="15">
        <v>3.35</v>
      </c>
      <c r="EV74" s="6">
        <v>32400</v>
      </c>
      <c r="EW74" s="6">
        <v>0.108</v>
      </c>
      <c r="EX74" s="16">
        <v>9.1692643545596836E-2</v>
      </c>
      <c r="EY74" s="16">
        <f t="shared" si="23"/>
        <v>1.6307356454403163E-2</v>
      </c>
      <c r="EZ74" s="6">
        <v>2.5999999999999999E-2</v>
      </c>
      <c r="FA74" s="20">
        <v>2300</v>
      </c>
      <c r="FB74" s="20">
        <v>2300</v>
      </c>
      <c r="FC74" s="20">
        <v>3400</v>
      </c>
      <c r="GF74" s="17">
        <v>284.3</v>
      </c>
      <c r="GG74" s="17">
        <v>426.4</v>
      </c>
      <c r="GJ74" s="6">
        <v>0.296539007516955</v>
      </c>
      <c r="GK74" s="21">
        <v>92000</v>
      </c>
      <c r="GL74" s="21">
        <v>92000</v>
      </c>
    </row>
    <row r="75" spans="1:194" x14ac:dyDescent="0.2">
      <c r="A75" s="12">
        <v>1983</v>
      </c>
      <c r="B75" s="13">
        <v>0.91675813464987466</v>
      </c>
      <c r="C75" s="15">
        <f t="shared" si="26"/>
        <v>9577502.8038769718</v>
      </c>
      <c r="D75" s="15">
        <v>766937.93539796805</v>
      </c>
      <c r="E75" s="15">
        <v>240213.91857618082</v>
      </c>
      <c r="F75" s="15">
        <v>1889297.6035571937</v>
      </c>
      <c r="G75" s="15">
        <v>164186.52206085419</v>
      </c>
      <c r="H75" s="15">
        <v>103423.49999999988</v>
      </c>
      <c r="I75" s="15">
        <v>1393403.5</v>
      </c>
      <c r="J75" s="15">
        <v>1083891.7922703894</v>
      </c>
      <c r="K75" s="15">
        <v>309511.70772961021</v>
      </c>
      <c r="L75" s="15">
        <v>52918.973394042601</v>
      </c>
      <c r="M75" s="15">
        <v>1024291.4999999998</v>
      </c>
      <c r="N75" s="15">
        <v>-1073779.5</v>
      </c>
      <c r="O75" s="15">
        <v>-297268.5</v>
      </c>
      <c r="P75" s="15">
        <v>3543586.0000000005</v>
      </c>
      <c r="Q75" s="15">
        <v>80102.5</v>
      </c>
      <c r="R75" s="15">
        <v>1654750.9999999998</v>
      </c>
      <c r="S75" s="15">
        <v>0.27402682270488632</v>
      </c>
      <c r="T75" s="15">
        <v>-560812.5</v>
      </c>
      <c r="U75" s="15">
        <v>298981.85089073179</v>
      </c>
      <c r="V75" s="15">
        <v>11808.382931178778</v>
      </c>
      <c r="W75" s="15">
        <v>3198.4738089812295</v>
      </c>
      <c r="X75" s="15">
        <v>4445.000954332846</v>
      </c>
      <c r="Y75" s="15">
        <v>1121.0180226168613</v>
      </c>
      <c r="Z75" s="15">
        <v>1121.0180226168613</v>
      </c>
      <c r="AA75" s="15">
        <v>3113762.8490105672</v>
      </c>
      <c r="AB75" s="15">
        <v>66419</v>
      </c>
      <c r="AC75" s="15">
        <v>53373.450974122105</v>
      </c>
      <c r="AD75" s="15">
        <v>42549.411922007763</v>
      </c>
      <c r="AE75" s="15">
        <v>-5347.2904175699232</v>
      </c>
      <c r="AF75" s="15">
        <v>53539.999999999993</v>
      </c>
      <c r="AG75" s="15">
        <v>38337</v>
      </c>
      <c r="AH75" s="15">
        <v>850368.4214891271</v>
      </c>
      <c r="AI75" s="15">
        <v>204532.00000000003</v>
      </c>
      <c r="AJ75" s="15">
        <v>149961.05483734241</v>
      </c>
      <c r="AK75" s="15">
        <v>54570.945162657634</v>
      </c>
      <c r="AL75" s="15">
        <f t="shared" si="27"/>
        <v>194444.72544589321</v>
      </c>
      <c r="AM75" s="15">
        <v>181434.66851370793</v>
      </c>
      <c r="AN75" s="15">
        <v>13010.056932185284</v>
      </c>
      <c r="AO75" s="15">
        <v>292077.31774905085</v>
      </c>
      <c r="AP75" s="15">
        <v>73241.702643340788</v>
      </c>
      <c r="AQ75" s="15">
        <v>28724.012896004639</v>
      </c>
      <c r="AR75" s="15">
        <f t="shared" si="24"/>
        <v>44517.689747336146</v>
      </c>
      <c r="AS75" s="15">
        <v>248905.55414640429</v>
      </c>
      <c r="AT75" s="15">
        <v>112464.62444768958</v>
      </c>
      <c r="AU75" s="15">
        <f t="shared" si="28"/>
        <v>136440.9296987147</v>
      </c>
      <c r="AV75" s="15">
        <v>-132607.00000000003</v>
      </c>
      <c r="AW75" s="15">
        <v>-67428.000000000029</v>
      </c>
      <c r="AX75" s="15">
        <v>2263394.4275214397</v>
      </c>
      <c r="AY75" s="15">
        <v>2012488.9999999998</v>
      </c>
      <c r="AZ75" s="15">
        <v>139891.5490258779</v>
      </c>
      <c r="BA75" s="15">
        <v>23641.124420811822</v>
      </c>
      <c r="BB75" s="15">
        <f t="shared" si="25"/>
        <v>116250.42460506607</v>
      </c>
      <c r="BC75" s="15">
        <v>126970.5880779922</v>
      </c>
      <c r="BD75" s="15">
        <v>-15956.709582430072</v>
      </c>
      <c r="BE75" s="15">
        <f t="shared" si="29"/>
        <v>169519.99999999997</v>
      </c>
      <c r="BF75" s="15">
        <v>1677513</v>
      </c>
      <c r="BG75" s="15">
        <v>334976.00000000012</v>
      </c>
      <c r="BH75" s="15">
        <v>129851.54958164884</v>
      </c>
      <c r="BI75" s="15">
        <v>16887.45041835116</v>
      </c>
      <c r="BJ75" s="15">
        <v>37345</v>
      </c>
      <c r="BK75" s="15">
        <v>22688</v>
      </c>
      <c r="BL75" s="15">
        <v>5025.0615716144721</v>
      </c>
      <c r="BM75" s="15">
        <v>653.51917950306836</v>
      </c>
      <c r="BN75" s="15">
        <v>1446.4192488824597</v>
      </c>
      <c r="BO75" s="15">
        <v>2872540.6404559822</v>
      </c>
      <c r="BP75" s="15">
        <v>346485.28931800264</v>
      </c>
      <c r="BQ75" s="15">
        <v>176512.9720861869</v>
      </c>
      <c r="BR75" s="15">
        <v>236845.05284960478</v>
      </c>
      <c r="BS75" s="15">
        <v>44930.999999999985</v>
      </c>
      <c r="BT75" s="15">
        <v>173823</v>
      </c>
      <c r="BU75" s="15">
        <v>26411</v>
      </c>
      <c r="BV75" s="15">
        <v>9405</v>
      </c>
      <c r="BW75" s="15">
        <v>11066</v>
      </c>
      <c r="BX75" s="15">
        <v>5219.9999999999827</v>
      </c>
      <c r="BY75" s="15">
        <v>16445</v>
      </c>
      <c r="BZ75" s="15">
        <v>49591.999999999971</v>
      </c>
      <c r="CA75" s="15">
        <v>13847</v>
      </c>
      <c r="CB75" s="15">
        <v>8285</v>
      </c>
      <c r="CC75" s="15">
        <v>57797</v>
      </c>
      <c r="CD75" s="15">
        <v>33871</v>
      </c>
      <c r="CE75" s="15">
        <v>19.72</v>
      </c>
      <c r="CF75" s="15">
        <v>16204.999999999998</v>
      </c>
      <c r="CG75" s="15">
        <v>107873</v>
      </c>
      <c r="CH75" s="15">
        <v>595393</v>
      </c>
      <c r="CI75" s="15">
        <v>160455</v>
      </c>
      <c r="CJ75" s="15">
        <v>14284.150989432912</v>
      </c>
      <c r="CK75" s="15">
        <v>76495</v>
      </c>
      <c r="CL75" s="15">
        <v>914938.99999999988</v>
      </c>
      <c r="CM75" s="15">
        <v>769303</v>
      </c>
      <c r="CN75" s="15">
        <v>-75882.000000000058</v>
      </c>
      <c r="CO75" s="15">
        <v>-25128.419248882452</v>
      </c>
      <c r="CP75" s="15">
        <v>89837.655717280315</v>
      </c>
      <c r="CQ75" s="15">
        <v>119883</v>
      </c>
      <c r="CR75" s="15">
        <v>171379.70856688509</v>
      </c>
      <c r="CS75" s="15">
        <v>102100</v>
      </c>
      <c r="CT75" s="15">
        <v>69279.708566885107</v>
      </c>
      <c r="CU75" s="15">
        <v>91498</v>
      </c>
      <c r="CV75" s="15">
        <v>-19390.584916350646</v>
      </c>
      <c r="CW75" s="15">
        <v>286774</v>
      </c>
      <c r="CX75" s="15">
        <v>66105</v>
      </c>
      <c r="CY75" s="15">
        <v>1769</v>
      </c>
      <c r="CZ75" s="15">
        <v>8290</v>
      </c>
      <c r="DA75" s="19">
        <v>0</v>
      </c>
      <c r="DB75" s="19">
        <v>0</v>
      </c>
      <c r="DC75" s="19">
        <v>0.17614309236464387</v>
      </c>
      <c r="DD75" s="19">
        <v>0.16070911155807233</v>
      </c>
      <c r="DE75" s="19">
        <v>0.27659322033467199</v>
      </c>
      <c r="DF75" s="19">
        <v>0.25270147729582776</v>
      </c>
      <c r="DG75" s="19">
        <v>0.13385309844678406</v>
      </c>
      <c r="DH75" s="15">
        <v>50848.419248882463</v>
      </c>
      <c r="DI75" s="15">
        <v>2923314.2212071</v>
      </c>
      <c r="DJ75" s="15">
        <v>2327921.2212071</v>
      </c>
      <c r="DK75" s="15">
        <v>3051552</v>
      </c>
      <c r="DL75" s="18">
        <v>0.12662274356104858</v>
      </c>
      <c r="DM75" s="15">
        <v>2004401.9868750633</v>
      </c>
      <c r="DN75" s="15">
        <v>1718038.4339385205</v>
      </c>
      <c r="DO75" s="15">
        <v>74998.59743130306</v>
      </c>
      <c r="DP75" s="15">
        <v>153950.07685348147</v>
      </c>
      <c r="DQ75" s="15">
        <v>50461.025871371705</v>
      </c>
      <c r="DR75" s="15">
        <v>6953.8527803864399</v>
      </c>
      <c r="DS75" s="15">
        <v>2127821.9868750633</v>
      </c>
      <c r="DT75" s="18">
        <f t="shared" si="30"/>
        <v>8.5602366877943661E-2</v>
      </c>
      <c r="DU75" s="18">
        <f t="shared" si="31"/>
        <v>0.25028669719875984</v>
      </c>
      <c r="DV75" s="18">
        <f t="shared" si="32"/>
        <v>3.121709875873949E-2</v>
      </c>
      <c r="DW75" s="18">
        <f t="shared" si="33"/>
        <v>-5.8555190375197089E-2</v>
      </c>
      <c r="DX75" s="18">
        <f t="shared" si="34"/>
        <v>0.10694765858855888</v>
      </c>
      <c r="DY75" s="18">
        <f t="shared" si="35"/>
        <v>0.3699905990698909</v>
      </c>
      <c r="DZ75" s="18">
        <f t="shared" si="36"/>
        <v>-0.11211476749088857</v>
      </c>
      <c r="EA75" s="18">
        <f t="shared" si="37"/>
        <v>0.14548714091067147</v>
      </c>
      <c r="EB75" s="18">
        <f t="shared" si="38"/>
        <v>0.18113839646152141</v>
      </c>
      <c r="EC75" s="18">
        <f t="shared" si="39"/>
        <v>0.69840110138847722</v>
      </c>
      <c r="ED75" s="18">
        <f t="shared" si="40"/>
        <v>4.8547053879356997E-2</v>
      </c>
      <c r="EE75" s="18">
        <f t="shared" si="41"/>
        <v>4.9142552654302597E-2</v>
      </c>
      <c r="EF75" s="18">
        <f t="shared" si="42"/>
        <v>1.7883013352765292E-2</v>
      </c>
      <c r="EG75" s="18">
        <f t="shared" si="43"/>
        <v>6.3719944947978349E-2</v>
      </c>
      <c r="EH75" s="18">
        <f t="shared" si="44"/>
        <v>7.5327724626184894E-2</v>
      </c>
      <c r="EI75" s="18">
        <f t="shared" si="45"/>
        <v>2.4001459795979483E-2</v>
      </c>
      <c r="EJ75" s="18">
        <f t="shared" si="46"/>
        <v>8.1566872904805257E-2</v>
      </c>
      <c r="EK75" s="18">
        <f t="shared" si="47"/>
        <v>-4.3455592432965269E-2</v>
      </c>
      <c r="EL75" s="18">
        <f t="shared" si="48"/>
        <v>-2.2096297228426726E-2</v>
      </c>
      <c r="EM75" s="6">
        <v>2.1624916696068053</v>
      </c>
      <c r="EN75" s="6">
        <v>2.276256598812727</v>
      </c>
      <c r="EO75" s="6">
        <v>2.3951473859473444</v>
      </c>
      <c r="EP75" s="6">
        <v>2.193648993478877</v>
      </c>
      <c r="EQ75" s="14">
        <v>163134.6</v>
      </c>
      <c r="ER75" s="14">
        <v>27360.672999999999</v>
      </c>
      <c r="ES75" s="15">
        <v>234333</v>
      </c>
      <c r="ET75" s="15">
        <v>112654.99877929688</v>
      </c>
      <c r="EU75" s="15">
        <v>3.35</v>
      </c>
      <c r="EV75" s="6">
        <v>35700</v>
      </c>
      <c r="EW75" s="6">
        <v>0.108</v>
      </c>
      <c r="EX75" s="16">
        <v>9.5570825443938384E-2</v>
      </c>
      <c r="EY75" s="16">
        <f t="shared" si="23"/>
        <v>1.2429174556061615E-2</v>
      </c>
      <c r="EZ75" s="6">
        <v>2.5999999999999999E-2</v>
      </c>
      <c r="FA75" s="20">
        <v>2300</v>
      </c>
      <c r="FB75" s="20">
        <v>2300</v>
      </c>
      <c r="FC75" s="20">
        <v>3400</v>
      </c>
      <c r="GF75" s="17">
        <v>304.3</v>
      </c>
      <c r="GG75" s="17">
        <v>456.4</v>
      </c>
      <c r="GJ75" s="6">
        <v>0.25704691069710733</v>
      </c>
      <c r="GK75" s="21">
        <v>118000</v>
      </c>
      <c r="GL75" s="21">
        <v>117999.99999999999</v>
      </c>
    </row>
    <row r="76" spans="1:194" x14ac:dyDescent="0.2">
      <c r="A76" s="12">
        <v>1984</v>
      </c>
      <c r="B76" s="13">
        <v>0.93045691426499233</v>
      </c>
      <c r="C76" s="15">
        <f t="shared" si="26"/>
        <v>10377370.44991228</v>
      </c>
      <c r="D76" s="15">
        <v>732607.10032157751</v>
      </c>
      <c r="E76" s="15">
        <v>292946.64502387872</v>
      </c>
      <c r="F76" s="15">
        <v>2116151.4638840505</v>
      </c>
      <c r="G76" s="15">
        <v>166353.62824186904</v>
      </c>
      <c r="H76" s="15">
        <v>112861.00000000029</v>
      </c>
      <c r="I76" s="15">
        <v>1363505.5</v>
      </c>
      <c r="J76" s="15">
        <v>1040795.046957964</v>
      </c>
      <c r="K76" s="15">
        <v>322710.45304203575</v>
      </c>
      <c r="L76" s="15">
        <v>88531.777473731607</v>
      </c>
      <c r="M76" s="15">
        <v>1082482</v>
      </c>
      <c r="N76" s="15">
        <v>-1179839</v>
      </c>
      <c r="O76" s="15">
        <v>-335109.00000000006</v>
      </c>
      <c r="P76" s="15">
        <v>3924222</v>
      </c>
      <c r="Q76" s="15">
        <v>122227.49999999999</v>
      </c>
      <c r="R76" s="15">
        <v>1871330.5</v>
      </c>
      <c r="S76" s="15">
        <v>0.27280461059283917</v>
      </c>
      <c r="T76" s="15">
        <v>-626431</v>
      </c>
      <c r="U76" s="15">
        <v>310421.33496717189</v>
      </c>
      <c r="V76" s="15">
        <v>14731.17202059567</v>
      </c>
      <c r="W76" s="15">
        <v>3370.64670251087</v>
      </c>
      <c r="X76" s="15">
        <v>4535.2696948270714</v>
      </c>
      <c r="Y76" s="15">
        <v>1178.797956593542</v>
      </c>
      <c r="Z76" s="15">
        <v>1178.797956593542</v>
      </c>
      <c r="AA76" s="15">
        <v>3514334.1969249626</v>
      </c>
      <c r="AB76" s="15">
        <v>81477</v>
      </c>
      <c r="AC76" s="15">
        <v>64241.657306061614</v>
      </c>
      <c r="AD76" s="15">
        <v>49942.72892092025</v>
      </c>
      <c r="AE76" s="15">
        <v>-5560.3077318858013</v>
      </c>
      <c r="AF76" s="15">
        <v>57622</v>
      </c>
      <c r="AG76" s="15">
        <v>42078</v>
      </c>
      <c r="AH76" s="15">
        <v>1001025.2754200586</v>
      </c>
      <c r="AI76" s="15">
        <v>222314</v>
      </c>
      <c r="AJ76" s="15">
        <v>162619.72396959178</v>
      </c>
      <c r="AK76" s="15">
        <v>59694.276030408255</v>
      </c>
      <c r="AL76" s="15">
        <f t="shared" si="27"/>
        <v>225351.26898794441</v>
      </c>
      <c r="AM76" s="15">
        <v>202383.05272846879</v>
      </c>
      <c r="AN76" s="15">
        <v>22968.216259475619</v>
      </c>
      <c r="AO76" s="15">
        <v>335215.62438432674</v>
      </c>
      <c r="AP76" s="15">
        <v>85269.205229331114</v>
      </c>
      <c r="AQ76" s="15">
        <v>32575.572470541651</v>
      </c>
      <c r="AR76" s="15">
        <f t="shared" si="24"/>
        <v>52693.632758789463</v>
      </c>
      <c r="AS76" s="15">
        <v>312295.75562942191</v>
      </c>
      <c r="AT76" s="15">
        <v>150239.31692375601</v>
      </c>
      <c r="AU76" s="15">
        <f t="shared" si="28"/>
        <v>162056.4387056659</v>
      </c>
      <c r="AV76" s="15">
        <v>-148760</v>
      </c>
      <c r="AW76" s="15">
        <v>-75043</v>
      </c>
      <c r="AX76" s="15">
        <v>2513308.9215049036</v>
      </c>
      <c r="AY76" s="15">
        <v>2215872</v>
      </c>
      <c r="AZ76" s="15">
        <v>173678.34269393838</v>
      </c>
      <c r="BA76" s="15">
        <v>27107.751836040308</v>
      </c>
      <c r="BB76" s="15">
        <f t="shared" si="25"/>
        <v>146570.59085789806</v>
      </c>
      <c r="BC76" s="15">
        <v>139263.27107907974</v>
      </c>
      <c r="BD76" s="15">
        <v>-15504.692268114195</v>
      </c>
      <c r="BE76" s="15">
        <f t="shared" si="29"/>
        <v>189206</v>
      </c>
      <c r="BF76" s="15">
        <v>1844915</v>
      </c>
      <c r="BG76" s="15">
        <v>370956.99999999988</v>
      </c>
      <c r="BH76" s="15">
        <v>151952.03236238559</v>
      </c>
      <c r="BI76" s="15">
        <v>14767.967637614414</v>
      </c>
      <c r="BJ76" s="15">
        <v>41140</v>
      </c>
      <c r="BK76" s="15">
        <v>27319</v>
      </c>
      <c r="BL76" s="15">
        <v>6117.1987249612066</v>
      </c>
      <c r="BM76" s="15">
        <v>594.52046411355423</v>
      </c>
      <c r="BN76" s="15">
        <v>1704.2808109252387</v>
      </c>
      <c r="BO76" s="15">
        <v>3195787.3156212005</v>
      </c>
      <c r="BP76" s="15">
        <v>390616.24921539612</v>
      </c>
      <c r="BQ76" s="15">
        <v>225401.42189603564</v>
      </c>
      <c r="BR76" s="15">
        <v>262435.78980766935</v>
      </c>
      <c r="BS76" s="15">
        <v>35034.999999999971</v>
      </c>
      <c r="BT76" s="15">
        <v>183029.00000000003</v>
      </c>
      <c r="BU76" s="15">
        <v>15991</v>
      </c>
      <c r="BV76" s="15">
        <v>10372</v>
      </c>
      <c r="BW76" s="15">
        <v>10669</v>
      </c>
      <c r="BX76" s="15">
        <v>5227.9999999999827</v>
      </c>
      <c r="BY76" s="15">
        <v>16274.999999999998</v>
      </c>
      <c r="BZ76" s="15">
        <v>50668.999999999985</v>
      </c>
      <c r="CA76" s="15">
        <v>14480</v>
      </c>
      <c r="CB76" s="15">
        <v>8226</v>
      </c>
      <c r="CC76" s="15">
        <v>64748.000000000007</v>
      </c>
      <c r="CD76" s="15">
        <v>36572</v>
      </c>
      <c r="CE76" s="15">
        <v>19.759999999999998</v>
      </c>
      <c r="CF76" s="15">
        <v>17308</v>
      </c>
      <c r="CG76" s="15">
        <v>118628.00000000001</v>
      </c>
      <c r="CH76" s="15">
        <v>634728</v>
      </c>
      <c r="CI76" s="15">
        <v>172719</v>
      </c>
      <c r="CJ76" s="15">
        <v>15415.803075037509</v>
      </c>
      <c r="CK76" s="15">
        <v>95839.999999999956</v>
      </c>
      <c r="CL76" s="15">
        <v>1014128.9999999999</v>
      </c>
      <c r="CM76" s="15">
        <v>820300</v>
      </c>
      <c r="CN76" s="15">
        <v>-26245.999999999982</v>
      </c>
      <c r="CO76" s="15">
        <v>1730.7191890747333</v>
      </c>
      <c r="CP76" s="15">
        <v>91414.74021865199</v>
      </c>
      <c r="CQ76" s="15">
        <v>139038</v>
      </c>
      <c r="CR76" s="15">
        <v>189865.53002632136</v>
      </c>
      <c r="CS76" s="15">
        <v>106867</v>
      </c>
      <c r="CT76" s="15">
        <v>82998.530026321358</v>
      </c>
      <c r="CU76" s="15">
        <v>100346</v>
      </c>
      <c r="CV76" s="15">
        <v>-23316.833181714712</v>
      </c>
      <c r="CW76" s="15">
        <v>301893</v>
      </c>
      <c r="CX76" s="15">
        <v>76023</v>
      </c>
      <c r="CY76" s="15">
        <v>1694</v>
      </c>
      <c r="CZ76" s="15">
        <v>8360</v>
      </c>
      <c r="DA76" s="19">
        <v>0</v>
      </c>
      <c r="DB76" s="19">
        <v>0</v>
      </c>
      <c r="DC76" s="19">
        <v>0.15143374693975475</v>
      </c>
      <c r="DD76" s="19">
        <v>0.15757900760863308</v>
      </c>
      <c r="DE76" s="19">
        <v>0.28472694774517021</v>
      </c>
      <c r="DF76" s="19">
        <v>0.25976124279065149</v>
      </c>
      <c r="DG76" s="19">
        <v>0.14649905491579043</v>
      </c>
      <c r="DH76" s="15">
        <v>56719.28081092528</v>
      </c>
      <c r="DI76" s="15">
        <v>3223774.0348102753</v>
      </c>
      <c r="DJ76" s="15">
        <v>2589046.0348102753</v>
      </c>
      <c r="DK76" s="15">
        <v>3433910.0000000005</v>
      </c>
      <c r="DL76" s="18">
        <v>0.1355480376959472</v>
      </c>
      <c r="DM76" s="15">
        <v>2193702.7680859203</v>
      </c>
      <c r="DN76" s="15">
        <v>1887329.7787792955</v>
      </c>
      <c r="DO76" s="15">
        <v>74785.891833083791</v>
      </c>
      <c r="DP76" s="15">
        <v>176525.3128127096</v>
      </c>
      <c r="DQ76" s="15">
        <v>50472.946211653361</v>
      </c>
      <c r="DR76" s="15">
        <v>4588.8384491778215</v>
      </c>
      <c r="DS76" s="15">
        <v>2331723.2680859203</v>
      </c>
      <c r="DT76" s="18">
        <f t="shared" si="30"/>
        <v>7.9127837033345014E-2</v>
      </c>
      <c r="DU76" s="18">
        <f t="shared" si="31"/>
        <v>0.25905529248717563</v>
      </c>
      <c r="DV76" s="18">
        <f t="shared" si="32"/>
        <v>2.9913294168832132E-2</v>
      </c>
      <c r="DW76" s="18">
        <f t="shared" si="33"/>
        <v>-6.0365099523386027E-2</v>
      </c>
      <c r="DX76" s="18">
        <f t="shared" si="34"/>
        <v>0.10431178160447671</v>
      </c>
      <c r="DY76" s="18">
        <f t="shared" si="35"/>
        <v>0.3781518660185415</v>
      </c>
      <c r="DZ76" s="18">
        <f t="shared" si="36"/>
        <v>-0.11369344533806955</v>
      </c>
      <c r="EA76" s="18">
        <f t="shared" si="37"/>
        <v>0.13139219675939445</v>
      </c>
      <c r="EB76" s="18">
        <f t="shared" si="38"/>
        <v>0.19210627678969017</v>
      </c>
      <c r="EC76" s="18">
        <f t="shared" si="39"/>
        <v>0.6828988753712455</v>
      </c>
      <c r="ED76" s="18">
        <f t="shared" si="40"/>
        <v>5.3525088498808722E-2</v>
      </c>
      <c r="EE76" s="18">
        <f t="shared" si="41"/>
        <v>4.7357014007237158E-2</v>
      </c>
      <c r="EF76" s="18">
        <f t="shared" si="42"/>
        <v>1.7383762541944386E-2</v>
      </c>
      <c r="EG76" s="18">
        <f t="shared" si="43"/>
        <v>6.5625269441524206E-2</v>
      </c>
      <c r="EH76" s="18">
        <f t="shared" si="44"/>
        <v>7.4198632887689048E-2</v>
      </c>
      <c r="EI76" s="18">
        <f t="shared" si="45"/>
        <v>2.4831520112446482E-2</v>
      </c>
      <c r="EJ76" s="18">
        <f t="shared" si="46"/>
        <v>9.0944653654120772E-2</v>
      </c>
      <c r="EK76" s="18">
        <f t="shared" si="47"/>
        <v>-4.3320879114478822E-2</v>
      </c>
      <c r="EL76" s="18">
        <f t="shared" si="48"/>
        <v>-2.1853513924360274E-2</v>
      </c>
      <c r="EM76" s="6">
        <v>2.0871358304956487</v>
      </c>
      <c r="EN76" s="6">
        <v>2.1908424111820644</v>
      </c>
      <c r="EO76" s="6">
        <v>2.3009561966123369</v>
      </c>
      <c r="EP76" s="6">
        <v>2.1138106668227854</v>
      </c>
      <c r="EQ76" s="14">
        <v>165649.79999999999</v>
      </c>
      <c r="ER76" s="14">
        <v>27877.507000000001</v>
      </c>
      <c r="ES76" s="15">
        <v>236394</v>
      </c>
      <c r="ET76" s="15">
        <v>114472.99957275391</v>
      </c>
      <c r="EU76" s="15">
        <v>3.35</v>
      </c>
      <c r="EV76" s="6">
        <v>37800</v>
      </c>
      <c r="EW76" s="6">
        <v>0.114</v>
      </c>
      <c r="EX76" s="16">
        <v>0.10390194151458707</v>
      </c>
      <c r="EY76" s="16">
        <f t="shared" si="23"/>
        <v>1.0098058485412939E-2</v>
      </c>
      <c r="EZ76" s="6">
        <v>2.5999999999999999E-2</v>
      </c>
      <c r="FA76" s="20">
        <v>2300</v>
      </c>
      <c r="FB76" s="20">
        <v>2300</v>
      </c>
      <c r="FC76" s="20">
        <v>3400</v>
      </c>
      <c r="GF76" s="17">
        <v>314</v>
      </c>
      <c r="GG76" s="17">
        <v>472</v>
      </c>
      <c r="GJ76" s="6">
        <v>0.2241893518140825</v>
      </c>
      <c r="GK76" s="21">
        <v>125000</v>
      </c>
      <c r="GL76" s="21">
        <v>124999.99999999999</v>
      </c>
    </row>
    <row r="77" spans="1:194" x14ac:dyDescent="0.2">
      <c r="A77" s="12">
        <v>1985</v>
      </c>
      <c r="B77" s="13">
        <v>0.93492440685441058</v>
      </c>
      <c r="C77" s="15">
        <f t="shared" si="26"/>
        <v>11494034.278128158</v>
      </c>
      <c r="D77" s="15">
        <v>757719.04050752439</v>
      </c>
      <c r="E77" s="15">
        <v>383716.41225275252</v>
      </c>
      <c r="F77" s="15">
        <v>2312925.7100148187</v>
      </c>
      <c r="G77" s="15">
        <v>207680.59866865905</v>
      </c>
      <c r="H77" s="15">
        <v>129709.49999999945</v>
      </c>
      <c r="I77" s="15">
        <v>1288711.5</v>
      </c>
      <c r="J77" s="15">
        <v>960971.52772481786</v>
      </c>
      <c r="K77" s="15">
        <v>327739.47227518202</v>
      </c>
      <c r="L77" s="15">
        <v>98428.851612825005</v>
      </c>
      <c r="M77" s="15">
        <v>1188124</v>
      </c>
      <c r="N77" s="15">
        <v>-1346771.5</v>
      </c>
      <c r="O77" s="15">
        <v>-350526.5</v>
      </c>
      <c r="P77" s="15">
        <v>4529429.5</v>
      </c>
      <c r="Q77" s="15">
        <v>185247.5</v>
      </c>
      <c r="R77" s="15">
        <v>2156495.0000000005</v>
      </c>
      <c r="S77" s="15">
        <v>0.27944846161783438</v>
      </c>
      <c r="T77" s="15">
        <v>-718902.49999999988</v>
      </c>
      <c r="U77" s="15">
        <v>321520.66507157963</v>
      </c>
      <c r="V77" s="15">
        <v>18073.427422720812</v>
      </c>
      <c r="W77" s="15">
        <v>3947.9363142788952</v>
      </c>
      <c r="X77" s="15">
        <v>5141.0220231560288</v>
      </c>
      <c r="Y77" s="15">
        <v>1377.7476393130751</v>
      </c>
      <c r="Z77" s="15">
        <v>1377.7476393130751</v>
      </c>
      <c r="AA77" s="15">
        <v>3761904.9590047421</v>
      </c>
      <c r="AB77" s="15">
        <v>81610</v>
      </c>
      <c r="AC77" s="15">
        <v>68006.331419616574</v>
      </c>
      <c r="AD77" s="15">
        <v>52614.457108651281</v>
      </c>
      <c r="AE77" s="15">
        <v>-5549.4946193123005</v>
      </c>
      <c r="AF77" s="15">
        <v>61347</v>
      </c>
      <c r="AG77" s="15">
        <v>46144</v>
      </c>
      <c r="AH77" s="15">
        <v>1056936.2529136974</v>
      </c>
      <c r="AI77" s="15">
        <v>248032.99999999997</v>
      </c>
      <c r="AJ77" s="15">
        <v>173984.21636330531</v>
      </c>
      <c r="AK77" s="15">
        <v>74048.783636694701</v>
      </c>
      <c r="AL77" s="15">
        <f t="shared" si="27"/>
        <v>221055.12176684124</v>
      </c>
      <c r="AM77" s="15">
        <v>195700.06713400679</v>
      </c>
      <c r="AN77" s="15">
        <v>25355.054632834443</v>
      </c>
      <c r="AO77" s="15">
        <v>360944.98169621592</v>
      </c>
      <c r="AP77" s="15">
        <v>89249.943709886284</v>
      </c>
      <c r="AQ77" s="15">
        <v>34748.05364643682</v>
      </c>
      <c r="AR77" s="15">
        <f t="shared" si="24"/>
        <v>54501.890063449464</v>
      </c>
      <c r="AS77" s="15">
        <v>350516.24325141509</v>
      </c>
      <c r="AT77" s="15">
        <v>169014.37162543819</v>
      </c>
      <c r="AU77" s="15">
        <f t="shared" si="28"/>
        <v>181501.8716259769</v>
      </c>
      <c r="AV77" s="15">
        <v>-169370.99999999997</v>
      </c>
      <c r="AW77" s="15">
        <v>-90557</v>
      </c>
      <c r="AX77" s="15">
        <v>2704968.7060910445</v>
      </c>
      <c r="AY77" s="15">
        <v>2387324</v>
      </c>
      <c r="AZ77" s="15">
        <v>183556.6685803835</v>
      </c>
      <c r="BA77" s="15">
        <v>28913.19425884966</v>
      </c>
      <c r="BB77" s="15">
        <f t="shared" si="25"/>
        <v>154643.47432153384</v>
      </c>
      <c r="BC77" s="15">
        <v>149898.54289134862</v>
      </c>
      <c r="BD77" s="15">
        <v>-15810.505380687699</v>
      </c>
      <c r="BE77" s="15">
        <f t="shared" si="29"/>
        <v>202512.99999999991</v>
      </c>
      <c r="BF77" s="15">
        <v>1982550</v>
      </c>
      <c r="BG77" s="15">
        <v>404774.00000000012</v>
      </c>
      <c r="BH77" s="15">
        <v>166536.66375909484</v>
      </c>
      <c r="BI77" s="15">
        <v>16179.336240905166</v>
      </c>
      <c r="BJ77" s="15">
        <v>45450</v>
      </c>
      <c r="BK77" s="15">
        <v>27572</v>
      </c>
      <c r="BL77" s="15">
        <v>7933.9421973442095</v>
      </c>
      <c r="BM77" s="15">
        <v>770.79674606924311</v>
      </c>
      <c r="BN77" s="15">
        <v>2167.261056586548</v>
      </c>
      <c r="BO77" s="15">
        <v>3383897.5943248514</v>
      </c>
      <c r="BP77" s="15">
        <v>430843.85730745504</v>
      </c>
      <c r="BQ77" s="15">
        <v>267760.84070576896</v>
      </c>
      <c r="BR77" s="15">
        <v>284507.33333333337</v>
      </c>
      <c r="BS77" s="15">
        <v>36089.999999999978</v>
      </c>
      <c r="BT77" s="15">
        <v>193791</v>
      </c>
      <c r="BU77" s="15">
        <v>15861</v>
      </c>
      <c r="BV77" s="15">
        <v>11058</v>
      </c>
      <c r="BW77" s="15">
        <v>10690</v>
      </c>
      <c r="BX77" s="15">
        <v>5817.0000000000173</v>
      </c>
      <c r="BY77" s="15">
        <v>16551</v>
      </c>
      <c r="BZ77" s="15">
        <v>53247.000000000015</v>
      </c>
      <c r="CA77" s="15">
        <v>15185</v>
      </c>
      <c r="CB77" s="15">
        <v>8920</v>
      </c>
      <c r="CC77" s="15">
        <v>69720</v>
      </c>
      <c r="CD77" s="15">
        <v>39673</v>
      </c>
      <c r="CE77" s="15">
        <v>19.8</v>
      </c>
      <c r="CF77" s="15">
        <v>18308.999999999996</v>
      </c>
      <c r="CG77" s="15">
        <v>127702</v>
      </c>
      <c r="CH77" s="15">
        <v>690640</v>
      </c>
      <c r="CI77" s="15">
        <v>186855</v>
      </c>
      <c r="CJ77" s="15">
        <v>15872.040995258052</v>
      </c>
      <c r="CK77" s="15">
        <v>107842.99999999999</v>
      </c>
      <c r="CL77" s="15">
        <v>1099730.9999999998</v>
      </c>
      <c r="CM77" s="15">
        <v>888140</v>
      </c>
      <c r="CN77" s="15">
        <v>-19409.000000000142</v>
      </c>
      <c r="CO77" s="15">
        <v>9340.7389434134984</v>
      </c>
      <c r="CP77" s="15">
        <v>100905.78503070821</v>
      </c>
      <c r="CQ77" s="15">
        <v>147734</v>
      </c>
      <c r="CR77" s="15">
        <v>211851.11836404155</v>
      </c>
      <c r="CS77" s="15">
        <v>118874.99999999999</v>
      </c>
      <c r="CT77" s="15">
        <v>92976.118364041584</v>
      </c>
      <c r="CU77" s="15">
        <v>110074</v>
      </c>
      <c r="CV77" s="15">
        <v>-13319.821580958574</v>
      </c>
      <c r="CW77" s="15">
        <v>336453</v>
      </c>
      <c r="CX77" s="15">
        <v>81360</v>
      </c>
      <c r="CY77" s="15">
        <v>1577</v>
      </c>
      <c r="CZ77" s="15">
        <v>8934</v>
      </c>
      <c r="DA77" s="19">
        <v>0</v>
      </c>
      <c r="DB77" s="19">
        <v>0</v>
      </c>
      <c r="DC77" s="19">
        <v>0.12672440151486575</v>
      </c>
      <c r="DD77" s="19">
        <v>0.15444890365919361</v>
      </c>
      <c r="DE77" s="19">
        <v>0.29286067515566849</v>
      </c>
      <c r="DF77" s="19">
        <v>0.26682100828547534</v>
      </c>
      <c r="DG77" s="19">
        <v>0.15914501138479681</v>
      </c>
      <c r="DH77" s="15">
        <v>62377.261056586503</v>
      </c>
      <c r="DI77" s="15">
        <v>3412659.3332682648</v>
      </c>
      <c r="DJ77" s="15">
        <v>2722019.3332682648</v>
      </c>
      <c r="DK77" s="15">
        <v>3669934</v>
      </c>
      <c r="DL77" s="18">
        <v>0.11266204642260791</v>
      </c>
      <c r="DM77" s="15">
        <v>2349494.8790044314</v>
      </c>
      <c r="DN77" s="15">
        <v>2021643.6850714018</v>
      </c>
      <c r="DO77" s="15">
        <v>83392.274545816443</v>
      </c>
      <c r="DP77" s="15">
        <v>182263.04964797312</v>
      </c>
      <c r="DQ77" s="15">
        <v>56908.376407838048</v>
      </c>
      <c r="DR77" s="15">
        <v>5287.4933314021482</v>
      </c>
      <c r="DS77" s="15">
        <v>2521716.8790044314</v>
      </c>
      <c r="DT77" s="18">
        <f t="shared" si="30"/>
        <v>7.4486283179918969E-2</v>
      </c>
      <c r="DU77" s="18">
        <f t="shared" si="31"/>
        <v>0.26396582327143819</v>
      </c>
      <c r="DV77" s="18">
        <f t="shared" si="32"/>
        <v>2.7972829842990543E-2</v>
      </c>
      <c r="DW77" s="18">
        <f t="shared" si="33"/>
        <v>-6.2545706981924507E-2</v>
      </c>
      <c r="DX77" s="18">
        <f t="shared" si="34"/>
        <v>0.10336875384658153</v>
      </c>
      <c r="DY77" s="18">
        <f t="shared" si="35"/>
        <v>0.39406786080488637</v>
      </c>
      <c r="DZ77" s="18">
        <f t="shared" si="36"/>
        <v>-0.11717134884161197</v>
      </c>
      <c r="EA77" s="18">
        <f t="shared" si="37"/>
        <v>0.11212003277667891</v>
      </c>
      <c r="EB77" s="18">
        <f t="shared" si="38"/>
        <v>0.20373547210104206</v>
      </c>
      <c r="EC77" s="18">
        <f t="shared" si="39"/>
        <v>0.68843745758530039</v>
      </c>
      <c r="ED77" s="18">
        <f t="shared" si="40"/>
        <v>5.2932608326438646E-2</v>
      </c>
      <c r="EE77" s="18">
        <f t="shared" si="41"/>
        <v>4.7407995992109209E-2</v>
      </c>
      <c r="EF77" s="18">
        <f t="shared" si="42"/>
        <v>2.0177143141183112E-2</v>
      </c>
      <c r="EG77" s="18">
        <f t="shared" si="43"/>
        <v>6.0234086435026146E-2</v>
      </c>
      <c r="EH77" s="18">
        <f t="shared" si="44"/>
        <v>7.3291242483236471E-2</v>
      </c>
      <c r="EI77" s="18">
        <f t="shared" si="45"/>
        <v>2.4319223100438939E-2</v>
      </c>
      <c r="EJ77" s="18">
        <f t="shared" si="46"/>
        <v>9.551023077020325E-2</v>
      </c>
      <c r="EK77" s="18">
        <f t="shared" si="47"/>
        <v>-4.6150966202661944E-2</v>
      </c>
      <c r="EL77" s="18">
        <f t="shared" si="48"/>
        <v>-2.4675375633458257E-2</v>
      </c>
      <c r="EM77" s="6">
        <v>2.0231052757046188</v>
      </c>
      <c r="EN77" s="6">
        <v>2.1174571024572932</v>
      </c>
      <c r="EO77" s="6">
        <v>2.2245816698690182</v>
      </c>
      <c r="EP77" s="6">
        <v>2.0425411551733892</v>
      </c>
      <c r="EQ77" s="14">
        <v>168205</v>
      </c>
      <c r="ER77" s="14">
        <v>28416.179</v>
      </c>
      <c r="ES77" s="15">
        <v>238506</v>
      </c>
      <c r="ET77" s="15">
        <v>116760.00213623047</v>
      </c>
      <c r="EU77" s="15">
        <v>3.35</v>
      </c>
      <c r="EV77" s="6">
        <v>39600</v>
      </c>
      <c r="EW77" s="6">
        <v>0.114</v>
      </c>
      <c r="EX77" s="16">
        <v>0.10390540329547938</v>
      </c>
      <c r="EY77" s="16">
        <f t="shared" si="23"/>
        <v>1.009459670452062E-2</v>
      </c>
      <c r="EZ77" s="6">
        <v>2.7E-2</v>
      </c>
      <c r="FA77" s="20">
        <v>2400</v>
      </c>
      <c r="FB77" s="20">
        <v>2400</v>
      </c>
      <c r="FC77" s="20">
        <v>3550</v>
      </c>
      <c r="GF77" s="17">
        <v>325</v>
      </c>
      <c r="GG77" s="17">
        <v>488</v>
      </c>
      <c r="GJ77" s="6">
        <v>0.23156724415504665</v>
      </c>
      <c r="GK77" s="21">
        <v>134000</v>
      </c>
      <c r="GL77" s="21">
        <v>134000</v>
      </c>
    </row>
    <row r="78" spans="1:194" x14ac:dyDescent="0.2">
      <c r="A78" s="12">
        <v>1986</v>
      </c>
      <c r="B78" s="13">
        <v>0.93098664234361361</v>
      </c>
      <c r="C78" s="15">
        <f t="shared" si="26"/>
        <v>12853561.954627924</v>
      </c>
      <c r="D78" s="15">
        <v>928153.69801578671</v>
      </c>
      <c r="E78" s="15">
        <v>481901.74374589493</v>
      </c>
      <c r="F78" s="15">
        <v>2453266.3245978653</v>
      </c>
      <c r="G78" s="15">
        <v>269861.33565522014</v>
      </c>
      <c r="H78" s="15">
        <v>155442.49999999907</v>
      </c>
      <c r="I78" s="15">
        <v>1262920.5</v>
      </c>
      <c r="J78" s="15">
        <v>895804.46078260883</v>
      </c>
      <c r="K78" s="15">
        <v>367115.53921739117</v>
      </c>
      <c r="L78" s="15">
        <v>112206.05934928048</v>
      </c>
      <c r="M78" s="15">
        <v>1304822.5</v>
      </c>
      <c r="N78" s="15">
        <v>-1549636.5</v>
      </c>
      <c r="O78" s="15">
        <v>-364621.5</v>
      </c>
      <c r="P78" s="15">
        <v>5110663.5000000009</v>
      </c>
      <c r="Q78" s="15">
        <v>265197.5</v>
      </c>
      <c r="R78" s="15">
        <v>2481029.5</v>
      </c>
      <c r="S78" s="15">
        <v>0.28673795226799692</v>
      </c>
      <c r="T78" s="15">
        <v>-805189.5</v>
      </c>
      <c r="U78" s="15">
        <v>382922.79326387588</v>
      </c>
      <c r="V78" s="15">
        <v>37452.777151462884</v>
      </c>
      <c r="W78" s="15">
        <v>3540.8909731391041</v>
      </c>
      <c r="X78" s="15">
        <v>4460.6590579504964</v>
      </c>
      <c r="Y78" s="15">
        <v>1233.1107422967914</v>
      </c>
      <c r="Z78" s="15">
        <v>1233.1107422967914</v>
      </c>
      <c r="AA78" s="15">
        <v>3930824.343506705</v>
      </c>
      <c r="AB78" s="15">
        <v>91871</v>
      </c>
      <c r="AC78" s="15">
        <v>68317.144742047167</v>
      </c>
      <c r="AD78" s="15">
        <v>51441.371951013643</v>
      </c>
      <c r="AE78" s="15">
        <v>-6105.3459959213797</v>
      </c>
      <c r="AF78" s="15">
        <v>65147.999999999993</v>
      </c>
      <c r="AG78" s="15">
        <v>51010.000000000007</v>
      </c>
      <c r="AH78" s="15">
        <v>1051681.5142038444</v>
      </c>
      <c r="AI78" s="15">
        <v>270104</v>
      </c>
      <c r="AJ78" s="15">
        <v>187317.14245008683</v>
      </c>
      <c r="AK78" s="15">
        <v>82786.85754991314</v>
      </c>
      <c r="AL78" s="15">
        <f t="shared" si="27"/>
        <v>210309.8770744674</v>
      </c>
      <c r="AM78" s="15">
        <v>183947.7531171247</v>
      </c>
      <c r="AN78" s="15">
        <v>26362.123957342697</v>
      </c>
      <c r="AO78" s="15">
        <v>373629.74213999824</v>
      </c>
      <c r="AP78" s="15">
        <v>89160.641687771291</v>
      </c>
      <c r="AQ78" s="15">
        <v>31951.247306185291</v>
      </c>
      <c r="AR78" s="15">
        <f t="shared" si="24"/>
        <v>57209.394381585997</v>
      </c>
      <c r="AS78" s="15">
        <v>351568.22734651546</v>
      </c>
      <c r="AT78" s="15">
        <v>156061.65209226395</v>
      </c>
      <c r="AU78" s="15">
        <f t="shared" si="28"/>
        <v>195506.57525425151</v>
      </c>
      <c r="AV78" s="15">
        <v>-191132</v>
      </c>
      <c r="AW78" s="15">
        <v>-97294.999999999985</v>
      </c>
      <c r="AX78" s="15">
        <v>2879142.8293028609</v>
      </c>
      <c r="AY78" s="15">
        <v>2542063</v>
      </c>
      <c r="AZ78" s="15">
        <v>197554.85525795279</v>
      </c>
      <c r="BA78" s="15">
        <v>27855.434226141479</v>
      </c>
      <c r="BB78" s="15">
        <f t="shared" si="25"/>
        <v>169699.4210318113</v>
      </c>
      <c r="BC78" s="15">
        <v>158314.62804898634</v>
      </c>
      <c r="BD78" s="15">
        <v>-18789.65400407862</v>
      </c>
      <c r="BE78" s="15">
        <f t="shared" si="29"/>
        <v>209756</v>
      </c>
      <c r="BF78" s="15">
        <v>2102335</v>
      </c>
      <c r="BG78" s="15">
        <v>439728.00000000006</v>
      </c>
      <c r="BH78" s="15">
        <v>178527.46433410648</v>
      </c>
      <c r="BI78" s="15">
        <v>17223.535665893538</v>
      </c>
      <c r="BJ78" s="15">
        <v>52155</v>
      </c>
      <c r="BK78" s="15">
        <v>26748</v>
      </c>
      <c r="BL78" s="15">
        <v>8917.6342747480012</v>
      </c>
      <c r="BM78" s="15">
        <v>860.3336890455904</v>
      </c>
      <c r="BN78" s="15">
        <v>2608.0320362064085</v>
      </c>
      <c r="BO78" s="15">
        <v>3536925.7320848904</v>
      </c>
      <c r="BP78" s="15">
        <v>461805.67466555536</v>
      </c>
      <c r="BQ78" s="15">
        <v>278916.4367562593</v>
      </c>
      <c r="BR78" s="15">
        <v>308970.5</v>
      </c>
      <c r="BS78" s="15">
        <v>37853.000000000007</v>
      </c>
      <c r="BT78" s="15">
        <v>204709.99999999997</v>
      </c>
      <c r="BU78" s="15">
        <v>16467</v>
      </c>
      <c r="BV78" s="15">
        <v>12079</v>
      </c>
      <c r="BW78" s="15">
        <v>10553</v>
      </c>
      <c r="BX78" s="15">
        <v>6406.0000000000036</v>
      </c>
      <c r="BY78" s="15">
        <v>16589</v>
      </c>
      <c r="BZ78" s="15">
        <v>56621.000000000015</v>
      </c>
      <c r="CA78" s="15">
        <v>16138.000000000002</v>
      </c>
      <c r="CB78" s="15">
        <v>9436</v>
      </c>
      <c r="CC78" s="15">
        <v>75269</v>
      </c>
      <c r="CD78" s="15">
        <v>43645</v>
      </c>
      <c r="CE78" s="15">
        <v>20.420000000000002</v>
      </c>
      <c r="CF78" s="15">
        <v>19716</v>
      </c>
      <c r="CG78" s="15">
        <v>138630.00000000003</v>
      </c>
      <c r="CH78" s="15">
        <v>737989</v>
      </c>
      <c r="CI78" s="15">
        <v>201108</v>
      </c>
      <c r="CJ78" s="15">
        <v>17549.656493294635</v>
      </c>
      <c r="CK78" s="15">
        <v>117135.00000000001</v>
      </c>
      <c r="CL78" s="15">
        <v>1169048</v>
      </c>
      <c r="CM78" s="15">
        <v>949829.00000000012</v>
      </c>
      <c r="CN78" s="15">
        <v>-26841.000000000156</v>
      </c>
      <c r="CO78" s="15">
        <v>11099.967963793581</v>
      </c>
      <c r="CP78" s="15">
        <v>103882.20670176181</v>
      </c>
      <c r="CQ78" s="15">
        <v>157869</v>
      </c>
      <c r="CR78" s="15">
        <v>229528.70670176181</v>
      </c>
      <c r="CS78" s="15">
        <v>132576</v>
      </c>
      <c r="CT78" s="15">
        <v>96952.706701761825</v>
      </c>
      <c r="CU78" s="15">
        <v>117497</v>
      </c>
      <c r="CV78" s="15">
        <v>2642.6155083568119</v>
      </c>
      <c r="CW78" s="15">
        <v>350601</v>
      </c>
      <c r="CX78" s="15">
        <v>87205</v>
      </c>
      <c r="CY78" s="15">
        <v>2009</v>
      </c>
      <c r="CZ78" s="15">
        <v>10019</v>
      </c>
      <c r="DA78" s="19">
        <v>0</v>
      </c>
      <c r="DB78" s="19">
        <v>0</v>
      </c>
      <c r="DC78" s="19">
        <v>0.10201505608997685</v>
      </c>
      <c r="DD78" s="19">
        <v>0.15131879970975437</v>
      </c>
      <c r="DE78" s="19">
        <v>0.30099440256616672</v>
      </c>
      <c r="DF78" s="19">
        <v>0.27388077378029907</v>
      </c>
      <c r="DG78" s="19">
        <v>0.17179096785380321</v>
      </c>
      <c r="DH78" s="15">
        <v>71161.032036206438</v>
      </c>
      <c r="DI78" s="15">
        <v>3574878.7000486846</v>
      </c>
      <c r="DJ78" s="15">
        <v>2836889.7000486846</v>
      </c>
      <c r="DK78" s="15">
        <v>3831238.9999999995</v>
      </c>
      <c r="DL78" s="18">
        <v>7.7325356803541412E-2</v>
      </c>
      <c r="DM78" s="15">
        <v>2467473.0928211357</v>
      </c>
      <c r="DN78" s="15">
        <v>2137146.7079243497</v>
      </c>
      <c r="DO78" s="15">
        <v>99088.791544848456</v>
      </c>
      <c r="DP78" s="15">
        <v>167778.36293008213</v>
      </c>
      <c r="DQ78" s="15">
        <v>61673.861004774823</v>
      </c>
      <c r="DR78" s="15">
        <v>1785.3694170806159</v>
      </c>
      <c r="DS78" s="15">
        <v>2800382.0928211357</v>
      </c>
      <c r="DT78" s="18">
        <f t="shared" si="30"/>
        <v>8.0939412828712878E-2</v>
      </c>
      <c r="DU78" s="18">
        <f t="shared" si="31"/>
        <v>0.26144285263969513</v>
      </c>
      <c r="DV78" s="18">
        <f t="shared" si="32"/>
        <v>2.9791181200632448E-2</v>
      </c>
      <c r="DW78" s="18">
        <f t="shared" si="33"/>
        <v>-6.2643297075336501E-2</v>
      </c>
      <c r="DX78" s="18">
        <f t="shared" si="34"/>
        <v>0.10151446770987857</v>
      </c>
      <c r="DY78" s="18">
        <f t="shared" si="35"/>
        <v>0.39760678931180682</v>
      </c>
      <c r="DZ78" s="18">
        <f t="shared" si="36"/>
        <v>-0.12056086129822197</v>
      </c>
      <c r="EA78" s="18">
        <f t="shared" si="37"/>
        <v>9.8254515320967947E-2</v>
      </c>
      <c r="EB78" s="18">
        <f t="shared" si="38"/>
        <v>0.21365493936186469</v>
      </c>
      <c r="EC78" s="18">
        <f t="shared" si="39"/>
        <v>0.7018516729852301</v>
      </c>
      <c r="ED78" s="18">
        <f t="shared" si="40"/>
        <v>5.4543969079109821E-2</v>
      </c>
      <c r="EE78" s="18">
        <f t="shared" si="41"/>
        <v>4.8892053575902428E-2</v>
      </c>
      <c r="EF78" s="18">
        <f t="shared" si="42"/>
        <v>2.1608377224681924E-2</v>
      </c>
      <c r="EG78" s="18">
        <f t="shared" si="43"/>
        <v>5.4893437103367193E-2</v>
      </c>
      <c r="EH78" s="18">
        <f t="shared" si="44"/>
        <v>7.1528922793198987E-2</v>
      </c>
      <c r="EI78" s="18">
        <f t="shared" si="45"/>
        <v>2.3272012445000507E-2</v>
      </c>
      <c r="EJ78" s="18">
        <f t="shared" si="46"/>
        <v>9.1763585447557694E-2</v>
      </c>
      <c r="EK78" s="18">
        <f t="shared" si="47"/>
        <v>-4.9887777818089667E-2</v>
      </c>
      <c r="EL78" s="18">
        <f t="shared" si="48"/>
        <v>-2.5395178948637763E-2</v>
      </c>
      <c r="EM78" s="6">
        <v>1.9829253387972248</v>
      </c>
      <c r="EN78" s="6">
        <v>2.074876423007789</v>
      </c>
      <c r="EO78" s="6">
        <v>2.1850218298594921</v>
      </c>
      <c r="EP78" s="6">
        <v>1.9990772183670458</v>
      </c>
      <c r="EQ78" s="14">
        <v>170555.8</v>
      </c>
      <c r="ER78" s="14">
        <v>29007.597000000002</v>
      </c>
      <c r="ES78" s="15">
        <v>240683</v>
      </c>
      <c r="ET78" s="15">
        <v>119141.99829101562</v>
      </c>
      <c r="EU78" s="15">
        <v>3.35</v>
      </c>
      <c r="EV78" s="6">
        <v>42000</v>
      </c>
      <c r="EW78" s="6">
        <v>0.114</v>
      </c>
      <c r="EX78" s="16">
        <v>0.10396948640920423</v>
      </c>
      <c r="EY78" s="16">
        <f t="shared" si="23"/>
        <v>1.0030513590795778E-2</v>
      </c>
      <c r="EZ78" s="6">
        <v>2.9000000000000001E-2</v>
      </c>
      <c r="FA78" s="20">
        <v>2480</v>
      </c>
      <c r="FB78" s="20">
        <v>2480</v>
      </c>
      <c r="FC78" s="20">
        <v>3670</v>
      </c>
      <c r="GF78" s="17">
        <v>336</v>
      </c>
      <c r="GG78" s="17">
        <v>504</v>
      </c>
      <c r="GJ78" s="6">
        <v>0.26769893510074239</v>
      </c>
      <c r="GK78" s="21">
        <v>156000</v>
      </c>
      <c r="GL78" s="21">
        <v>156000</v>
      </c>
    </row>
    <row r="79" spans="1:194" x14ac:dyDescent="0.2">
      <c r="A79" s="12">
        <v>1987</v>
      </c>
      <c r="B79" s="13">
        <v>0.94989222240400573</v>
      </c>
      <c r="C79" s="15">
        <f t="shared" si="26"/>
        <v>13982484.835856786</v>
      </c>
      <c r="D79" s="15">
        <v>930658.67049764376</v>
      </c>
      <c r="E79" s="15">
        <v>569973.08185308054</v>
      </c>
      <c r="F79" s="15">
        <v>2581040.9117294471</v>
      </c>
      <c r="G79" s="15">
        <v>326903.46154596325</v>
      </c>
      <c r="H79" s="15">
        <v>179616.99999999965</v>
      </c>
      <c r="I79" s="15">
        <v>1294470.5</v>
      </c>
      <c r="J79" s="15">
        <v>887696.84057278733</v>
      </c>
      <c r="K79" s="15">
        <v>406773.65942721238</v>
      </c>
      <c r="L79" s="15">
        <v>188889.02595159641</v>
      </c>
      <c r="M79" s="15">
        <v>1385635.5</v>
      </c>
      <c r="N79" s="15">
        <v>-1738815.9999999998</v>
      </c>
      <c r="O79" s="15">
        <v>-391974.50000000006</v>
      </c>
      <c r="P79" s="15">
        <v>5628785.5</v>
      </c>
      <c r="Q79" s="15">
        <v>340132.5</v>
      </c>
      <c r="R79" s="15">
        <v>2711725.9999999995</v>
      </c>
      <c r="S79" s="15">
        <v>0.27932174921823899</v>
      </c>
      <c r="T79" s="15">
        <v>-853845.49999999988</v>
      </c>
      <c r="U79" s="15">
        <v>437314.18427905539</v>
      </c>
      <c r="V79" s="15">
        <v>14588.11714544134</v>
      </c>
      <c r="W79" s="15">
        <v>3813.76877998071</v>
      </c>
      <c r="X79" s="15">
        <v>4645.7314142359337</v>
      </c>
      <c r="Y79" s="15">
        <v>984.33358340278323</v>
      </c>
      <c r="Z79" s="15">
        <v>984.33358340278323</v>
      </c>
      <c r="AA79" s="15">
        <v>4207706.3675252134</v>
      </c>
      <c r="AB79" s="15">
        <v>112702</v>
      </c>
      <c r="AC79" s="15">
        <v>75421.194823200407</v>
      </c>
      <c r="AD79" s="15">
        <v>54305.787603388504</v>
      </c>
      <c r="AE79" s="15">
        <v>-7345.6939943351781</v>
      </c>
      <c r="AF79" s="15">
        <v>71310</v>
      </c>
      <c r="AG79" s="15">
        <v>55111.999999999993</v>
      </c>
      <c r="AH79" s="15">
        <v>1116444.6559574665</v>
      </c>
      <c r="AI79" s="15">
        <v>288842</v>
      </c>
      <c r="AJ79" s="15">
        <v>202419.90848243021</v>
      </c>
      <c r="AK79" s="15">
        <v>86422.091517569803</v>
      </c>
      <c r="AL79" s="15">
        <f t="shared" si="27"/>
        <v>238490.85902760029</v>
      </c>
      <c r="AM79" s="15">
        <v>190578.34297105629</v>
      </c>
      <c r="AN79" s="15">
        <v>47912.516056544002</v>
      </c>
      <c r="AO79" s="15">
        <v>372886.0934767531</v>
      </c>
      <c r="AP79" s="15">
        <v>97261.556944348558</v>
      </c>
      <c r="AQ79" s="15">
        <v>35022.077869120752</v>
      </c>
      <c r="AR79" s="15">
        <f t="shared" si="24"/>
        <v>62239.479075227806</v>
      </c>
      <c r="AS79" s="15">
        <v>374846.05289971142</v>
      </c>
      <c r="AT79" s="15">
        <v>174563.02750949317</v>
      </c>
      <c r="AU79" s="15">
        <f t="shared" si="28"/>
        <v>200283.02539021824</v>
      </c>
      <c r="AV79" s="15">
        <v>-205714</v>
      </c>
      <c r="AW79" s="15">
        <v>-97128</v>
      </c>
      <c r="AX79" s="15">
        <v>3091261.7115677465</v>
      </c>
      <c r="AY79" s="15">
        <v>2722405</v>
      </c>
      <c r="AZ79" s="15">
        <v>222227.80517679968</v>
      </c>
      <c r="BA79" s="15">
        <v>33178.926438069415</v>
      </c>
      <c r="BB79" s="15">
        <f t="shared" si="25"/>
        <v>189048.87873873027</v>
      </c>
      <c r="BC79" s="15">
        <v>169565.21239661152</v>
      </c>
      <c r="BD79" s="15">
        <v>-22936.306005664821</v>
      </c>
      <c r="BE79" s="15">
        <f t="shared" si="29"/>
        <v>223871.00000000003</v>
      </c>
      <c r="BF79" s="15">
        <v>2256267</v>
      </c>
      <c r="BG79" s="15">
        <v>466138.00000000035</v>
      </c>
      <c r="BH79" s="15">
        <v>189610.53363549834</v>
      </c>
      <c r="BI79" s="15">
        <v>18422.466364501652</v>
      </c>
      <c r="BJ79" s="15">
        <v>55430</v>
      </c>
      <c r="BK79" s="15">
        <v>26726</v>
      </c>
      <c r="BL79" s="15">
        <v>10241.275668027227</v>
      </c>
      <c r="BM79" s="15">
        <v>995.03731626278488</v>
      </c>
      <c r="BN79" s="15">
        <v>2995.6870157099879</v>
      </c>
      <c r="BO79" s="15">
        <v>3838517.6044257102</v>
      </c>
      <c r="BP79" s="15">
        <v>461263.60802377202</v>
      </c>
      <c r="BQ79" s="15">
        <v>296953.98840906395</v>
      </c>
      <c r="BR79" s="15">
        <v>352246.83333333331</v>
      </c>
      <c r="BS79" s="15">
        <v>36781.999999999985</v>
      </c>
      <c r="BT79" s="15">
        <v>212445.99999999997</v>
      </c>
      <c r="BU79" s="15">
        <v>14625</v>
      </c>
      <c r="BV79" s="15">
        <v>12947.999999999998</v>
      </c>
      <c r="BW79" s="15">
        <v>10607</v>
      </c>
      <c r="BX79" s="15">
        <v>7088.0000000000109</v>
      </c>
      <c r="BY79" s="15">
        <v>16463</v>
      </c>
      <c r="BZ79" s="15">
        <v>58567</v>
      </c>
      <c r="CA79" s="15">
        <v>16415</v>
      </c>
      <c r="CB79" s="15">
        <v>9573</v>
      </c>
      <c r="CC79" s="15">
        <v>81585</v>
      </c>
      <c r="CD79" s="15">
        <v>47836</v>
      </c>
      <c r="CE79" s="15">
        <v>21.040000000000003</v>
      </c>
      <c r="CF79" s="15">
        <v>20683</v>
      </c>
      <c r="CG79" s="15">
        <v>150103.99999999997</v>
      </c>
      <c r="CH79" s="15">
        <v>776893</v>
      </c>
      <c r="CI79" s="15">
        <v>215429</v>
      </c>
      <c r="CJ79" s="15">
        <v>22710.63247478714</v>
      </c>
      <c r="CK79" s="15">
        <v>131925</v>
      </c>
      <c r="CL79" s="15">
        <v>1286272</v>
      </c>
      <c r="CM79" s="15">
        <v>1002027</v>
      </c>
      <c r="CN79" s="15">
        <v>26904.000000000047</v>
      </c>
      <c r="CO79" s="15">
        <v>18924.312984290042</v>
      </c>
      <c r="CP79" s="15">
        <v>53310.461706148686</v>
      </c>
      <c r="CQ79" s="15">
        <v>166261</v>
      </c>
      <c r="CR79" s="15">
        <v>215268.29503948201</v>
      </c>
      <c r="CS79" s="15">
        <v>137941.99999999997</v>
      </c>
      <c r="CT79" s="15">
        <v>77326.295039482036</v>
      </c>
      <c r="CU79" s="15">
        <v>126087</v>
      </c>
      <c r="CV79" s="15">
        <v>48728.866323552553</v>
      </c>
      <c r="CW79" s="15">
        <v>392987</v>
      </c>
      <c r="CX79" s="15">
        <v>96600</v>
      </c>
      <c r="CY79" s="15">
        <v>1936</v>
      </c>
      <c r="CZ79" s="15">
        <v>10576</v>
      </c>
      <c r="DA79" s="19">
        <v>0</v>
      </c>
      <c r="DB79" s="19">
        <v>0</v>
      </c>
      <c r="DC79" s="19">
        <v>7.7305710665087846E-2</v>
      </c>
      <c r="DD79" s="19">
        <v>0.1481886957603149</v>
      </c>
      <c r="DE79" s="19">
        <v>0.309128129976665</v>
      </c>
      <c r="DF79" s="19">
        <v>0.28094053927512286</v>
      </c>
      <c r="DG79" s="19">
        <v>0.18443692432280959</v>
      </c>
      <c r="DH79" s="15">
        <v>77118.68701571002</v>
      </c>
      <c r="DI79" s="15">
        <v>3830549.9174100007</v>
      </c>
      <c r="DJ79" s="15">
        <v>3053656.9174100002</v>
      </c>
      <c r="DK79" s="15">
        <v>4098492</v>
      </c>
      <c r="DL79" s="18">
        <v>7.4897163420798801E-2</v>
      </c>
      <c r="DM79" s="15">
        <v>2668944.414493544</v>
      </c>
      <c r="DN79" s="15">
        <v>2287325.1029291195</v>
      </c>
      <c r="DO79" s="15">
        <v>144663.8086428511</v>
      </c>
      <c r="DP79" s="15">
        <v>168998.02482169826</v>
      </c>
      <c r="DQ79" s="15">
        <v>66803.659173242238</v>
      </c>
      <c r="DR79" s="15">
        <v>1153.8189266330576</v>
      </c>
      <c r="DS79" s="15">
        <v>2806993.414493544</v>
      </c>
      <c r="DT79" s="18">
        <f t="shared" si="30"/>
        <v>8.0067864159470703E-2</v>
      </c>
      <c r="DU79" s="18">
        <f t="shared" si="31"/>
        <v>0.26157971906031197</v>
      </c>
      <c r="DV79" s="18">
        <f t="shared" si="32"/>
        <v>3.1275856145225614E-2</v>
      </c>
      <c r="DW79" s="18">
        <f t="shared" si="33"/>
        <v>-6.1065362131514152E-2</v>
      </c>
      <c r="DX79" s="18">
        <f t="shared" si="34"/>
        <v>9.9097944054025805E-2</v>
      </c>
      <c r="DY79" s="18">
        <f t="shared" si="35"/>
        <v>0.40255974285525425</v>
      </c>
      <c r="DZ79" s="18">
        <f t="shared" si="36"/>
        <v>-0.12435672345883525</v>
      </c>
      <c r="EA79" s="18">
        <f t="shared" si="37"/>
        <v>9.257800134926307E-2</v>
      </c>
      <c r="EB79" s="18">
        <f t="shared" si="38"/>
        <v>0.21826295796679795</v>
      </c>
      <c r="EC79" s="18">
        <f t="shared" si="39"/>
        <v>0.70249578015529157</v>
      </c>
      <c r="ED79" s="18">
        <f t="shared" si="40"/>
        <v>5.7344184781424515E-2</v>
      </c>
      <c r="EE79" s="18">
        <f t="shared" si="41"/>
        <v>4.9388874855051619E-2</v>
      </c>
      <c r="EF79" s="18">
        <f t="shared" si="42"/>
        <v>2.108631455607814E-2</v>
      </c>
      <c r="EG79" s="18">
        <f t="shared" si="43"/>
        <v>5.8189904732667601E-2</v>
      </c>
      <c r="EH79" s="18">
        <f t="shared" si="44"/>
        <v>6.4333839361291958E-2</v>
      </c>
      <c r="EI79" s="18">
        <f t="shared" si="45"/>
        <v>2.3731059361430634E-2</v>
      </c>
      <c r="EJ79" s="18">
        <f t="shared" si="46"/>
        <v>9.1459505813287281E-2</v>
      </c>
      <c r="EK79" s="18">
        <f t="shared" si="47"/>
        <v>-5.0192607427317168E-2</v>
      </c>
      <c r="EL79" s="18">
        <f t="shared" si="48"/>
        <v>-2.3698472511352955E-2</v>
      </c>
      <c r="EM79" s="6">
        <v>1.9354080415409445</v>
      </c>
      <c r="EN79" s="6">
        <v>2.0216550516291458</v>
      </c>
      <c r="EO79" s="6">
        <v>2.1136076989523871</v>
      </c>
      <c r="EP79" s="6">
        <v>1.939271327544535</v>
      </c>
      <c r="EQ79" s="14">
        <v>172551.6</v>
      </c>
      <c r="ER79" s="14">
        <v>29626.166000000001</v>
      </c>
      <c r="ES79" s="15">
        <v>242843</v>
      </c>
      <c r="ET79" s="15">
        <v>121667.99926757812</v>
      </c>
      <c r="EU79" s="15">
        <v>3.35</v>
      </c>
      <c r="EV79" s="6">
        <v>43800</v>
      </c>
      <c r="EW79" s="6">
        <v>0.114</v>
      </c>
      <c r="EX79" s="16">
        <v>0.10390467298191543</v>
      </c>
      <c r="EY79" s="16">
        <f t="shared" si="23"/>
        <v>1.0095327018084577E-2</v>
      </c>
      <c r="EZ79" s="6">
        <v>2.9000000000000001E-2</v>
      </c>
      <c r="FA79" s="20">
        <v>2540</v>
      </c>
      <c r="FB79" s="20">
        <v>2540</v>
      </c>
      <c r="FC79" s="20">
        <v>3760</v>
      </c>
      <c r="GF79" s="17">
        <v>340</v>
      </c>
      <c r="GG79" s="17">
        <v>510</v>
      </c>
      <c r="GJ79" s="6">
        <v>0.2439853264611655</v>
      </c>
      <c r="GK79" s="21">
        <v>220000</v>
      </c>
      <c r="GL79" s="21">
        <v>220000</v>
      </c>
    </row>
    <row r="80" spans="1:194" x14ac:dyDescent="0.2">
      <c r="A80" s="12">
        <v>1988</v>
      </c>
      <c r="B80" s="13">
        <v>0.95684475122119328</v>
      </c>
      <c r="C80" s="15">
        <f t="shared" si="26"/>
        <v>15164513.197402805</v>
      </c>
      <c r="D80" s="15">
        <v>945890.20791133132</v>
      </c>
      <c r="E80" s="15">
        <v>662817.71416236553</v>
      </c>
      <c r="F80" s="15">
        <v>2788731.5673203631</v>
      </c>
      <c r="G80" s="15">
        <v>344655.6367121574</v>
      </c>
      <c r="H80" s="15">
        <v>203811.4999999991</v>
      </c>
      <c r="I80" s="15">
        <v>1353030.4999999998</v>
      </c>
      <c r="J80" s="15">
        <v>916654.44247890904</v>
      </c>
      <c r="K80" s="15">
        <v>436376.05752109096</v>
      </c>
      <c r="L80" s="15">
        <v>300201.07129658939</v>
      </c>
      <c r="M80" s="15">
        <v>1452435</v>
      </c>
      <c r="N80" s="15">
        <v>-1941719.9999999998</v>
      </c>
      <c r="O80" s="15">
        <v>-414689.5</v>
      </c>
      <c r="P80" s="15">
        <v>6167590.5</v>
      </c>
      <c r="Q80" s="15">
        <v>401532.5</v>
      </c>
      <c r="R80" s="15">
        <v>2944009.5</v>
      </c>
      <c r="S80" s="15">
        <v>0.27078965483708534</v>
      </c>
      <c r="T80" s="15">
        <v>-897760</v>
      </c>
      <c r="U80" s="15">
        <v>439287.5</v>
      </c>
      <c r="V80" s="15">
        <v>14718.093616106613</v>
      </c>
      <c r="W80" s="15">
        <v>3624.5069725708709</v>
      </c>
      <c r="X80" s="15">
        <v>4267.3249070286747</v>
      </c>
      <c r="Y80" s="15">
        <v>947.53955315284497</v>
      </c>
      <c r="Z80" s="15">
        <v>947.53955315284497</v>
      </c>
      <c r="AA80" s="15">
        <v>4593315.6648182059</v>
      </c>
      <c r="AB80" s="15">
        <v>124266</v>
      </c>
      <c r="AC80" s="15">
        <v>86638.281574447989</v>
      </c>
      <c r="AD80" s="15">
        <v>60051.229430627769</v>
      </c>
      <c r="AE80" s="15">
        <v>-7274.7000079373793</v>
      </c>
      <c r="AF80" s="15">
        <v>76346.999999999985</v>
      </c>
      <c r="AG80" s="15">
        <v>60149.000000000015</v>
      </c>
      <c r="AH80" s="15">
        <v>1235510.4758153441</v>
      </c>
      <c r="AI80" s="15">
        <v>313829</v>
      </c>
      <c r="AJ80" s="15">
        <v>223221.3523256499</v>
      </c>
      <c r="AK80" s="15">
        <v>90607.647674350097</v>
      </c>
      <c r="AL80" s="15">
        <f t="shared" si="27"/>
        <v>281597.34847477044</v>
      </c>
      <c r="AM80" s="15">
        <v>197156.33334985419</v>
      </c>
      <c r="AN80" s="15">
        <v>84441.015124916259</v>
      </c>
      <c r="AO80" s="15">
        <v>393799.43861816818</v>
      </c>
      <c r="AP80" s="15">
        <v>109857.12315677303</v>
      </c>
      <c r="AQ80" s="15">
        <v>42593.747508310218</v>
      </c>
      <c r="AR80" s="15">
        <f t="shared" si="24"/>
        <v>67263.37564846281</v>
      </c>
      <c r="AS80" s="15">
        <v>405240.0361429425</v>
      </c>
      <c r="AT80" s="15">
        <v>188828.94129602556</v>
      </c>
      <c r="AU80" s="15">
        <f t="shared" si="28"/>
        <v>216411.09484691694</v>
      </c>
      <c r="AV80" s="15">
        <v>-220266</v>
      </c>
      <c r="AW80" s="15">
        <v>-101323.00000000001</v>
      </c>
      <c r="AX80" s="15">
        <v>3357805.1890028622</v>
      </c>
      <c r="AY80" s="15">
        <v>2947987</v>
      </c>
      <c r="AZ80" s="15">
        <v>248570.71842555204</v>
      </c>
      <c r="BA80" s="15">
        <v>42438.648232972817</v>
      </c>
      <c r="BB80" s="15">
        <f t="shared" si="25"/>
        <v>206132.07019257924</v>
      </c>
      <c r="BC80" s="15">
        <v>183473.77056937225</v>
      </c>
      <c r="BD80" s="15">
        <v>-22226.299992062624</v>
      </c>
      <c r="BE80" s="15">
        <f t="shared" si="29"/>
        <v>243525.00000000003</v>
      </c>
      <c r="BF80" s="15">
        <v>2439782</v>
      </c>
      <c r="BG80" s="15">
        <v>508204.99999999994</v>
      </c>
      <c r="BH80" s="15">
        <v>215411.9155819173</v>
      </c>
      <c r="BI80" s="15">
        <v>20660.084418082719</v>
      </c>
      <c r="BJ80" s="15">
        <v>58873.999999999993</v>
      </c>
      <c r="BK80" s="15">
        <v>27832</v>
      </c>
      <c r="BL80" s="15">
        <v>11495.023288995637</v>
      </c>
      <c r="BM80" s="15">
        <v>1102.483819880262</v>
      </c>
      <c r="BN80" s="15">
        <v>3143.4928911241</v>
      </c>
      <c r="BO80" s="15">
        <v>4192524.4571419097</v>
      </c>
      <c r="BP80" s="15">
        <v>496319.39048607822</v>
      </c>
      <c r="BQ80" s="15">
        <v>318695.8171902179</v>
      </c>
      <c r="BR80" s="15">
        <v>377452</v>
      </c>
      <c r="BS80" s="15">
        <v>36771.999999999993</v>
      </c>
      <c r="BT80" s="15">
        <v>226008</v>
      </c>
      <c r="BU80" s="15">
        <v>13328</v>
      </c>
      <c r="BV80" s="15">
        <v>13785</v>
      </c>
      <c r="BW80" s="15">
        <v>11213</v>
      </c>
      <c r="BX80" s="15">
        <v>8060.9999999999964</v>
      </c>
      <c r="BY80" s="15">
        <v>16735</v>
      </c>
      <c r="BZ80" s="15">
        <v>64063</v>
      </c>
      <c r="CA80" s="15">
        <v>16890</v>
      </c>
      <c r="CB80" s="15">
        <v>10403</v>
      </c>
      <c r="CC80" s="15">
        <v>86289</v>
      </c>
      <c r="CD80" s="15">
        <v>53027</v>
      </c>
      <c r="CE80" s="15">
        <v>21.660000000000004</v>
      </c>
      <c r="CF80" s="15">
        <v>22006</v>
      </c>
      <c r="CG80" s="15">
        <v>161322</v>
      </c>
      <c r="CH80" s="15">
        <v>820454</v>
      </c>
      <c r="CI80" s="15">
        <v>231023</v>
      </c>
      <c r="CJ80" s="15">
        <v>23074.335181794126</v>
      </c>
      <c r="CK80" s="15">
        <v>144796</v>
      </c>
      <c r="CL80" s="15">
        <v>1382822</v>
      </c>
      <c r="CM80" s="15">
        <v>1062574</v>
      </c>
      <c r="CN80" s="15">
        <v>51423.000000000226</v>
      </c>
      <c r="CO80" s="15">
        <v>37165.507108875878</v>
      </c>
      <c r="CP80" s="15">
        <v>44929.883377202263</v>
      </c>
      <c r="CQ80" s="15">
        <v>184633</v>
      </c>
      <c r="CR80" s="15">
        <v>219817.88337720226</v>
      </c>
      <c r="CS80" s="15">
        <v>141447</v>
      </c>
      <c r="CT80" s="15">
        <v>78370.883377202277</v>
      </c>
      <c r="CU80" s="15">
        <v>142039</v>
      </c>
      <c r="CV80" s="15">
        <v>61314.888026723056</v>
      </c>
      <c r="CW80" s="15">
        <v>403845</v>
      </c>
      <c r="CX80" s="15">
        <v>102094</v>
      </c>
      <c r="CY80" s="15">
        <v>3711</v>
      </c>
      <c r="CZ80" s="15">
        <v>11114</v>
      </c>
      <c r="DA80" s="19">
        <v>0</v>
      </c>
      <c r="DB80" s="19">
        <v>0</v>
      </c>
      <c r="DC80" s="19">
        <v>5.2596365240198728E-2</v>
      </c>
      <c r="DD80" s="19">
        <v>0.14505859181087566</v>
      </c>
      <c r="DE80" s="19">
        <v>0.31726185738716323</v>
      </c>
      <c r="DF80" s="19">
        <v>0.28800030476994665</v>
      </c>
      <c r="DG80" s="19">
        <v>0.19708288079181596</v>
      </c>
      <c r="DH80" s="15">
        <v>84980.492891124071</v>
      </c>
      <c r="DI80" s="15">
        <v>4178278.9642507858</v>
      </c>
      <c r="DJ80" s="15">
        <v>3357824.9642507862</v>
      </c>
      <c r="DK80" s="15">
        <v>4471593.9999999991</v>
      </c>
      <c r="DL80" s="18">
        <v>8.39233911113616E-2</v>
      </c>
      <c r="DM80" s="15">
        <v>2956031.9753831429</v>
      </c>
      <c r="DN80" s="15">
        <v>2487931.0427871305</v>
      </c>
      <c r="DO80" s="15">
        <v>197310.27928189727</v>
      </c>
      <c r="DP80" s="15">
        <v>186922.85169706668</v>
      </c>
      <c r="DQ80" s="15">
        <v>77305.538082458035</v>
      </c>
      <c r="DR80" s="15">
        <v>6562.2635345904882</v>
      </c>
      <c r="DS80" s="15">
        <v>3111659.9753831434</v>
      </c>
      <c r="DT80" s="18">
        <f t="shared" si="30"/>
        <v>8.217153185117318E-2</v>
      </c>
      <c r="DU80" s="18">
        <f t="shared" si="31"/>
        <v>0.26377479884286426</v>
      </c>
      <c r="DV80" s="18">
        <f t="shared" si="32"/>
        <v>2.8968124085594509E-2</v>
      </c>
      <c r="DW80" s="18">
        <f t="shared" si="33"/>
        <v>-5.9201372857373195E-2</v>
      </c>
      <c r="DX80" s="18">
        <f t="shared" si="34"/>
        <v>9.5778544361632106E-2</v>
      </c>
      <c r="DY80" s="18">
        <f t="shared" si="35"/>
        <v>0.40671206650117264</v>
      </c>
      <c r="DZ80" s="18">
        <f t="shared" si="36"/>
        <v>-0.12804367504078892</v>
      </c>
      <c r="EA80" s="18">
        <f t="shared" si="37"/>
        <v>8.9223470769357147E-2</v>
      </c>
      <c r="EB80" s="18">
        <f t="shared" si="38"/>
        <v>0.22061651148636832</v>
      </c>
      <c r="EC80" s="18">
        <f t="shared" si="39"/>
        <v>0.69711013195459048</v>
      </c>
      <c r="ED80" s="18">
        <f t="shared" si="40"/>
        <v>5.8779487942682222E-2</v>
      </c>
      <c r="EE80" s="18">
        <f t="shared" si="41"/>
        <v>4.9919861312464849E-2</v>
      </c>
      <c r="EF80" s="18">
        <f t="shared" si="42"/>
        <v>2.0262941509079337E-2</v>
      </c>
      <c r="EG80" s="18">
        <f t="shared" si="43"/>
        <v>6.2974712926703647E-2</v>
      </c>
      <c r="EH80" s="18">
        <f t="shared" si="44"/>
        <v>6.0845813327409057E-2</v>
      </c>
      <c r="EI80" s="18">
        <f t="shared" si="45"/>
        <v>2.4567776760764295E-2</v>
      </c>
      <c r="EJ80" s="18">
        <f t="shared" si="46"/>
        <v>9.0625409226093107E-2</v>
      </c>
      <c r="EK80" s="18">
        <f t="shared" si="47"/>
        <v>-4.9258944349598835E-2</v>
      </c>
      <c r="EL80" s="18">
        <f t="shared" si="48"/>
        <v>-2.2659257526510688E-2</v>
      </c>
      <c r="EM80" s="6">
        <v>1.8693618895930053</v>
      </c>
      <c r="EN80" s="6">
        <v>1.9508996162106969</v>
      </c>
      <c r="EO80" s="6">
        <v>2.0387897273080546</v>
      </c>
      <c r="EP80" s="6">
        <v>1.8663289568903134</v>
      </c>
      <c r="EQ80" s="14">
        <v>174344.4</v>
      </c>
      <c r="ER80" s="14">
        <v>30123.607</v>
      </c>
      <c r="ES80" s="15">
        <v>245061</v>
      </c>
      <c r="ET80" s="15">
        <v>123254.99725341797</v>
      </c>
      <c r="EU80" s="15">
        <v>3.35</v>
      </c>
      <c r="EV80" s="6">
        <v>45000</v>
      </c>
      <c r="EW80" s="6">
        <v>0.1212</v>
      </c>
      <c r="EX80" s="16">
        <v>0.11059305706957358</v>
      </c>
      <c r="EY80" s="16">
        <f t="shared" si="23"/>
        <v>1.0606942930426425E-2</v>
      </c>
      <c r="EZ80" s="6">
        <v>2.9000000000000001E-2</v>
      </c>
      <c r="FA80" s="20">
        <v>3000</v>
      </c>
      <c r="FB80" s="20">
        <v>4400</v>
      </c>
      <c r="FC80" s="20">
        <v>5000</v>
      </c>
      <c r="GF80" s="17">
        <v>354</v>
      </c>
      <c r="GG80" s="17">
        <v>532</v>
      </c>
      <c r="GJ80" s="6">
        <v>0.24362613756657875</v>
      </c>
      <c r="GK80" s="21">
        <v>220000</v>
      </c>
      <c r="GL80" s="21">
        <v>220000</v>
      </c>
    </row>
    <row r="81" spans="1:194" x14ac:dyDescent="0.2">
      <c r="A81" s="12">
        <v>1989</v>
      </c>
      <c r="B81" s="13">
        <v>0.96040267325957795</v>
      </c>
      <c r="C81" s="15">
        <f t="shared" si="26"/>
        <v>16639935.138303354</v>
      </c>
      <c r="D81" s="15">
        <v>1227206.1460564348</v>
      </c>
      <c r="E81" s="15">
        <v>721893.63036426948</v>
      </c>
      <c r="F81" s="15">
        <v>2990921.6523479223</v>
      </c>
      <c r="G81" s="15">
        <v>385757.44668027246</v>
      </c>
      <c r="H81" s="15">
        <v>222289.99999999985</v>
      </c>
      <c r="I81" s="15">
        <v>1410215</v>
      </c>
      <c r="J81" s="15">
        <v>945417.264565925</v>
      </c>
      <c r="K81" s="15">
        <v>464797.23543407477</v>
      </c>
      <c r="L81" s="15">
        <v>335935.26285445632</v>
      </c>
      <c r="M81" s="15">
        <v>1526998</v>
      </c>
      <c r="N81" s="15">
        <v>-2157473.5</v>
      </c>
      <c r="O81" s="15">
        <v>-429228.5</v>
      </c>
      <c r="P81" s="15">
        <v>6721520</v>
      </c>
      <c r="Q81" s="15">
        <v>468647.5</v>
      </c>
      <c r="R81" s="15">
        <v>3303896.5</v>
      </c>
      <c r="S81" s="15">
        <v>0.27467627727465771</v>
      </c>
      <c r="T81" s="15">
        <v>-957653.5</v>
      </c>
      <c r="U81" s="15">
        <v>439781</v>
      </c>
      <c r="V81" s="15">
        <v>13664.069252275183</v>
      </c>
      <c r="W81" s="15">
        <v>3568.7970623794781</v>
      </c>
      <c r="X81" s="15">
        <v>4058.9737991276397</v>
      </c>
      <c r="Y81" s="15">
        <v>894.73213031865782</v>
      </c>
      <c r="Z81" s="15">
        <v>894.73213031865782</v>
      </c>
      <c r="AA81" s="15">
        <v>4893694.4937231373</v>
      </c>
      <c r="AB81" s="15">
        <v>124422</v>
      </c>
      <c r="AC81" s="15">
        <v>90122.12323279008</v>
      </c>
      <c r="AD81" s="15">
        <v>63281.402748853892</v>
      </c>
      <c r="AE81" s="15">
        <v>-6773.0772201714053</v>
      </c>
      <c r="AF81" s="15">
        <v>83050</v>
      </c>
      <c r="AG81" s="15">
        <v>66813.000000000015</v>
      </c>
      <c r="AH81" s="15">
        <v>1321305.9424846093</v>
      </c>
      <c r="AI81" s="15">
        <v>335931</v>
      </c>
      <c r="AJ81" s="15">
        <v>242632.4053131711</v>
      </c>
      <c r="AK81" s="15">
        <v>93298.594686828917</v>
      </c>
      <c r="AL81" s="15">
        <f t="shared" si="27"/>
        <v>298345.39787993964</v>
      </c>
      <c r="AM81" s="15">
        <v>207664.66948811477</v>
      </c>
      <c r="AN81" s="15">
        <v>90680.728391824872</v>
      </c>
      <c r="AO81" s="15">
        <v>439903.98256701534</v>
      </c>
      <c r="AP81" s="15">
        <v>113620.98923852445</v>
      </c>
      <c r="AQ81" s="15">
        <v>43136.896554385552</v>
      </c>
      <c r="AR81" s="15">
        <f t="shared" si="24"/>
        <v>70484.092684138886</v>
      </c>
      <c r="AS81" s="15">
        <v>428195.24727044755</v>
      </c>
      <c r="AT81" s="15">
        <v>175347.89635823332</v>
      </c>
      <c r="AU81" s="15">
        <f t="shared" si="28"/>
        <v>252847.35091221423</v>
      </c>
      <c r="AV81" s="15">
        <v>-238141</v>
      </c>
      <c r="AW81" s="15">
        <v>-113058.00000000001</v>
      </c>
      <c r="AX81" s="15">
        <v>3572388.5512385275</v>
      </c>
      <c r="AY81" s="15">
        <v>3139601</v>
      </c>
      <c r="AZ81" s="15">
        <v>260461.87676721002</v>
      </c>
      <c r="BA81" s="15">
        <v>41540.388246284405</v>
      </c>
      <c r="BB81" s="15">
        <f t="shared" si="25"/>
        <v>218921.48852092563</v>
      </c>
      <c r="BC81" s="15">
        <v>192980.5972511461</v>
      </c>
      <c r="BD81" s="15">
        <v>-20654.922779828594</v>
      </c>
      <c r="BE81" s="15">
        <f t="shared" si="29"/>
        <v>256262</v>
      </c>
      <c r="BF81" s="15">
        <v>2583051</v>
      </c>
      <c r="BG81" s="15">
        <v>556550.00000000023</v>
      </c>
      <c r="BH81" s="15">
        <v>230185.77010572766</v>
      </c>
      <c r="BI81" s="15">
        <v>22076.229894272317</v>
      </c>
      <c r="BJ81" s="15">
        <v>62948</v>
      </c>
      <c r="BK81" s="15">
        <v>25295</v>
      </c>
      <c r="BL81" s="15">
        <v>12888.338366667465</v>
      </c>
      <c r="BM81" s="15">
        <v>1236.0708509784697</v>
      </c>
      <c r="BN81" s="15">
        <v>3527.5907823540651</v>
      </c>
      <c r="BO81" s="15">
        <v>4462822.4527960028</v>
      </c>
      <c r="BP81" s="15">
        <v>537713.88093256846</v>
      </c>
      <c r="BQ81" s="15">
        <v>335606.32666123239</v>
      </c>
      <c r="BR81" s="15">
        <v>403262.16666666663</v>
      </c>
      <c r="BS81" s="15">
        <v>39186.000000000036</v>
      </c>
      <c r="BT81" s="15">
        <v>239933.00000000003</v>
      </c>
      <c r="BU81" s="15">
        <v>14410</v>
      </c>
      <c r="BV81" s="15">
        <v>14980</v>
      </c>
      <c r="BW81" s="15">
        <v>12325</v>
      </c>
      <c r="BX81" s="15">
        <v>9055.9999999999909</v>
      </c>
      <c r="BY81" s="15">
        <v>17214</v>
      </c>
      <c r="BZ81" s="15">
        <v>70469</v>
      </c>
      <c r="CA81" s="15">
        <v>17485</v>
      </c>
      <c r="CB81" s="15">
        <v>10977</v>
      </c>
      <c r="CC81" s="15">
        <v>98175</v>
      </c>
      <c r="CD81" s="15">
        <v>60838</v>
      </c>
      <c r="CE81" s="15">
        <v>22.280000000000005</v>
      </c>
      <c r="CF81" s="15">
        <v>25175</v>
      </c>
      <c r="CG81" s="15">
        <v>184188.00000000003</v>
      </c>
      <c r="CH81" s="15">
        <v>881429</v>
      </c>
      <c r="CI81" s="15">
        <v>253079</v>
      </c>
      <c r="CJ81" s="15">
        <v>26114.506276863147</v>
      </c>
      <c r="CK81" s="15">
        <v>159690.00000000006</v>
      </c>
      <c r="CL81" s="15">
        <v>1495948</v>
      </c>
      <c r="CM81" s="15">
        <v>1153300</v>
      </c>
      <c r="CN81" s="15">
        <v>60889.000000000116</v>
      </c>
      <c r="CO81" s="15">
        <v>37338.409217645909</v>
      </c>
      <c r="CP81" s="15">
        <v>57927.305048255846</v>
      </c>
      <c r="CQ81" s="15">
        <v>193673</v>
      </c>
      <c r="CR81" s="15">
        <v>246032.47171492252</v>
      </c>
      <c r="CS81" s="15">
        <v>161804</v>
      </c>
      <c r="CT81" s="15">
        <v>84228.471714922503</v>
      </c>
      <c r="CU81" s="15">
        <v>158580</v>
      </c>
      <c r="CV81" s="15">
        <v>89627.076299997949</v>
      </c>
      <c r="CW81" s="15">
        <v>453095</v>
      </c>
      <c r="CX81" s="15">
        <v>114640</v>
      </c>
      <c r="CY81" s="15">
        <v>5646</v>
      </c>
      <c r="CZ81" s="15">
        <v>12435</v>
      </c>
      <c r="DA81" s="19">
        <v>0</v>
      </c>
      <c r="DB81" s="19">
        <v>0</v>
      </c>
      <c r="DC81" s="19">
        <v>5.5066543450812855E-2</v>
      </c>
      <c r="DD81" s="19">
        <v>0.15072757130890146</v>
      </c>
      <c r="DE81" s="19">
        <v>0.31147619082067468</v>
      </c>
      <c r="DF81" s="19">
        <v>0.28989598120504645</v>
      </c>
      <c r="DG81" s="19">
        <v>0.19283371321456474</v>
      </c>
      <c r="DH81" s="15">
        <v>93549.590782354033</v>
      </c>
      <c r="DI81" s="15">
        <v>4439283.8620136483</v>
      </c>
      <c r="DJ81" s="15">
        <v>3557854.8620136483</v>
      </c>
      <c r="DK81" s="15">
        <v>4760119.0000000009</v>
      </c>
      <c r="DL81" s="18">
        <v>7.1736261492347686E-2</v>
      </c>
      <c r="DM81" s="15">
        <v>3130386.7562474776</v>
      </c>
      <c r="DN81" s="15">
        <v>2610189.8894946841</v>
      </c>
      <c r="DO81" s="15">
        <v>212628.14803262602</v>
      </c>
      <c r="DP81" s="15">
        <v>219899.89826115171</v>
      </c>
      <c r="DQ81" s="15">
        <v>81266.093500999865</v>
      </c>
      <c r="DR81" s="15">
        <v>6402.7269580156808</v>
      </c>
      <c r="DS81" s="15">
        <v>3277076.7562474776</v>
      </c>
      <c r="DT81" s="18">
        <f t="shared" si="30"/>
        <v>9.3939152762242822E-2</v>
      </c>
      <c r="DU81" s="18">
        <f t="shared" si="31"/>
        <v>0.25966824350452544</v>
      </c>
      <c r="DV81" s="18">
        <f t="shared" si="32"/>
        <v>2.6429249654205147E-2</v>
      </c>
      <c r="DW81" s="18">
        <f t="shared" si="33"/>
        <v>-5.7551516399579221E-2</v>
      </c>
      <c r="DX81" s="18">
        <f t="shared" si="34"/>
        <v>9.1767064433142753E-2</v>
      </c>
      <c r="DY81" s="18">
        <f t="shared" si="35"/>
        <v>0.40393907452967037</v>
      </c>
      <c r="DZ81" s="18">
        <f t="shared" si="36"/>
        <v>-0.12965636476753603</v>
      </c>
      <c r="EA81" s="18">
        <f t="shared" si="37"/>
        <v>8.4748827941873134E-2</v>
      </c>
      <c r="EB81" s="18">
        <f t="shared" si="38"/>
        <v>0.22671626834145564</v>
      </c>
      <c r="EC81" s="18">
        <f t="shared" si="39"/>
        <v>0.69699902779489264</v>
      </c>
      <c r="ED81" s="18">
        <f t="shared" si="40"/>
        <v>5.7823167620464681E-2</v>
      </c>
      <c r="EE81" s="18">
        <f t="shared" si="41"/>
        <v>5.0971920095520942E-2</v>
      </c>
      <c r="EF81" s="18">
        <f t="shared" si="42"/>
        <v>1.9600055100897455E-2</v>
      </c>
      <c r="EG81" s="18">
        <f t="shared" si="43"/>
        <v>6.267603769568357E-2</v>
      </c>
      <c r="EH81" s="18">
        <f t="shared" si="44"/>
        <v>6.4353115719140291E-2</v>
      </c>
      <c r="EI81" s="18">
        <f t="shared" si="45"/>
        <v>2.3869358988404369E-2</v>
      </c>
      <c r="EJ81" s="18">
        <f t="shared" si="46"/>
        <v>8.995473585228593E-2</v>
      </c>
      <c r="EK81" s="18">
        <f t="shared" si="47"/>
        <v>-5.0028371139461E-2</v>
      </c>
      <c r="EL81" s="18">
        <f t="shared" si="48"/>
        <v>-2.3751086895096529E-2</v>
      </c>
      <c r="EM81" s="6">
        <v>1.7988619132249595</v>
      </c>
      <c r="EN81" s="6">
        <v>1.8729823375306347</v>
      </c>
      <c r="EO81" s="6">
        <v>1.9544707460089938</v>
      </c>
      <c r="EP81" s="6">
        <v>1.7882519976226638</v>
      </c>
      <c r="EQ81" s="14">
        <v>176060.2</v>
      </c>
      <c r="ER81" s="14">
        <v>30681.756000000001</v>
      </c>
      <c r="ES81" s="15">
        <v>247387</v>
      </c>
      <c r="ET81" s="15">
        <v>125066.00189208984</v>
      </c>
      <c r="EU81" s="15">
        <v>3.35</v>
      </c>
      <c r="EV81" s="6">
        <v>48000</v>
      </c>
      <c r="EW81" s="6">
        <v>0.1212</v>
      </c>
      <c r="EX81" s="16">
        <v>0.11059341215408661</v>
      </c>
      <c r="EY81" s="16">
        <f t="shared" si="23"/>
        <v>1.0606587845913396E-2</v>
      </c>
      <c r="EZ81" s="6">
        <v>2.9000000000000001E-2</v>
      </c>
      <c r="FA81" s="20">
        <v>3100</v>
      </c>
      <c r="FB81" s="20">
        <v>4550</v>
      </c>
      <c r="FC81" s="20">
        <v>5200</v>
      </c>
      <c r="GF81" s="17">
        <v>368</v>
      </c>
      <c r="GG81" s="17">
        <v>553</v>
      </c>
      <c r="GI81" s="21">
        <v>93020.100999999995</v>
      </c>
      <c r="GJ81" s="6">
        <v>0.30625064482160419</v>
      </c>
      <c r="GK81" s="21">
        <v>268474</v>
      </c>
      <c r="GL81" s="21">
        <v>268473.89267560834</v>
      </c>
    </row>
    <row r="82" spans="1:194" x14ac:dyDescent="0.2">
      <c r="A82" s="12">
        <v>1990</v>
      </c>
      <c r="B82" s="13">
        <v>0.95516357985804878</v>
      </c>
      <c r="C82" s="15">
        <f t="shared" si="26"/>
        <v>17560015.179322556</v>
      </c>
      <c r="D82" s="15">
        <v>1260369.2610052333</v>
      </c>
      <c r="E82" s="15">
        <v>768158.50134749804</v>
      </c>
      <c r="F82" s="15">
        <v>3145874.4485148522</v>
      </c>
      <c r="G82" s="15">
        <v>442114.22797505604</v>
      </c>
      <c r="H82" s="15">
        <v>240139.50000000166</v>
      </c>
      <c r="I82" s="15">
        <v>1451903.5000000002</v>
      </c>
      <c r="J82" s="15">
        <v>960802.60844808794</v>
      </c>
      <c r="K82" s="15">
        <v>491099.89155191183</v>
      </c>
      <c r="L82" s="15">
        <v>352577.24047991546</v>
      </c>
      <c r="M82" s="15">
        <v>1593843.9999999998</v>
      </c>
      <c r="N82" s="15">
        <v>-2374685</v>
      </c>
      <c r="O82" s="15">
        <v>-437954</v>
      </c>
      <c r="P82" s="15">
        <v>7077385</v>
      </c>
      <c r="Q82" s="15">
        <v>551585</v>
      </c>
      <c r="R82" s="15">
        <v>3617988.5</v>
      </c>
      <c r="S82" s="15">
        <v>0.27502890654789364</v>
      </c>
      <c r="T82" s="15">
        <v>-1002494.5</v>
      </c>
      <c r="U82" s="15">
        <v>435255.5</v>
      </c>
      <c r="V82" s="15">
        <v>10698.150700156177</v>
      </c>
      <c r="W82" s="15">
        <v>3373.379269972806</v>
      </c>
      <c r="X82" s="15">
        <v>3704.3642785168822</v>
      </c>
      <c r="Y82" s="15">
        <v>814.09175337078068</v>
      </c>
      <c r="Z82" s="15">
        <v>814.09175337078068</v>
      </c>
      <c r="AA82" s="15">
        <v>5159820.1339426739</v>
      </c>
      <c r="AB82" s="15">
        <v>121816</v>
      </c>
      <c r="AC82" s="15">
        <v>93133.400340494831</v>
      </c>
      <c r="AD82" s="15">
        <v>64451.521616974402</v>
      </c>
      <c r="AE82" s="15">
        <v>-6511.6094635874297</v>
      </c>
      <c r="AF82" s="15">
        <v>88734.999999999985</v>
      </c>
      <c r="AG82" s="15">
        <v>72798</v>
      </c>
      <c r="AH82" s="15">
        <v>1367241.4464365565</v>
      </c>
      <c r="AI82" s="15">
        <v>365479.00000000006</v>
      </c>
      <c r="AJ82" s="15">
        <v>264137.10271225392</v>
      </c>
      <c r="AK82" s="15">
        <v>101341.89728774609</v>
      </c>
      <c r="AL82" s="15">
        <f t="shared" si="27"/>
        <v>298294.26906655874</v>
      </c>
      <c r="AM82" s="15">
        <v>205067.38211787323</v>
      </c>
      <c r="AN82" s="15">
        <v>93226.886948685496</v>
      </c>
      <c r="AO82" s="15">
        <v>446402.76300886029</v>
      </c>
      <c r="AP82" s="15">
        <v>118229.70332077758</v>
      </c>
      <c r="AQ82" s="15">
        <v>44207.948811686285</v>
      </c>
      <c r="AR82" s="15">
        <f t="shared" si="24"/>
        <v>74021.75450909129</v>
      </c>
      <c r="AS82" s="15">
        <v>454768.79888697329</v>
      </c>
      <c r="AT82" s="15">
        <v>186581.57750694299</v>
      </c>
      <c r="AU82" s="15">
        <f t="shared" si="28"/>
        <v>268187.22138003027</v>
      </c>
      <c r="AV82" s="15">
        <v>-255439</v>
      </c>
      <c r="AW82" s="15">
        <v>-118434</v>
      </c>
      <c r="AX82" s="15">
        <v>3792578.6875061179</v>
      </c>
      <c r="AY82" s="15">
        <v>3340373</v>
      </c>
      <c r="AZ82" s="15">
        <v>269954.59965950518</v>
      </c>
      <c r="BA82" s="15">
        <v>40297.873624940898</v>
      </c>
      <c r="BB82" s="15">
        <f t="shared" si="25"/>
        <v>229656.72603456429</v>
      </c>
      <c r="BC82" s="15">
        <v>202733.47838302559</v>
      </c>
      <c r="BD82" s="15">
        <v>-20482.390536412571</v>
      </c>
      <c r="BE82" s="15">
        <f t="shared" si="29"/>
        <v>267185</v>
      </c>
      <c r="BF82" s="15">
        <v>2741199</v>
      </c>
      <c r="BG82" s="15">
        <v>599174</v>
      </c>
      <c r="BH82" s="15">
        <v>247297.89255482779</v>
      </c>
      <c r="BI82" s="15">
        <v>26395.107445172202</v>
      </c>
      <c r="BJ82" s="15">
        <v>66851</v>
      </c>
      <c r="BK82" s="15">
        <v>24523</v>
      </c>
      <c r="BL82" s="15">
        <v>13744.049048321298</v>
      </c>
      <c r="BM82" s="15">
        <v>1466.9581192719922</v>
      </c>
      <c r="BN82" s="15">
        <v>3721.9928324067096</v>
      </c>
      <c r="BO82" s="15">
        <v>4716983.231711803</v>
      </c>
      <c r="BP82" s="15">
        <v>569417.2862202361</v>
      </c>
      <c r="BQ82" s="15">
        <v>355420.28267730254</v>
      </c>
      <c r="BR82" s="15">
        <v>436804.66666666669</v>
      </c>
      <c r="BS82" s="15">
        <v>45195.999999999971</v>
      </c>
      <c r="BT82" s="15">
        <v>257516.00000000003</v>
      </c>
      <c r="BU82" s="15">
        <v>18162</v>
      </c>
      <c r="BV82" s="15">
        <v>16669.999999999996</v>
      </c>
      <c r="BW82" s="15">
        <v>14741</v>
      </c>
      <c r="BX82" s="15">
        <v>11017.999999999989</v>
      </c>
      <c r="BY82" s="15">
        <v>17687</v>
      </c>
      <c r="BZ82" s="15">
        <v>79920.999999999985</v>
      </c>
      <c r="CA82" s="15">
        <v>19187</v>
      </c>
      <c r="CB82" s="15">
        <v>11992</v>
      </c>
      <c r="CC82" s="15">
        <v>107638</v>
      </c>
      <c r="CD82" s="15">
        <v>73144</v>
      </c>
      <c r="CE82" s="15">
        <v>22.9</v>
      </c>
      <c r="CF82" s="15">
        <v>26781</v>
      </c>
      <c r="CG82" s="15">
        <v>207563.00000000003</v>
      </c>
      <c r="CH82" s="15">
        <v>948186</v>
      </c>
      <c r="CI82" s="15">
        <v>274888</v>
      </c>
      <c r="CJ82" s="15">
        <v>29075.866057325205</v>
      </c>
      <c r="CK82" s="15">
        <v>175145</v>
      </c>
      <c r="CL82" s="15">
        <v>1571065</v>
      </c>
      <c r="CM82" s="15">
        <v>1253357</v>
      </c>
      <c r="CN82" s="15">
        <v>15047.00000000024</v>
      </c>
      <c r="CO82" s="15">
        <v>37749.007167593278</v>
      </c>
      <c r="CP82" s="15">
        <v>49667.612385976041</v>
      </c>
      <c r="CQ82" s="15">
        <v>206451</v>
      </c>
      <c r="CR82" s="15">
        <v>255990.27905264273</v>
      </c>
      <c r="CS82" s="15">
        <v>168689.00000000003</v>
      </c>
      <c r="CT82" s="15">
        <v>87301.279052642698</v>
      </c>
      <c r="CU82" s="15">
        <v>176858</v>
      </c>
      <c r="CV82" s="15">
        <v>99549.482459484891</v>
      </c>
      <c r="CW82" s="15">
        <v>472109</v>
      </c>
      <c r="CX82" s="15">
        <v>122559</v>
      </c>
      <c r="CY82" s="15">
        <v>6313</v>
      </c>
      <c r="CZ82" s="15">
        <v>15755</v>
      </c>
      <c r="DA82" s="19">
        <v>0</v>
      </c>
      <c r="DB82" s="19">
        <v>0</v>
      </c>
      <c r="DC82" s="19">
        <v>5.753672166142676E-2</v>
      </c>
      <c r="DD82" s="19">
        <v>0.15639655080692727</v>
      </c>
      <c r="DE82" s="19">
        <v>0.30569052425418614</v>
      </c>
      <c r="DF82" s="19">
        <v>0.29179165764014631</v>
      </c>
      <c r="DG82" s="19">
        <v>0.18858454563731353</v>
      </c>
      <c r="DH82" s="15">
        <v>96680.99283240673</v>
      </c>
      <c r="DI82" s="15">
        <v>4739696.2388793956</v>
      </c>
      <c r="DJ82" s="15">
        <v>3791510.2388793956</v>
      </c>
      <c r="DK82" s="15">
        <v>5013750.9999999991</v>
      </c>
      <c r="DL82" s="18">
        <v>6.9034730229354857E-2</v>
      </c>
      <c r="DM82" s="15">
        <v>3327453.7223950801</v>
      </c>
      <c r="DN82" s="15">
        <v>2782535.8230946744</v>
      </c>
      <c r="DO82" s="15">
        <v>225060.56432987063</v>
      </c>
      <c r="DP82" s="15">
        <v>227558.54217475004</v>
      </c>
      <c r="DQ82" s="15">
        <v>80336.530832676595</v>
      </c>
      <c r="DR82" s="15">
        <v>11962.261963108844</v>
      </c>
      <c r="DS82" s="15">
        <v>3440612.8273950801</v>
      </c>
      <c r="DT82" s="18">
        <f t="shared" si="30"/>
        <v>9.1853366014423579E-2</v>
      </c>
      <c r="DU82" s="18">
        <f t="shared" si="31"/>
        <v>0.26174730664525125</v>
      </c>
      <c r="DV82" s="18">
        <f t="shared" si="32"/>
        <v>2.4786738254789574E-2</v>
      </c>
      <c r="DW82" s="18">
        <f t="shared" si="33"/>
        <v>-5.7089614659357885E-2</v>
      </c>
      <c r="DX82" s="18">
        <f t="shared" si="34"/>
        <v>9.0765525184556717E-2</v>
      </c>
      <c r="DY82" s="18">
        <f t="shared" si="35"/>
        <v>0.40303979966565368</v>
      </c>
      <c r="DZ82" s="18">
        <f t="shared" si="36"/>
        <v>-0.13523251408098227</v>
      </c>
      <c r="EA82" s="18">
        <f t="shared" si="37"/>
        <v>8.268236019007888E-2</v>
      </c>
      <c r="EB82" s="18">
        <f t="shared" si="38"/>
        <v>0.23744703278558654</v>
      </c>
      <c r="EC82" s="18">
        <f t="shared" si="39"/>
        <v>0.70365431229484232</v>
      </c>
      <c r="ED82" s="18">
        <f t="shared" si="40"/>
        <v>5.6866319472178281E-2</v>
      </c>
      <c r="EE82" s="18">
        <f t="shared" si="41"/>
        <v>5.2682533040083954E-2</v>
      </c>
      <c r="EF82" s="18">
        <f t="shared" si="42"/>
        <v>2.0212790241826151E-2</v>
      </c>
      <c r="EG82" s="18">
        <f t="shared" si="43"/>
        <v>5.9495230031678635E-2</v>
      </c>
      <c r="EH82" s="18">
        <f t="shared" si="44"/>
        <v>5.9901983378549427E-2</v>
      </c>
      <c r="EI82" s="18">
        <f t="shared" si="45"/>
        <v>2.3581087956058767E-2</v>
      </c>
      <c r="EJ82" s="18">
        <f t="shared" si="46"/>
        <v>9.0704304798338284E-2</v>
      </c>
      <c r="EK82" s="18">
        <f t="shared" si="47"/>
        <v>-5.0947683680342332E-2</v>
      </c>
      <c r="EL82" s="18">
        <f t="shared" si="48"/>
        <v>-2.3621835228753885E-2</v>
      </c>
      <c r="EM82" s="6">
        <v>1.733704192595386</v>
      </c>
      <c r="EN82" s="6">
        <v>1.7999382776207646</v>
      </c>
      <c r="EO82" s="6">
        <v>1.8616827408954357</v>
      </c>
      <c r="EP82" s="6">
        <v>1.7130521421454665</v>
      </c>
      <c r="EQ82" s="14">
        <v>178365</v>
      </c>
      <c r="ER82" s="14">
        <v>31247.278999999999</v>
      </c>
      <c r="ES82" s="15">
        <v>250181</v>
      </c>
      <c r="ET82" s="15">
        <v>127036.00311279297</v>
      </c>
      <c r="EU82" s="15">
        <v>3.8</v>
      </c>
      <c r="EV82" s="6">
        <v>51300</v>
      </c>
      <c r="EW82" s="6">
        <v>0.124</v>
      </c>
      <c r="EX82" s="16">
        <v>0.1120413699904588</v>
      </c>
      <c r="EY82" s="16">
        <f t="shared" si="23"/>
        <v>1.1958630009541199E-2</v>
      </c>
      <c r="EZ82" s="6">
        <v>2.9000000000000001E-2</v>
      </c>
      <c r="FA82" s="20">
        <v>3250</v>
      </c>
      <c r="FB82" s="20">
        <v>4750</v>
      </c>
      <c r="FC82" s="20">
        <v>5450</v>
      </c>
      <c r="GF82" s="17">
        <v>386</v>
      </c>
      <c r="GG82" s="17">
        <v>579</v>
      </c>
      <c r="GI82" s="21">
        <v>93985.940333333332</v>
      </c>
      <c r="GJ82" s="6">
        <v>0.32095242085629699</v>
      </c>
      <c r="GK82" s="21">
        <v>272655</v>
      </c>
      <c r="GL82" s="21">
        <v>272654.81423342117</v>
      </c>
    </row>
    <row r="83" spans="1:194" x14ac:dyDescent="0.2">
      <c r="A83" s="12">
        <v>1991</v>
      </c>
      <c r="B83" s="13">
        <v>0.95248562347593124</v>
      </c>
      <c r="C83" s="15">
        <f t="shared" si="26"/>
        <v>18444879.332884509</v>
      </c>
      <c r="D83" s="15">
        <v>1505874.0911373035</v>
      </c>
      <c r="E83" s="15">
        <v>830546.04260030529</v>
      </c>
      <c r="F83" s="15">
        <v>3186533.0496511399</v>
      </c>
      <c r="G83" s="15">
        <v>505197.84028420335</v>
      </c>
      <c r="H83" s="15">
        <v>254637.50000000087</v>
      </c>
      <c r="I83" s="15">
        <v>1442160.5</v>
      </c>
      <c r="J83" s="15">
        <v>944251.50247464306</v>
      </c>
      <c r="K83" s="15">
        <v>497908.99752535758</v>
      </c>
      <c r="L83" s="15">
        <v>341820.80921155622</v>
      </c>
      <c r="M83" s="15">
        <v>1629896.5</v>
      </c>
      <c r="N83" s="15">
        <v>-2578305.5000000005</v>
      </c>
      <c r="O83" s="15">
        <v>-435320</v>
      </c>
      <c r="P83" s="15">
        <v>7250500.5</v>
      </c>
      <c r="Q83" s="15">
        <v>660667.5</v>
      </c>
      <c r="R83" s="15">
        <v>3975276.9999999995</v>
      </c>
      <c r="S83" s="15">
        <v>0.29134275285950639</v>
      </c>
      <c r="T83" s="15">
        <v>-1021757</v>
      </c>
      <c r="U83" s="15">
        <v>461830.5</v>
      </c>
      <c r="V83" s="15">
        <v>8677.6535604041965</v>
      </c>
      <c r="W83" s="15">
        <v>3226.5956727610487</v>
      </c>
      <c r="X83" s="15">
        <v>3418.9957896682081</v>
      </c>
      <c r="Y83" s="15">
        <v>751.1112603759077</v>
      </c>
      <c r="Z83" s="15">
        <v>751.1112603759077</v>
      </c>
      <c r="AA83" s="15">
        <v>5330077.8995613586</v>
      </c>
      <c r="AB83" s="15">
        <v>117813</v>
      </c>
      <c r="AC83" s="15">
        <v>93564.966359169572</v>
      </c>
      <c r="AD83" s="15">
        <v>69345.950024321006</v>
      </c>
      <c r="AE83" s="15">
        <v>-6590.356295744461</v>
      </c>
      <c r="AF83" s="15">
        <v>95392.999999999985</v>
      </c>
      <c r="AG83" s="15">
        <v>80678</v>
      </c>
      <c r="AH83" s="15">
        <v>1411764.4596491049</v>
      </c>
      <c r="AI83" s="15">
        <v>390984</v>
      </c>
      <c r="AJ83" s="15">
        <v>279571.330737404</v>
      </c>
      <c r="AK83" s="15">
        <v>111412.66926259598</v>
      </c>
      <c r="AL83" s="15">
        <f t="shared" si="27"/>
        <v>299254.44397790171</v>
      </c>
      <c r="AM83" s="15">
        <v>250350.30529056356</v>
      </c>
      <c r="AN83" s="15">
        <v>48904.138687338149</v>
      </c>
      <c r="AO83" s="15">
        <v>428832.23804312863</v>
      </c>
      <c r="AP83" s="15">
        <v>118637.80736414519</v>
      </c>
      <c r="AQ83" s="15">
        <v>44923.653943015648</v>
      </c>
      <c r="AR83" s="15">
        <f t="shared" si="24"/>
        <v>73714.153421129537</v>
      </c>
      <c r="AS83" s="15">
        <v>493471.37653535279</v>
      </c>
      <c r="AT83" s="15">
        <v>224544.23620496527</v>
      </c>
      <c r="AU83" s="15">
        <f t="shared" si="28"/>
        <v>268927.14033038751</v>
      </c>
      <c r="AV83" s="15">
        <v>-262225</v>
      </c>
      <c r="AW83" s="15">
        <v>-119946</v>
      </c>
      <c r="AX83" s="15">
        <v>3918313.4399122535</v>
      </c>
      <c r="AY83" s="15">
        <v>3450516</v>
      </c>
      <c r="AZ83" s="15">
        <v>268803.03364083037</v>
      </c>
      <c r="BA83" s="15">
        <v>39611.684995466916</v>
      </c>
      <c r="BB83" s="15">
        <f t="shared" si="25"/>
        <v>229191.34864536347</v>
      </c>
      <c r="BC83" s="15">
        <v>219892.04997567894</v>
      </c>
      <c r="BD83" s="15">
        <v>-20897.643704255537</v>
      </c>
      <c r="BE83" s="15">
        <f t="shared" si="29"/>
        <v>289237.99999999994</v>
      </c>
      <c r="BF83" s="15">
        <v>2814478</v>
      </c>
      <c r="BG83" s="15">
        <v>636038</v>
      </c>
      <c r="BH83" s="15">
        <v>254196.22847764462</v>
      </c>
      <c r="BI83" s="15">
        <v>27173.771522355401</v>
      </c>
      <c r="BJ83" s="15">
        <v>73889</v>
      </c>
      <c r="BK83" s="15">
        <v>24738</v>
      </c>
      <c r="BL83" s="15">
        <v>15053.522634942534</v>
      </c>
      <c r="BM83" s="15">
        <v>1609.2330997133927</v>
      </c>
      <c r="BN83" s="15">
        <v>4402.2442653440785</v>
      </c>
      <c r="BO83" s="15">
        <v>4888235.2978815446</v>
      </c>
      <c r="BP83" s="15">
        <v>592646.58112501889</v>
      </c>
      <c r="BQ83" s="15">
        <v>386990.18722146156</v>
      </c>
      <c r="BR83" s="15">
        <v>480553.16666666669</v>
      </c>
      <c r="BS83" s="15">
        <v>57240.999999999985</v>
      </c>
      <c r="BT83" s="15">
        <v>278690</v>
      </c>
      <c r="BU83" s="15">
        <v>26787</v>
      </c>
      <c r="BV83" s="15">
        <v>18612</v>
      </c>
      <c r="BW83" s="15">
        <v>18264</v>
      </c>
      <c r="BX83" s="15">
        <v>11729.999999999975</v>
      </c>
      <c r="BY83" s="15">
        <v>18131</v>
      </c>
      <c r="BZ83" s="15">
        <v>90128.999999999956</v>
      </c>
      <c r="CA83" s="15">
        <v>21132</v>
      </c>
      <c r="CB83" s="15">
        <v>13216</v>
      </c>
      <c r="CC83" s="15">
        <v>117487</v>
      </c>
      <c r="CD83" s="15">
        <v>96911</v>
      </c>
      <c r="CE83" s="15">
        <v>25</v>
      </c>
      <c r="CF83" s="15">
        <v>28657.000000000004</v>
      </c>
      <c r="CG83" s="15">
        <v>243055</v>
      </c>
      <c r="CH83" s="15">
        <v>1004857</v>
      </c>
      <c r="CI83" s="15">
        <v>291248</v>
      </c>
      <c r="CJ83" s="15">
        <v>30660.100438641497</v>
      </c>
      <c r="CK83" s="15">
        <v>196383</v>
      </c>
      <c r="CL83" s="15">
        <v>1617802.0000000002</v>
      </c>
      <c r="CM83" s="15">
        <v>1356172</v>
      </c>
      <c r="CN83" s="15">
        <v>-71322.000000000233</v>
      </c>
      <c r="CO83" s="15">
        <v>17293.755734655933</v>
      </c>
      <c r="CP83" s="15">
        <v>37558.658723696281</v>
      </c>
      <c r="CQ83" s="15">
        <v>215132</v>
      </c>
      <c r="CR83" s="15">
        <v>269875.82539036294</v>
      </c>
      <c r="CS83" s="15">
        <v>177895</v>
      </c>
      <c r="CT83" s="15">
        <v>91980.825390362937</v>
      </c>
      <c r="CU83" s="15">
        <v>192826</v>
      </c>
      <c r="CV83" s="15">
        <v>96240.538159193471</v>
      </c>
      <c r="CW83" s="15">
        <v>463590</v>
      </c>
      <c r="CX83" s="15">
        <v>125311</v>
      </c>
      <c r="CY83" s="15">
        <v>7175</v>
      </c>
      <c r="CZ83" s="15">
        <v>15597</v>
      </c>
      <c r="DA83" s="19">
        <v>0</v>
      </c>
      <c r="DB83" s="19">
        <v>0</v>
      </c>
      <c r="DC83" s="19">
        <v>6.0006899872040997E-2</v>
      </c>
      <c r="DD83" s="19">
        <v>0.16206553030495285</v>
      </c>
      <c r="DE83" s="19">
        <v>0.29990485768769765</v>
      </c>
      <c r="DF83" s="19">
        <v>0.29368733407524616</v>
      </c>
      <c r="DG83" s="19">
        <v>0.18433537806006234</v>
      </c>
      <c r="DH83" s="15">
        <v>107411.24426534415</v>
      </c>
      <c r="DI83" s="15">
        <v>4976864.0536162006</v>
      </c>
      <c r="DJ83" s="15">
        <v>3972007.0536161996</v>
      </c>
      <c r="DK83" s="15">
        <v>5164355</v>
      </c>
      <c r="DL83" s="18">
        <v>8.4017800470068113E-2</v>
      </c>
      <c r="DM83" s="15">
        <v>3387468.4359324332</v>
      </c>
      <c r="DN83" s="15">
        <v>2870284.0872802176</v>
      </c>
      <c r="DO83" s="15">
        <v>221417.38093151196</v>
      </c>
      <c r="DP83" s="15">
        <v>209334.96672519625</v>
      </c>
      <c r="DQ83" s="15">
        <v>77255.939603889332</v>
      </c>
      <c r="DR83" s="15">
        <v>9176.0613916180155</v>
      </c>
      <c r="DS83" s="15">
        <v>3489027.4759324333</v>
      </c>
      <c r="DT83" s="18">
        <f t="shared" si="30"/>
        <v>0.10017386760859374</v>
      </c>
      <c r="DU83" s="18">
        <f t="shared" si="31"/>
        <v>0.25898323032231024</v>
      </c>
      <c r="DV83" s="18">
        <f t="shared" si="32"/>
        <v>2.5038412649120673E-2</v>
      </c>
      <c r="DW83" s="18">
        <f t="shared" si="33"/>
        <v>-5.5395157732387949E-2</v>
      </c>
      <c r="DX83" s="18">
        <f t="shared" si="34"/>
        <v>8.8365799015780719E-2</v>
      </c>
      <c r="DY83" s="18">
        <f t="shared" si="35"/>
        <v>0.39309015630551852</v>
      </c>
      <c r="DZ83" s="18">
        <f t="shared" si="36"/>
        <v>-0.13978435171453038</v>
      </c>
      <c r="EA83" s="18">
        <f t="shared" si="37"/>
        <v>7.8187581169416473E-2</v>
      </c>
      <c r="EB83" s="18">
        <f t="shared" si="38"/>
        <v>0.25134046237617791</v>
      </c>
      <c r="EC83" s="18">
        <f t="shared" si="39"/>
        <v>0.70764228787372752</v>
      </c>
      <c r="ED83" s="18">
        <f t="shared" si="40"/>
        <v>5.5126941510485888E-2</v>
      </c>
      <c r="EE83" s="18">
        <f t="shared" si="41"/>
        <v>5.4134801100506065E-2</v>
      </c>
      <c r="EF83" s="18">
        <f t="shared" si="42"/>
        <v>2.1573394792301456E-2</v>
      </c>
      <c r="EG83" s="18">
        <f t="shared" si="43"/>
        <v>5.7946141188570832E-2</v>
      </c>
      <c r="EH83" s="18">
        <f t="shared" si="44"/>
        <v>5.094718284892695E-2</v>
      </c>
      <c r="EI83" s="18">
        <f t="shared" si="45"/>
        <v>2.2972434575885117E-2</v>
      </c>
      <c r="EJ83" s="18">
        <f t="shared" si="46"/>
        <v>9.5553341421213842E-2</v>
      </c>
      <c r="EK83" s="18">
        <f t="shared" si="47"/>
        <v>-5.0775943946533494E-2</v>
      </c>
      <c r="EL83" s="18">
        <f t="shared" si="48"/>
        <v>-2.3225746487218635E-2</v>
      </c>
      <c r="EM83" s="6">
        <v>1.6772732110008057</v>
      </c>
      <c r="EN83" s="6">
        <v>1.7367488950882362</v>
      </c>
      <c r="EO83" s="6">
        <v>1.7972363856523468</v>
      </c>
      <c r="EP83" s="6">
        <v>1.6576325656132833</v>
      </c>
      <c r="EQ83" s="14">
        <v>180978</v>
      </c>
      <c r="ER83" s="14">
        <v>31811.624</v>
      </c>
      <c r="ES83" s="15">
        <v>253530</v>
      </c>
      <c r="ET83" s="15">
        <v>129283.00476074219</v>
      </c>
      <c r="EU83" s="15">
        <v>4.25</v>
      </c>
      <c r="EV83" s="6">
        <v>53400</v>
      </c>
      <c r="EW83" s="6">
        <v>0.124</v>
      </c>
      <c r="EX83" s="16">
        <v>0.11202449561512572</v>
      </c>
      <c r="EY83" s="16">
        <f t="shared" si="23"/>
        <v>1.1975504384874283E-2</v>
      </c>
      <c r="EZ83" s="6">
        <v>2.9000000000000001E-2</v>
      </c>
      <c r="FA83" s="20">
        <v>3400</v>
      </c>
      <c r="FB83" s="20">
        <v>5000</v>
      </c>
      <c r="FC83" s="20">
        <v>5700</v>
      </c>
      <c r="GF83" s="17">
        <v>407</v>
      </c>
      <c r="GG83" s="17">
        <v>610</v>
      </c>
      <c r="GI83" s="21">
        <v>94951.779666666669</v>
      </c>
      <c r="GJ83" s="6">
        <v>0.29121733164655583</v>
      </c>
      <c r="GK83" s="21">
        <v>287178</v>
      </c>
      <c r="GL83" s="21">
        <v>287177.73606831924</v>
      </c>
    </row>
    <row r="84" spans="1:194" x14ac:dyDescent="0.2">
      <c r="A84" s="12">
        <v>1992</v>
      </c>
      <c r="B84" s="13">
        <v>0.9316157584365643</v>
      </c>
      <c r="C84" s="15">
        <f t="shared" si="26"/>
        <v>19559581.45325271</v>
      </c>
      <c r="D84" s="15">
        <v>1941017.3822083673</v>
      </c>
      <c r="E84" s="15">
        <v>860356.69087922911</v>
      </c>
      <c r="F84" s="15">
        <v>3058407.4145733467</v>
      </c>
      <c r="G84" s="15">
        <v>545277.31237347785</v>
      </c>
      <c r="H84" s="15">
        <v>268102.50000000099</v>
      </c>
      <c r="I84" s="15">
        <v>1395498.4999999998</v>
      </c>
      <c r="J84" s="15">
        <v>907415.23271460133</v>
      </c>
      <c r="K84" s="15">
        <v>488083.26728539827</v>
      </c>
      <c r="L84" s="15">
        <v>416945.15321828629</v>
      </c>
      <c r="M84" s="15">
        <v>1643461.0000000002</v>
      </c>
      <c r="N84" s="15">
        <v>-2753854.5000000005</v>
      </c>
      <c r="O84" s="15">
        <v>-421486.99999999994</v>
      </c>
      <c r="P84" s="15">
        <v>7490252</v>
      </c>
      <c r="Q84" s="15">
        <v>771855</v>
      </c>
      <c r="R84" s="15">
        <v>4418169</v>
      </c>
      <c r="S84" s="15">
        <v>0.31851190037953286</v>
      </c>
      <c r="T84" s="15">
        <v>-1039784.5</v>
      </c>
      <c r="U84" s="15">
        <v>543878.5</v>
      </c>
      <c r="V84" s="15">
        <v>12874.135561276984</v>
      </c>
      <c r="W84" s="15">
        <v>3617.9689295533935</v>
      </c>
      <c r="X84" s="15">
        <v>3697.0854834748438</v>
      </c>
      <c r="Y84" s="15">
        <v>859.16330742870764</v>
      </c>
      <c r="Z84" s="15">
        <v>859.16330742870764</v>
      </c>
      <c r="AA84" s="15">
        <v>5651477.0000000009</v>
      </c>
      <c r="AB84" s="15">
        <v>131914</v>
      </c>
      <c r="AC84" s="15">
        <v>107190.83301430597</v>
      </c>
      <c r="AD84" s="15">
        <v>72794.103594870598</v>
      </c>
      <c r="AE84" s="15">
        <v>-7084.8867958713527</v>
      </c>
      <c r="AF84" s="15">
        <v>98771.000000000015</v>
      </c>
      <c r="AG84" s="15">
        <v>85906.999999999985</v>
      </c>
      <c r="AH84" s="15">
        <v>1471957.0498133053</v>
      </c>
      <c r="AI84" s="15">
        <v>415557</v>
      </c>
      <c r="AJ84" s="15">
        <v>295075.562483822</v>
      </c>
      <c r="AK84" s="15">
        <v>120481.43751617802</v>
      </c>
      <c r="AL84" s="15">
        <f t="shared" si="27"/>
        <v>336043.04083771969</v>
      </c>
      <c r="AM84" s="15">
        <v>263590.94911341649</v>
      </c>
      <c r="AN84" s="15">
        <v>72452.091724303173</v>
      </c>
      <c r="AO84" s="15">
        <v>404039.65218121646</v>
      </c>
      <c r="AP84" s="15">
        <v>129364.52801242462</v>
      </c>
      <c r="AQ84" s="15">
        <v>53085.964790238533</v>
      </c>
      <c r="AR84" s="15">
        <f t="shared" si="24"/>
        <v>76278.563222186087</v>
      </c>
      <c r="AS84" s="15">
        <v>495349.61198294512</v>
      </c>
      <c r="AT84" s="15">
        <v>224489.53413146717</v>
      </c>
      <c r="AU84" s="15">
        <f t="shared" si="28"/>
        <v>270860.07785147795</v>
      </c>
      <c r="AV84" s="15">
        <v>-257956.00000000003</v>
      </c>
      <c r="AW84" s="15">
        <v>-116150.00000000003</v>
      </c>
      <c r="AX84" s="15">
        <v>4179519.9501866945</v>
      </c>
      <c r="AY84" s="15">
        <v>3668246</v>
      </c>
      <c r="AZ84" s="15">
        <v>297930.16698569414</v>
      </c>
      <c r="BA84" s="15">
        <v>50489.530443654912</v>
      </c>
      <c r="BB84" s="15">
        <f t="shared" si="25"/>
        <v>247440.63654203922</v>
      </c>
      <c r="BC84" s="15">
        <v>236346.89640512946</v>
      </c>
      <c r="BD84" s="15">
        <v>-23003.113204128644</v>
      </c>
      <c r="BE84" s="15">
        <f t="shared" si="29"/>
        <v>309141.00000000006</v>
      </c>
      <c r="BF84" s="15">
        <v>2965541</v>
      </c>
      <c r="BG84" s="15">
        <v>702704.99999999988</v>
      </c>
      <c r="BH84" s="15">
        <v>265530.11327422259</v>
      </c>
      <c r="BI84" s="15">
        <v>28474.886725777433</v>
      </c>
      <c r="BJ84" s="15">
        <v>77692</v>
      </c>
      <c r="BK84" s="15">
        <v>28804</v>
      </c>
      <c r="BL84" s="15">
        <v>15998.188625751996</v>
      </c>
      <c r="BM84" s="15">
        <v>1715.6118502666761</v>
      </c>
      <c r="BN84" s="15">
        <v>4721.199523981325</v>
      </c>
      <c r="BO84" s="15">
        <v>5202029.3801761121</v>
      </c>
      <c r="BP84" s="15">
        <v>643032.09720410185</v>
      </c>
      <c r="BQ84" s="15">
        <v>391311.35595312045</v>
      </c>
      <c r="BR84" s="15">
        <v>511229.83333333331</v>
      </c>
      <c r="BS84" s="15">
        <v>73665.999999999942</v>
      </c>
      <c r="BT84" s="15">
        <v>297053</v>
      </c>
      <c r="BU84" s="15">
        <v>39617</v>
      </c>
      <c r="BV84" s="15">
        <v>22328.000000000004</v>
      </c>
      <c r="BW84" s="15">
        <v>21295</v>
      </c>
      <c r="BX84" s="15">
        <v>12337.000000000005</v>
      </c>
      <c r="BY84" s="15">
        <v>18620</v>
      </c>
      <c r="BZ84" s="15">
        <v>103139.00000000003</v>
      </c>
      <c r="CA84" s="15">
        <v>22242</v>
      </c>
      <c r="CB84" s="15">
        <v>14388.000000000002</v>
      </c>
      <c r="CC84" s="15">
        <v>132596</v>
      </c>
      <c r="CD84" s="15">
        <v>116248</v>
      </c>
      <c r="CE84" s="15">
        <v>27.1</v>
      </c>
      <c r="CF84" s="15">
        <v>30716</v>
      </c>
      <c r="CG84" s="15">
        <v>279560</v>
      </c>
      <c r="CH84" s="15">
        <v>1048383</v>
      </c>
      <c r="CI84" s="15">
        <v>308521</v>
      </c>
      <c r="CJ84" s="15">
        <v>33359.999999999949</v>
      </c>
      <c r="CK84" s="15">
        <v>209618</v>
      </c>
      <c r="CL84" s="15">
        <v>1709281</v>
      </c>
      <c r="CM84" s="15">
        <v>1449702</v>
      </c>
      <c r="CN84" s="15">
        <v>-107165.00000000001</v>
      </c>
      <c r="CO84" s="15">
        <v>3852.8004760186718</v>
      </c>
      <c r="CP84" s="15">
        <v>54283.463394749902</v>
      </c>
      <c r="CQ84" s="15">
        <v>228398</v>
      </c>
      <c r="CR84" s="15">
        <v>302509.29672808322</v>
      </c>
      <c r="CS84" s="15">
        <v>200611</v>
      </c>
      <c r="CT84" s="15">
        <v>101898.29672808319</v>
      </c>
      <c r="CU84" s="15">
        <v>215723</v>
      </c>
      <c r="CV84" s="15">
        <v>111543.62785787399</v>
      </c>
      <c r="CW84" s="15">
        <v>477497</v>
      </c>
      <c r="CX84" s="15">
        <v>135305</v>
      </c>
      <c r="CY84" s="15">
        <v>10549</v>
      </c>
      <c r="CZ84" s="15">
        <v>15795</v>
      </c>
      <c r="DA84" s="19">
        <v>0</v>
      </c>
      <c r="DB84" s="19">
        <v>0</v>
      </c>
      <c r="DC84" s="19">
        <v>6.2477078082655124E-2</v>
      </c>
      <c r="DD84" s="19">
        <v>0.16773450980297866</v>
      </c>
      <c r="DE84" s="19">
        <v>0.2941191911212091</v>
      </c>
      <c r="DF84" s="19">
        <v>0.29558301051034597</v>
      </c>
      <c r="DG84" s="19">
        <v>0.18008621048281112</v>
      </c>
      <c r="DH84" s="15">
        <v>114428.19952398137</v>
      </c>
      <c r="DI84" s="15">
        <v>5313061.1806521304</v>
      </c>
      <c r="DJ84" s="15">
        <v>4264678.1806521304</v>
      </c>
      <c r="DK84" s="15">
        <v>5475219</v>
      </c>
      <c r="DL84" s="18">
        <v>8.436796375819508E-2</v>
      </c>
      <c r="DM84" s="15">
        <v>3545787.1496270443</v>
      </c>
      <c r="DN84" s="15">
        <v>3020951.7086068224</v>
      </c>
      <c r="DO84" s="15">
        <v>271677.54095558025</v>
      </c>
      <c r="DP84" s="15">
        <v>162257.72066243039</v>
      </c>
      <c r="DQ84" s="15">
        <v>77885.06520355391</v>
      </c>
      <c r="DR84" s="15">
        <v>13015.114198657706</v>
      </c>
      <c r="DS84" s="15">
        <v>3662180.9176270445</v>
      </c>
      <c r="DT84" s="18">
        <f t="shared" si="30"/>
        <v>0.12055281147309674</v>
      </c>
      <c r="DU84" s="18">
        <f t="shared" si="31"/>
        <v>0.24193482509509992</v>
      </c>
      <c r="DV84" s="18">
        <f t="shared" si="32"/>
        <v>2.7806244284923301E-2</v>
      </c>
      <c r="DW84" s="18">
        <f t="shared" si="33"/>
        <v>-5.3159854288553111E-2</v>
      </c>
      <c r="DX84" s="18">
        <f t="shared" si="34"/>
        <v>8.4023321456436206E-2</v>
      </c>
      <c r="DY84" s="18">
        <f t="shared" si="35"/>
        <v>0.38294541311641356</v>
      </c>
      <c r="DZ84" s="18">
        <f t="shared" si="36"/>
        <v>-0.14079312006658717</v>
      </c>
      <c r="EA84" s="18">
        <f t="shared" si="37"/>
        <v>7.1346030759156756E-2</v>
      </c>
      <c r="EB84" s="18">
        <f t="shared" si="38"/>
        <v>0.26534432817001369</v>
      </c>
      <c r="EC84" s="18">
        <f t="shared" si="39"/>
        <v>0.70989654533798652</v>
      </c>
      <c r="ED84" s="18">
        <f t="shared" si="40"/>
        <v>5.7656873692525992E-2</v>
      </c>
      <c r="EE84" s="18">
        <f t="shared" si="41"/>
        <v>5.3892924188753362E-2</v>
      </c>
      <c r="EF84" s="18">
        <f t="shared" si="42"/>
        <v>2.2004861817614605E-2</v>
      </c>
      <c r="EG84" s="18">
        <f t="shared" si="43"/>
        <v>6.137526934314768E-2</v>
      </c>
      <c r="EH84" s="18">
        <f t="shared" si="44"/>
        <v>4.1602290644669443E-2</v>
      </c>
      <c r="EI84" s="18">
        <f t="shared" si="45"/>
        <v>2.3627279203338646E-2</v>
      </c>
      <c r="EJ84" s="18">
        <f t="shared" si="46"/>
        <v>9.0471196126208853E-2</v>
      </c>
      <c r="EK84" s="18">
        <f t="shared" si="47"/>
        <v>-4.7113366606888238E-2</v>
      </c>
      <c r="EL84" s="18">
        <f t="shared" si="48"/>
        <v>-2.121376332161326E-2</v>
      </c>
      <c r="EM84" s="6">
        <v>1.6398525520972678</v>
      </c>
      <c r="EN84" s="6">
        <v>1.6925814482748085</v>
      </c>
      <c r="EO84" s="6">
        <v>1.7527968744521936</v>
      </c>
      <c r="EP84" s="6">
        <v>1.6145900099870316</v>
      </c>
      <c r="EQ84" s="14">
        <v>183443</v>
      </c>
      <c r="ER84" s="14">
        <v>32355.993999999999</v>
      </c>
      <c r="ES84" s="15">
        <v>256922.00000000003</v>
      </c>
      <c r="ET84" s="15">
        <v>131731.99462890625</v>
      </c>
      <c r="EU84" s="15">
        <v>4.25</v>
      </c>
      <c r="EV84" s="6">
        <v>55500</v>
      </c>
      <c r="EW84" s="6">
        <v>0.124</v>
      </c>
      <c r="EX84" s="16">
        <v>0.11199038807504498</v>
      </c>
      <c r="EY84" s="16">
        <f t="shared" si="23"/>
        <v>1.2009611924955019E-2</v>
      </c>
      <c r="EZ84" s="6">
        <v>2.9000000000000001E-2</v>
      </c>
      <c r="FA84" s="20">
        <v>3600</v>
      </c>
      <c r="FB84" s="20">
        <v>5250</v>
      </c>
      <c r="FC84" s="20">
        <v>6000</v>
      </c>
      <c r="GF84" s="17">
        <v>422</v>
      </c>
      <c r="GG84" s="17">
        <v>633</v>
      </c>
      <c r="GI84" s="21">
        <v>95917.619000000006</v>
      </c>
      <c r="GJ84" s="6">
        <v>0.28739987519010463</v>
      </c>
      <c r="GK84" s="21">
        <v>300538</v>
      </c>
      <c r="GL84" s="21">
        <v>300538.41148967948</v>
      </c>
    </row>
    <row r="85" spans="1:194" x14ac:dyDescent="0.2">
      <c r="A85" s="12">
        <v>1993</v>
      </c>
      <c r="B85" s="13">
        <v>0.92886527777631989</v>
      </c>
      <c r="C85" s="15">
        <f t="shared" si="26"/>
        <v>20595696.196923401</v>
      </c>
      <c r="D85" s="15">
        <v>2247890.2434227276</v>
      </c>
      <c r="E85" s="15">
        <v>885234.14203492436</v>
      </c>
      <c r="F85" s="15">
        <v>2986801.0281055905</v>
      </c>
      <c r="G85" s="15">
        <v>574047.17307029129</v>
      </c>
      <c r="H85" s="15">
        <v>249564.38181818344</v>
      </c>
      <c r="I85" s="15">
        <v>1411529.4999999998</v>
      </c>
      <c r="J85" s="15">
        <v>910185.50733051845</v>
      </c>
      <c r="K85" s="15">
        <v>501343.49266948161</v>
      </c>
      <c r="L85" s="15">
        <v>437374.22847168299</v>
      </c>
      <c r="M85" s="15">
        <v>1693789.5000000002</v>
      </c>
      <c r="N85" s="15">
        <v>-2919765.5</v>
      </c>
      <c r="O85" s="15">
        <v>-411721</v>
      </c>
      <c r="P85" s="15">
        <v>7779553.5</v>
      </c>
      <c r="Q85" s="15">
        <v>870467.5</v>
      </c>
      <c r="R85" s="15">
        <v>4844173.5000000009</v>
      </c>
      <c r="S85" s="15">
        <v>0.33860178953138387</v>
      </c>
      <c r="T85" s="15">
        <v>-1088726.5</v>
      </c>
      <c r="U85" s="15">
        <v>623763.49999999988</v>
      </c>
      <c r="V85" s="15">
        <v>16636.682646369383</v>
      </c>
      <c r="W85" s="15">
        <v>4077.3947843130659</v>
      </c>
      <c r="X85" s="15">
        <v>4015.4636271723466</v>
      </c>
      <c r="Y85" s="15">
        <v>1029.6998457399809</v>
      </c>
      <c r="Z85" s="15">
        <v>1029.6998457399809</v>
      </c>
      <c r="AA85" s="15">
        <v>5910426</v>
      </c>
      <c r="AB85" s="15">
        <v>155047</v>
      </c>
      <c r="AC85" s="15">
        <v>113680.20592831273</v>
      </c>
      <c r="AD85" s="15">
        <v>78336.627635112556</v>
      </c>
      <c r="AE85" s="15">
        <v>-8779.3297207860815</v>
      </c>
      <c r="AF85" s="15">
        <v>98834</v>
      </c>
      <c r="AG85" s="15">
        <v>88424</v>
      </c>
      <c r="AH85" s="15">
        <v>1557056.503842639</v>
      </c>
      <c r="AI85" s="15">
        <v>441655.00000000006</v>
      </c>
      <c r="AJ85" s="15">
        <v>319062.01956706267</v>
      </c>
      <c r="AK85" s="15">
        <v>122592.98043293727</v>
      </c>
      <c r="AL85" s="15">
        <f t="shared" si="27"/>
        <v>359997.09109450685</v>
      </c>
      <c r="AM85" s="15">
        <v>286663.64205651701</v>
      </c>
      <c r="AN85" s="15">
        <v>73333.449037989849</v>
      </c>
      <c r="AO85" s="15">
        <v>390093.08439392562</v>
      </c>
      <c r="AP85" s="15">
        <v>134372.7793562219</v>
      </c>
      <c r="AQ85" s="15">
        <v>55649.686331315599</v>
      </c>
      <c r="AR85" s="15">
        <f t="shared" si="24"/>
        <v>78723.093024906295</v>
      </c>
      <c r="AS85" s="15">
        <v>523937.25108365831</v>
      </c>
      <c r="AT85" s="15">
        <v>246760.54099620774</v>
      </c>
      <c r="AU85" s="15">
        <f t="shared" si="28"/>
        <v>277176.71008745057</v>
      </c>
      <c r="AV85" s="15">
        <v>-248655.99999999997</v>
      </c>
      <c r="AW85" s="15">
        <v>-113899.99999999999</v>
      </c>
      <c r="AX85" s="15">
        <v>4353369.4961573612</v>
      </c>
      <c r="AY85" s="15">
        <v>3817290</v>
      </c>
      <c r="AZ85" s="15">
        <v>315018.79407168727</v>
      </c>
      <c r="BA85" s="15">
        <v>53498.541912751891</v>
      </c>
      <c r="BB85" s="15">
        <f t="shared" si="25"/>
        <v>261520.25215893539</v>
      </c>
      <c r="BC85" s="15">
        <v>248962.37236488736</v>
      </c>
      <c r="BD85" s="15">
        <v>-27901.670279213915</v>
      </c>
      <c r="BE85" s="15">
        <f t="shared" si="29"/>
        <v>327298.99999999988</v>
      </c>
      <c r="BF85" s="15">
        <v>3079341</v>
      </c>
      <c r="BG85" s="15">
        <v>737949.00000000012</v>
      </c>
      <c r="BH85" s="15">
        <v>276345.54867767746</v>
      </c>
      <c r="BI85" s="15">
        <v>29625.451322322519</v>
      </c>
      <c r="BJ85" s="15">
        <v>81280</v>
      </c>
      <c r="BK85" s="15">
        <v>31313</v>
      </c>
      <c r="BL85" s="15">
        <v>16799.998489696914</v>
      </c>
      <c r="BM85" s="15">
        <v>1801.0333072240701</v>
      </c>
      <c r="BN85" s="15">
        <v>4989.96820307902</v>
      </c>
      <c r="BO85" s="15">
        <v>5432314.3400229532</v>
      </c>
      <c r="BP85" s="15">
        <v>669927.25686272432</v>
      </c>
      <c r="BQ85" s="15">
        <v>413922.40311432316</v>
      </c>
      <c r="BR85" s="15">
        <v>533959.00000000012</v>
      </c>
      <c r="BS85" s="15">
        <v>71779</v>
      </c>
      <c r="BT85" s="15">
        <v>312947</v>
      </c>
      <c r="BU85" s="15">
        <v>34848</v>
      </c>
      <c r="BV85" s="15">
        <v>24653.000000000004</v>
      </c>
      <c r="BW85" s="15">
        <v>22211</v>
      </c>
      <c r="BX85" s="15">
        <v>12654.000000000007</v>
      </c>
      <c r="BY85" s="15">
        <v>19307</v>
      </c>
      <c r="BZ85" s="15">
        <v>109279.00000000001</v>
      </c>
      <c r="CA85" s="15">
        <v>22826</v>
      </c>
      <c r="CB85" s="15">
        <v>15286</v>
      </c>
      <c r="CC85" s="15">
        <v>146785</v>
      </c>
      <c r="CD85" s="15">
        <v>130104.00000000001</v>
      </c>
      <c r="CE85" s="15">
        <v>29.200000000000003</v>
      </c>
      <c r="CF85" s="15">
        <v>31877</v>
      </c>
      <c r="CG85" s="15">
        <v>308766</v>
      </c>
      <c r="CH85" s="15">
        <v>1073040</v>
      </c>
      <c r="CI85" s="15">
        <v>325963</v>
      </c>
      <c r="CJ85" s="15">
        <v>33722.999999999985</v>
      </c>
      <c r="CK85" s="15">
        <v>213875.00000000009</v>
      </c>
      <c r="CL85" s="15">
        <v>1813419.9999999998</v>
      </c>
      <c r="CM85" s="15">
        <v>1510392</v>
      </c>
      <c r="CN85" s="15">
        <v>-81434.999999999927</v>
      </c>
      <c r="CO85" s="15">
        <v>8090.0317969209827</v>
      </c>
      <c r="CP85" s="15">
        <v>56099.22506580341</v>
      </c>
      <c r="CQ85" s="15">
        <v>239679</v>
      </c>
      <c r="CR85" s="15">
        <v>314042.22506580339</v>
      </c>
      <c r="CS85" s="15">
        <v>205085</v>
      </c>
      <c r="CT85" s="15">
        <v>108957.22506580339</v>
      </c>
      <c r="CU85" s="15">
        <v>234286</v>
      </c>
      <c r="CV85" s="15">
        <v>132395.56508306682</v>
      </c>
      <c r="CW85" s="15">
        <v>507688</v>
      </c>
      <c r="CX85" s="15">
        <v>141066</v>
      </c>
      <c r="CY85" s="15">
        <v>11649</v>
      </c>
      <c r="CZ85" s="15">
        <v>17637</v>
      </c>
      <c r="DA85" s="19">
        <v>0</v>
      </c>
      <c r="DB85" s="19">
        <v>0</v>
      </c>
      <c r="DC85" s="19">
        <v>6.494725629326914E-2</v>
      </c>
      <c r="DD85" s="19">
        <v>0.17340348930100447</v>
      </c>
      <c r="DE85" s="19">
        <v>0.28833352455472055</v>
      </c>
      <c r="DF85" s="19">
        <v>0.29747868694544582</v>
      </c>
      <c r="DG85" s="19">
        <v>0.1758370429055599</v>
      </c>
      <c r="DH85" s="15">
        <v>121539.96820307897</v>
      </c>
      <c r="DI85" s="15">
        <v>5521852.3718198733</v>
      </c>
      <c r="DJ85" s="15">
        <v>4448812.3718198733</v>
      </c>
      <c r="DK85" s="15">
        <v>5730274</v>
      </c>
      <c r="DL85" s="18">
        <v>8.3157963439412702E-2</v>
      </c>
      <c r="DM85" s="15">
        <v>3622021.4024536484</v>
      </c>
      <c r="DN85" s="15">
        <v>3118559.8154549222</v>
      </c>
      <c r="DO85" s="15">
        <v>278000.37895060866</v>
      </c>
      <c r="DP85" s="15">
        <v>131045.6991578879</v>
      </c>
      <c r="DQ85" s="15">
        <v>79671.060523857857</v>
      </c>
      <c r="DR85" s="15">
        <v>14744.448366372566</v>
      </c>
      <c r="DS85" s="15">
        <v>3763598.1654536487</v>
      </c>
      <c r="DT85" s="18">
        <f t="shared" si="30"/>
        <v>0.13037988355526128</v>
      </c>
      <c r="DU85" s="18">
        <f t="shared" si="31"/>
        <v>0.22799164835857447</v>
      </c>
      <c r="DV85" s="18">
        <f t="shared" si="32"/>
        <v>3.028610900238362E-2</v>
      </c>
      <c r="DW85" s="18">
        <f t="shared" si="33"/>
        <v>-5.2861844998599014E-2</v>
      </c>
      <c r="DX85" s="18">
        <f t="shared" si="34"/>
        <v>8.2239973041213318E-2</v>
      </c>
      <c r="DY85" s="18">
        <f t="shared" si="35"/>
        <v>0.37772714384678652</v>
      </c>
      <c r="DZ85" s="18">
        <f t="shared" si="36"/>
        <v>-0.14176580738436784</v>
      </c>
      <c r="EA85" s="18">
        <f t="shared" si="37"/>
        <v>6.8535168051801765E-2</v>
      </c>
      <c r="EB85" s="18">
        <f t="shared" si="38"/>
        <v>0.27746772652694585</v>
      </c>
      <c r="EC85" s="18">
        <f t="shared" si="39"/>
        <v>0.70629662627697565</v>
      </c>
      <c r="ED85" s="18">
        <f t="shared" si="40"/>
        <v>5.8286562316898653E-2</v>
      </c>
      <c r="EE85" s="18">
        <f t="shared" si="41"/>
        <v>5.5680063390871476E-2</v>
      </c>
      <c r="EF85" s="18">
        <f t="shared" si="42"/>
        <v>2.1393912478345236E-2</v>
      </c>
      <c r="EG85" s="18">
        <f t="shared" si="43"/>
        <v>6.2823713332819137E-2</v>
      </c>
      <c r="EH85" s="18">
        <f t="shared" si="44"/>
        <v>3.6637180769004324E-2</v>
      </c>
      <c r="EI85" s="18">
        <f t="shared" si="45"/>
        <v>2.3449625507649705E-2</v>
      </c>
      <c r="EJ85" s="18">
        <f t="shared" si="46"/>
        <v>9.1433193436065763E-2</v>
      </c>
      <c r="EK85" s="18">
        <f t="shared" si="47"/>
        <v>-4.3393387471524048E-2</v>
      </c>
      <c r="EL85" s="18">
        <f t="shared" si="48"/>
        <v>-1.9876885468303955E-2</v>
      </c>
      <c r="EM85" s="6">
        <v>1.6018526584778001</v>
      </c>
      <c r="EN85" s="6">
        <v>1.6509244223291568</v>
      </c>
      <c r="EO85" s="6">
        <v>1.7105020078760851</v>
      </c>
      <c r="EP85" s="6">
        <v>1.5753512318566567</v>
      </c>
      <c r="EQ85" s="14">
        <v>185685</v>
      </c>
      <c r="ER85" s="14">
        <v>32901.811000000002</v>
      </c>
      <c r="ES85" s="15">
        <v>260281.99999999997</v>
      </c>
      <c r="ET85" s="15">
        <v>133432.0068359375</v>
      </c>
      <c r="EU85" s="15">
        <v>4.25</v>
      </c>
      <c r="EV85" s="6">
        <v>57600</v>
      </c>
      <c r="EW85" s="6">
        <v>0.124</v>
      </c>
      <c r="EX85" s="16">
        <v>0.11199377730579699</v>
      </c>
      <c r="EY85" s="16">
        <f t="shared" si="23"/>
        <v>1.2006222694203011E-2</v>
      </c>
      <c r="EZ85" s="6">
        <v>2.9000000000000001E-2</v>
      </c>
      <c r="FA85" s="20">
        <v>3700</v>
      </c>
      <c r="FB85" s="20">
        <v>5450</v>
      </c>
      <c r="FC85" s="20">
        <v>6200</v>
      </c>
      <c r="GF85" s="17">
        <v>434</v>
      </c>
      <c r="GG85" s="17">
        <v>652</v>
      </c>
      <c r="GI85" s="21">
        <v>96948.565000000002</v>
      </c>
      <c r="GJ85" s="6">
        <v>0.27725065757659095</v>
      </c>
      <c r="GK85" s="21">
        <v>327476</v>
      </c>
      <c r="GL85" s="21">
        <v>327476.14384583349</v>
      </c>
    </row>
    <row r="86" spans="1:194" x14ac:dyDescent="0.2">
      <c r="A86" s="12">
        <v>1994</v>
      </c>
      <c r="B86" s="13">
        <v>0.92965762884302838</v>
      </c>
      <c r="C86" s="15">
        <f t="shared" si="26"/>
        <v>21541283.871950276</v>
      </c>
      <c r="D86" s="15">
        <v>2218239.2909335936</v>
      </c>
      <c r="E86" s="15">
        <v>912901.6945157455</v>
      </c>
      <c r="F86" s="15">
        <v>3157590.1315665618</v>
      </c>
      <c r="G86" s="15">
        <v>588027.90925271204</v>
      </c>
      <c r="H86" s="15">
        <v>199058.61818181924</v>
      </c>
      <c r="I86" s="15">
        <v>1507640.5</v>
      </c>
      <c r="J86" s="15">
        <v>945237.41335117957</v>
      </c>
      <c r="K86" s="15">
        <v>562403.08664882067</v>
      </c>
      <c r="L86" s="15">
        <v>558718.72749984451</v>
      </c>
      <c r="M86" s="15">
        <v>1786861.5000000005</v>
      </c>
      <c r="N86" s="15">
        <v>-3082559</v>
      </c>
      <c r="O86" s="15">
        <v>-414211.5</v>
      </c>
      <c r="P86" s="15">
        <v>8057875</v>
      </c>
      <c r="Q86" s="15">
        <v>950400</v>
      </c>
      <c r="R86" s="15">
        <v>5258266</v>
      </c>
      <c r="S86" s="15">
        <v>0.35148253173681132</v>
      </c>
      <c r="T86" s="15">
        <v>-1206016.5</v>
      </c>
      <c r="U86" s="15">
        <v>634279.99999999988</v>
      </c>
      <c r="V86" s="15">
        <v>16057.335577505321</v>
      </c>
      <c r="W86" s="15">
        <v>4318.2797743479023</v>
      </c>
      <c r="X86" s="15">
        <v>4095.6299234701455</v>
      </c>
      <c r="Y86" s="15">
        <v>1192.923849076062</v>
      </c>
      <c r="Z86" s="15">
        <v>1192.923849076062</v>
      </c>
      <c r="AA86" s="15">
        <v>6296682</v>
      </c>
      <c r="AB86" s="15">
        <v>172671</v>
      </c>
      <c r="AC86" s="15">
        <v>117648.46562855772</v>
      </c>
      <c r="AD86" s="15">
        <v>88692.650340735097</v>
      </c>
      <c r="AE86" s="15">
        <v>-8045.3820883086119</v>
      </c>
      <c r="AF86" s="15">
        <v>103803</v>
      </c>
      <c r="AG86" s="15">
        <v>95566</v>
      </c>
      <c r="AH86" s="15">
        <v>1707692.7338809844</v>
      </c>
      <c r="AI86" s="15">
        <v>474126.99999999994</v>
      </c>
      <c r="AJ86" s="15">
        <v>347211.82468595059</v>
      </c>
      <c r="AK86" s="15">
        <v>126915.17531404943</v>
      </c>
      <c r="AL86" s="15">
        <f t="shared" si="27"/>
        <v>407988.03845858882</v>
      </c>
      <c r="AM86" s="15">
        <v>303985.40559012844</v>
      </c>
      <c r="AN86" s="15">
        <v>104002.63286846036</v>
      </c>
      <c r="AO86" s="15">
        <v>389813.54631653824</v>
      </c>
      <c r="AP86" s="15">
        <v>139928.16599445246</v>
      </c>
      <c r="AQ86" s="15">
        <v>53793.627153904577</v>
      </c>
      <c r="AR86" s="15">
        <f t="shared" si="24"/>
        <v>86134.538840547873</v>
      </c>
      <c r="AS86" s="15">
        <v>584848.7148589784</v>
      </c>
      <c r="AT86" s="15">
        <v>299051.77414120152</v>
      </c>
      <c r="AU86" s="15">
        <f t="shared" si="28"/>
        <v>285796.94071777689</v>
      </c>
      <c r="AV86" s="15">
        <v>-249797.99999999997</v>
      </c>
      <c r="AW86" s="15">
        <v>-119862</v>
      </c>
      <c r="AX86" s="15">
        <v>4588989.2661190154</v>
      </c>
      <c r="AY86" s="15">
        <v>4006192</v>
      </c>
      <c r="AZ86" s="15">
        <v>337432.53437144216</v>
      </c>
      <c r="BA86" s="15">
        <v>48769.016581889307</v>
      </c>
      <c r="BB86" s="15">
        <f t="shared" si="25"/>
        <v>288663.51778955286</v>
      </c>
      <c r="BC86" s="15">
        <v>269842.34965926479</v>
      </c>
      <c r="BD86" s="15">
        <v>-24477.617911691388</v>
      </c>
      <c r="BE86" s="15">
        <f t="shared" si="29"/>
        <v>358534.99999999988</v>
      </c>
      <c r="BF86" s="15">
        <v>3236590</v>
      </c>
      <c r="BG86" s="15">
        <v>769601.99999999988</v>
      </c>
      <c r="BH86" s="15">
        <v>274866.31740008353</v>
      </c>
      <c r="BI86" s="15">
        <v>48140.68259991645</v>
      </c>
      <c r="BJ86" s="15">
        <v>90262</v>
      </c>
      <c r="BK86" s="15">
        <v>31939</v>
      </c>
      <c r="BL86" s="15">
        <v>16462.009776139552</v>
      </c>
      <c r="BM86" s="15">
        <v>2883.1920734628911</v>
      </c>
      <c r="BN86" s="15">
        <v>5469.7981503975543</v>
      </c>
      <c r="BO86" s="15">
        <v>5764178.1623833925</v>
      </c>
      <c r="BP86" s="15">
        <v>698575.38625312597</v>
      </c>
      <c r="BQ86" s="15">
        <v>463566.61803014745</v>
      </c>
      <c r="BR86" s="15">
        <v>565767.16666666663</v>
      </c>
      <c r="BS86" s="15">
        <v>63870.999999999978</v>
      </c>
      <c r="BT86" s="15">
        <v>327389</v>
      </c>
      <c r="BU86" s="15">
        <v>23942</v>
      </c>
      <c r="BV86" s="15">
        <v>26269.000000000004</v>
      </c>
      <c r="BW86" s="15">
        <v>22842</v>
      </c>
      <c r="BX86" s="15">
        <v>12834.999999999991</v>
      </c>
      <c r="BY86" s="15">
        <v>19703</v>
      </c>
      <c r="BZ86" s="15">
        <v>115394</v>
      </c>
      <c r="CA86" s="15">
        <v>23163</v>
      </c>
      <c r="CB86" s="15">
        <v>16300</v>
      </c>
      <c r="CC86" s="15">
        <v>164423</v>
      </c>
      <c r="CD86" s="15">
        <v>139429</v>
      </c>
      <c r="CE86" s="15">
        <v>31.300000000000004</v>
      </c>
      <c r="CF86" s="15">
        <v>32266</v>
      </c>
      <c r="CG86" s="15">
        <v>336118</v>
      </c>
      <c r="CH86" s="15">
        <v>1108101</v>
      </c>
      <c r="CI86" s="15">
        <v>342261</v>
      </c>
      <c r="CJ86" s="15">
        <v>36972.00000000008</v>
      </c>
      <c r="CK86" s="15">
        <v>219010.99999999994</v>
      </c>
      <c r="CL86" s="15">
        <v>1952056</v>
      </c>
      <c r="CM86" s="15">
        <v>1579316.0000000002</v>
      </c>
      <c r="CN86" s="15">
        <v>-11102.000000000149</v>
      </c>
      <c r="CO86" s="15">
        <v>22960.20184960245</v>
      </c>
      <c r="CP86" s="15">
        <v>45977.017736856964</v>
      </c>
      <c r="CQ86" s="15">
        <v>254139</v>
      </c>
      <c r="CR86" s="15">
        <v>324284.18440352363</v>
      </c>
      <c r="CS86" s="15">
        <v>210734</v>
      </c>
      <c r="CT86" s="15">
        <v>113550.18440352364</v>
      </c>
      <c r="CU86" s="15">
        <v>245971</v>
      </c>
      <c r="CV86" s="15">
        <v>150586.29227899137</v>
      </c>
      <c r="CW86" s="15">
        <v>545082</v>
      </c>
      <c r="CX86" s="15">
        <v>147991</v>
      </c>
      <c r="CY86" s="15">
        <v>13985</v>
      </c>
      <c r="CZ86" s="15">
        <v>20228</v>
      </c>
      <c r="DA86" s="19">
        <v>0</v>
      </c>
      <c r="DB86" s="19">
        <v>0</v>
      </c>
      <c r="DC86" s="19">
        <v>8.7786645089966697E-2</v>
      </c>
      <c r="DD86" s="19">
        <v>0.16255833745110493</v>
      </c>
      <c r="DE86" s="19">
        <v>0.28846488922060226</v>
      </c>
      <c r="DF86" s="19">
        <v>0.2857018240972789</v>
      </c>
      <c r="DG86" s="19">
        <v>0.1754883041410471</v>
      </c>
      <c r="DH86" s="15">
        <v>133888.79815039755</v>
      </c>
      <c r="DI86" s="15">
        <v>5798252.3642329965</v>
      </c>
      <c r="DJ86" s="15">
        <v>4690151.3642329955</v>
      </c>
      <c r="DK86" s="15">
        <v>6114643</v>
      </c>
      <c r="DL86" s="18">
        <v>7.5558855102602851E-2</v>
      </c>
      <c r="DM86" s="15">
        <v>3805320.5921740835</v>
      </c>
      <c r="DN86" s="15">
        <v>3270261.2644128287</v>
      </c>
      <c r="DO86" s="15">
        <v>307970.76226634235</v>
      </c>
      <c r="DP86" s="15">
        <v>126076.61909681073</v>
      </c>
      <c r="DQ86" s="15">
        <v>82349.659423219418</v>
      </c>
      <c r="DR86" s="15">
        <v>18662.286974883336</v>
      </c>
      <c r="DS86" s="15">
        <v>3944865.3101740838</v>
      </c>
      <c r="DT86" s="18">
        <f t="shared" si="30"/>
        <v>0.12891330131206435</v>
      </c>
      <c r="DU86" s="18">
        <f t="shared" si="31"/>
        <v>0.22550087461788088</v>
      </c>
      <c r="DV86" s="18">
        <f t="shared" si="32"/>
        <v>2.9444855922720555E-2</v>
      </c>
      <c r="DW86" s="18">
        <f t="shared" si="33"/>
        <v>-5.5986286944131491E-2</v>
      </c>
      <c r="DX86" s="18">
        <f t="shared" si="34"/>
        <v>8.2950557200851927E-2</v>
      </c>
      <c r="DY86" s="18">
        <f t="shared" si="35"/>
        <v>0.37406660846675277</v>
      </c>
      <c r="DZ86" s="18">
        <f t="shared" si="36"/>
        <v>-0.14310005932440811</v>
      </c>
      <c r="EA86" s="18">
        <f t="shared" si="37"/>
        <v>6.9988423575957609E-2</v>
      </c>
      <c r="EB86" s="18">
        <f t="shared" si="38"/>
        <v>0.28822172517231154</v>
      </c>
      <c r="EC86" s="18">
        <f t="shared" si="39"/>
        <v>0.69588228897350857</v>
      </c>
      <c r="ED86" s="18">
        <f t="shared" si="40"/>
        <v>5.8612598795197861E-2</v>
      </c>
      <c r="EE86" s="18">
        <f t="shared" si="41"/>
        <v>5.6783662543496094E-2</v>
      </c>
      <c r="EF86" s="18">
        <f t="shared" si="42"/>
        <v>2.0755941976342597E-2</v>
      </c>
      <c r="EG86" s="18">
        <f t="shared" si="43"/>
        <v>6.672311669848735E-2</v>
      </c>
      <c r="EH86" s="18">
        <f t="shared" si="44"/>
        <v>3.3979832725563597E-2</v>
      </c>
      <c r="EI86" s="18">
        <f t="shared" si="45"/>
        <v>2.2884110486000975E-2</v>
      </c>
      <c r="EJ86" s="18">
        <f t="shared" si="46"/>
        <v>9.5647238090429548E-2</v>
      </c>
      <c r="EK86" s="18">
        <f t="shared" si="47"/>
        <v>-4.0852425889786201E-2</v>
      </c>
      <c r="EL86" s="18">
        <f t="shared" si="48"/>
        <v>-1.9602452669763386E-2</v>
      </c>
      <c r="EM86" s="6">
        <v>1.5684228483693952</v>
      </c>
      <c r="EN86" s="6">
        <v>1.6155203078986502</v>
      </c>
      <c r="EO86" s="6">
        <v>1.674753215344372</v>
      </c>
      <c r="EP86" s="6">
        <v>1.5431453278816976</v>
      </c>
      <c r="EQ86" s="14">
        <v>187757</v>
      </c>
      <c r="ER86" s="14">
        <v>33330.803</v>
      </c>
      <c r="ES86" s="15">
        <v>263455</v>
      </c>
      <c r="ET86" s="15">
        <v>135283.99658203125</v>
      </c>
      <c r="EU86" s="15">
        <v>4.25</v>
      </c>
      <c r="EV86" s="6">
        <v>60600</v>
      </c>
      <c r="EW86" s="6">
        <v>0.124</v>
      </c>
      <c r="EX86" s="16">
        <v>0.1055191477510096</v>
      </c>
      <c r="EY86" s="16">
        <f t="shared" si="23"/>
        <v>1.8480852248990404E-2</v>
      </c>
      <c r="EZ86" s="6">
        <v>2.9000000000000001E-2</v>
      </c>
      <c r="FA86" s="20">
        <v>3800</v>
      </c>
      <c r="FB86" s="20">
        <v>5600</v>
      </c>
      <c r="FC86" s="20">
        <v>6350</v>
      </c>
      <c r="GF86" s="17">
        <v>446</v>
      </c>
      <c r="GG86" s="17">
        <v>669</v>
      </c>
      <c r="GI86" s="21">
        <v>97979.510999999999</v>
      </c>
      <c r="GJ86" s="6">
        <v>0.26706066952196233</v>
      </c>
      <c r="GK86" s="21">
        <v>348527</v>
      </c>
      <c r="GL86" s="21">
        <v>348527.48342111707</v>
      </c>
    </row>
    <row r="87" spans="1:194" x14ac:dyDescent="0.2">
      <c r="A87" s="12">
        <v>1995</v>
      </c>
      <c r="B87" s="13">
        <v>0.93806686081112178</v>
      </c>
      <c r="C87" s="15">
        <f t="shared" si="26"/>
        <v>23025336.987445857</v>
      </c>
      <c r="D87" s="15">
        <v>2570527.4289410762</v>
      </c>
      <c r="E87" s="15">
        <v>890940.30081531801</v>
      </c>
      <c r="F87" s="15">
        <v>3422316.2809036532</v>
      </c>
      <c r="G87" s="15">
        <v>606984.34117599158</v>
      </c>
      <c r="H87" s="15">
        <v>165504.04545454661</v>
      </c>
      <c r="I87" s="15">
        <v>1615564.5</v>
      </c>
      <c r="J87" s="15">
        <v>983731.20433853788</v>
      </c>
      <c r="K87" s="15">
        <v>631833.29566146247</v>
      </c>
      <c r="L87" s="15">
        <v>605892.59015527111</v>
      </c>
      <c r="M87" s="15">
        <v>1881218.9999999998</v>
      </c>
      <c r="N87" s="15">
        <v>-3242932.5</v>
      </c>
      <c r="O87" s="15">
        <v>-427805</v>
      </c>
      <c r="P87" s="15">
        <v>8344732.5</v>
      </c>
      <c r="Q87" s="15">
        <v>1085485</v>
      </c>
      <c r="R87" s="15">
        <v>5852190.5000000009</v>
      </c>
      <c r="S87" s="15">
        <v>0.37785955583137176</v>
      </c>
      <c r="T87" s="15">
        <v>-1368508</v>
      </c>
      <c r="U87" s="15">
        <v>595421</v>
      </c>
      <c r="V87" s="15">
        <v>20461.925802740381</v>
      </c>
      <c r="W87" s="15">
        <v>4810.583015432645</v>
      </c>
      <c r="X87" s="15">
        <v>4390.7922161366241</v>
      </c>
      <c r="Y87" s="15">
        <v>1383.2967218676779</v>
      </c>
      <c r="Z87" s="15">
        <v>1383.2967218676779</v>
      </c>
      <c r="AA87" s="15">
        <v>6651073</v>
      </c>
      <c r="AB87" s="15">
        <v>194449</v>
      </c>
      <c r="AC87" s="15">
        <v>124507.68390018315</v>
      </c>
      <c r="AD87" s="15">
        <v>95114.420849695685</v>
      </c>
      <c r="AE87" s="15">
        <v>-8904.8904306773093</v>
      </c>
      <c r="AF87" s="15">
        <v>104154.99999999999</v>
      </c>
      <c r="AG87" s="15">
        <v>98424.000000000015</v>
      </c>
      <c r="AH87" s="15">
        <v>1852100.2143192019</v>
      </c>
      <c r="AI87" s="15">
        <v>509403.99999999994</v>
      </c>
      <c r="AJ87" s="15">
        <v>372851.96574945288</v>
      </c>
      <c r="AK87" s="15">
        <v>136552.03425054718</v>
      </c>
      <c r="AL87" s="15">
        <f t="shared" si="27"/>
        <v>444937.12586395774</v>
      </c>
      <c r="AM87" s="15">
        <v>332843.90481831814</v>
      </c>
      <c r="AN87" s="15">
        <v>112093.22104563958</v>
      </c>
      <c r="AO87" s="15">
        <v>418283.50995527772</v>
      </c>
      <c r="AP87" s="15">
        <v>145956.57586426899</v>
      </c>
      <c r="AQ87" s="15">
        <v>58859.711095493556</v>
      </c>
      <c r="AR87" s="15">
        <f t="shared" si="24"/>
        <v>87096.864768775442</v>
      </c>
      <c r="AS87" s="15">
        <v>657226.47221667913</v>
      </c>
      <c r="AT87" s="15">
        <v>339439.79633428244</v>
      </c>
      <c r="AU87" s="15">
        <f t="shared" si="28"/>
        <v>317786.6758823967</v>
      </c>
      <c r="AV87" s="15">
        <v>-269496.99999999994</v>
      </c>
      <c r="AW87" s="15">
        <v>-140420.00000000003</v>
      </c>
      <c r="AX87" s="15">
        <v>4798972.7856807988</v>
      </c>
      <c r="AY87" s="15">
        <v>4198088</v>
      </c>
      <c r="AZ87" s="15">
        <v>350074.31609981682</v>
      </c>
      <c r="BA87" s="15">
        <v>53928.83248599869</v>
      </c>
      <c r="BB87" s="15">
        <f t="shared" si="25"/>
        <v>296145.48361381813</v>
      </c>
      <c r="BC87" s="15">
        <v>276717.57915030431</v>
      </c>
      <c r="BD87" s="15">
        <v>-25907.109569322682</v>
      </c>
      <c r="BE87" s="15">
        <f t="shared" si="29"/>
        <v>371832</v>
      </c>
      <c r="BF87" s="15">
        <v>3418022</v>
      </c>
      <c r="BG87" s="15">
        <v>780065.99999999977</v>
      </c>
      <c r="BH87" s="15">
        <v>287719.02864399838</v>
      </c>
      <c r="BI87" s="15">
        <v>51378.971356001595</v>
      </c>
      <c r="BJ87" s="15">
        <v>96041</v>
      </c>
      <c r="BK87" s="15">
        <v>31757</v>
      </c>
      <c r="BL87" s="15">
        <v>17625.510934783422</v>
      </c>
      <c r="BM87" s="15">
        <v>3147.447792108414</v>
      </c>
      <c r="BN87" s="15">
        <v>5956.0412731081615</v>
      </c>
      <c r="BO87" s="15">
        <v>6060250.9140762994</v>
      </c>
      <c r="BP87" s="15">
        <v>731149.97446813574</v>
      </c>
      <c r="BQ87" s="15">
        <v>525960.6114555652</v>
      </c>
      <c r="BR87" s="15">
        <v>601532.5</v>
      </c>
      <c r="BS87" s="15">
        <v>64756.000000000087</v>
      </c>
      <c r="BT87" s="15">
        <v>343123.99999999994</v>
      </c>
      <c r="BU87" s="15">
        <v>21734</v>
      </c>
      <c r="BV87" s="15">
        <v>27726.000000000004</v>
      </c>
      <c r="BW87" s="15">
        <v>22447</v>
      </c>
      <c r="BX87" s="15">
        <v>12471.000000000015</v>
      </c>
      <c r="BY87" s="15">
        <v>20543</v>
      </c>
      <c r="BZ87" s="15">
        <v>121917.00000000003</v>
      </c>
      <c r="CA87" s="15">
        <v>22637</v>
      </c>
      <c r="CB87" s="15">
        <v>16733</v>
      </c>
      <c r="CC87" s="15">
        <v>181220</v>
      </c>
      <c r="CD87" s="15">
        <v>149570</v>
      </c>
      <c r="CE87" s="15">
        <v>33.4</v>
      </c>
      <c r="CF87" s="15">
        <v>33423</v>
      </c>
      <c r="CG87" s="15">
        <v>364212.99999999994</v>
      </c>
      <c r="CH87" s="15">
        <v>1141743</v>
      </c>
      <c r="CI87" s="15">
        <v>362405</v>
      </c>
      <c r="CJ87" s="15">
        <v>42728.999999999971</v>
      </c>
      <c r="CK87" s="15">
        <v>241493</v>
      </c>
      <c r="CL87" s="15">
        <v>2070105</v>
      </c>
      <c r="CM87" s="15">
        <v>1648416</v>
      </c>
      <c r="CN87" s="15">
        <v>22031.000000000287</v>
      </c>
      <c r="CO87" s="15">
        <v>26769.958726891873</v>
      </c>
      <c r="CP87" s="15">
        <v>38091.515741243828</v>
      </c>
      <c r="CQ87" s="15">
        <v>264120</v>
      </c>
      <c r="CR87" s="15">
        <v>339522.0157412439</v>
      </c>
      <c r="CS87" s="15">
        <v>215761</v>
      </c>
      <c r="CT87" s="15">
        <v>123761.01574124391</v>
      </c>
      <c r="CU87" s="15">
        <v>242831</v>
      </c>
      <c r="CV87" s="15">
        <v>146615.11994022044</v>
      </c>
      <c r="CW87" s="15">
        <v>590297</v>
      </c>
      <c r="CX87" s="15">
        <v>158109</v>
      </c>
      <c r="CY87" s="15">
        <v>19903</v>
      </c>
      <c r="CZ87" s="15">
        <v>20039</v>
      </c>
      <c r="DA87" s="19">
        <v>0</v>
      </c>
      <c r="DB87" s="19">
        <v>0</v>
      </c>
      <c r="DC87" s="19">
        <v>0.11062603388666425</v>
      </c>
      <c r="DD87" s="19">
        <v>0.1517131856012055</v>
      </c>
      <c r="DE87" s="19">
        <v>0.28859625388648386</v>
      </c>
      <c r="DF87" s="19">
        <v>0.27392496124911192</v>
      </c>
      <c r="DG87" s="19">
        <v>0.17513956537653433</v>
      </c>
      <c r="DH87" s="15">
        <v>141172.04127310822</v>
      </c>
      <c r="DI87" s="15">
        <v>6065001.8728031917</v>
      </c>
      <c r="DJ87" s="15">
        <v>4923258.8728031917</v>
      </c>
      <c r="DK87" s="15">
        <v>6452309</v>
      </c>
      <c r="DL87" s="18">
        <v>6.8160705235799271E-2</v>
      </c>
      <c r="DM87" s="15">
        <v>4050827.5599636263</v>
      </c>
      <c r="DN87" s="15">
        <v>3463926.4096953752</v>
      </c>
      <c r="DO87" s="15">
        <v>317765.63061713311</v>
      </c>
      <c r="DP87" s="15">
        <v>154716.79271929982</v>
      </c>
      <c r="DQ87" s="15">
        <v>94552.760719364844</v>
      </c>
      <c r="DR87" s="15">
        <v>19865.966212453211</v>
      </c>
      <c r="DS87" s="15">
        <v>4217585.6449636267</v>
      </c>
      <c r="DT87" s="18">
        <f t="shared" si="30"/>
        <v>0.13795324779951026</v>
      </c>
      <c r="DU87" s="18">
        <f t="shared" si="31"/>
        <v>0.22087602761785499</v>
      </c>
      <c r="DV87" s="18">
        <f t="shared" si="32"/>
        <v>2.5859382658531441E-2</v>
      </c>
      <c r="DW87" s="18">
        <f t="shared" si="33"/>
        <v>-5.9434873884632131E-2</v>
      </c>
      <c r="DX87" s="18">
        <f t="shared" si="34"/>
        <v>8.1702126706145489E-2</v>
      </c>
      <c r="DY87" s="18">
        <f t="shared" si="35"/>
        <v>0.36241521696511164</v>
      </c>
      <c r="DZ87" s="18">
        <f t="shared" si="36"/>
        <v>-0.14084191261861442</v>
      </c>
      <c r="EA87" s="18">
        <f t="shared" si="37"/>
        <v>7.0164640842427489E-2</v>
      </c>
      <c r="EB87" s="18">
        <f t="shared" si="38"/>
        <v>0.30130614391366523</v>
      </c>
      <c r="EC87" s="18">
        <f t="shared" si="39"/>
        <v>0.69021903467751566</v>
      </c>
      <c r="ED87" s="18">
        <f t="shared" si="40"/>
        <v>5.7556667826831415E-2</v>
      </c>
      <c r="EE87" s="18">
        <f t="shared" si="41"/>
        <v>5.7785819890128154E-2</v>
      </c>
      <c r="EF87" s="18">
        <f t="shared" si="42"/>
        <v>2.1163281896534585E-2</v>
      </c>
      <c r="EG87" s="18">
        <f t="shared" si="43"/>
        <v>6.8957814305538948E-2</v>
      </c>
      <c r="EH87" s="18">
        <f t="shared" si="44"/>
        <v>3.4021853255211072E-2</v>
      </c>
      <c r="EI87" s="18">
        <f t="shared" si="45"/>
        <v>2.2620828584661551E-2</v>
      </c>
      <c r="EJ87" s="18">
        <f t="shared" si="46"/>
        <v>0.10185911310457685</v>
      </c>
      <c r="EK87" s="18">
        <f t="shared" si="47"/>
        <v>-4.1767528492513292E-2</v>
      </c>
      <c r="EL87" s="18">
        <f t="shared" si="48"/>
        <v>-2.1762751907882905E-2</v>
      </c>
      <c r="EM87" s="6">
        <v>1.5361673094863475</v>
      </c>
      <c r="EN87" s="6">
        <v>1.5825514473815747</v>
      </c>
      <c r="EO87" s="6">
        <v>1.6353734813544643</v>
      </c>
      <c r="EP87" s="6">
        <v>1.5113225711933695</v>
      </c>
      <c r="EQ87" s="14">
        <v>189911</v>
      </c>
      <c r="ER87" s="14">
        <v>33769.303999999996</v>
      </c>
      <c r="ES87" s="15">
        <v>266588</v>
      </c>
      <c r="ET87" s="15">
        <v>137041.00036621094</v>
      </c>
      <c r="EU87" s="15">
        <v>4.25</v>
      </c>
      <c r="EV87" s="6">
        <v>61200</v>
      </c>
      <c r="EW87" s="6">
        <v>0.124</v>
      </c>
      <c r="EX87" s="16">
        <v>0.10521194330799886</v>
      </c>
      <c r="EY87" s="16">
        <f t="shared" si="23"/>
        <v>1.8788056692001134E-2</v>
      </c>
      <c r="EZ87" s="6">
        <v>2.9000000000000001E-2</v>
      </c>
      <c r="FA87" s="20">
        <v>3900</v>
      </c>
      <c r="FB87" s="20">
        <v>5750</v>
      </c>
      <c r="FC87" s="20">
        <v>6550</v>
      </c>
      <c r="GF87" s="17">
        <v>458</v>
      </c>
      <c r="GG87" s="17">
        <v>687</v>
      </c>
      <c r="GI87" s="21">
        <v>99010.456999999995</v>
      </c>
      <c r="GJ87" s="6">
        <v>0.25102023724954153</v>
      </c>
      <c r="GK87" s="21">
        <v>394373</v>
      </c>
      <c r="GL87" s="21">
        <v>394372.63814681279</v>
      </c>
    </row>
    <row r="88" spans="1:194" x14ac:dyDescent="0.2">
      <c r="A88" s="12">
        <v>1996</v>
      </c>
      <c r="B88" s="13">
        <v>0.94300302595798646</v>
      </c>
      <c r="C88" s="15">
        <f t="shared" si="26"/>
        <v>25151605.57913471</v>
      </c>
      <c r="D88" s="15">
        <v>3226307.0093136015</v>
      </c>
      <c r="E88" s="15">
        <v>866742.36932175083</v>
      </c>
      <c r="F88" s="15">
        <v>3681749.2223109193</v>
      </c>
      <c r="G88" s="15">
        <v>678151.82344932307</v>
      </c>
      <c r="H88" s="15">
        <v>142303.53636363675</v>
      </c>
      <c r="I88" s="15">
        <v>1702037.5000000002</v>
      </c>
      <c r="J88" s="15">
        <v>1015745.1831754071</v>
      </c>
      <c r="K88" s="15">
        <v>686292.31682459312</v>
      </c>
      <c r="L88" s="15">
        <v>680018.11837547889</v>
      </c>
      <c r="M88" s="15">
        <v>1950002</v>
      </c>
      <c r="N88" s="15">
        <v>-3429028.5000000005</v>
      </c>
      <c r="O88" s="15">
        <v>-451480.5</v>
      </c>
      <c r="P88" s="15">
        <v>8688982.5</v>
      </c>
      <c r="Q88" s="15">
        <v>1275189.5</v>
      </c>
      <c r="R88" s="15">
        <v>6671280.5</v>
      </c>
      <c r="S88" s="15">
        <v>0.41846353929247193</v>
      </c>
      <c r="T88" s="15">
        <v>-1521576.5000000002</v>
      </c>
      <c r="U88" s="15">
        <v>539446.5</v>
      </c>
      <c r="V88" s="15">
        <v>30811.397776489164</v>
      </c>
      <c r="W88" s="15">
        <v>5939.7321758398166</v>
      </c>
      <c r="X88" s="15">
        <v>5213.1866352562402</v>
      </c>
      <c r="Y88" s="15">
        <v>1989.2324861706081</v>
      </c>
      <c r="Z88" s="15">
        <v>1989.2324861706081</v>
      </c>
      <c r="AA88" s="15">
        <v>7072254</v>
      </c>
      <c r="AB88" s="15">
        <v>211386</v>
      </c>
      <c r="AC88" s="15">
        <v>145407.71104158336</v>
      </c>
      <c r="AD88" s="15">
        <v>100694.83837770048</v>
      </c>
      <c r="AE88" s="15">
        <v>-9187.6670250698498</v>
      </c>
      <c r="AF88" s="15">
        <v>107645</v>
      </c>
      <c r="AG88" s="15">
        <v>104706</v>
      </c>
      <c r="AH88" s="15">
        <v>2001148.8823942135</v>
      </c>
      <c r="AI88" s="15">
        <v>533615</v>
      </c>
      <c r="AJ88" s="15">
        <v>394921.70064793294</v>
      </c>
      <c r="AK88" s="15">
        <v>138693.29935206706</v>
      </c>
      <c r="AL88" s="15">
        <f t="shared" si="27"/>
        <v>502205.58633293805</v>
      </c>
      <c r="AM88" s="15">
        <v>368242.51922300196</v>
      </c>
      <c r="AN88" s="15">
        <v>133963.06710993609</v>
      </c>
      <c r="AO88" s="15">
        <v>427136.88927057595</v>
      </c>
      <c r="AP88" s="15">
        <v>165356.23463042168</v>
      </c>
      <c r="AQ88" s="15">
        <v>71553.40098302273</v>
      </c>
      <c r="AR88" s="15">
        <f t="shared" si="24"/>
        <v>93802.833647398948</v>
      </c>
      <c r="AS88" s="15">
        <v>713621.00080764748</v>
      </c>
      <c r="AT88" s="15">
        <v>379542.23737729603</v>
      </c>
      <c r="AU88" s="15">
        <f t="shared" si="28"/>
        <v>334078.76343035145</v>
      </c>
      <c r="AV88" s="15">
        <v>-275277</v>
      </c>
      <c r="AW88" s="15">
        <v>-157016</v>
      </c>
      <c r="AX88" s="15">
        <v>5071105.1176057858</v>
      </c>
      <c r="AY88" s="15">
        <v>4416942</v>
      </c>
      <c r="AZ88" s="15">
        <v>394747.28895841661</v>
      </c>
      <c r="BA88" s="15">
        <v>67155.972059690175</v>
      </c>
      <c r="BB88" s="15">
        <f t="shared" si="25"/>
        <v>327591.31689872645</v>
      </c>
      <c r="BC88" s="15">
        <v>285462.16162229958</v>
      </c>
      <c r="BD88" s="15">
        <v>-26046.332974930152</v>
      </c>
      <c r="BE88" s="15">
        <f t="shared" si="29"/>
        <v>386157.00000000006</v>
      </c>
      <c r="BF88" s="15">
        <v>3616469</v>
      </c>
      <c r="BG88" s="15">
        <v>800473</v>
      </c>
      <c r="BH88" s="15">
        <v>303121.26214104728</v>
      </c>
      <c r="BI88" s="15">
        <v>54038.7378589527</v>
      </c>
      <c r="BJ88" s="15">
        <v>101719</v>
      </c>
      <c r="BK88" s="15">
        <v>31202</v>
      </c>
      <c r="BL88" s="15">
        <v>18194.834716631307</v>
      </c>
      <c r="BM88" s="15">
        <v>3243.6718450370522</v>
      </c>
      <c r="BN88" s="15">
        <v>6193.4934383316422</v>
      </c>
      <c r="BO88" s="15">
        <v>6430572.2642883826</v>
      </c>
      <c r="BP88" s="15">
        <v>772226.63064063247</v>
      </c>
      <c r="BQ88" s="15">
        <v>581207.77173765062</v>
      </c>
      <c r="BR88" s="15">
        <v>643244.66666666674</v>
      </c>
      <c r="BS88" s="15">
        <v>68508.000000000044</v>
      </c>
      <c r="BT88" s="15">
        <v>357765</v>
      </c>
      <c r="BU88" s="15">
        <v>22274</v>
      </c>
      <c r="BV88" s="15">
        <v>28903</v>
      </c>
      <c r="BW88" s="15">
        <v>21953</v>
      </c>
      <c r="BX88" s="15">
        <v>13413.999999999985</v>
      </c>
      <c r="BY88" s="15">
        <v>21425</v>
      </c>
      <c r="BZ88" s="15">
        <v>125612.99999999997</v>
      </c>
      <c r="CA88" s="15">
        <v>20325</v>
      </c>
      <c r="CB88" s="15">
        <v>16682</v>
      </c>
      <c r="CC88" s="15">
        <v>194868</v>
      </c>
      <c r="CD88" s="15">
        <v>158188</v>
      </c>
      <c r="CE88" s="15">
        <v>33.619999999999997</v>
      </c>
      <c r="CF88" s="15">
        <v>33775.999999999993</v>
      </c>
      <c r="CG88" s="15">
        <v>386832</v>
      </c>
      <c r="CH88" s="15">
        <v>1172889</v>
      </c>
      <c r="CI88" s="15">
        <v>378472</v>
      </c>
      <c r="CJ88" s="15">
        <v>45451.999999999993</v>
      </c>
      <c r="CK88" s="15">
        <v>247108.00000000003</v>
      </c>
      <c r="CL88" s="15">
        <v>2225165.9999999995</v>
      </c>
      <c r="CM88" s="15">
        <v>1706759</v>
      </c>
      <c r="CN88" s="15">
        <v>103144</v>
      </c>
      <c r="CO88" s="15">
        <v>29761.506561668368</v>
      </c>
      <c r="CP88" s="15">
        <v>30712.457412297397</v>
      </c>
      <c r="CQ88" s="15">
        <v>274805</v>
      </c>
      <c r="CR88" s="15">
        <v>362426.12407896412</v>
      </c>
      <c r="CS88" s="15">
        <v>225350.00000000003</v>
      </c>
      <c r="CT88" s="15">
        <v>137076.12407896409</v>
      </c>
      <c r="CU88" s="15">
        <v>245447</v>
      </c>
      <c r="CV88" s="15">
        <v>153491.75330362556</v>
      </c>
      <c r="CW88" s="15">
        <v>668410</v>
      </c>
      <c r="CX88" s="15">
        <v>168674</v>
      </c>
      <c r="CY88" s="15">
        <v>24336</v>
      </c>
      <c r="CZ88" s="15">
        <v>23110</v>
      </c>
      <c r="DA88" s="19">
        <v>0</v>
      </c>
      <c r="DB88" s="19">
        <v>0</v>
      </c>
      <c r="DC88" s="19">
        <v>0.13346542268336181</v>
      </c>
      <c r="DD88" s="19">
        <v>0.14086803375130608</v>
      </c>
      <c r="DE88" s="19">
        <v>0.28872761855236551</v>
      </c>
      <c r="DF88" s="19">
        <v>0.26214809840094511</v>
      </c>
      <c r="DG88" s="19">
        <v>0.17479082661202153</v>
      </c>
      <c r="DH88" s="15">
        <v>145277.49343833164</v>
      </c>
      <c r="DI88" s="15">
        <v>6357199.7708500521</v>
      </c>
      <c r="DJ88" s="15">
        <v>5184310.7708500521</v>
      </c>
      <c r="DK88" s="15">
        <v>6870598</v>
      </c>
      <c r="DL88" s="18">
        <v>7.1703490233749598E-2</v>
      </c>
      <c r="DM88" s="15">
        <v>4309234.881231687</v>
      </c>
      <c r="DN88" s="15">
        <v>3663507.5285842591</v>
      </c>
      <c r="DO88" s="15">
        <v>351115.16791884939</v>
      </c>
      <c r="DP88" s="15">
        <v>165492.27481895118</v>
      </c>
      <c r="DQ88" s="15">
        <v>104139.27511845695</v>
      </c>
      <c r="DR88" s="15">
        <v>24980.634791170258</v>
      </c>
      <c r="DS88" s="15">
        <v>4555195.6322316863</v>
      </c>
      <c r="DT88" s="18">
        <f t="shared" si="30"/>
        <v>0.15531116355170951</v>
      </c>
      <c r="DU88" s="18">
        <f t="shared" si="31"/>
        <v>0.21346338843272913</v>
      </c>
      <c r="DV88" s="18">
        <f t="shared" si="32"/>
        <v>2.1447795779984499E-2</v>
      </c>
      <c r="DW88" s="18">
        <f t="shared" si="33"/>
        <v>-6.0496197557354782E-2</v>
      </c>
      <c r="DX88" s="18">
        <f t="shared" si="34"/>
        <v>7.7529921255511586E-2</v>
      </c>
      <c r="DY88" s="18">
        <f t="shared" si="35"/>
        <v>0.3454643272240327</v>
      </c>
      <c r="DZ88" s="18">
        <f t="shared" si="36"/>
        <v>-0.13633437790725603</v>
      </c>
      <c r="EA88" s="18">
        <f t="shared" si="37"/>
        <v>6.7671127182909463E-2</v>
      </c>
      <c r="EB88" s="18">
        <f t="shared" si="38"/>
        <v>0.31594285203773387</v>
      </c>
      <c r="EC88" s="18">
        <f t="shared" si="39"/>
        <v>0.68101569403569373</v>
      </c>
      <c r="ED88" s="18">
        <f t="shared" si="40"/>
        <v>6.0863171614824144E-2</v>
      </c>
      <c r="EE88" s="18">
        <f t="shared" si="41"/>
        <v>5.7479960353950699E-2</v>
      </c>
      <c r="EF88" s="18">
        <f t="shared" si="42"/>
        <v>2.0186496044749969E-2</v>
      </c>
      <c r="EG88" s="18">
        <f t="shared" si="43"/>
        <v>7.3094887276615228E-2</v>
      </c>
      <c r="EH88" s="18">
        <f t="shared" si="44"/>
        <v>3.2818233474084198E-2</v>
      </c>
      <c r="EI88" s="18">
        <f t="shared" si="45"/>
        <v>2.4067225972240217E-2</v>
      </c>
      <c r="EJ88" s="18">
        <f t="shared" si="46"/>
        <v>0.10386592270536676</v>
      </c>
      <c r="EK88" s="18">
        <f t="shared" si="47"/>
        <v>-4.0065944769290825E-2</v>
      </c>
      <c r="EL88" s="18">
        <f t="shared" si="48"/>
        <v>-2.28533236844886E-2</v>
      </c>
      <c r="EM88" s="6">
        <v>1.5085872121643054</v>
      </c>
      <c r="EN88" s="6">
        <v>1.5503154772730452</v>
      </c>
      <c r="EO88" s="6">
        <v>1.5929696745777717</v>
      </c>
      <c r="EP88" s="6">
        <v>1.4796732418993499</v>
      </c>
      <c r="EQ88" s="14">
        <v>192043</v>
      </c>
      <c r="ER88" s="14">
        <v>34143.048999999999</v>
      </c>
      <c r="ES88" s="15">
        <v>269714</v>
      </c>
      <c r="ET88" s="15">
        <v>139524.99389648438</v>
      </c>
      <c r="EU88" s="15">
        <v>4.75</v>
      </c>
      <c r="EV88" s="6">
        <v>62700</v>
      </c>
      <c r="EW88" s="6">
        <v>0.124</v>
      </c>
      <c r="EX88" s="16">
        <v>0.10523865076013512</v>
      </c>
      <c r="EY88" s="16">
        <f t="shared" si="23"/>
        <v>1.8761349239864875E-2</v>
      </c>
      <c r="EZ88" s="6">
        <v>2.9000000000000001E-2</v>
      </c>
      <c r="FA88" s="20">
        <v>4000</v>
      </c>
      <c r="FB88" s="20">
        <v>5900</v>
      </c>
      <c r="FC88" s="20">
        <v>6700</v>
      </c>
      <c r="GF88" s="17">
        <v>470</v>
      </c>
      <c r="GG88" s="17">
        <v>705</v>
      </c>
      <c r="GI88" s="21">
        <v>100189.91866666666</v>
      </c>
      <c r="GJ88" s="6">
        <v>0.25561947554013098</v>
      </c>
      <c r="GK88" s="21">
        <v>468152</v>
      </c>
      <c r="GL88" s="21">
        <v>468152.11186721973</v>
      </c>
    </row>
    <row r="89" spans="1:194" x14ac:dyDescent="0.2">
      <c r="A89" s="12">
        <v>1997</v>
      </c>
      <c r="B89" s="13">
        <v>0.94679660264838106</v>
      </c>
      <c r="C89" s="15">
        <f t="shared" si="26"/>
        <v>27683542.865346275</v>
      </c>
      <c r="D89" s="15">
        <v>3990010.0280381655</v>
      </c>
      <c r="E89" s="15">
        <v>905808.25320004544</v>
      </c>
      <c r="F89" s="15">
        <v>3877048.721961834</v>
      </c>
      <c r="G89" s="15">
        <v>773045.36214623484</v>
      </c>
      <c r="H89" s="15">
        <v>106499.49999999825</v>
      </c>
      <c r="I89" s="15">
        <v>1852275</v>
      </c>
      <c r="J89" s="15">
        <v>1085080.724602185</v>
      </c>
      <c r="K89" s="15">
        <v>767194.27539781458</v>
      </c>
      <c r="L89" s="15">
        <v>793324.5</v>
      </c>
      <c r="M89" s="15">
        <v>2046899.9999999998</v>
      </c>
      <c r="N89" s="15">
        <v>-3646185</v>
      </c>
      <c r="O89" s="15">
        <v>-479829.5</v>
      </c>
      <c r="P89" s="15">
        <v>9107502.5</v>
      </c>
      <c r="Q89" s="15">
        <v>1461837</v>
      </c>
      <c r="R89" s="15">
        <v>7579206.9999999991</v>
      </c>
      <c r="S89" s="15">
        <v>0.45434131164474056</v>
      </c>
      <c r="T89" s="15">
        <v>-1650579.4999999998</v>
      </c>
      <c r="U89" s="15">
        <v>486849.50000000006</v>
      </c>
      <c r="V89" s="15">
        <v>40720.949999999997</v>
      </c>
      <c r="W89" s="15">
        <v>6770.7781184547357</v>
      </c>
      <c r="X89" s="15">
        <v>5709.4989387945079</v>
      </c>
      <c r="Y89" s="15">
        <v>2309.3864713753774</v>
      </c>
      <c r="Z89" s="15">
        <v>2309.3864713753774</v>
      </c>
      <c r="AA89" s="15">
        <v>7549982</v>
      </c>
      <c r="AB89" s="15">
        <v>224762</v>
      </c>
      <c r="AC89" s="15">
        <v>161534.01299281226</v>
      </c>
      <c r="AD89" s="15">
        <v>106496.82914017998</v>
      </c>
      <c r="AE89" s="15">
        <v>-8864.9906521705088</v>
      </c>
      <c r="AF89" s="15">
        <v>111657</v>
      </c>
      <c r="AG89" s="15">
        <v>111872</v>
      </c>
      <c r="AH89" s="15">
        <v>2144526.8514808211</v>
      </c>
      <c r="AI89" s="15">
        <v>558986</v>
      </c>
      <c r="AJ89" s="15">
        <v>420255.74389319721</v>
      </c>
      <c r="AK89" s="15">
        <v>138730.25610680276</v>
      </c>
      <c r="AL89" s="15">
        <f t="shared" si="27"/>
        <v>551867.46596336807</v>
      </c>
      <c r="AM89" s="15">
        <v>392366.87637550727</v>
      </c>
      <c r="AN89" s="15">
        <v>159500.58958786074</v>
      </c>
      <c r="AO89" s="15">
        <v>449378.82055975398</v>
      </c>
      <c r="AP89" s="15">
        <v>180822.04770471825</v>
      </c>
      <c r="AQ89" s="15">
        <v>83938.151180510205</v>
      </c>
      <c r="AR89" s="15">
        <f t="shared" si="24"/>
        <v>96883.896524208045</v>
      </c>
      <c r="AS89" s="15">
        <v>764462.67876497167</v>
      </c>
      <c r="AT89" s="15">
        <v>403942.13837673404</v>
      </c>
      <c r="AU89" s="15">
        <f t="shared" si="28"/>
        <v>360520.54038823763</v>
      </c>
      <c r="AV89" s="15">
        <v>-288883.99999999994</v>
      </c>
      <c r="AW89" s="15">
        <v>-169737.99999999997</v>
      </c>
      <c r="AX89" s="15">
        <v>5405455.1485191789</v>
      </c>
      <c r="AY89" s="15">
        <v>4708818</v>
      </c>
      <c r="AZ89" s="15">
        <v>421912.98700718785</v>
      </c>
      <c r="BA89" s="15">
        <v>79573.874827775144</v>
      </c>
      <c r="BB89" s="15">
        <f t="shared" si="25"/>
        <v>342339.11217941274</v>
      </c>
      <c r="BC89" s="15">
        <v>299669.17085981998</v>
      </c>
      <c r="BD89" s="15">
        <v>-24945.009347829495</v>
      </c>
      <c r="BE89" s="15">
        <f t="shared" si="29"/>
        <v>406165.99999999994</v>
      </c>
      <c r="BF89" s="15">
        <v>3876844</v>
      </c>
      <c r="BG89" s="15">
        <v>831974.00000000012</v>
      </c>
      <c r="BH89" s="15">
        <v>329267.16057608463</v>
      </c>
      <c r="BI89" s="15">
        <v>52725.839423915349</v>
      </c>
      <c r="BJ89" s="15">
        <v>109584</v>
      </c>
      <c r="BK89" s="15">
        <v>30344</v>
      </c>
      <c r="BL89" s="15">
        <v>19305.839931905317</v>
      </c>
      <c r="BM89" s="15">
        <v>3091.4610932123001</v>
      </c>
      <c r="BN89" s="15">
        <v>6520.6989748823826</v>
      </c>
      <c r="BO89" s="15">
        <v>6854290.2167195706</v>
      </c>
      <c r="BP89" s="15">
        <v>824804.02440678363</v>
      </c>
      <c r="BQ89" s="15">
        <v>630955.09220697975</v>
      </c>
      <c r="BR89" s="15">
        <v>692231.33333333337</v>
      </c>
      <c r="BS89" s="15">
        <v>67835.999999999898</v>
      </c>
      <c r="BT89" s="15">
        <v>372588</v>
      </c>
      <c r="BU89" s="15">
        <v>20103</v>
      </c>
      <c r="BV89" s="15">
        <v>29153.999999999996</v>
      </c>
      <c r="BW89" s="15">
        <v>18732</v>
      </c>
      <c r="BX89" s="15">
        <v>13098.999999999985</v>
      </c>
      <c r="BY89" s="15">
        <v>22306</v>
      </c>
      <c r="BZ89" s="15">
        <v>124088.99999999997</v>
      </c>
      <c r="CA89" s="15">
        <v>17877</v>
      </c>
      <c r="CB89" s="15">
        <v>17814</v>
      </c>
      <c r="CC89" s="15">
        <v>206917</v>
      </c>
      <c r="CD89" s="15">
        <v>163124</v>
      </c>
      <c r="CE89" s="15">
        <v>33.839999999999996</v>
      </c>
      <c r="CF89" s="15">
        <v>34150</v>
      </c>
      <c r="CG89" s="15">
        <v>404191</v>
      </c>
      <c r="CH89" s="15">
        <v>1220528</v>
      </c>
      <c r="CI89" s="15">
        <v>398296</v>
      </c>
      <c r="CJ89" s="15">
        <v>48836.999999999942</v>
      </c>
      <c r="CK89" s="15">
        <v>248877.00000000003</v>
      </c>
      <c r="CL89" s="15">
        <v>2400493</v>
      </c>
      <c r="CM89" s="15">
        <v>1771114</v>
      </c>
      <c r="CN89" s="15">
        <v>202887.00000000023</v>
      </c>
      <c r="CO89" s="15">
        <v>42043.301025117573</v>
      </c>
      <c r="CP89" s="15">
        <v>22693.390048332618</v>
      </c>
      <c r="CQ89" s="15">
        <v>289593</v>
      </c>
      <c r="CR89" s="15">
        <v>390069.72338166594</v>
      </c>
      <c r="CS89" s="15">
        <v>239345.00000000006</v>
      </c>
      <c r="CT89" s="15">
        <v>150724.72338166591</v>
      </c>
      <c r="CU89" s="15">
        <v>248661</v>
      </c>
      <c r="CV89" s="15">
        <v>163125.7791404271</v>
      </c>
      <c r="CW89" s="15">
        <v>749822</v>
      </c>
      <c r="CX89" s="15">
        <v>181999</v>
      </c>
      <c r="CY89" s="15">
        <v>27413</v>
      </c>
      <c r="CZ89" s="15">
        <v>26974</v>
      </c>
      <c r="DA89" s="19">
        <v>0</v>
      </c>
      <c r="DB89" s="19">
        <v>0</v>
      </c>
      <c r="DC89" s="19">
        <v>0.15630481148005937</v>
      </c>
      <c r="DD89" s="19">
        <v>0.13002288190140665</v>
      </c>
      <c r="DE89" s="19">
        <v>0.2888589832182471</v>
      </c>
      <c r="DF89" s="19">
        <v>0.25037123555277813</v>
      </c>
      <c r="DG89" s="19">
        <v>0.17444208784750875</v>
      </c>
      <c r="DH89" s="15">
        <v>152506.69897488249</v>
      </c>
      <c r="DI89" s="15">
        <v>6693455.5177446883</v>
      </c>
      <c r="DJ89" s="15">
        <v>5472927.5177446883</v>
      </c>
      <c r="DK89" s="15">
        <v>7349941.9999999991</v>
      </c>
      <c r="DL89" s="18">
        <v>7.0101836163899492E-2</v>
      </c>
      <c r="DM89" s="15">
        <v>4636736.7545036357</v>
      </c>
      <c r="DN89" s="15">
        <v>3935169.1050375677</v>
      </c>
      <c r="DO89" s="15">
        <v>382145.64893108507</v>
      </c>
      <c r="DP89" s="15">
        <v>171764.0728409875</v>
      </c>
      <c r="DQ89" s="15">
        <v>120537.96405841064</v>
      </c>
      <c r="DR89" s="15">
        <v>27119.963635585555</v>
      </c>
      <c r="DS89" s="15">
        <v>4992820.0215036357</v>
      </c>
      <c r="DT89" s="18">
        <f t="shared" si="30"/>
        <v>0.17278621278007922</v>
      </c>
      <c r="DU89" s="18">
        <f t="shared" si="31"/>
        <v>0.2045403604896322</v>
      </c>
      <c r="DV89" s="18">
        <f t="shared" si="32"/>
        <v>1.758624256902569E-2</v>
      </c>
      <c r="DW89" s="18">
        <f t="shared" si="33"/>
        <v>-5.9623130898688668E-2</v>
      </c>
      <c r="DX89" s="18">
        <f t="shared" si="34"/>
        <v>7.3939235666337699E-2</v>
      </c>
      <c r="DY89" s="18">
        <f t="shared" si="35"/>
        <v>0.32898616135583558</v>
      </c>
      <c r="DZ89" s="18">
        <f t="shared" si="36"/>
        <v>-0.13170947872297892</v>
      </c>
      <c r="EA89" s="18">
        <f t="shared" si="37"/>
        <v>6.690888550679841E-2</v>
      </c>
      <c r="EB89" s="18">
        <f t="shared" si="38"/>
        <v>0.3265855112539589</v>
      </c>
      <c r="EC89" s="18">
        <f t="shared" si="39"/>
        <v>0.67807944837398393</v>
      </c>
      <c r="ED89" s="18">
        <f t="shared" si="40"/>
        <v>6.0756335346079167E-2</v>
      </c>
      <c r="EE89" s="18">
        <f t="shared" si="41"/>
        <v>5.7178103431727391E-2</v>
      </c>
      <c r="EF89" s="18">
        <f t="shared" si="42"/>
        <v>1.8875013722122268E-2</v>
      </c>
      <c r="EG89" s="18">
        <f t="shared" si="43"/>
        <v>7.5084601478946106E-2</v>
      </c>
      <c r="EH89" s="18">
        <f t="shared" si="44"/>
        <v>3.3923916754683765E-2</v>
      </c>
      <c r="EI89" s="18">
        <f t="shared" si="45"/>
        <v>2.4601833280414768E-2</v>
      </c>
      <c r="EJ89" s="18">
        <f t="shared" si="46"/>
        <v>0.10400934847716782</v>
      </c>
      <c r="EK89" s="18">
        <f t="shared" si="47"/>
        <v>-3.9304255734262931E-2</v>
      </c>
      <c r="EL89" s="18">
        <f t="shared" si="48"/>
        <v>-2.3093787678868757E-2</v>
      </c>
      <c r="EM89" s="6">
        <v>1.4828962754875736</v>
      </c>
      <c r="EN89" s="6">
        <v>1.5204923093810458</v>
      </c>
      <c r="EO89" s="6">
        <v>1.5592774225773953</v>
      </c>
      <c r="EP89" s="6">
        <v>1.454362362039797</v>
      </c>
      <c r="EQ89" s="14">
        <v>194426</v>
      </c>
      <c r="ER89" s="14">
        <v>34401.561000000002</v>
      </c>
      <c r="ES89" s="15">
        <v>272958</v>
      </c>
      <c r="ET89" s="15">
        <v>141376.99890136719</v>
      </c>
      <c r="EU89" s="15">
        <v>5.15</v>
      </c>
      <c r="EV89" s="6">
        <v>65400</v>
      </c>
      <c r="EW89" s="6">
        <v>0.124</v>
      </c>
      <c r="EX89" s="16">
        <v>0.10688449241591992</v>
      </c>
      <c r="EY89" s="16">
        <f t="shared" si="23"/>
        <v>1.7115507584080078E-2</v>
      </c>
      <c r="EZ89" s="6">
        <v>2.9000000000000001E-2</v>
      </c>
      <c r="FA89" s="20">
        <v>4150</v>
      </c>
      <c r="FB89" s="20">
        <v>6050</v>
      </c>
      <c r="FC89" s="20">
        <v>6900</v>
      </c>
      <c r="GF89" s="17">
        <v>484</v>
      </c>
      <c r="GG89" s="17">
        <v>726</v>
      </c>
      <c r="GI89" s="21">
        <v>101369.38033333333</v>
      </c>
      <c r="GJ89" s="6">
        <v>0.26884618293391704</v>
      </c>
      <c r="GK89" s="21">
        <v>623772</v>
      </c>
      <c r="GL89" s="21">
        <v>623772.42267159594</v>
      </c>
    </row>
    <row r="90" spans="1:194" x14ac:dyDescent="0.2">
      <c r="A90" s="12">
        <v>1998</v>
      </c>
      <c r="B90" s="13">
        <v>0.95285043338806374</v>
      </c>
      <c r="C90" s="15">
        <f t="shared" si="26"/>
        <v>31082783.017620564</v>
      </c>
      <c r="D90" s="15">
        <v>4978031.1554460861</v>
      </c>
      <c r="E90" s="15">
        <v>996999.29203128011</v>
      </c>
      <c r="F90" s="15">
        <v>3987455.4445539135</v>
      </c>
      <c r="G90" s="15">
        <v>923596.76195291744</v>
      </c>
      <c r="H90" s="15">
        <v>61022.363636365641</v>
      </c>
      <c r="I90" s="15">
        <v>2050176.5000000005</v>
      </c>
      <c r="J90" s="15">
        <v>1161796.5757196802</v>
      </c>
      <c r="K90" s="15">
        <v>888380.42428032006</v>
      </c>
      <c r="L90" s="15">
        <v>1006592</v>
      </c>
      <c r="M90" s="15">
        <v>2156352</v>
      </c>
      <c r="N90" s="15">
        <v>-3905840</v>
      </c>
      <c r="O90" s="15">
        <v>-535742.50000000012</v>
      </c>
      <c r="P90" s="15">
        <v>9771455.5</v>
      </c>
      <c r="Q90" s="15">
        <v>1763443.5</v>
      </c>
      <c r="R90" s="15">
        <v>8594169.5</v>
      </c>
      <c r="S90" s="15">
        <v>0.4863566175116843</v>
      </c>
      <c r="T90" s="15">
        <v>-1775741</v>
      </c>
      <c r="U90" s="15">
        <v>475069.99999999994</v>
      </c>
      <c r="V90" s="15">
        <v>40721.584950000004</v>
      </c>
      <c r="W90" s="15">
        <v>7133.7501763708187</v>
      </c>
      <c r="X90" s="15">
        <v>6016.0050284683812</v>
      </c>
      <c r="Y90" s="15">
        <v>2764.3734225804001</v>
      </c>
      <c r="Z90" s="15">
        <v>2764.3734225804001</v>
      </c>
      <c r="AA90" s="15">
        <v>8028113.0000000019</v>
      </c>
      <c r="AB90" s="15">
        <v>221805</v>
      </c>
      <c r="AC90" s="15">
        <v>180747.36806528174</v>
      </c>
      <c r="AD90" s="15">
        <v>107903.80721149041</v>
      </c>
      <c r="AE90" s="15">
        <v>-9226.1382909377953</v>
      </c>
      <c r="AF90" s="15">
        <v>113787</v>
      </c>
      <c r="AG90" s="15">
        <v>117220</v>
      </c>
      <c r="AH90" s="15">
        <v>2209042.0369858346</v>
      </c>
      <c r="AI90" s="15">
        <v>587307</v>
      </c>
      <c r="AJ90" s="15">
        <v>446173.22839584399</v>
      </c>
      <c r="AK90" s="15">
        <v>141133.77160415606</v>
      </c>
      <c r="AL90" s="15">
        <f t="shared" si="27"/>
        <v>544290.31008756952</v>
      </c>
      <c r="AM90" s="15">
        <v>366328.07239905</v>
      </c>
      <c r="AN90" s="15">
        <v>177962.2376885195</v>
      </c>
      <c r="AO90" s="15">
        <v>487700.11778335762</v>
      </c>
      <c r="AP90" s="15">
        <v>199131.41776409367</v>
      </c>
      <c r="AQ90" s="15">
        <v>98392.874838074655</v>
      </c>
      <c r="AR90" s="15">
        <f t="shared" si="24"/>
        <v>100738.54292601901</v>
      </c>
      <c r="AS90" s="15">
        <v>773336.52243026113</v>
      </c>
      <c r="AT90" s="15">
        <v>370703.85287718917</v>
      </c>
      <c r="AU90" s="15">
        <f t="shared" si="28"/>
        <v>402632.66955307196</v>
      </c>
      <c r="AV90" s="15">
        <v>-300468</v>
      </c>
      <c r="AW90" s="15">
        <v>-180933</v>
      </c>
      <c r="AX90" s="15">
        <v>5819070.9630141659</v>
      </c>
      <c r="AY90" s="15">
        <v>5071138</v>
      </c>
      <c r="AZ90" s="15">
        <v>457638.63193471835</v>
      </c>
      <c r="BA90" s="15">
        <v>96355.629409293484</v>
      </c>
      <c r="BB90" s="15">
        <f t="shared" si="25"/>
        <v>361283.00252542488</v>
      </c>
      <c r="BC90" s="15">
        <v>317436.19278850965</v>
      </c>
      <c r="BD90" s="15">
        <v>-27141.86170906221</v>
      </c>
      <c r="BE90" s="15">
        <f t="shared" si="29"/>
        <v>425340.00000000006</v>
      </c>
      <c r="BF90" s="15">
        <v>4181616</v>
      </c>
      <c r="BG90" s="15">
        <v>889521.99999999988</v>
      </c>
      <c r="BH90" s="15">
        <v>353560.05490361998</v>
      </c>
      <c r="BI90" s="15">
        <v>56162.945096380048</v>
      </c>
      <c r="BJ90" s="15">
        <v>118406</v>
      </c>
      <c r="BK90" s="15">
        <v>29367</v>
      </c>
      <c r="BL90" s="15">
        <v>20371.018534120012</v>
      </c>
      <c r="BM90" s="15">
        <v>3235.9322825679556</v>
      </c>
      <c r="BN90" s="15">
        <v>6933.0491833120313</v>
      </c>
      <c r="BO90" s="15">
        <v>7324312.7005144386</v>
      </c>
      <c r="BP90" s="15">
        <v>881138.87150105578</v>
      </c>
      <c r="BQ90" s="15">
        <v>641933.42798450775</v>
      </c>
      <c r="BR90" s="15">
        <v>749307</v>
      </c>
      <c r="BS90" s="15">
        <v>69965.000000000029</v>
      </c>
      <c r="BT90" s="15">
        <v>385711</v>
      </c>
      <c r="BU90" s="15">
        <v>19693</v>
      </c>
      <c r="BV90" s="15">
        <v>30322.000000000004</v>
      </c>
      <c r="BW90" s="15">
        <v>16465</v>
      </c>
      <c r="BX90" s="15">
        <v>12713.000000000024</v>
      </c>
      <c r="BY90" s="15">
        <v>23266</v>
      </c>
      <c r="BZ90" s="15">
        <v>125063.00000000003</v>
      </c>
      <c r="CA90" s="15">
        <v>17429</v>
      </c>
      <c r="CB90" s="15">
        <v>18942</v>
      </c>
      <c r="CC90" s="15">
        <v>205558</v>
      </c>
      <c r="CD90" s="15">
        <v>170195</v>
      </c>
      <c r="CE90" s="15">
        <v>34.059999999999995</v>
      </c>
      <c r="CF90" s="15">
        <v>36644.999999999993</v>
      </c>
      <c r="CG90" s="15">
        <v>412397.99999999994</v>
      </c>
      <c r="CH90" s="15">
        <v>1267607</v>
      </c>
      <c r="CI90" s="15">
        <v>424270</v>
      </c>
      <c r="CJ90" s="15">
        <v>42919.999999999942</v>
      </c>
      <c r="CK90" s="15">
        <v>245310.99999999997</v>
      </c>
      <c r="CL90" s="15">
        <v>2567617</v>
      </c>
      <c r="CM90" s="15">
        <v>1828333.9999999998</v>
      </c>
      <c r="CN90" s="15">
        <v>297519.00000000035</v>
      </c>
      <c r="CO90" s="15">
        <v>57292.950816687917</v>
      </c>
      <c r="CP90" s="15">
        <v>4573.9206843677493</v>
      </c>
      <c r="CQ90" s="15">
        <v>307237</v>
      </c>
      <c r="CR90" s="15">
        <v>418441.92068436783</v>
      </c>
      <c r="CS90" s="15">
        <v>256814.00000000003</v>
      </c>
      <c r="CT90" s="15">
        <v>161627.92068436774</v>
      </c>
      <c r="CU90" s="15">
        <v>268789</v>
      </c>
      <c r="CV90" s="15">
        <v>192904.74783770394</v>
      </c>
      <c r="CW90" s="15">
        <v>831199</v>
      </c>
      <c r="CX90" s="15">
        <v>201222</v>
      </c>
      <c r="CY90" s="15">
        <v>29192</v>
      </c>
      <c r="CZ90" s="15">
        <v>32393</v>
      </c>
      <c r="DA90" s="19">
        <v>0</v>
      </c>
      <c r="DB90" s="19">
        <v>0</v>
      </c>
      <c r="DC90" s="19">
        <v>0.17914420027675693</v>
      </c>
      <c r="DD90" s="19">
        <v>0.11917773005150711</v>
      </c>
      <c r="DE90" s="19">
        <v>0.28899034788412881</v>
      </c>
      <c r="DF90" s="19">
        <v>0.2385943727046112</v>
      </c>
      <c r="DG90" s="19">
        <v>0.17409334908299595</v>
      </c>
      <c r="DH90" s="15">
        <v>161954.04918331193</v>
      </c>
      <c r="DI90" s="15">
        <v>7084094.6513311276</v>
      </c>
      <c r="DJ90" s="15">
        <v>5816487.6513311276</v>
      </c>
      <c r="DK90" s="15">
        <v>7825722.0000000028</v>
      </c>
      <c r="DL90" s="18">
        <v>5.850243159548392E-2</v>
      </c>
      <c r="DM90" s="15">
        <v>4992745.3425246943</v>
      </c>
      <c r="DN90" s="15">
        <v>4248768.1254888019</v>
      </c>
      <c r="DO90" s="15">
        <v>418130.55040606088</v>
      </c>
      <c r="DP90" s="15">
        <v>178563.01584014631</v>
      </c>
      <c r="DQ90" s="15">
        <v>118632.15156246445</v>
      </c>
      <c r="DR90" s="15">
        <v>28651.499227220793</v>
      </c>
      <c r="DS90" s="15">
        <v>5438829.181524694</v>
      </c>
      <c r="DT90" s="18">
        <f t="shared" si="30"/>
        <v>0.19253820200248653</v>
      </c>
      <c r="DU90" s="18">
        <f t="shared" si="31"/>
        <v>0.19203794778577774</v>
      </c>
      <c r="DV90" s="18">
        <f t="shared" si="32"/>
        <v>1.5284023947620354E-2</v>
      </c>
      <c r="DW90" s="18">
        <f t="shared" si="33"/>
        <v>-5.7129408231989642E-2</v>
      </c>
      <c r="DX90" s="18">
        <f t="shared" si="34"/>
        <v>6.9374482934091916E-2</v>
      </c>
      <c r="DY90" s="18">
        <f t="shared" si="35"/>
        <v>0.31436874537459036</v>
      </c>
      <c r="DZ90" s="18">
        <f t="shared" si="36"/>
        <v>-0.12565927567637084</v>
      </c>
      <c r="EA90" s="18">
        <f t="shared" si="37"/>
        <v>6.5958588677139135E-2</v>
      </c>
      <c r="EB90" s="18">
        <f t="shared" si="38"/>
        <v>0.33322669318665443</v>
      </c>
      <c r="EC90" s="18">
        <f t="shared" si="39"/>
        <v>0.68521457164290067</v>
      </c>
      <c r="ED90" s="18">
        <f t="shared" si="40"/>
        <v>6.183634899077705E-2</v>
      </c>
      <c r="EE90" s="18">
        <f t="shared" si="41"/>
        <v>5.7013682366412174E-2</v>
      </c>
      <c r="EF90" s="18">
        <f t="shared" si="42"/>
        <v>1.803460071852233E-2</v>
      </c>
      <c r="EG90" s="18">
        <f t="shared" si="43"/>
        <v>6.9551449704905094E-2</v>
      </c>
      <c r="EH90" s="18">
        <f t="shared" si="44"/>
        <v>3.6457865201876265E-2</v>
      </c>
      <c r="EI90" s="18">
        <f t="shared" si="45"/>
        <v>2.5445756668086805E-2</v>
      </c>
      <c r="EJ90" s="18">
        <f t="shared" si="46"/>
        <v>9.8819830608634043E-2</v>
      </c>
      <c r="EK90" s="18">
        <f t="shared" si="47"/>
        <v>-3.8394923816613968E-2</v>
      </c>
      <c r="EL90" s="18">
        <f t="shared" si="48"/>
        <v>-2.3120294843082839E-2</v>
      </c>
      <c r="EM90" s="6">
        <v>1.4667304803307675</v>
      </c>
      <c r="EN90" s="6">
        <v>1.5007855033993338</v>
      </c>
      <c r="EO90" s="6">
        <v>1.5378105243942273</v>
      </c>
      <c r="EP90" s="6">
        <v>1.4428932995870523</v>
      </c>
      <c r="EQ90" s="14">
        <v>196795</v>
      </c>
      <c r="ER90" s="14">
        <v>34619.159</v>
      </c>
      <c r="ES90" s="15">
        <v>276154</v>
      </c>
      <c r="ET90" s="15">
        <v>143505.99670410156</v>
      </c>
      <c r="EU90" s="15">
        <v>5.15</v>
      </c>
      <c r="EV90" s="6">
        <v>68400</v>
      </c>
      <c r="EW90" s="6">
        <v>0.124</v>
      </c>
      <c r="EX90" s="16">
        <v>0.10700265010274962</v>
      </c>
      <c r="EY90" s="16">
        <f t="shared" si="23"/>
        <v>1.699734989725038E-2</v>
      </c>
      <c r="EZ90" s="6">
        <v>2.9000000000000001E-2</v>
      </c>
      <c r="FA90" s="20">
        <v>4250</v>
      </c>
      <c r="FB90" s="20">
        <v>6250</v>
      </c>
      <c r="FC90" s="20">
        <v>7100</v>
      </c>
      <c r="GF90" s="17">
        <v>494</v>
      </c>
      <c r="GG90" s="17">
        <v>741</v>
      </c>
      <c r="GI90" s="21">
        <v>102548.842</v>
      </c>
      <c r="GJ90" s="6">
        <v>0.27479299840052629</v>
      </c>
      <c r="GK90" s="21">
        <v>737692</v>
      </c>
      <c r="GL90" s="21">
        <v>737691.91685100424</v>
      </c>
    </row>
    <row r="91" spans="1:194" x14ac:dyDescent="0.2">
      <c r="A91" s="12">
        <v>1999</v>
      </c>
      <c r="B91" s="13">
        <v>0.96074561304028971</v>
      </c>
      <c r="C91" s="15">
        <f t="shared" si="26"/>
        <v>34765059.321924105</v>
      </c>
      <c r="D91" s="15">
        <v>6086570.0221540565</v>
      </c>
      <c r="E91" s="15">
        <v>1021813.1097888493</v>
      </c>
      <c r="F91" s="15">
        <v>3951891.7778459443</v>
      </c>
      <c r="G91" s="15">
        <v>1081343.2575897987</v>
      </c>
      <c r="H91" s="15">
        <v>56074.154545457619</v>
      </c>
      <c r="I91" s="15">
        <v>2182484.0000000005</v>
      </c>
      <c r="J91" s="15">
        <v>1193986.1486918058</v>
      </c>
      <c r="K91" s="15">
        <v>988498.35130819434</v>
      </c>
      <c r="L91" s="15">
        <v>1256905.4999999998</v>
      </c>
      <c r="M91" s="15">
        <v>2280377</v>
      </c>
      <c r="N91" s="15">
        <v>-4245958.5000000009</v>
      </c>
      <c r="O91" s="15">
        <v>-625700.49999999988</v>
      </c>
      <c r="P91" s="15">
        <v>10713634</v>
      </c>
      <c r="Q91" s="15">
        <v>2182712</v>
      </c>
      <c r="R91" s="15">
        <v>9655518.5</v>
      </c>
      <c r="S91" s="15">
        <v>0.51769066689339693</v>
      </c>
      <c r="T91" s="15">
        <v>-1931639.0000000002</v>
      </c>
      <c r="U91" s="15">
        <v>473333.5</v>
      </c>
      <c r="V91" s="15">
        <v>44139.571654512416</v>
      </c>
      <c r="W91" s="15">
        <v>6592.199091996179</v>
      </c>
      <c r="X91" s="15">
        <v>5374.4299041452277</v>
      </c>
      <c r="Y91" s="15">
        <v>2762.953744442269</v>
      </c>
      <c r="Z91" s="15">
        <v>2762.953744442269</v>
      </c>
      <c r="AA91" s="15">
        <v>8475625</v>
      </c>
      <c r="AB91" s="15">
        <v>227386</v>
      </c>
      <c r="AC91" s="15">
        <v>201832.96340591621</v>
      </c>
      <c r="AD91" s="15">
        <v>110502.74595551862</v>
      </c>
      <c r="AE91" s="15">
        <v>-11160.798819299356</v>
      </c>
      <c r="AF91" s="15">
        <v>117794</v>
      </c>
      <c r="AG91" s="15">
        <v>125006.99999999999</v>
      </c>
      <c r="AH91" s="15">
        <v>2275247.9105421351</v>
      </c>
      <c r="AI91" s="15">
        <v>621645</v>
      </c>
      <c r="AJ91" s="15">
        <v>479354.770229691</v>
      </c>
      <c r="AK91" s="15">
        <v>142290.22977030903</v>
      </c>
      <c r="AL91" s="15">
        <f t="shared" si="27"/>
        <v>572444.19225395448</v>
      </c>
      <c r="AM91" s="15">
        <v>376221.23715171503</v>
      </c>
      <c r="AN91" s="15">
        <v>196222.95510223939</v>
      </c>
      <c r="AO91" s="15">
        <v>477553.42708032345</v>
      </c>
      <c r="AP91" s="15">
        <v>219260.90812328859</v>
      </c>
      <c r="AQ91" s="15">
        <v>113948.91928966276</v>
      </c>
      <c r="AR91" s="15">
        <f t="shared" si="24"/>
        <v>105311.98883362583</v>
      </c>
      <c r="AS91" s="15">
        <v>792924.43594834942</v>
      </c>
      <c r="AT91" s="15">
        <v>378815.56196618022</v>
      </c>
      <c r="AU91" s="15">
        <f t="shared" si="28"/>
        <v>414108.8739821692</v>
      </c>
      <c r="AV91" s="15">
        <v>-317144.99999999994</v>
      </c>
      <c r="AW91" s="15">
        <v>-190776.99999999997</v>
      </c>
      <c r="AX91" s="15">
        <v>6200377.0894578649</v>
      </c>
      <c r="AY91" s="15">
        <v>5402682</v>
      </c>
      <c r="AZ91" s="15">
        <v>494633.03659408382</v>
      </c>
      <c r="BA91" s="15">
        <v>111523.22030709461</v>
      </c>
      <c r="BB91" s="15">
        <f t="shared" si="25"/>
        <v>383109.8162869892</v>
      </c>
      <c r="BC91" s="15">
        <v>337110.25404448126</v>
      </c>
      <c r="BD91" s="15">
        <v>-34048.201180700649</v>
      </c>
      <c r="BE91" s="15">
        <f t="shared" si="29"/>
        <v>447612.99999999988</v>
      </c>
      <c r="BF91" s="15">
        <v>4457926</v>
      </c>
      <c r="BG91" s="15">
        <v>944755.99999999942</v>
      </c>
      <c r="BH91" s="15">
        <v>376209.89599068661</v>
      </c>
      <c r="BI91" s="15">
        <v>59991.104009313363</v>
      </c>
      <c r="BJ91" s="15">
        <v>126511</v>
      </c>
      <c r="BK91" s="15">
        <v>28694</v>
      </c>
      <c r="BL91" s="15">
        <v>21582.327834863481</v>
      </c>
      <c r="BM91" s="15">
        <v>3441.5566621257785</v>
      </c>
      <c r="BN91" s="15">
        <v>7366.1155030107411</v>
      </c>
      <c r="BO91" s="15">
        <v>7746300.71879753</v>
      </c>
      <c r="BP91" s="15">
        <v>943395.23048405885</v>
      </c>
      <c r="BQ91" s="15">
        <v>659998.61438507831</v>
      </c>
      <c r="BR91" s="15">
        <v>799956.56366666663</v>
      </c>
      <c r="BS91" s="15">
        <v>74113.000000000058</v>
      </c>
      <c r="BT91" s="15">
        <v>396866.99999999994</v>
      </c>
      <c r="BU91" s="15">
        <v>20509</v>
      </c>
      <c r="BV91" s="15">
        <v>31023</v>
      </c>
      <c r="BW91" s="15">
        <v>15473</v>
      </c>
      <c r="BX91" s="15">
        <v>13269.999999999965</v>
      </c>
      <c r="BY91" s="15">
        <v>24139</v>
      </c>
      <c r="BZ91" s="15">
        <v>128275</v>
      </c>
      <c r="CA91" s="15">
        <v>17920</v>
      </c>
      <c r="CB91" s="15">
        <v>19848</v>
      </c>
      <c r="CC91" s="15">
        <v>208736</v>
      </c>
      <c r="CD91" s="15">
        <v>184555</v>
      </c>
      <c r="CE91" s="15">
        <v>34.279999999999994</v>
      </c>
      <c r="CF91" s="15">
        <v>37862</v>
      </c>
      <c r="CG91" s="15">
        <v>431153</v>
      </c>
      <c r="CH91" s="15">
        <v>1351427</v>
      </c>
      <c r="CI91" s="15">
        <v>452571</v>
      </c>
      <c r="CJ91" s="15">
        <v>45865.999999999978</v>
      </c>
      <c r="CK91" s="15">
        <v>230013.00000000003</v>
      </c>
      <c r="CL91" s="15">
        <v>2727704</v>
      </c>
      <c r="CM91" s="15">
        <v>1934994</v>
      </c>
      <c r="CN91" s="15">
        <v>330134.00000000029</v>
      </c>
      <c r="CO91" s="15">
        <v>72542.884496989296</v>
      </c>
      <c r="CP91" s="15">
        <v>-3217.2176795970131</v>
      </c>
      <c r="CQ91" s="15">
        <v>323339</v>
      </c>
      <c r="CR91" s="15">
        <v>453476.34598706965</v>
      </c>
      <c r="CS91" s="15">
        <v>268909</v>
      </c>
      <c r="CT91" s="15">
        <v>184567.34598706965</v>
      </c>
      <c r="CU91" s="15">
        <v>294847</v>
      </c>
      <c r="CV91" s="15">
        <v>194164.63371901881</v>
      </c>
      <c r="CW91" s="15">
        <v>897427</v>
      </c>
      <c r="CX91" s="15">
        <v>214487</v>
      </c>
      <c r="CY91" s="15">
        <v>30741</v>
      </c>
      <c r="CZ91" s="15">
        <v>36705</v>
      </c>
      <c r="DA91" s="19">
        <v>0</v>
      </c>
      <c r="DB91" s="19">
        <v>0</v>
      </c>
      <c r="DC91" s="19">
        <v>0.16722871952299667</v>
      </c>
      <c r="DD91" s="19">
        <v>0.12480691034848268</v>
      </c>
      <c r="DE91" s="19">
        <v>0.29451794027284622</v>
      </c>
      <c r="DF91" s="19">
        <v>0.23319082502303354</v>
      </c>
      <c r="DG91" s="19">
        <v>0.18025560483264089</v>
      </c>
      <c r="DH91" s="15">
        <v>171366.11550301078</v>
      </c>
      <c r="DI91" s="15">
        <v>7488718.6032945188</v>
      </c>
      <c r="DJ91" s="15">
        <v>6137291.6032945197</v>
      </c>
      <c r="DK91" s="15">
        <v>8291477.9999999991</v>
      </c>
      <c r="DL91" s="18">
        <v>2.9623219190076717E-2</v>
      </c>
      <c r="DM91" s="15">
        <v>5350790.054969117</v>
      </c>
      <c r="DN91" s="15">
        <v>4550159.7692707162</v>
      </c>
      <c r="DO91" s="15">
        <v>459674.97705193789</v>
      </c>
      <c r="DP91" s="15">
        <v>176295.01522055548</v>
      </c>
      <c r="DQ91" s="15">
        <v>132932.85809041877</v>
      </c>
      <c r="DR91" s="15">
        <v>31727.435335487367</v>
      </c>
      <c r="DS91" s="15">
        <v>5881585.9909691168</v>
      </c>
      <c r="DT91" s="18">
        <f t="shared" si="30"/>
        <v>0.21123149695081908</v>
      </c>
      <c r="DU91" s="18">
        <f t="shared" si="31"/>
        <v>0.17578345669371992</v>
      </c>
      <c r="DV91" s="18">
        <f t="shared" si="32"/>
        <v>1.3615207603040066E-2</v>
      </c>
      <c r="DW91" s="18">
        <f t="shared" si="33"/>
        <v>-5.5562655081731409E-2</v>
      </c>
      <c r="DX91" s="18">
        <f t="shared" si="34"/>
        <v>6.5593933808187455E-2</v>
      </c>
      <c r="DY91" s="18">
        <f t="shared" si="35"/>
        <v>0.30817246422023492</v>
      </c>
      <c r="DZ91" s="18">
        <f t="shared" si="36"/>
        <v>-0.12213292837162933</v>
      </c>
      <c r="EA91" s="18">
        <f t="shared" si="37"/>
        <v>6.2778089339362839E-2</v>
      </c>
      <c r="EB91" s="18">
        <f t="shared" si="38"/>
        <v>0.34052093483799645</v>
      </c>
      <c r="EC91" s="18">
        <f t="shared" si="39"/>
        <v>0.68884188984429651</v>
      </c>
      <c r="ED91" s="18">
        <f t="shared" si="40"/>
        <v>6.3065706200529995E-2</v>
      </c>
      <c r="EE91" s="18">
        <f t="shared" si="41"/>
        <v>5.7812946042875714E-2</v>
      </c>
      <c r="EF91" s="18">
        <f t="shared" si="42"/>
        <v>1.7161021203977028E-2</v>
      </c>
      <c r="EG91" s="18">
        <f t="shared" si="43"/>
        <v>6.9040066469929065E-2</v>
      </c>
      <c r="EH91" s="18">
        <f t="shared" si="44"/>
        <v>3.5386504924733976E-2</v>
      </c>
      <c r="EI91" s="18">
        <f t="shared" si="45"/>
        <v>2.6444128311416688E-2</v>
      </c>
      <c r="EJ91" s="18">
        <f t="shared" si="46"/>
        <v>9.5631253673753885E-2</v>
      </c>
      <c r="EK91" s="18">
        <f t="shared" si="47"/>
        <v>-3.8249513536669819E-2</v>
      </c>
      <c r="EL91" s="18">
        <f t="shared" si="48"/>
        <v>-2.3008804944064255E-2</v>
      </c>
      <c r="EM91" s="6">
        <v>1.4464810153136143</v>
      </c>
      <c r="EN91" s="6">
        <v>1.47773036404854</v>
      </c>
      <c r="EO91" s="6">
        <v>1.5063881597764461</v>
      </c>
      <c r="EP91" s="6">
        <v>1.4221679533637939</v>
      </c>
      <c r="EQ91" s="14">
        <v>199255</v>
      </c>
      <c r="ER91" s="14">
        <v>34797.841</v>
      </c>
      <c r="ES91" s="15">
        <v>279328</v>
      </c>
      <c r="ET91" s="15">
        <v>145854.00390625</v>
      </c>
      <c r="EU91" s="15">
        <v>5.15</v>
      </c>
      <c r="EV91" s="6">
        <v>72600</v>
      </c>
      <c r="EW91" s="6">
        <v>0.124</v>
      </c>
      <c r="EX91" s="16">
        <v>0.10694617184014972</v>
      </c>
      <c r="EY91" s="16">
        <f t="shared" si="23"/>
        <v>1.7053828159850279E-2</v>
      </c>
      <c r="EZ91" s="6">
        <v>2.9000000000000001E-2</v>
      </c>
      <c r="FA91" s="20">
        <v>4300</v>
      </c>
      <c r="FB91" s="20">
        <v>6350</v>
      </c>
      <c r="FC91" s="20">
        <v>7200</v>
      </c>
      <c r="GF91" s="17">
        <v>500</v>
      </c>
      <c r="GG91" s="17">
        <v>751</v>
      </c>
      <c r="GI91" s="21">
        <v>103864.49766666666</v>
      </c>
      <c r="GJ91" s="6">
        <v>0.25073704905334876</v>
      </c>
      <c r="GK91" s="21">
        <v>999275</v>
      </c>
      <c r="GL91" s="21">
        <v>999274.52715722576</v>
      </c>
    </row>
    <row r="92" spans="1:194" x14ac:dyDescent="0.2">
      <c r="A92" s="12">
        <v>2000</v>
      </c>
      <c r="B92" s="13">
        <v>0.96207791155101763</v>
      </c>
      <c r="C92" s="15">
        <f t="shared" si="26"/>
        <v>36876115.153547138</v>
      </c>
      <c r="D92" s="15">
        <v>6154703.0276377192</v>
      </c>
      <c r="E92" s="15">
        <v>1081963.9788325613</v>
      </c>
      <c r="F92" s="15">
        <v>3986750.022362283</v>
      </c>
      <c r="G92" s="15">
        <v>1216847.2247145739</v>
      </c>
      <c r="H92" s="15">
        <v>37510.399999998866</v>
      </c>
      <c r="I92" s="15">
        <v>2344064.5000000005</v>
      </c>
      <c r="J92" s="15">
        <v>1244012.0274938373</v>
      </c>
      <c r="K92" s="15">
        <v>1100052.4725061622</v>
      </c>
      <c r="L92" s="15">
        <v>1335188.9999999998</v>
      </c>
      <c r="M92" s="15">
        <v>2450717</v>
      </c>
      <c r="N92" s="15">
        <v>-4625629.5</v>
      </c>
      <c r="O92" s="15">
        <v>-704721</v>
      </c>
      <c r="P92" s="15">
        <v>12033715.5</v>
      </c>
      <c r="Q92" s="15">
        <v>2394504</v>
      </c>
      <c r="R92" s="15">
        <v>10181083</v>
      </c>
      <c r="S92" s="15">
        <v>0.53219069797010177</v>
      </c>
      <c r="T92" s="15">
        <v>-2123482.5</v>
      </c>
      <c r="U92" s="15">
        <v>408179.49999999994</v>
      </c>
      <c r="V92" s="15">
        <v>43604.032509128236</v>
      </c>
      <c r="W92" s="15">
        <v>8455.1092992914018</v>
      </c>
      <c r="X92" s="15">
        <v>6662.0927195897011</v>
      </c>
      <c r="Y92" s="15">
        <v>3804.3099548324785</v>
      </c>
      <c r="Z92" s="15">
        <v>3804.3099548324785</v>
      </c>
      <c r="AA92" s="15">
        <v>9044285</v>
      </c>
      <c r="AB92" s="15">
        <v>233448</v>
      </c>
      <c r="AC92" s="15">
        <v>223360.92157302608</v>
      </c>
      <c r="AD92" s="15">
        <v>110636.27269944482</v>
      </c>
      <c r="AE92" s="15">
        <v>-10898.602832208102</v>
      </c>
      <c r="AF92" s="15">
        <v>121861.99999999999</v>
      </c>
      <c r="AG92" s="15">
        <v>132807</v>
      </c>
      <c r="AH92" s="15">
        <v>2344427.5914402627</v>
      </c>
      <c r="AI92" s="15">
        <v>657168.00000000012</v>
      </c>
      <c r="AJ92" s="15">
        <v>514346.97125008871</v>
      </c>
      <c r="AK92" s="15">
        <v>142821.02874991138</v>
      </c>
      <c r="AL92" s="15">
        <f t="shared" si="27"/>
        <v>553828.95260422246</v>
      </c>
      <c r="AM92" s="15">
        <v>354569.52605914511</v>
      </c>
      <c r="AN92" s="15">
        <v>199259.42654507738</v>
      </c>
      <c r="AO92" s="15">
        <v>518011.54450081853</v>
      </c>
      <c r="AP92" s="15">
        <v>242197.75410956884</v>
      </c>
      <c r="AQ92" s="15">
        <v>129979.28645298214</v>
      </c>
      <c r="AR92" s="15">
        <f t="shared" si="24"/>
        <v>112218.4676565867</v>
      </c>
      <c r="AS92" s="15">
        <v>838289.67035841593</v>
      </c>
      <c r="AT92" s="15">
        <v>385558.11630473024</v>
      </c>
      <c r="AU92" s="15">
        <f t="shared" si="28"/>
        <v>452731.55405368569</v>
      </c>
      <c r="AV92" s="15">
        <v>-347061</v>
      </c>
      <c r="AW92" s="15">
        <v>-217745</v>
      </c>
      <c r="AX92" s="15">
        <v>6699857.4085597377</v>
      </c>
      <c r="AY92" s="15">
        <v>5847146</v>
      </c>
      <c r="AZ92" s="15">
        <v>532948.07842697378</v>
      </c>
      <c r="BA92" s="15">
        <v>124062.05892101651</v>
      </c>
      <c r="BB92" s="15">
        <f t="shared" si="25"/>
        <v>408886.01950595726</v>
      </c>
      <c r="BC92" s="15">
        <v>354704.7273005551</v>
      </c>
      <c r="BD92" s="15">
        <v>-34941.397167791896</v>
      </c>
      <c r="BE92" s="15">
        <f t="shared" si="29"/>
        <v>465340.99999999988</v>
      </c>
      <c r="BF92" s="15">
        <v>4824946</v>
      </c>
      <c r="BG92" s="15">
        <v>1022199.9999999998</v>
      </c>
      <c r="BH92" s="15">
        <v>399430.75884852873</v>
      </c>
      <c r="BI92" s="15">
        <v>67388.241151471215</v>
      </c>
      <c r="BJ92" s="15">
        <v>136464</v>
      </c>
      <c r="BK92" s="15">
        <v>29309</v>
      </c>
      <c r="BL92" s="15">
        <v>22552.33265555941</v>
      </c>
      <c r="BM92" s="15">
        <v>3804.8197287113721</v>
      </c>
      <c r="BN92" s="15">
        <v>7815.8476157292189</v>
      </c>
      <c r="BO92" s="15">
        <v>8281479.4040288432</v>
      </c>
      <c r="BP92" s="15">
        <v>1003182.5736740422</v>
      </c>
      <c r="BQ92" s="15">
        <v>694831.40613044822</v>
      </c>
      <c r="BR92" s="15">
        <v>856834.38383333327</v>
      </c>
      <c r="BS92" s="15">
        <v>78374.000000000029</v>
      </c>
      <c r="BT92" s="15">
        <v>418873.99999999994</v>
      </c>
      <c r="BU92" s="15">
        <v>20741</v>
      </c>
      <c r="BV92" s="15">
        <v>31674.999999999996</v>
      </c>
      <c r="BW92" s="15">
        <v>14565</v>
      </c>
      <c r="BX92" s="15">
        <v>13548.999999999982</v>
      </c>
      <c r="BY92" s="15">
        <v>25004</v>
      </c>
      <c r="BZ92" s="15">
        <v>130205.99999999997</v>
      </c>
      <c r="CA92" s="15">
        <v>18440</v>
      </c>
      <c r="CB92" s="15">
        <v>20698.999999999996</v>
      </c>
      <c r="CC92" s="15">
        <v>219117</v>
      </c>
      <c r="CD92" s="15">
        <v>199493</v>
      </c>
      <c r="CE92" s="15">
        <v>34.5</v>
      </c>
      <c r="CF92" s="15">
        <v>40347</v>
      </c>
      <c r="CG92" s="15">
        <v>458957</v>
      </c>
      <c r="CH92" s="15">
        <v>1437588</v>
      </c>
      <c r="CI92" s="15">
        <v>487914</v>
      </c>
      <c r="CJ92" s="15">
        <v>49220.000000000036</v>
      </c>
      <c r="CK92" s="15">
        <v>221051.00000000003</v>
      </c>
      <c r="CL92" s="15">
        <v>2931268.0000000005</v>
      </c>
      <c r="CM92" s="15">
        <v>2051755</v>
      </c>
      <c r="CN92" s="15">
        <v>394067.00000000012</v>
      </c>
      <c r="CO92" s="15">
        <v>82870.152384270827</v>
      </c>
      <c r="CP92" s="15">
        <v>-14895.962543561893</v>
      </c>
      <c r="CQ92" s="15">
        <v>345220</v>
      </c>
      <c r="CR92" s="15">
        <v>480697.42128977145</v>
      </c>
      <c r="CS92" s="15">
        <v>284585</v>
      </c>
      <c r="CT92" s="15">
        <v>196112.42128977148</v>
      </c>
      <c r="CU92" s="15">
        <v>329199</v>
      </c>
      <c r="CV92" s="15">
        <v>231125.04552716154</v>
      </c>
      <c r="CW92" s="15">
        <v>999621</v>
      </c>
      <c r="CX92" s="15">
        <v>236709</v>
      </c>
      <c r="CY92" s="15">
        <v>31278</v>
      </c>
      <c r="CZ92" s="15">
        <v>35640</v>
      </c>
      <c r="DA92" s="19">
        <v>0</v>
      </c>
      <c r="DB92" s="19">
        <v>0</v>
      </c>
      <c r="DC92" s="19">
        <v>0.15531323876923653</v>
      </c>
      <c r="DD92" s="19">
        <v>0.13043609064545825</v>
      </c>
      <c r="DE92" s="19">
        <v>0.30004553266156347</v>
      </c>
      <c r="DF92" s="19">
        <v>0.2277872773414559</v>
      </c>
      <c r="DG92" s="19">
        <v>0.18641786058228585</v>
      </c>
      <c r="DH92" s="15">
        <v>183354.84761572932</v>
      </c>
      <c r="DI92" s="15">
        <v>7970291.5564131131</v>
      </c>
      <c r="DJ92" s="15">
        <v>6532703.5564131141</v>
      </c>
      <c r="DK92" s="15">
        <v>8872454</v>
      </c>
      <c r="DL92" s="18">
        <v>2.2420044542425757E-2</v>
      </c>
      <c r="DM92" s="15">
        <v>5712242.5007777316</v>
      </c>
      <c r="DN92" s="15">
        <v>4862937.9707940947</v>
      </c>
      <c r="DO92" s="15">
        <v>471621.54037939542</v>
      </c>
      <c r="DP92" s="15">
        <v>198105.04650662089</v>
      </c>
      <c r="DQ92" s="15">
        <v>146090.49274068026</v>
      </c>
      <c r="DR92" s="15">
        <v>33487.450356940884</v>
      </c>
      <c r="DS92" s="15">
        <v>6326982.1127777323</v>
      </c>
      <c r="DT92" s="18">
        <f t="shared" si="30"/>
        <v>0.20310957367528618</v>
      </c>
      <c r="DU92" s="18">
        <f t="shared" si="31"/>
        <v>0.17146794339862007</v>
      </c>
      <c r="DV92" s="18">
        <f t="shared" si="32"/>
        <v>1.1068939835457068E-2</v>
      </c>
      <c r="DW92" s="18">
        <f t="shared" si="33"/>
        <v>-5.7584224671121322E-2</v>
      </c>
      <c r="DX92" s="18">
        <f t="shared" si="34"/>
        <v>6.6458112244078507E-2</v>
      </c>
      <c r="DY92" s="18">
        <f t="shared" si="35"/>
        <v>0.32632817881963005</v>
      </c>
      <c r="DZ92" s="18">
        <f t="shared" si="36"/>
        <v>-0.12543700660277002</v>
      </c>
      <c r="EA92" s="18">
        <f t="shared" si="37"/>
        <v>6.3565928521473428E-2</v>
      </c>
      <c r="EB92" s="18">
        <f t="shared" si="38"/>
        <v>0.34102255477934601</v>
      </c>
      <c r="EC92" s="18">
        <f t="shared" si="39"/>
        <v>0.69566110966798</v>
      </c>
      <c r="ED92" s="18">
        <f t="shared" si="40"/>
        <v>6.3407216381107329E-2</v>
      </c>
      <c r="EE92" s="18">
        <f t="shared" si="41"/>
        <v>5.7971218701172042E-2</v>
      </c>
      <c r="EF92" s="18">
        <f t="shared" si="42"/>
        <v>1.6097128116968697E-2</v>
      </c>
      <c r="EG92" s="18">
        <f t="shared" si="43"/>
        <v>6.2421169228290441E-2</v>
      </c>
      <c r="EH92" s="18">
        <f t="shared" si="44"/>
        <v>3.9017451598037989E-2</v>
      </c>
      <c r="EI92" s="18">
        <f t="shared" si="45"/>
        <v>2.7297718772007026E-2</v>
      </c>
      <c r="EJ92" s="18">
        <f t="shared" si="46"/>
        <v>9.4482278562212432E-2</v>
      </c>
      <c r="EK92" s="18">
        <f t="shared" si="47"/>
        <v>-3.9116686319252823E-2</v>
      </c>
      <c r="EL92" s="18">
        <f t="shared" si="48"/>
        <v>-2.4541688240930865E-2</v>
      </c>
      <c r="EM92" s="6">
        <v>1.4141458162428218</v>
      </c>
      <c r="EN92" s="6">
        <v>1.443392294266288</v>
      </c>
      <c r="EO92" s="6">
        <v>1.457545206395003</v>
      </c>
      <c r="EP92" s="6">
        <v>1.387091817134076</v>
      </c>
      <c r="EQ92" s="14">
        <v>201646.4407831867</v>
      </c>
      <c r="ER92" s="14">
        <v>35070.67</v>
      </c>
      <c r="ES92" s="15">
        <v>282398</v>
      </c>
      <c r="ET92" s="15">
        <v>147926</v>
      </c>
      <c r="EU92" s="15">
        <v>5.15</v>
      </c>
      <c r="EV92" s="6">
        <v>76200</v>
      </c>
      <c r="EW92" s="6">
        <v>0.124</v>
      </c>
      <c r="EX92" s="16">
        <v>0.106</v>
      </c>
      <c r="EY92" s="16">
        <v>1.7999999999999999E-2</v>
      </c>
      <c r="EZ92" s="6">
        <v>2.9000000000000001E-2</v>
      </c>
      <c r="FA92" s="20">
        <v>4400</v>
      </c>
      <c r="FB92" s="20">
        <v>6450</v>
      </c>
      <c r="FC92" s="20">
        <v>7350</v>
      </c>
      <c r="GF92" s="17">
        <v>513</v>
      </c>
      <c r="GG92" s="17">
        <v>769</v>
      </c>
      <c r="GI92" s="21">
        <v>105180.15333333332</v>
      </c>
      <c r="GJ92" s="6">
        <v>0.27818971980007368</v>
      </c>
      <c r="GK92" s="21">
        <v>1200088</v>
      </c>
      <c r="GL92" s="21">
        <v>1200088.1143360748</v>
      </c>
    </row>
    <row r="93" spans="1:194" x14ac:dyDescent="0.2">
      <c r="A93" s="12">
        <v>2001</v>
      </c>
      <c r="B93" s="13">
        <v>0.95015783292483658</v>
      </c>
      <c r="C93" s="15">
        <f t="shared" si="26"/>
        <v>37547365.56871172</v>
      </c>
      <c r="D93" s="15">
        <v>5261392.8243776951</v>
      </c>
      <c r="E93" s="15">
        <v>1248664.7618439826</v>
      </c>
      <c r="F93" s="15">
        <v>4189964.3756223051</v>
      </c>
      <c r="G93" s="15">
        <v>1405845.9523222828</v>
      </c>
      <c r="H93" s="15">
        <v>-22791.845454545211</v>
      </c>
      <c r="I93" s="15">
        <v>2483793.5</v>
      </c>
      <c r="J93" s="15">
        <v>1265542.2453517031</v>
      </c>
      <c r="K93" s="15">
        <v>1218251.2546482969</v>
      </c>
      <c r="L93" s="15">
        <v>1243001</v>
      </c>
      <c r="M93" s="15">
        <v>2614805.5</v>
      </c>
      <c r="N93" s="15">
        <v>-5070859.5000000009</v>
      </c>
      <c r="O93" s="15">
        <v>-777123</v>
      </c>
      <c r="P93" s="15">
        <v>13754241</v>
      </c>
      <c r="Q93" s="15">
        <v>2375760.5</v>
      </c>
      <c r="R93" s="15">
        <v>9948647</v>
      </c>
      <c r="S93" s="15">
        <v>0.5192831638087626</v>
      </c>
      <c r="T93" s="15">
        <v>-2271801.5</v>
      </c>
      <c r="U93" s="15">
        <v>386702</v>
      </c>
      <c r="V93" s="15">
        <v>51563.434500000003</v>
      </c>
      <c r="W93" s="15">
        <v>8862.6082410307281</v>
      </c>
      <c r="X93" s="15">
        <v>6746.9836729470044</v>
      </c>
      <c r="Y93" s="15">
        <v>4253.9507930111322</v>
      </c>
      <c r="Z93" s="15">
        <v>4253.9507930111322</v>
      </c>
      <c r="AA93" s="15">
        <v>9304264.0000000019</v>
      </c>
      <c r="AB93" s="15">
        <v>170148</v>
      </c>
      <c r="AC93" s="15">
        <v>254953.49031483073</v>
      </c>
      <c r="AD93" s="15">
        <v>108354.52111692913</v>
      </c>
      <c r="AE93" s="15">
        <v>-13670.930167354147</v>
      </c>
      <c r="AF93" s="15">
        <v>128630.99999999999</v>
      </c>
      <c r="AG93" s="15">
        <v>139386.99999999997</v>
      </c>
      <c r="AH93" s="15">
        <v>2372155.081264406</v>
      </c>
      <c r="AI93" s="15">
        <v>705178.99999999988</v>
      </c>
      <c r="AJ93" s="15">
        <v>557467.00122106052</v>
      </c>
      <c r="AK93" s="15">
        <v>147711.99877893945</v>
      </c>
      <c r="AL93" s="15">
        <f t="shared" si="27"/>
        <v>537739.35109005042</v>
      </c>
      <c r="AM93" s="15">
        <v>333279.01681510475</v>
      </c>
      <c r="AN93" s="15">
        <v>204460.33427494566</v>
      </c>
      <c r="AO93" s="15">
        <v>520911.39501435158</v>
      </c>
      <c r="AP93" s="15">
        <v>277452.02944799809</v>
      </c>
      <c r="AQ93" s="15">
        <v>156806.25863675159</v>
      </c>
      <c r="AR93" s="15">
        <f t="shared" si="24"/>
        <v>120645.7708112465</v>
      </c>
      <c r="AS93" s="15">
        <v>833529.7147624311</v>
      </c>
      <c r="AT93" s="15">
        <v>405394.20380097727</v>
      </c>
      <c r="AU93" s="15">
        <f t="shared" si="28"/>
        <v>428135.51096145384</v>
      </c>
      <c r="AV93" s="15">
        <v>-371695</v>
      </c>
      <c r="AW93" s="15">
        <v>-225644.99999999994</v>
      </c>
      <c r="AX93" s="15">
        <v>6932108.9187355954</v>
      </c>
      <c r="AY93" s="15">
        <v>6038348</v>
      </c>
      <c r="AZ93" s="15">
        <v>581824.50968516944</v>
      </c>
      <c r="BA93" s="15">
        <v>145094.71772645973</v>
      </c>
      <c r="BB93" s="15">
        <f t="shared" si="25"/>
        <v>436729.79195870971</v>
      </c>
      <c r="BC93" s="15">
        <v>356975.47888307099</v>
      </c>
      <c r="BD93" s="15">
        <v>-45039.069832645837</v>
      </c>
      <c r="BE93" s="15">
        <f t="shared" si="29"/>
        <v>465330.00000000012</v>
      </c>
      <c r="BF93" s="15">
        <v>4953635</v>
      </c>
      <c r="BG93" s="15">
        <v>1084712.9999999998</v>
      </c>
      <c r="BH93" s="15">
        <v>414260.49885842321</v>
      </c>
      <c r="BI93" s="15">
        <v>70316.501141576824</v>
      </c>
      <c r="BJ93" s="15">
        <v>139588</v>
      </c>
      <c r="BK93" s="15">
        <v>28608</v>
      </c>
      <c r="BL93" s="15">
        <v>23542.74910434668</v>
      </c>
      <c r="BM93" s="15">
        <v>3996.1419175459719</v>
      </c>
      <c r="BN93" s="15">
        <v>8066.1089781073479</v>
      </c>
      <c r="BO93" s="15">
        <v>8557115.8781901766</v>
      </c>
      <c r="BP93" s="15">
        <v>1045608.5230218928</v>
      </c>
      <c r="BQ93" s="15">
        <v>682453.42512126651</v>
      </c>
      <c r="BR93" s="15">
        <v>886317.82633333339</v>
      </c>
      <c r="BS93" s="15">
        <v>94596</v>
      </c>
      <c r="BT93" s="15">
        <v>443763.00000000006</v>
      </c>
      <c r="BU93" s="15">
        <v>31899</v>
      </c>
      <c r="BV93" s="15">
        <v>33162</v>
      </c>
      <c r="BW93" s="15">
        <v>15967</v>
      </c>
      <c r="BX93" s="15">
        <v>14904.999999999996</v>
      </c>
      <c r="BY93" s="15">
        <v>26597</v>
      </c>
      <c r="BZ93" s="15">
        <v>135504</v>
      </c>
      <c r="CA93" s="15">
        <v>18106</v>
      </c>
      <c r="CB93" s="15">
        <v>22174.999999999996</v>
      </c>
      <c r="CC93" s="15">
        <v>242580</v>
      </c>
      <c r="CD93" s="15">
        <v>227259</v>
      </c>
      <c r="CE93" s="15">
        <v>36.9</v>
      </c>
      <c r="CF93" s="15">
        <v>48036</v>
      </c>
      <c r="CG93" s="15">
        <v>517875</v>
      </c>
      <c r="CH93" s="15">
        <v>1538151</v>
      </c>
      <c r="CI93" s="15">
        <v>525802</v>
      </c>
      <c r="CJ93" s="15">
        <v>42531.000000000036</v>
      </c>
      <c r="CK93" s="15">
        <v>200234.99999999997</v>
      </c>
      <c r="CL93" s="15">
        <v>2911437.0000000005</v>
      </c>
      <c r="CM93" s="15">
        <v>2218127</v>
      </c>
      <c r="CN93" s="15">
        <v>158948.00000000009</v>
      </c>
      <c r="CO93" s="15">
        <v>65061.891021892734</v>
      </c>
      <c r="CP93" s="15">
        <v>-367.19433333331608</v>
      </c>
      <c r="CQ93" s="15">
        <v>357987</v>
      </c>
      <c r="CR93" s="15">
        <v>504884.63199999998</v>
      </c>
      <c r="CS93" s="15">
        <v>301590</v>
      </c>
      <c r="CT93" s="15">
        <v>203294.63200000001</v>
      </c>
      <c r="CU93" s="15">
        <v>359000</v>
      </c>
      <c r="CV93" s="15">
        <v>247369.0601571564</v>
      </c>
      <c r="CW93" s="15">
        <v>996029</v>
      </c>
      <c r="CX93" s="15">
        <v>243018</v>
      </c>
      <c r="CY93" s="15">
        <v>31189</v>
      </c>
      <c r="CZ93" s="15">
        <v>35697</v>
      </c>
      <c r="DA93" s="19">
        <v>0</v>
      </c>
      <c r="DB93" s="19">
        <v>0</v>
      </c>
      <c r="DC93" s="19">
        <v>0.14339775801547627</v>
      </c>
      <c r="DD93" s="19">
        <v>0.13606527094243381</v>
      </c>
      <c r="DE93" s="19">
        <v>0.30557312505028089</v>
      </c>
      <c r="DF93" s="19">
        <v>0.22238372965987824</v>
      </c>
      <c r="DG93" s="19">
        <v>0.19258011633193078</v>
      </c>
      <c r="DH93" s="15">
        <v>192473.10897810737</v>
      </c>
      <c r="DI93" s="15">
        <v>8463239.769212069</v>
      </c>
      <c r="DJ93" s="15">
        <v>6925088.7692120681</v>
      </c>
      <c r="DK93" s="15">
        <v>9146560.0000000019</v>
      </c>
      <c r="DL93" s="18">
        <v>1.9908418008173123E-2</v>
      </c>
      <c r="DM93" s="15">
        <v>5846257.532873421</v>
      </c>
      <c r="DN93" s="15">
        <v>5005390.3896658663</v>
      </c>
      <c r="DO93" s="15">
        <v>486144.73924348661</v>
      </c>
      <c r="DP93" s="15">
        <v>198177.87487652563</v>
      </c>
      <c r="DQ93" s="15">
        <v>119533.36071840613</v>
      </c>
      <c r="DR93" s="15">
        <v>37011.168369136642</v>
      </c>
      <c r="DS93" s="15">
        <v>6171426.4958734214</v>
      </c>
      <c r="DT93" s="18">
        <f t="shared" si="30"/>
        <v>0.17323169617518563</v>
      </c>
      <c r="DU93" s="18">
        <f t="shared" si="31"/>
        <v>0.18168207385549692</v>
      </c>
      <c r="DV93" s="18">
        <f t="shared" si="32"/>
        <v>1.029904479696012E-2</v>
      </c>
      <c r="DW93" s="18">
        <f t="shared" si="33"/>
        <v>-6.0504950629428338E-2</v>
      </c>
      <c r="DX93" s="18">
        <f t="shared" si="34"/>
        <v>6.9640185413671785E-2</v>
      </c>
      <c r="DY93" s="18">
        <f t="shared" si="35"/>
        <v>0.36631707156204407</v>
      </c>
      <c r="DZ93" s="18">
        <f t="shared" si="36"/>
        <v>-0.13505233784565585</v>
      </c>
      <c r="EA93" s="18">
        <f t="shared" si="37"/>
        <v>6.615093928373364E-2</v>
      </c>
      <c r="EB93" s="18">
        <f t="shared" si="38"/>
        <v>0.32823627738799199</v>
      </c>
      <c r="EC93" s="18">
        <f t="shared" si="39"/>
        <v>0.69577525481926394</v>
      </c>
      <c r="ED93" s="18">
        <f t="shared" si="40"/>
        <v>6.7041365699077302E-2</v>
      </c>
      <c r="EE93" s="18">
        <f t="shared" si="41"/>
        <v>6.0948269209523627E-2</v>
      </c>
      <c r="EF93" s="18">
        <f t="shared" si="42"/>
        <v>1.6149459335415655E-2</v>
      </c>
      <c r="EG93" s="18">
        <f t="shared" si="43"/>
        <v>5.8791430995920907E-2</v>
      </c>
      <c r="EH93" s="18">
        <f t="shared" si="44"/>
        <v>3.9709726390506545E-2</v>
      </c>
      <c r="EI93" s="18">
        <f t="shared" si="45"/>
        <v>3.0334030438547172E-2</v>
      </c>
      <c r="EJ93" s="18">
        <f t="shared" si="46"/>
        <v>9.1130404738221898E-2</v>
      </c>
      <c r="EK93" s="18">
        <f t="shared" si="47"/>
        <v>-4.0637682363642715E-2</v>
      </c>
      <c r="EL93" s="18">
        <f t="shared" si="48"/>
        <v>-2.4669930553125972E-2</v>
      </c>
      <c r="EM93" s="6">
        <v>1.3822888215100109</v>
      </c>
      <c r="EN93" s="6">
        <v>1.4074248120300752</v>
      </c>
      <c r="EO93" s="6">
        <v>1.4177430103742164</v>
      </c>
      <c r="EP93" s="6">
        <v>1.3598222356131364</v>
      </c>
      <c r="EQ93" s="14">
        <v>203775.64568079551</v>
      </c>
      <c r="ER93" s="14">
        <v>35290.290999999997</v>
      </c>
      <c r="ES93" s="15">
        <v>285225</v>
      </c>
      <c r="ET93" s="15">
        <v>149149.5</v>
      </c>
      <c r="EU93" s="15">
        <v>5.15</v>
      </c>
      <c r="EV93" s="6">
        <v>80400</v>
      </c>
      <c r="EW93" s="6">
        <v>0.124</v>
      </c>
      <c r="EX93" s="16">
        <v>0.106</v>
      </c>
      <c r="EY93" s="16">
        <v>1.7999999999999999E-2</v>
      </c>
      <c r="EZ93" s="6">
        <v>2.9000000000000001E-2</v>
      </c>
      <c r="FA93" s="20">
        <v>4550</v>
      </c>
      <c r="FB93" s="20">
        <v>6650</v>
      </c>
      <c r="FC93" s="20">
        <v>7600</v>
      </c>
      <c r="GF93" s="17">
        <v>531</v>
      </c>
      <c r="GG93" s="17">
        <v>796</v>
      </c>
      <c r="GI93" s="21">
        <v>106495.80899999999</v>
      </c>
      <c r="GJ93" s="6">
        <v>0.25693918329122456</v>
      </c>
      <c r="GK93" s="21">
        <v>951412</v>
      </c>
      <c r="GL93" s="21">
        <v>951411.8128650462</v>
      </c>
    </row>
    <row r="94" spans="1:194" x14ac:dyDescent="0.2">
      <c r="A94" s="12">
        <v>2002</v>
      </c>
      <c r="B94" s="13">
        <v>0.93109269664932037</v>
      </c>
      <c r="C94" s="15">
        <f t="shared" si="26"/>
        <v>37475218.839254014</v>
      </c>
      <c r="D94" s="15">
        <v>4196354.9924149569</v>
      </c>
      <c r="E94" s="15">
        <v>1505554.7629757603</v>
      </c>
      <c r="F94" s="15">
        <v>4439263.3575850427</v>
      </c>
      <c r="G94" s="15">
        <v>1502499.2717328004</v>
      </c>
      <c r="H94" s="15">
        <v>-116770.54545454419</v>
      </c>
      <c r="I94" s="15">
        <v>2415926</v>
      </c>
      <c r="J94" s="15">
        <v>1240690.1778623492</v>
      </c>
      <c r="K94" s="15">
        <v>1175235.8221376513</v>
      </c>
      <c r="L94" s="15">
        <v>1141326</v>
      </c>
      <c r="M94" s="15">
        <v>2793989.0000000005</v>
      </c>
      <c r="N94" s="15">
        <v>-5678031.0000000009</v>
      </c>
      <c r="O94" s="15">
        <v>-864088.50000000012</v>
      </c>
      <c r="P94" s="15">
        <v>15388146</v>
      </c>
      <c r="Q94" s="15">
        <v>2295886.5</v>
      </c>
      <c r="R94" s="15">
        <v>9525966</v>
      </c>
      <c r="S94" s="15">
        <v>0.4805467860607997</v>
      </c>
      <c r="T94" s="15">
        <v>-2344720.0000000005</v>
      </c>
      <c r="U94" s="15">
        <v>409828.49999999994</v>
      </c>
      <c r="V94" s="15">
        <v>32100.028999999999</v>
      </c>
      <c r="W94" s="15">
        <v>7828.7228476538976</v>
      </c>
      <c r="X94" s="15">
        <v>6836.1423631892321</v>
      </c>
      <c r="Y94" s="15">
        <v>3830.5948945784339</v>
      </c>
      <c r="Z94" s="15">
        <v>3830.5948945784339</v>
      </c>
      <c r="AA94" s="15">
        <v>9546233.9999999981</v>
      </c>
      <c r="AB94" s="15">
        <v>160674</v>
      </c>
      <c r="AC94" s="15">
        <v>266314.16433343961</v>
      </c>
      <c r="AD94" s="15">
        <v>112765.51586015259</v>
      </c>
      <c r="AE94" s="15">
        <v>-9757.815369357384</v>
      </c>
      <c r="AF94" s="15">
        <v>138820</v>
      </c>
      <c r="AG94" s="15">
        <v>150393.00000000003</v>
      </c>
      <c r="AH94" s="15">
        <v>2471266.864824235</v>
      </c>
      <c r="AI94" s="15">
        <v>728137</v>
      </c>
      <c r="AJ94" s="15">
        <v>579418.72103468922</v>
      </c>
      <c r="AK94" s="15">
        <v>148718.27896531075</v>
      </c>
      <c r="AL94" s="15">
        <f t="shared" si="27"/>
        <v>589612.37281407358</v>
      </c>
      <c r="AM94" s="15">
        <v>372999.0046821654</v>
      </c>
      <c r="AN94" s="15">
        <v>216613.36813190818</v>
      </c>
      <c r="AO94" s="15">
        <v>458968.21036600851</v>
      </c>
      <c r="AP94" s="15">
        <v>293359.21478992823</v>
      </c>
      <c r="AQ94" s="15">
        <v>166617.67266314622</v>
      </c>
      <c r="AR94" s="15">
        <f t="shared" si="24"/>
        <v>126741.54212678201</v>
      </c>
      <c r="AS94" s="15">
        <v>869086.36636342981</v>
      </c>
      <c r="AT94" s="15">
        <v>504959.6380877443</v>
      </c>
      <c r="AU94" s="15">
        <f t="shared" si="28"/>
        <v>364126.72827568551</v>
      </c>
      <c r="AV94" s="15">
        <v>-370316.00000000006</v>
      </c>
      <c r="AW94" s="15">
        <v>-200588.00000000003</v>
      </c>
      <c r="AX94" s="15">
        <v>7074967.1351757646</v>
      </c>
      <c r="AY94" s="15">
        <v>6135115</v>
      </c>
      <c r="AZ94" s="15">
        <v>605865.83566656045</v>
      </c>
      <c r="BA94" s="15">
        <v>154456.80399327833</v>
      </c>
      <c r="BB94" s="15">
        <f t="shared" si="25"/>
        <v>451409.03167328215</v>
      </c>
      <c r="BC94" s="15">
        <v>365624.48413984739</v>
      </c>
      <c r="BD94" s="15">
        <v>-31638.18463064262</v>
      </c>
      <c r="BE94" s="15">
        <f t="shared" si="29"/>
        <v>478390</v>
      </c>
      <c r="BF94" s="15">
        <v>4995844</v>
      </c>
      <c r="BG94" s="15">
        <v>1139270.9999999998</v>
      </c>
      <c r="BH94" s="15">
        <v>423425.52668131539</v>
      </c>
      <c r="BI94" s="15">
        <v>71878.473318684628</v>
      </c>
      <c r="BJ94" s="15">
        <v>140180</v>
      </c>
      <c r="BK94" s="15">
        <v>29787</v>
      </c>
      <c r="BL94" s="15">
        <v>24559.900559742069</v>
      </c>
      <c r="BM94" s="15">
        <v>4169.1585552932775</v>
      </c>
      <c r="BN94" s="15">
        <v>8238.940884964657</v>
      </c>
      <c r="BO94" s="15">
        <v>8805162.3021494206</v>
      </c>
      <c r="BP94" s="15">
        <v>1083425.4523460609</v>
      </c>
      <c r="BQ94" s="15">
        <v>698587.09333785099</v>
      </c>
      <c r="BR94" s="15">
        <v>918348.84783333342</v>
      </c>
      <c r="BS94" s="15">
        <v>122591.99999999987</v>
      </c>
      <c r="BT94" s="15">
        <v>467057</v>
      </c>
      <c r="BU94" s="15">
        <v>53480</v>
      </c>
      <c r="BV94" s="15">
        <v>34664</v>
      </c>
      <c r="BW94" s="15">
        <v>18612</v>
      </c>
      <c r="BX94" s="15">
        <v>16118.999999999964</v>
      </c>
      <c r="BY94" s="15">
        <v>29542</v>
      </c>
      <c r="BZ94" s="15">
        <v>148057.99999999997</v>
      </c>
      <c r="CA94" s="15">
        <v>17684</v>
      </c>
      <c r="CB94" s="15">
        <v>23713</v>
      </c>
      <c r="CC94" s="15">
        <v>259736</v>
      </c>
      <c r="CD94" s="15">
        <v>250009</v>
      </c>
      <c r="CE94" s="15">
        <v>40.5</v>
      </c>
      <c r="CF94" s="15">
        <v>53061.000000000007</v>
      </c>
      <c r="CG94" s="15">
        <v>562806</v>
      </c>
      <c r="CH94" s="15">
        <v>1645819</v>
      </c>
      <c r="CI94" s="15">
        <v>545057</v>
      </c>
      <c r="CJ94" s="15">
        <v>37764.999999999978</v>
      </c>
      <c r="CK94" s="15">
        <v>189746.00000000006</v>
      </c>
      <c r="CL94" s="15">
        <v>2764604.9999999995</v>
      </c>
      <c r="CM94" s="15">
        <v>2386225</v>
      </c>
      <c r="CN94" s="15">
        <v>-183540.99999999994</v>
      </c>
      <c r="CO94" s="15">
        <v>33283.059115035256</v>
      </c>
      <c r="CP94" s="15">
        <v>9201.5453976922581</v>
      </c>
      <c r="CQ94" s="15">
        <v>366043</v>
      </c>
      <c r="CR94" s="15">
        <v>529605.39323102555</v>
      </c>
      <c r="CS94" s="15">
        <v>316071.99999999994</v>
      </c>
      <c r="CT94" s="15">
        <v>213533.39323102564</v>
      </c>
      <c r="CU94" s="15">
        <v>384997</v>
      </c>
      <c r="CV94" s="15">
        <v>289639.0146688667</v>
      </c>
      <c r="CW94" s="15">
        <v>832333</v>
      </c>
      <c r="CX94" s="15">
        <v>219845</v>
      </c>
      <c r="CY94" s="15">
        <v>37266</v>
      </c>
      <c r="CZ94" s="15">
        <v>32654.000000000004</v>
      </c>
      <c r="DA94" s="19">
        <v>0</v>
      </c>
      <c r="DB94" s="19">
        <v>0</v>
      </c>
      <c r="DC94" s="19">
        <v>0.13148227726171613</v>
      </c>
      <c r="DD94" s="19">
        <v>0.14169445123940938</v>
      </c>
      <c r="DE94" s="19">
        <v>0.31110071743899814</v>
      </c>
      <c r="DF94" s="19">
        <v>0.2169801819783006</v>
      </c>
      <c r="DG94" s="19">
        <v>0.19874237208157575</v>
      </c>
      <c r="DH94" s="15">
        <v>197675.94088496457</v>
      </c>
      <c r="DI94" s="15">
        <v>9021998.3612644561</v>
      </c>
      <c r="DJ94" s="15">
        <v>7376179.3612644561</v>
      </c>
      <c r="DK94" s="15">
        <v>9394252.9999999981</v>
      </c>
      <c r="DL94" s="18">
        <v>2.7875408441420751E-2</v>
      </c>
      <c r="DM94" s="15">
        <v>5823155.0192037784</v>
      </c>
      <c r="DN94" s="15">
        <v>5021398.0996313179</v>
      </c>
      <c r="DO94" s="15">
        <v>510935.41586224805</v>
      </c>
      <c r="DP94" s="15">
        <v>149088.07433574682</v>
      </c>
      <c r="DQ94" s="15">
        <v>103285.09855079665</v>
      </c>
      <c r="DR94" s="15">
        <v>38448.330823669727</v>
      </c>
      <c r="DS94" s="15">
        <v>6061523.477203778</v>
      </c>
      <c r="DT94" s="18">
        <f t="shared" si="30"/>
        <v>0.14243228345938083</v>
      </c>
      <c r="DU94" s="18">
        <f t="shared" si="31"/>
        <v>0.19561051473195298</v>
      </c>
      <c r="DV94" s="18">
        <f t="shared" si="32"/>
        <v>1.0935986838607026E-2</v>
      </c>
      <c r="DW94" s="18">
        <f t="shared" si="33"/>
        <v>-6.2567213017685863E-2</v>
      </c>
      <c r="DX94" s="18">
        <f t="shared" si="34"/>
        <v>7.4555642009310752E-2</v>
      </c>
      <c r="DY94" s="18">
        <f t="shared" si="35"/>
        <v>0.41062191166930401</v>
      </c>
      <c r="DZ94" s="18">
        <f t="shared" si="36"/>
        <v>-0.15151428532960179</v>
      </c>
      <c r="EA94" s="18">
        <f t="shared" si="37"/>
        <v>6.4467295317549952E-2</v>
      </c>
      <c r="EB94" s="18">
        <f t="shared" si="38"/>
        <v>0.31545786432118211</v>
      </c>
      <c r="EC94" s="18">
        <f t="shared" si="39"/>
        <v>0.68849304877327244</v>
      </c>
      <c r="ED94" s="18">
        <f t="shared" si="40"/>
        <v>6.7991295411029246E-2</v>
      </c>
      <c r="EE94" s="18">
        <f t="shared" si="41"/>
        <v>6.1677998350128459E-2</v>
      </c>
      <c r="EF94" s="18">
        <f t="shared" si="42"/>
        <v>1.5830772171593715E-2</v>
      </c>
      <c r="EG94" s="18">
        <f t="shared" si="43"/>
        <v>6.27630927987647E-2</v>
      </c>
      <c r="EH94" s="18">
        <f t="shared" si="44"/>
        <v>3.2678192759552943E-2</v>
      </c>
      <c r="EI94" s="18">
        <f t="shared" si="45"/>
        <v>3.1227519078944145E-2</v>
      </c>
      <c r="EJ94" s="18">
        <f t="shared" si="46"/>
        <v>9.2512557024324343E-2</v>
      </c>
      <c r="EK94" s="18">
        <f t="shared" si="47"/>
        <v>-3.9419419511056403E-2</v>
      </c>
      <c r="EL94" s="18">
        <f t="shared" si="48"/>
        <v>-2.1352203309832094E-2</v>
      </c>
      <c r="EM94" s="6">
        <v>1.3618308172762394</v>
      </c>
      <c r="EN94" s="6">
        <v>1.3832164166063359</v>
      </c>
      <c r="EO94" s="6">
        <v>1.3952050821245128</v>
      </c>
      <c r="EP94" s="6">
        <v>1.3421972193997671</v>
      </c>
      <c r="EQ94" s="14">
        <v>206200.68043331249</v>
      </c>
      <c r="ER94" s="14">
        <v>35522.207000000002</v>
      </c>
      <c r="ES94" s="15">
        <v>287955</v>
      </c>
      <c r="ET94" s="15">
        <v>151251</v>
      </c>
      <c r="EU94" s="15">
        <v>5.15</v>
      </c>
      <c r="EV94" s="6">
        <v>84900</v>
      </c>
      <c r="EW94" s="6">
        <v>0.124</v>
      </c>
      <c r="EX94" s="16">
        <v>0.106</v>
      </c>
      <c r="EY94" s="16">
        <v>1.7999999999999999E-2</v>
      </c>
      <c r="EZ94" s="6">
        <v>2.9000000000000001E-2</v>
      </c>
      <c r="FA94" s="20">
        <v>4700</v>
      </c>
      <c r="FB94" s="20">
        <v>6900</v>
      </c>
      <c r="FC94" s="20">
        <v>7850</v>
      </c>
      <c r="GF94" s="17">
        <v>545</v>
      </c>
      <c r="GG94" s="17">
        <v>817</v>
      </c>
      <c r="GH94" s="17">
        <v>0.497</v>
      </c>
      <c r="GI94" s="21">
        <v>108366.85133333332</v>
      </c>
      <c r="GJ94" s="6">
        <v>0.25094013615860611</v>
      </c>
      <c r="GK94" s="21">
        <v>898437</v>
      </c>
      <c r="GL94" s="21">
        <v>898436.65832319064</v>
      </c>
    </row>
    <row r="95" spans="1:194" x14ac:dyDescent="0.2">
      <c r="A95" s="12">
        <v>2003</v>
      </c>
      <c r="B95" s="13">
        <v>0.91949285477605525</v>
      </c>
      <c r="C95" s="15">
        <f t="shared" si="26"/>
        <v>39445037.320103876</v>
      </c>
      <c r="D95" s="15">
        <v>4178718.0359333651</v>
      </c>
      <c r="E95" s="15">
        <v>1758386.5665327613</v>
      </c>
      <c r="F95" s="15">
        <v>4829116.2140666358</v>
      </c>
      <c r="G95" s="15">
        <v>1417378.4672074746</v>
      </c>
      <c r="H95" s="15">
        <v>-211871.96363636196</v>
      </c>
      <c r="I95" s="15">
        <v>2391761.5</v>
      </c>
      <c r="J95" s="15">
        <v>1250010.1244406705</v>
      </c>
      <c r="K95" s="15">
        <v>1141750.8755593295</v>
      </c>
      <c r="L95" s="15">
        <v>1148645</v>
      </c>
      <c r="M95" s="15">
        <v>3053920.5</v>
      </c>
      <c r="N95" s="15">
        <v>-6473001</v>
      </c>
      <c r="O95" s="15">
        <v>-908456.5</v>
      </c>
      <c r="P95" s="15">
        <v>16934760.5</v>
      </c>
      <c r="Q95" s="15">
        <v>2439145</v>
      </c>
      <c r="R95" s="15">
        <v>10047488.000000002</v>
      </c>
      <c r="S95" s="15">
        <v>0.4770786152767898</v>
      </c>
      <c r="T95" s="15">
        <v>-2463184</v>
      </c>
      <c r="U95" s="15">
        <v>393774.5</v>
      </c>
      <c r="V95" s="15">
        <v>21476.728149999999</v>
      </c>
      <c r="W95" s="15">
        <v>6544.9935639025425</v>
      </c>
      <c r="X95" s="15">
        <v>4811.4992971464026</v>
      </c>
      <c r="Y95" s="15">
        <v>3348.9669944755301</v>
      </c>
      <c r="Z95" s="15">
        <v>3348.9669944755301</v>
      </c>
      <c r="AA95" s="15">
        <v>9962663</v>
      </c>
      <c r="AB95" s="15">
        <v>213763</v>
      </c>
      <c r="AC95" s="15">
        <v>283405.91272978787</v>
      </c>
      <c r="AD95" s="15">
        <v>121623.61307559548</v>
      </c>
      <c r="AE95" s="15">
        <v>-11842.666994796666</v>
      </c>
      <c r="AF95" s="15">
        <v>147386</v>
      </c>
      <c r="AG95" s="15">
        <v>159538</v>
      </c>
      <c r="AH95" s="15">
        <v>2637879.8588105869</v>
      </c>
      <c r="AI95" s="15">
        <v>738141</v>
      </c>
      <c r="AJ95" s="15">
        <v>593617.77648771484</v>
      </c>
      <c r="AK95" s="15">
        <v>144523.22351228516</v>
      </c>
      <c r="AL95" s="15">
        <f t="shared" si="27"/>
        <v>646589.94642218435</v>
      </c>
      <c r="AM95" s="15">
        <v>401043.55746574258</v>
      </c>
      <c r="AN95" s="15">
        <v>245546.38895644184</v>
      </c>
      <c r="AO95" s="15">
        <v>452660.60576326953</v>
      </c>
      <c r="AP95" s="15">
        <v>311306.64582080924</v>
      </c>
      <c r="AQ95" s="15">
        <v>180743.0887503635</v>
      </c>
      <c r="AR95" s="15">
        <f t="shared" si="24"/>
        <v>130563.55707044574</v>
      </c>
      <c r="AS95" s="15">
        <v>932748.71472352464</v>
      </c>
      <c r="AT95" s="15">
        <v>571720.51186591899</v>
      </c>
      <c r="AU95" s="15">
        <f t="shared" si="28"/>
        <v>361028.20285760565</v>
      </c>
      <c r="AV95" s="15">
        <v>-356867.99999999994</v>
      </c>
      <c r="AW95" s="15">
        <v>-196480.00000000003</v>
      </c>
      <c r="AX95" s="15">
        <v>7324783.1411894122</v>
      </c>
      <c r="AY95" s="15">
        <v>6353606</v>
      </c>
      <c r="AZ95" s="15">
        <v>626202.08727021213</v>
      </c>
      <c r="BA95" s="15">
        <v>162275.07738891497</v>
      </c>
      <c r="BB95" s="15">
        <f t="shared" si="25"/>
        <v>463927.00988129713</v>
      </c>
      <c r="BC95" s="15">
        <v>382189.38692440436</v>
      </c>
      <c r="BD95" s="15">
        <v>-37214.333005203327</v>
      </c>
      <c r="BE95" s="15">
        <f t="shared" si="29"/>
        <v>503812.99999999983</v>
      </c>
      <c r="BF95" s="15">
        <v>5138269</v>
      </c>
      <c r="BG95" s="15">
        <v>1215336.9999999995</v>
      </c>
      <c r="BH95" s="15">
        <v>432539.64871916466</v>
      </c>
      <c r="BI95" s="15">
        <v>73445.351280835355</v>
      </c>
      <c r="BJ95" s="15">
        <v>143606</v>
      </c>
      <c r="BK95" s="15">
        <v>34439</v>
      </c>
      <c r="BL95" s="15">
        <v>25783.569508716231</v>
      </c>
      <c r="BM95" s="15">
        <v>4378.0571918645364</v>
      </c>
      <c r="BN95" s="15">
        <v>8684.3732994192324</v>
      </c>
      <c r="BO95" s="15">
        <v>9173156.1161780246</v>
      </c>
      <c r="BP95" s="15">
        <v>1118644.5518160935</v>
      </c>
      <c r="BQ95" s="15">
        <v>747386.22017254832</v>
      </c>
      <c r="BR95" s="15">
        <v>948769.88816666661</v>
      </c>
      <c r="BS95" s="15">
        <v>127754.00000000001</v>
      </c>
      <c r="BT95" s="15">
        <v>485204</v>
      </c>
      <c r="BU95" s="15">
        <v>53175</v>
      </c>
      <c r="BV95" s="15">
        <v>35719</v>
      </c>
      <c r="BW95" s="15">
        <v>22125</v>
      </c>
      <c r="BX95" s="15">
        <v>17521.999999999985</v>
      </c>
      <c r="BY95" s="15">
        <v>31829</v>
      </c>
      <c r="BZ95" s="15">
        <v>161716.99999999997</v>
      </c>
      <c r="CA95" s="15">
        <v>18367</v>
      </c>
      <c r="CB95" s="15">
        <v>25042</v>
      </c>
      <c r="CC95" s="15">
        <v>276708</v>
      </c>
      <c r="CD95" s="15">
        <v>264526</v>
      </c>
      <c r="CE95" s="15">
        <v>43.5</v>
      </c>
      <c r="CF95" s="15">
        <v>58206</v>
      </c>
      <c r="CG95" s="15">
        <v>599440</v>
      </c>
      <c r="CH95" s="15">
        <v>1746378</v>
      </c>
      <c r="CI95" s="15">
        <v>565550</v>
      </c>
      <c r="CJ95" s="15">
        <v>37967.999999999971</v>
      </c>
      <c r="CK95" s="15">
        <v>184863</v>
      </c>
      <c r="CL95" s="15">
        <v>2835665.9999999995</v>
      </c>
      <c r="CM95" s="15">
        <v>2539364</v>
      </c>
      <c r="CN95" s="15">
        <v>-291121.99999999994</v>
      </c>
      <c r="CO95" s="15">
        <v>32206.626700580855</v>
      </c>
      <c r="CP95" s="15">
        <v>9914.0369488461602</v>
      </c>
      <c r="CQ95" s="15">
        <v>382544</v>
      </c>
      <c r="CR95" s="15">
        <v>548058.9251155128</v>
      </c>
      <c r="CS95" s="15">
        <v>326905.00000000006</v>
      </c>
      <c r="CT95" s="15">
        <v>221153.92511551283</v>
      </c>
      <c r="CU95" s="15">
        <v>421004</v>
      </c>
      <c r="CV95" s="15">
        <v>346337.90535084566</v>
      </c>
      <c r="CW95" s="15">
        <v>778631</v>
      </c>
      <c r="CX95" s="15">
        <v>224907</v>
      </c>
      <c r="CY95" s="15">
        <v>42942</v>
      </c>
      <c r="CZ95" s="15">
        <v>28345</v>
      </c>
      <c r="DA95" s="19">
        <v>0</v>
      </c>
      <c r="DB95" s="19">
        <v>0</v>
      </c>
      <c r="DC95" s="19">
        <v>0.11956679650795587</v>
      </c>
      <c r="DD95" s="19">
        <v>0.14732363153638495</v>
      </c>
      <c r="DE95" s="19">
        <v>0.31662830982771556</v>
      </c>
      <c r="DF95" s="19">
        <v>0.21157663429672294</v>
      </c>
      <c r="DG95" s="19">
        <v>0.20490462783122068</v>
      </c>
      <c r="DH95" s="15">
        <v>208697.37329941901</v>
      </c>
      <c r="DI95" s="15">
        <v>9496496.7428786084</v>
      </c>
      <c r="DJ95" s="15">
        <v>7750118.7428786065</v>
      </c>
      <c r="DK95" s="15">
        <v>9815768.0000000019</v>
      </c>
      <c r="DL95" s="18">
        <v>8.2580012867056213E-2</v>
      </c>
      <c r="DM95" s="15">
        <v>5961478.1778232278</v>
      </c>
      <c r="DN95" s="15">
        <v>5126203.6588977864</v>
      </c>
      <c r="DO95" s="15">
        <v>551917.51826554362</v>
      </c>
      <c r="DP95" s="15">
        <v>127159.59240403201</v>
      </c>
      <c r="DQ95" s="15">
        <v>115141.14181731493</v>
      </c>
      <c r="DR95" s="15">
        <v>41056.266438551502</v>
      </c>
      <c r="DS95" s="15">
        <v>6255499.894823228</v>
      </c>
      <c r="DT95" s="18">
        <f t="shared" si="30"/>
        <v>0.13505787794547677</v>
      </c>
      <c r="DU95" s="18">
        <f t="shared" si="31"/>
        <v>0.19756627990813591</v>
      </c>
      <c r="DV95" s="18">
        <f t="shared" si="32"/>
        <v>9.9828654439960609E-3</v>
      </c>
      <c r="DW95" s="18">
        <f t="shared" si="33"/>
        <v>-6.244597970616176E-2</v>
      </c>
      <c r="DX95" s="18">
        <f t="shared" si="34"/>
        <v>7.7422172914094672E-2</v>
      </c>
      <c r="DY95" s="18">
        <f t="shared" si="35"/>
        <v>0.42932550329642843</v>
      </c>
      <c r="DZ95" s="18">
        <f t="shared" si="36"/>
        <v>-0.164101784147658</v>
      </c>
      <c r="EA95" s="18">
        <f t="shared" si="37"/>
        <v>6.0635295654315316E-2</v>
      </c>
      <c r="EB95" s="18">
        <f t="shared" si="38"/>
        <v>0.31655776869137259</v>
      </c>
      <c r="EC95" s="18">
        <f t="shared" si="39"/>
        <v>0.68272872738156321</v>
      </c>
      <c r="ED95" s="18">
        <f t="shared" si="40"/>
        <v>6.7288741877552766E-2</v>
      </c>
      <c r="EE95" s="18">
        <f t="shared" si="41"/>
        <v>6.0475937948789617E-2</v>
      </c>
      <c r="EF95" s="18">
        <f t="shared" si="42"/>
        <v>1.4723577769185776E-2</v>
      </c>
      <c r="EG95" s="18">
        <f t="shared" si="43"/>
        <v>6.5872578327257153E-2</v>
      </c>
      <c r="EH95" s="18">
        <f t="shared" si="44"/>
        <v>3.1150451575798186E-2</v>
      </c>
      <c r="EI95" s="18">
        <f t="shared" si="45"/>
        <v>3.171495555119163E-2</v>
      </c>
      <c r="EJ95" s="18">
        <f t="shared" si="46"/>
        <v>9.5025546113510884E-2</v>
      </c>
      <c r="EK95" s="18">
        <f t="shared" si="47"/>
        <v>-3.6356605005334261E-2</v>
      </c>
      <c r="EL95" s="18">
        <f t="shared" si="48"/>
        <v>-2.0016773012565089E-2</v>
      </c>
      <c r="EM95" s="6">
        <v>1.3351001391662127</v>
      </c>
      <c r="EN95" s="6">
        <v>1.3524745224873373</v>
      </c>
      <c r="EO95" s="6">
        <v>1.3647285549696269</v>
      </c>
      <c r="EP95" s="6">
        <v>1.3145707420083013</v>
      </c>
      <c r="EQ95" s="14">
        <v>208605.71414694539</v>
      </c>
      <c r="ER95" s="14">
        <v>35863.529000000002</v>
      </c>
      <c r="ES95" s="15">
        <v>290626</v>
      </c>
      <c r="ET95" s="15">
        <v>152946</v>
      </c>
      <c r="EU95" s="15">
        <v>5.15</v>
      </c>
      <c r="EV95" s="6">
        <v>87000</v>
      </c>
      <c r="EW95" s="6">
        <v>0.124</v>
      </c>
      <c r="EX95" s="16">
        <v>0.106</v>
      </c>
      <c r="EY95" s="16">
        <v>1.7999999999999999E-2</v>
      </c>
      <c r="EZ95" s="6">
        <v>2.9000000000000001E-2</v>
      </c>
      <c r="FA95" s="20">
        <v>4750</v>
      </c>
      <c r="FB95" s="20">
        <v>7000</v>
      </c>
      <c r="FC95" s="20">
        <v>9500</v>
      </c>
      <c r="GF95" s="17">
        <v>552</v>
      </c>
      <c r="GG95" s="17">
        <v>829</v>
      </c>
      <c r="GH95" s="17">
        <v>0.52100000000000002</v>
      </c>
      <c r="GI95" s="21">
        <v>110237.89366666666</v>
      </c>
      <c r="GJ95" s="6">
        <v>0.24768409830829949</v>
      </c>
      <c r="GK95" s="21">
        <v>955000</v>
      </c>
      <c r="GL95" s="21">
        <v>955000</v>
      </c>
    </row>
    <row r="96" spans="1:194" x14ac:dyDescent="0.2">
      <c r="A96" s="12">
        <v>2004</v>
      </c>
      <c r="B96" s="13">
        <v>0.91835119667736231</v>
      </c>
      <c r="C96" s="15">
        <f t="shared" si="26"/>
        <v>44985785.639322773</v>
      </c>
      <c r="D96" s="15">
        <v>5197627.1277955482</v>
      </c>
      <c r="E96" s="15">
        <v>1891960.5111321057</v>
      </c>
      <c r="F96" s="15">
        <v>5253842.5222044503</v>
      </c>
      <c r="G96" s="15">
        <v>1315894.0781906629</v>
      </c>
      <c r="H96" s="15">
        <v>194338.90000000413</v>
      </c>
      <c r="I96" s="15">
        <v>2787581.5</v>
      </c>
      <c r="J96" s="15">
        <v>1358305.1343940538</v>
      </c>
      <c r="K96" s="15">
        <v>1429275.8656059469</v>
      </c>
      <c r="L96" s="15">
        <v>1324298.4999999998</v>
      </c>
      <c r="M96" s="15">
        <v>3402529</v>
      </c>
      <c r="N96" s="15">
        <v>-7387012.0000000009</v>
      </c>
      <c r="O96" s="15">
        <v>-975409</v>
      </c>
      <c r="P96" s="15">
        <v>19114621</v>
      </c>
      <c r="Q96" s="15">
        <v>2802756.5</v>
      </c>
      <c r="R96" s="15">
        <v>11352726.499999998</v>
      </c>
      <c r="S96" s="15">
        <v>0.51087650366237625</v>
      </c>
      <c r="T96" s="15">
        <v>-2649668.5</v>
      </c>
      <c r="U96" s="15">
        <v>384290</v>
      </c>
      <c r="V96" s="15">
        <v>29950.427449999996</v>
      </c>
      <c r="W96" s="15">
        <v>7646.5393962785929</v>
      </c>
      <c r="X96" s="15">
        <v>4423.9239355121008</v>
      </c>
      <c r="Y96" s="15">
        <v>3707.9931091046551</v>
      </c>
      <c r="Z96" s="15">
        <v>3707.9931091046551</v>
      </c>
      <c r="AA96" s="15">
        <v>10646058</v>
      </c>
      <c r="AB96" s="15">
        <v>278512</v>
      </c>
      <c r="AC96" s="15">
        <v>306783.63627891766</v>
      </c>
      <c r="AD96" s="15">
        <v>134340.43337639549</v>
      </c>
      <c r="AE96" s="15">
        <v>-11496.20024462223</v>
      </c>
      <c r="AF96" s="15">
        <v>156681.99999999997</v>
      </c>
      <c r="AG96" s="15">
        <v>169446</v>
      </c>
      <c r="AH96" s="15">
        <v>2883795.8694106904</v>
      </c>
      <c r="AI96" s="15">
        <v>766223.00000000012</v>
      </c>
      <c r="AJ96" s="15">
        <v>616351.31429715152</v>
      </c>
      <c r="AK96" s="15">
        <v>149871.68570284851</v>
      </c>
      <c r="AL96" s="15">
        <f t="shared" si="27"/>
        <v>792950.03197111632</v>
      </c>
      <c r="AM96" s="15">
        <v>485800.73982062057</v>
      </c>
      <c r="AN96" s="15">
        <v>307149.29215049581</v>
      </c>
      <c r="AO96" s="15">
        <v>429245.52552560496</v>
      </c>
      <c r="AP96" s="15">
        <v>335339.25659182895</v>
      </c>
      <c r="AQ96" s="15">
        <v>197040.52628819342</v>
      </c>
      <c r="AR96" s="15">
        <f t="shared" si="24"/>
        <v>138298.73030363553</v>
      </c>
      <c r="AS96" s="15">
        <v>1004666.822190368</v>
      </c>
      <c r="AT96" s="15">
        <v>675917.4721695343</v>
      </c>
      <c r="AU96" s="15">
        <f t="shared" si="28"/>
        <v>328749.35002083366</v>
      </c>
      <c r="AV96" s="15">
        <v>-360205</v>
      </c>
      <c r="AW96" s="15">
        <v>-207268</v>
      </c>
      <c r="AX96" s="15">
        <v>7762262.1305893101</v>
      </c>
      <c r="AY96" s="15">
        <v>6719488.0000000009</v>
      </c>
      <c r="AZ96" s="15">
        <v>669954.36372108222</v>
      </c>
      <c r="BA96" s="15">
        <v>172416.6431111999</v>
      </c>
      <c r="BB96" s="15">
        <f t="shared" si="25"/>
        <v>497537.72060988232</v>
      </c>
      <c r="BC96" s="15">
        <v>407709.56662360451</v>
      </c>
      <c r="BD96" s="15">
        <v>-34889.799755377768</v>
      </c>
      <c r="BE96" s="15">
        <f t="shared" si="29"/>
        <v>542050</v>
      </c>
      <c r="BF96" s="15">
        <v>5421014</v>
      </c>
      <c r="BG96" s="15">
        <v>1298474.0000000002</v>
      </c>
      <c r="BH96" s="15">
        <v>451753.80894294969</v>
      </c>
      <c r="BI96" s="15">
        <v>76714.191057050208</v>
      </c>
      <c r="BJ96" s="15">
        <v>152000.99999999997</v>
      </c>
      <c r="BK96" s="15">
        <v>41005</v>
      </c>
      <c r="BL96" s="15">
        <v>27293.324903590183</v>
      </c>
      <c r="BM96" s="15">
        <v>4634.7928889307505</v>
      </c>
      <c r="BN96" s="15">
        <v>9323.8822074790696</v>
      </c>
      <c r="BO96" s="15">
        <v>9769072.4748802837</v>
      </c>
      <c r="BP96" s="15">
        <v>1189249.957792521</v>
      </c>
      <c r="BQ96" s="15">
        <v>811292.26899385988</v>
      </c>
      <c r="BR96" s="15">
        <v>1004872.7016666667</v>
      </c>
      <c r="BS96" s="15">
        <v>118683.99999999997</v>
      </c>
      <c r="BT96" s="15">
        <v>508514</v>
      </c>
      <c r="BU96" s="15">
        <v>36425</v>
      </c>
      <c r="BV96" s="15">
        <v>37095</v>
      </c>
      <c r="BW96" s="15">
        <v>25946</v>
      </c>
      <c r="BX96" s="15">
        <v>18527.000000000022</v>
      </c>
      <c r="BY96" s="15">
        <v>34050</v>
      </c>
      <c r="BZ96" s="15">
        <v>173952.00000000003</v>
      </c>
      <c r="CA96" s="15">
        <v>18418</v>
      </c>
      <c r="CB96" s="15">
        <v>27288.000000000004</v>
      </c>
      <c r="CC96" s="15">
        <v>304359</v>
      </c>
      <c r="CD96" s="15">
        <v>289812</v>
      </c>
      <c r="CE96" s="15">
        <v>45.2</v>
      </c>
      <c r="CF96" s="15">
        <v>68402</v>
      </c>
      <c r="CG96" s="15">
        <v>662573.00000000012</v>
      </c>
      <c r="CH96" s="15">
        <v>1851920</v>
      </c>
      <c r="CI96" s="15">
        <v>596950</v>
      </c>
      <c r="CJ96" s="15">
        <v>42234.999999999956</v>
      </c>
      <c r="CK96" s="15">
        <v>192475.00000000003</v>
      </c>
      <c r="CL96" s="15">
        <v>3055029.9999999995</v>
      </c>
      <c r="CM96" s="15">
        <v>2722495.0000000005</v>
      </c>
      <c r="CN96" s="15">
        <v>-258777.00000000006</v>
      </c>
      <c r="CO96" s="15">
        <v>56462.117792520839</v>
      </c>
      <c r="CP96" s="15">
        <v>9231.1383333333197</v>
      </c>
      <c r="CQ96" s="15">
        <v>408752</v>
      </c>
      <c r="CR96" s="15">
        <v>587848.84</v>
      </c>
      <c r="CS96" s="15">
        <v>348718</v>
      </c>
      <c r="CT96" s="15">
        <v>239130.83999999997</v>
      </c>
      <c r="CU96" s="15">
        <v>453249</v>
      </c>
      <c r="CV96" s="15">
        <v>342445.26540360478</v>
      </c>
      <c r="CW96" s="15">
        <v>803019</v>
      </c>
      <c r="CX96" s="15">
        <v>245726</v>
      </c>
      <c r="CY96" s="15">
        <v>46678</v>
      </c>
      <c r="CZ96" s="15">
        <v>30355</v>
      </c>
      <c r="DA96" s="19">
        <v>0</v>
      </c>
      <c r="DB96" s="19">
        <v>0</v>
      </c>
      <c r="DC96" s="19">
        <v>0.10648246517011828</v>
      </c>
      <c r="DD96" s="19">
        <v>0.13576411355735918</v>
      </c>
      <c r="DE96" s="19">
        <v>0.31205921410284387</v>
      </c>
      <c r="DF96" s="19">
        <v>0.2309068218309312</v>
      </c>
      <c r="DG96" s="19">
        <v>0.21478738533874747</v>
      </c>
      <c r="DH96" s="15">
        <v>227838.88220747924</v>
      </c>
      <c r="DI96" s="15">
        <v>10084324.592672806</v>
      </c>
      <c r="DJ96" s="15">
        <v>8232404.5926728072</v>
      </c>
      <c r="DK96" s="15">
        <v>10495818</v>
      </c>
      <c r="DL96" s="18">
        <v>8.6460539470152739E-2</v>
      </c>
      <c r="DM96" s="15">
        <v>6383254.4954936244</v>
      </c>
      <c r="DN96" s="15">
        <v>5427256.2936092298</v>
      </c>
      <c r="DO96" s="15">
        <v>639707.33203362138</v>
      </c>
      <c r="DP96" s="15">
        <v>125470.54694717067</v>
      </c>
      <c r="DQ96" s="15">
        <v>146834.58208845346</v>
      </c>
      <c r="DR96" s="15">
        <v>43985.740815149104</v>
      </c>
      <c r="DS96" s="15">
        <v>6854990.1434936244</v>
      </c>
      <c r="DT96" s="18">
        <f t="shared" si="30"/>
        <v>0.14497747533155522</v>
      </c>
      <c r="DU96" s="18">
        <f t="shared" si="31"/>
        <v>0.19241713551315304</v>
      </c>
      <c r="DV96" s="18">
        <f t="shared" si="32"/>
        <v>8.5424761297063171E-3</v>
      </c>
      <c r="DW96" s="18">
        <f t="shared" si="33"/>
        <v>-5.8900127281180208E-2</v>
      </c>
      <c r="DX96" s="18">
        <f t="shared" si="34"/>
        <v>7.5635646941459592E-2</v>
      </c>
      <c r="DY96" s="18">
        <f t="shared" si="35"/>
        <v>0.42490357183606936</v>
      </c>
      <c r="DZ96" s="18">
        <f t="shared" si="36"/>
        <v>-0.16420769127443891</v>
      </c>
      <c r="EA96" s="18">
        <f t="shared" si="37"/>
        <v>6.1965828992065701E-2</v>
      </c>
      <c r="EB96" s="18">
        <f t="shared" si="38"/>
        <v>0.31466568381160986</v>
      </c>
      <c r="EC96" s="18">
        <f t="shared" si="39"/>
        <v>0.67552934882846682</v>
      </c>
      <c r="ED96" s="18">
        <f t="shared" si="40"/>
        <v>6.7352428498911293E-2</v>
      </c>
      <c r="EE96" s="18">
        <f t="shared" si="41"/>
        <v>5.8723513907839441E-2</v>
      </c>
      <c r="EF96" s="18">
        <f t="shared" si="42"/>
        <v>1.4279181070293761E-2</v>
      </c>
      <c r="EG96" s="18">
        <f t="shared" si="43"/>
        <v>7.5549140807426002E-2</v>
      </c>
      <c r="EH96" s="18">
        <f t="shared" si="44"/>
        <v>2.6582542258793446E-2</v>
      </c>
      <c r="EI96" s="18">
        <f t="shared" si="45"/>
        <v>3.1949797204165409E-2</v>
      </c>
      <c r="EJ96" s="18">
        <f t="shared" si="46"/>
        <v>9.5720678673198029E-2</v>
      </c>
      <c r="EK96" s="18">
        <f t="shared" si="47"/>
        <v>-3.4318906825556619E-2</v>
      </c>
      <c r="EL96" s="18">
        <f t="shared" si="48"/>
        <v>-1.9747674740549045E-2</v>
      </c>
      <c r="EM96" s="6">
        <v>1.3003700997147638</v>
      </c>
      <c r="EN96" s="6">
        <v>1.3164678768295</v>
      </c>
      <c r="EO96" s="6">
        <v>1.3288146456283214</v>
      </c>
      <c r="EP96" s="6">
        <v>1.2827350994161741</v>
      </c>
      <c r="EQ96" s="14">
        <v>210950.91872463207</v>
      </c>
      <c r="ER96" s="14">
        <v>36203.319000000003</v>
      </c>
      <c r="ES96" s="15">
        <v>293262</v>
      </c>
      <c r="ET96" s="15">
        <v>154793</v>
      </c>
      <c r="EU96" s="15">
        <v>5.15</v>
      </c>
      <c r="EV96" s="6">
        <v>87900</v>
      </c>
      <c r="EW96" s="6">
        <v>0.124</v>
      </c>
      <c r="EX96" s="16">
        <v>0.106</v>
      </c>
      <c r="EY96" s="16">
        <v>1.7999999999999999E-2</v>
      </c>
      <c r="EZ96" s="6">
        <v>2.9000000000000001E-2</v>
      </c>
      <c r="FA96" s="20">
        <v>4850</v>
      </c>
      <c r="FB96" s="20">
        <v>7150</v>
      </c>
      <c r="FC96" s="20">
        <v>9700</v>
      </c>
      <c r="FD96" s="17">
        <v>134</v>
      </c>
      <c r="FE96" s="17">
        <v>134</v>
      </c>
      <c r="FF96" s="17">
        <v>149</v>
      </c>
      <c r="FG96" s="17">
        <v>171</v>
      </c>
      <c r="FH96" s="17">
        <v>175</v>
      </c>
      <c r="FI96" s="17">
        <v>749</v>
      </c>
      <c r="FJ96" s="17">
        <v>1010</v>
      </c>
      <c r="FK96" s="17">
        <v>1272</v>
      </c>
      <c r="FL96" s="17">
        <v>1534</v>
      </c>
      <c r="FM96" s="17">
        <v>1795</v>
      </c>
      <c r="FN96" s="17">
        <v>2057</v>
      </c>
      <c r="FO96" s="17">
        <v>2319</v>
      </c>
      <c r="FP96" s="17">
        <v>2580</v>
      </c>
      <c r="FQ96" s="17">
        <v>262</v>
      </c>
      <c r="FR96" s="17">
        <v>141</v>
      </c>
      <c r="FS96" s="17">
        <v>259</v>
      </c>
      <c r="FT96" s="17">
        <v>371</v>
      </c>
      <c r="FU96" s="17">
        <v>471</v>
      </c>
      <c r="FV96" s="17">
        <v>560</v>
      </c>
      <c r="FW96" s="17">
        <v>672</v>
      </c>
      <c r="FX96" s="17">
        <v>743</v>
      </c>
      <c r="FY96" s="17">
        <v>849</v>
      </c>
      <c r="FZ96" s="17">
        <v>106</v>
      </c>
      <c r="GA96" s="17">
        <v>10</v>
      </c>
      <c r="GB96" s="17">
        <v>2000</v>
      </c>
      <c r="GC96" s="17">
        <v>3000</v>
      </c>
      <c r="GD96" s="17">
        <v>2000</v>
      </c>
      <c r="GE96" s="17">
        <v>3000</v>
      </c>
      <c r="GF96" s="17">
        <v>564</v>
      </c>
      <c r="GG96" s="17">
        <v>846</v>
      </c>
      <c r="GH96" s="17">
        <v>0.57099999999999995</v>
      </c>
      <c r="GI96" s="21">
        <v>112108.936</v>
      </c>
      <c r="GJ96" s="6">
        <v>0.28756812194693626</v>
      </c>
      <c r="GK96" s="21">
        <v>1005000</v>
      </c>
      <c r="GL96" s="21">
        <v>1005000</v>
      </c>
    </row>
    <row r="97" spans="1:194" x14ac:dyDescent="0.2">
      <c r="A97" s="12">
        <v>2005</v>
      </c>
      <c r="B97" s="13">
        <v>0.92111378452300163</v>
      </c>
      <c r="C97" s="15">
        <f t="shared" si="26"/>
        <v>50497159.744865976</v>
      </c>
      <c r="D97" s="15">
        <v>5873920.4012060603</v>
      </c>
      <c r="E97" s="15">
        <v>1999349.630595468</v>
      </c>
      <c r="F97" s="15">
        <v>5668664.7487939401</v>
      </c>
      <c r="G97" s="15">
        <v>1276833.9642705037</v>
      </c>
      <c r="H97" s="15">
        <v>666763.00000000664</v>
      </c>
      <c r="I97" s="15">
        <v>3323833.5</v>
      </c>
      <c r="J97" s="15">
        <v>1523345.5900613163</v>
      </c>
      <c r="K97" s="15">
        <v>1800487.9099386844</v>
      </c>
      <c r="L97" s="15">
        <v>1484945.0000000002</v>
      </c>
      <c r="M97" s="15">
        <v>3850241</v>
      </c>
      <c r="N97" s="15">
        <v>-8399773.5</v>
      </c>
      <c r="O97" s="15">
        <v>-1111356.4999999998</v>
      </c>
      <c r="P97" s="15">
        <v>21898095.999999996</v>
      </c>
      <c r="Q97" s="15">
        <v>2997461.0000000005</v>
      </c>
      <c r="R97" s="15">
        <v>12299070</v>
      </c>
      <c r="S97" s="15">
        <v>0.52687729702635155</v>
      </c>
      <c r="T97" s="15">
        <v>-2778640.0000000005</v>
      </c>
      <c r="U97" s="15">
        <v>336395</v>
      </c>
      <c r="V97" s="15">
        <v>47484.742550000003</v>
      </c>
      <c r="W97" s="15">
        <v>10457.187811282165</v>
      </c>
      <c r="X97" s="15">
        <v>4676.6969797479496</v>
      </c>
      <c r="Y97" s="15">
        <v>4442.0753294849465</v>
      </c>
      <c r="Z97" s="15">
        <v>4442.0753294849465</v>
      </c>
      <c r="AA97" s="15">
        <v>11359981.999999998</v>
      </c>
      <c r="AB97" s="15">
        <v>379749</v>
      </c>
      <c r="AC97" s="15">
        <v>317627.18111921009</v>
      </c>
      <c r="AD97" s="15">
        <v>152994.15349101301</v>
      </c>
      <c r="AE97" s="15">
        <v>-15884.912501625464</v>
      </c>
      <c r="AF97" s="15">
        <v>168788</v>
      </c>
      <c r="AG97" s="15">
        <v>182452.99999999994</v>
      </c>
      <c r="AH97" s="15">
        <v>3222198.4221085976</v>
      </c>
      <c r="AI97" s="15">
        <v>805348.99999999988</v>
      </c>
      <c r="AJ97" s="15">
        <v>647735.8593583334</v>
      </c>
      <c r="AK97" s="15">
        <v>157613.14064166663</v>
      </c>
      <c r="AL97" s="15">
        <f t="shared" si="27"/>
        <v>933786.47731952323</v>
      </c>
      <c r="AM97" s="15">
        <v>537162.51539962576</v>
      </c>
      <c r="AN97" s="15">
        <v>396623.96191989747</v>
      </c>
      <c r="AO97" s="15">
        <v>524094.87356960459</v>
      </c>
      <c r="AP97" s="15">
        <v>349984.47266711621</v>
      </c>
      <c r="AQ97" s="15">
        <v>207244.05545389283</v>
      </c>
      <c r="AR97" s="15">
        <f t="shared" si="24"/>
        <v>142740.41721322338</v>
      </c>
      <c r="AS97" s="15">
        <v>1118298.3575629657</v>
      </c>
      <c r="AT97" s="15">
        <v>737021.36652038991</v>
      </c>
      <c r="AU97" s="15">
        <f t="shared" si="28"/>
        <v>381276.9910425758</v>
      </c>
      <c r="AV97" s="15">
        <v>-409116.99999999994</v>
      </c>
      <c r="AW97" s="15">
        <v>-237306.99999999997</v>
      </c>
      <c r="AX97" s="15">
        <v>8137783.5778914019</v>
      </c>
      <c r="AY97" s="15">
        <v>7066107</v>
      </c>
      <c r="AZ97" s="15">
        <v>683037.81888078991</v>
      </c>
      <c r="BA97" s="15">
        <v>171395.3971866809</v>
      </c>
      <c r="BB97" s="15">
        <f t="shared" si="25"/>
        <v>511642.42169410898</v>
      </c>
      <c r="BC97" s="15">
        <v>433664.84650898707</v>
      </c>
      <c r="BD97" s="15">
        <v>-45026.087498374545</v>
      </c>
      <c r="BE97" s="15">
        <f t="shared" si="29"/>
        <v>586659.00000000012</v>
      </c>
      <c r="BF97" s="15">
        <v>5691379</v>
      </c>
      <c r="BG97" s="15">
        <v>1374728</v>
      </c>
      <c r="BH97" s="15">
        <v>471425.02552201826</v>
      </c>
      <c r="BI97" s="15">
        <v>80058.974477981712</v>
      </c>
      <c r="BJ97" s="15">
        <v>160226</v>
      </c>
      <c r="BK97" s="15">
        <v>44252</v>
      </c>
      <c r="BL97" s="15">
        <v>29261.72634980152</v>
      </c>
      <c r="BM97" s="15">
        <v>4969.3242322601927</v>
      </c>
      <c r="BN97" s="15">
        <v>10134.949417938287</v>
      </c>
      <c r="BO97" s="15">
        <v>10395667.943869252</v>
      </c>
      <c r="BP97" s="15">
        <v>1250910.4055820617</v>
      </c>
      <c r="BQ97" s="15">
        <v>903317.7135486831</v>
      </c>
      <c r="BR97" s="15">
        <v>1068458.0630000001</v>
      </c>
      <c r="BS97" s="15">
        <v>121456.00000000013</v>
      </c>
      <c r="BT97" s="15">
        <v>536980</v>
      </c>
      <c r="BU97" s="15">
        <v>31775</v>
      </c>
      <c r="BV97" s="15">
        <v>38261</v>
      </c>
      <c r="BW97" s="15">
        <v>29492</v>
      </c>
      <c r="BX97" s="15">
        <v>18695.000000000018</v>
      </c>
      <c r="BY97" s="15">
        <v>36388</v>
      </c>
      <c r="BZ97" s="15">
        <v>190883</v>
      </c>
      <c r="CA97" s="15">
        <v>18355</v>
      </c>
      <c r="CB97" s="15">
        <v>32028</v>
      </c>
      <c r="CC97" s="15">
        <v>332127</v>
      </c>
      <c r="CD97" s="15">
        <v>304414</v>
      </c>
      <c r="CE97" s="15">
        <v>46.3</v>
      </c>
      <c r="CF97" s="15">
        <v>69957</v>
      </c>
      <c r="CG97" s="15">
        <v>706497.99999999988</v>
      </c>
      <c r="CH97" s="15">
        <v>1962027</v>
      </c>
      <c r="CI97" s="15">
        <v>627411</v>
      </c>
      <c r="CJ97" s="15">
        <v>50177.999999999913</v>
      </c>
      <c r="CK97" s="15">
        <v>214662.00000000006</v>
      </c>
      <c r="CL97" s="15">
        <v>3433877.0000000005</v>
      </c>
      <c r="CM97" s="15">
        <v>2895796</v>
      </c>
      <c r="CN97" s="15">
        <v>-91560.000000000466</v>
      </c>
      <c r="CO97" s="15">
        <v>61212.050582061718</v>
      </c>
      <c r="CP97" s="15">
        <v>-215.70800000006329</v>
      </c>
      <c r="CQ97" s="15">
        <v>428062</v>
      </c>
      <c r="CR97" s="15">
        <v>620943.35499999998</v>
      </c>
      <c r="CS97" s="15">
        <v>363210.00000000006</v>
      </c>
      <c r="CT97" s="15">
        <v>257733.35499999995</v>
      </c>
      <c r="CU97" s="15">
        <v>487848</v>
      </c>
      <c r="CV97" s="15">
        <v>368233.91668499628</v>
      </c>
      <c r="CW97" s="15">
        <v>937217</v>
      </c>
      <c r="CX97" s="15">
        <v>275239</v>
      </c>
      <c r="CY97" s="15">
        <v>54052</v>
      </c>
      <c r="CZ97" s="15">
        <v>30425</v>
      </c>
      <c r="DA97" s="19">
        <v>0</v>
      </c>
      <c r="DB97" s="19">
        <v>0</v>
      </c>
      <c r="DC97" s="19">
        <v>9.3398133832280683E-2</v>
      </c>
      <c r="DD97" s="19">
        <v>0.12420459557833341</v>
      </c>
      <c r="DE97" s="19">
        <v>0.30749011837797213</v>
      </c>
      <c r="DF97" s="19">
        <v>0.25023700936513948</v>
      </c>
      <c r="DG97" s="19">
        <v>0.22467014284627426</v>
      </c>
      <c r="DH97" s="15">
        <v>243379.94941793836</v>
      </c>
      <c r="DI97" s="15">
        <v>10548464.994451312</v>
      </c>
      <c r="DJ97" s="15">
        <v>8586437.9944513123</v>
      </c>
      <c r="DK97" s="15">
        <v>11195497.999999998</v>
      </c>
      <c r="DL97" s="18">
        <v>4.2861533654659063E-2</v>
      </c>
      <c r="DM97" s="15">
        <v>6830211</v>
      </c>
      <c r="DN97" s="15">
        <v>5694484.6445507342</v>
      </c>
      <c r="DO97" s="15">
        <v>756139.46004269377</v>
      </c>
      <c r="DP97" s="15">
        <v>162409.54134334988</v>
      </c>
      <c r="DQ97" s="15">
        <v>166458.24752280046</v>
      </c>
      <c r="DR97" s="15">
        <v>50719.106540420769</v>
      </c>
      <c r="DS97" s="15">
        <v>7493268.1400000006</v>
      </c>
      <c r="DT97" s="18">
        <f t="shared" si="30"/>
        <v>0.14572830310429949</v>
      </c>
      <c r="DU97" s="18">
        <f t="shared" si="31"/>
        <v>0.19033964270905607</v>
      </c>
      <c r="DV97" s="18">
        <f t="shared" si="32"/>
        <v>6.6616617983984959E-3</v>
      </c>
      <c r="DW97" s="18">
        <f t="shared" si="33"/>
        <v>-5.5025669048297386E-2</v>
      </c>
      <c r="DX97" s="18">
        <f t="shared" si="34"/>
        <v>7.6246684357162336E-2</v>
      </c>
      <c r="DY97" s="18">
        <f t="shared" si="35"/>
        <v>0.43365005300573101</v>
      </c>
      <c r="DZ97" s="18">
        <f t="shared" si="36"/>
        <v>-0.16634150400615355</v>
      </c>
      <c r="EA97" s="18">
        <f t="shared" si="37"/>
        <v>6.5822187164455967E-2</v>
      </c>
      <c r="EB97" s="18">
        <f t="shared" si="38"/>
        <v>0.30291864091534754</v>
      </c>
      <c r="EC97" s="18">
        <f t="shared" si="39"/>
        <v>0.66647745808970427</v>
      </c>
      <c r="ED97" s="18">
        <f t="shared" si="40"/>
        <v>6.4424344169541264E-2</v>
      </c>
      <c r="EE97" s="18">
        <f t="shared" si="41"/>
        <v>5.7856815244693313E-2</v>
      </c>
      <c r="EF97" s="18">
        <f t="shared" si="42"/>
        <v>1.4078260801052947E-2</v>
      </c>
      <c r="EG97" s="18">
        <f t="shared" si="43"/>
        <v>8.3407319381373066E-2</v>
      </c>
      <c r="EH97" s="18">
        <f t="shared" si="44"/>
        <v>3.2121025216529403E-2</v>
      </c>
      <c r="EI97" s="18">
        <f t="shared" si="45"/>
        <v>3.1261179508684317E-2</v>
      </c>
      <c r="EJ97" s="18">
        <f t="shared" si="46"/>
        <v>9.9888219136206879E-2</v>
      </c>
      <c r="EK97" s="18">
        <f t="shared" si="47"/>
        <v>-3.6542992549326525E-2</v>
      </c>
      <c r="EL97" s="18">
        <f t="shared" si="48"/>
        <v>-2.1196645294385297E-2</v>
      </c>
      <c r="EM97" s="6">
        <v>1.2610126871642473</v>
      </c>
      <c r="EN97" s="6">
        <v>1.278541183528896</v>
      </c>
      <c r="EO97" s="6">
        <v>1.2857104384279605</v>
      </c>
      <c r="EP97" s="6">
        <v>1.2468115474929784</v>
      </c>
      <c r="EQ97" s="14">
        <v>213348.60569152678</v>
      </c>
      <c r="ER97" s="14">
        <v>36649.798000000003</v>
      </c>
      <c r="ES97" s="15">
        <v>295993</v>
      </c>
      <c r="ET97" s="15">
        <v>157252</v>
      </c>
      <c r="EU97" s="15">
        <v>5.15</v>
      </c>
      <c r="EV97" s="6">
        <v>90000</v>
      </c>
      <c r="EW97" s="6">
        <v>0.124</v>
      </c>
      <c r="EX97" s="16">
        <v>0.106</v>
      </c>
      <c r="EY97" s="16">
        <v>1.7999999999999999E-2</v>
      </c>
      <c r="EZ97" s="6">
        <v>2.9000000000000001E-2</v>
      </c>
      <c r="FA97" s="20">
        <v>5000</v>
      </c>
      <c r="FB97" s="20">
        <v>7300</v>
      </c>
      <c r="FC97" s="20">
        <v>10000</v>
      </c>
      <c r="FD97" s="17">
        <v>134</v>
      </c>
      <c r="FE97" s="17">
        <v>134</v>
      </c>
      <c r="FF97" s="17">
        <v>153</v>
      </c>
      <c r="FG97" s="17">
        <v>175</v>
      </c>
      <c r="FH97" s="17">
        <v>175</v>
      </c>
      <c r="FI97" s="17">
        <v>776</v>
      </c>
      <c r="FJ97" s="17">
        <v>1041</v>
      </c>
      <c r="FK97" s="17">
        <v>1306</v>
      </c>
      <c r="FL97" s="17">
        <v>1571</v>
      </c>
      <c r="FM97" s="17">
        <v>1836</v>
      </c>
      <c r="FN97" s="17">
        <v>2101</v>
      </c>
      <c r="FO97" s="17">
        <v>2366</v>
      </c>
      <c r="FP97" s="17">
        <v>2631</v>
      </c>
      <c r="FQ97" s="17">
        <v>265</v>
      </c>
      <c r="FR97" s="17">
        <v>149</v>
      </c>
      <c r="FS97" s="17">
        <v>274</v>
      </c>
      <c r="FT97" s="17">
        <v>393</v>
      </c>
      <c r="FU97" s="17">
        <v>499</v>
      </c>
      <c r="FV97" s="17">
        <v>592</v>
      </c>
      <c r="FW97" s="17">
        <v>711</v>
      </c>
      <c r="FX97" s="17">
        <v>786</v>
      </c>
      <c r="FY97" s="17">
        <v>898</v>
      </c>
      <c r="FZ97" s="17">
        <v>112</v>
      </c>
      <c r="GA97" s="17">
        <v>10</v>
      </c>
      <c r="GB97" s="17">
        <v>2000</v>
      </c>
      <c r="GC97" s="17">
        <v>3000</v>
      </c>
      <c r="GD97" s="17">
        <v>2000</v>
      </c>
      <c r="GE97" s="17">
        <v>3000</v>
      </c>
      <c r="GF97" s="17">
        <v>579</v>
      </c>
      <c r="GG97" s="17">
        <v>869</v>
      </c>
      <c r="GH97" s="17">
        <v>0.60599999999999998</v>
      </c>
      <c r="GI97" s="21">
        <v>113441.83766666667</v>
      </c>
      <c r="GJ97" s="6">
        <v>0.24171404124475729</v>
      </c>
      <c r="GK97" s="21">
        <v>1130000</v>
      </c>
      <c r="GL97" s="21">
        <v>1130000</v>
      </c>
    </row>
    <row r="98" spans="1:194" x14ac:dyDescent="0.2">
      <c r="A98" s="12">
        <v>2006</v>
      </c>
      <c r="B98" s="13">
        <v>0.93282601222693295</v>
      </c>
      <c r="C98" s="15">
        <f t="shared" si="26"/>
        <v>54887784.024552077</v>
      </c>
      <c r="D98" s="15">
        <v>6953850.4157678047</v>
      </c>
      <c r="E98" s="15">
        <v>2103194.8750949856</v>
      </c>
      <c r="F98" s="15">
        <v>5893992.1342321951</v>
      </c>
      <c r="G98" s="15">
        <v>1368774.5994570914</v>
      </c>
      <c r="H98" s="15">
        <v>712594.50000000873</v>
      </c>
      <c r="I98" s="15">
        <v>3753448</v>
      </c>
      <c r="J98" s="15">
        <v>1632418.8418097901</v>
      </c>
      <c r="K98" s="15">
        <v>2121029.6581902117</v>
      </c>
      <c r="L98" s="15">
        <v>1661485.5</v>
      </c>
      <c r="M98" s="15">
        <v>4207876</v>
      </c>
      <c r="N98" s="15">
        <v>-9440324.4999999981</v>
      </c>
      <c r="O98" s="15">
        <v>-1237817.9999999998</v>
      </c>
      <c r="P98" s="15">
        <v>23732247.499999996</v>
      </c>
      <c r="Q98" s="15">
        <v>3422487</v>
      </c>
      <c r="R98" s="15">
        <v>13203201</v>
      </c>
      <c r="S98" s="15">
        <v>0.52959530626446283</v>
      </c>
      <c r="T98" s="15">
        <v>-2950693</v>
      </c>
      <c r="U98" s="15">
        <v>265650.00000000006</v>
      </c>
      <c r="V98" s="15">
        <v>58819.80025</v>
      </c>
      <c r="W98" s="15">
        <v>11957.673333866778</v>
      </c>
      <c r="X98" s="15">
        <v>6052.8530053292334</v>
      </c>
      <c r="Y98" s="15">
        <v>5328.9917054019998</v>
      </c>
      <c r="Z98" s="15">
        <v>5328.9917054019998</v>
      </c>
      <c r="AA98" s="15">
        <v>12099594</v>
      </c>
      <c r="AB98" s="15">
        <v>430147</v>
      </c>
      <c r="AC98" s="15">
        <v>343120.81137293309</v>
      </c>
      <c r="AD98" s="15">
        <v>162336.66405658267</v>
      </c>
      <c r="AE98" s="15">
        <v>-13588.119011374914</v>
      </c>
      <c r="AF98" s="15">
        <v>180086.99999999997</v>
      </c>
      <c r="AG98" s="15">
        <v>195075</v>
      </c>
      <c r="AH98" s="15">
        <v>3470601.3564181398</v>
      </c>
      <c r="AI98" s="15">
        <v>830070.99999999988</v>
      </c>
      <c r="AJ98" s="15">
        <v>674192.59951629571</v>
      </c>
      <c r="AK98" s="15">
        <v>155878.40048370432</v>
      </c>
      <c r="AL98" s="15">
        <f t="shared" si="27"/>
        <v>1033479.0729461627</v>
      </c>
      <c r="AM98" s="15">
        <v>618328.99455800292</v>
      </c>
      <c r="AN98" s="15">
        <v>415150.0783881598</v>
      </c>
      <c r="AO98" s="15">
        <v>588940.65526065987</v>
      </c>
      <c r="AP98" s="15">
        <v>377701.67808913195</v>
      </c>
      <c r="AQ98" s="15">
        <v>224432.72793669035</v>
      </c>
      <c r="AR98" s="15">
        <f t="shared" si="24"/>
        <v>153268.9501524416</v>
      </c>
      <c r="AS98" s="15">
        <v>1228193.4050769773</v>
      </c>
      <c r="AT98" s="15">
        <v>782921.14224649232</v>
      </c>
      <c r="AU98" s="15">
        <f t="shared" si="28"/>
        <v>445272.26283048501</v>
      </c>
      <c r="AV98" s="15">
        <v>-469613</v>
      </c>
      <c r="AW98" s="15">
        <v>-266920</v>
      </c>
      <c r="AX98" s="15">
        <v>8628992.6435818598</v>
      </c>
      <c r="AY98" s="15">
        <v>7479676</v>
      </c>
      <c r="AZ98" s="15">
        <v>734658.18862706691</v>
      </c>
      <c r="BA98" s="15">
        <v>181741.48835629722</v>
      </c>
      <c r="BB98" s="15">
        <f t="shared" si="25"/>
        <v>552916.70027076965</v>
      </c>
      <c r="BC98" s="15">
        <v>452537.33594341733</v>
      </c>
      <c r="BD98" s="15">
        <v>-37878.880988625089</v>
      </c>
      <c r="BE98" s="15">
        <f t="shared" si="29"/>
        <v>614874</v>
      </c>
      <c r="BF98" s="15">
        <v>6056739</v>
      </c>
      <c r="BG98" s="15">
        <v>1422937.0000000007</v>
      </c>
      <c r="BH98" s="15">
        <v>499237.26422248298</v>
      </c>
      <c r="BI98" s="15">
        <v>84771.735777517053</v>
      </c>
      <c r="BJ98" s="15">
        <v>170478</v>
      </c>
      <c r="BK98" s="15">
        <v>43345</v>
      </c>
      <c r="BL98" s="15">
        <v>31150.385728289581</v>
      </c>
      <c r="BM98" s="15">
        <v>5289.413386316246</v>
      </c>
      <c r="BN98" s="15">
        <v>10843.200885394173</v>
      </c>
      <c r="BO98" s="15">
        <v>11033036.939021766</v>
      </c>
      <c r="BP98" s="15">
        <v>1332486.8201146061</v>
      </c>
      <c r="BQ98" s="15">
        <v>998517.26069696026</v>
      </c>
      <c r="BR98" s="15">
        <v>1137832.0198333333</v>
      </c>
      <c r="BS98" s="15">
        <v>126615.00000000001</v>
      </c>
      <c r="BT98" s="15">
        <v>563060.99999999988</v>
      </c>
      <c r="BU98" s="15">
        <v>30366</v>
      </c>
      <c r="BV98" s="15">
        <v>39903</v>
      </c>
      <c r="BW98" s="15">
        <v>29390</v>
      </c>
      <c r="BX98" s="15">
        <v>24751.000000000036</v>
      </c>
      <c r="BY98" s="15">
        <v>38871</v>
      </c>
      <c r="BZ98" s="15">
        <v>201906.00000000006</v>
      </c>
      <c r="CA98" s="15">
        <v>18226</v>
      </c>
      <c r="CB98" s="15">
        <v>32968</v>
      </c>
      <c r="CC98" s="15">
        <v>399107</v>
      </c>
      <c r="CD98" s="15">
        <v>299100</v>
      </c>
      <c r="CE98" s="15">
        <v>46.7</v>
      </c>
      <c r="CF98" s="15">
        <v>73065</v>
      </c>
      <c r="CG98" s="15">
        <v>771272.00000000012</v>
      </c>
      <c r="CH98" s="15">
        <v>2072953</v>
      </c>
      <c r="CI98" s="15">
        <v>663078</v>
      </c>
      <c r="CJ98" s="15">
        <v>59565.000000000065</v>
      </c>
      <c r="CK98" s="15">
        <v>216897.00000000009</v>
      </c>
      <c r="CL98" s="15">
        <v>3732761.9999999995</v>
      </c>
      <c r="CM98" s="15">
        <v>3085002.0000000005</v>
      </c>
      <c r="CN98" s="15">
        <v>2908.0000000001983</v>
      </c>
      <c r="CO98" s="15">
        <v>70366.799114605848</v>
      </c>
      <c r="CP98" s="15">
        <v>-2326.9988333333913</v>
      </c>
      <c r="CQ98" s="15">
        <v>447306</v>
      </c>
      <c r="CR98" s="15">
        <v>668693.02100000007</v>
      </c>
      <c r="CS98" s="15">
        <v>383170</v>
      </c>
      <c r="CT98" s="15">
        <v>285523.02100000007</v>
      </c>
      <c r="CU98" s="15">
        <v>497339</v>
      </c>
      <c r="CV98" s="15">
        <v>392588.0669361091</v>
      </c>
      <c r="CW98" s="15">
        <v>1055847</v>
      </c>
      <c r="CX98" s="15">
        <v>301116</v>
      </c>
      <c r="CY98" s="15">
        <v>56668</v>
      </c>
      <c r="CZ98" s="15">
        <v>33078</v>
      </c>
      <c r="DA98" s="19">
        <v>0</v>
      </c>
      <c r="DB98" s="19">
        <v>0</v>
      </c>
      <c r="DC98" s="19">
        <v>8.0313802494442976E-2</v>
      </c>
      <c r="DD98" s="19">
        <v>0.11264507759930775</v>
      </c>
      <c r="DE98" s="19">
        <v>0.30292102265310039</v>
      </c>
      <c r="DF98" s="19">
        <v>0.26956719689934783</v>
      </c>
      <c r="DG98" s="19">
        <v>0.23455290035380105</v>
      </c>
      <c r="DH98" s="15">
        <v>258744.20088539409</v>
      </c>
      <c r="DI98" s="15">
        <v>11100537.73813637</v>
      </c>
      <c r="DJ98" s="15">
        <v>9027584.7381363716</v>
      </c>
      <c r="DK98" s="15">
        <v>11942261.999999998</v>
      </c>
      <c r="DL98" s="18">
        <v>2.9544031029302656E-2</v>
      </c>
      <c r="DM98" s="15">
        <v>7306449.3195187682</v>
      </c>
      <c r="DN98" s="15">
        <v>6035423.150229943</v>
      </c>
      <c r="DO98" s="15">
        <v>796820.81792126002</v>
      </c>
      <c r="DP98" s="15">
        <v>222707.40866908288</v>
      </c>
      <c r="DQ98" s="15">
        <v>199359.11347795924</v>
      </c>
      <c r="DR98" s="15">
        <v>52138.829220523345</v>
      </c>
      <c r="DS98" s="15">
        <v>8077494.9425187679</v>
      </c>
      <c r="DT98" s="18">
        <f t="shared" si="30"/>
        <v>0.15696272073789758</v>
      </c>
      <c r="DU98" s="18">
        <f t="shared" si="31"/>
        <v>0.18362111511508647</v>
      </c>
      <c r="DV98" s="18">
        <f t="shared" si="32"/>
        <v>4.8398747502936372E-3</v>
      </c>
      <c r="DW98" s="18">
        <f t="shared" si="33"/>
        <v>-5.3758646890902234E-2</v>
      </c>
      <c r="DX98" s="18">
        <f t="shared" si="34"/>
        <v>7.6663251664846915E-2</v>
      </c>
      <c r="DY98" s="18">
        <f t="shared" si="35"/>
        <v>0.43237758495377093</v>
      </c>
      <c r="DZ98" s="18">
        <f t="shared" si="36"/>
        <v>-0.17199317968051339</v>
      </c>
      <c r="EA98" s="18">
        <f t="shared" si="37"/>
        <v>6.8384032379974202E-2</v>
      </c>
      <c r="EB98" s="18">
        <f t="shared" si="38"/>
        <v>0.30290324696954601</v>
      </c>
      <c r="EC98" s="18">
        <f t="shared" si="39"/>
        <v>0.66082457007624207</v>
      </c>
      <c r="ED98" s="18">
        <f t="shared" si="40"/>
        <v>6.4906579062043904E-2</v>
      </c>
      <c r="EE98" s="18">
        <f t="shared" si="41"/>
        <v>5.6454346715580001E-2</v>
      </c>
      <c r="EF98" s="18">
        <f t="shared" si="42"/>
        <v>1.305266962688512E-2</v>
      </c>
      <c r="EG98" s="18">
        <f t="shared" si="43"/>
        <v>8.6539641564233216E-2</v>
      </c>
      <c r="EH98" s="18">
        <f t="shared" si="44"/>
        <v>3.6141281715361788E-2</v>
      </c>
      <c r="EI98" s="18">
        <f t="shared" si="45"/>
        <v>3.1627314665272958E-2</v>
      </c>
      <c r="EJ98" s="18">
        <f t="shared" si="46"/>
        <v>0.10284428570374503</v>
      </c>
      <c r="EK98" s="18">
        <f t="shared" si="47"/>
        <v>-3.9323622275244011E-2</v>
      </c>
      <c r="EL98" s="18">
        <f t="shared" si="48"/>
        <v>-2.2350874566309135E-2</v>
      </c>
      <c r="EM98" s="6">
        <v>1.2229636855407262</v>
      </c>
      <c r="EN98" s="6">
        <v>1.2407071521339961</v>
      </c>
      <c r="EO98" s="6">
        <v>1.2448942340334219</v>
      </c>
      <c r="EP98" s="6">
        <v>1.2126687714112985</v>
      </c>
      <c r="EQ98" s="14">
        <v>215896.60788327493</v>
      </c>
      <c r="ER98" s="14">
        <v>37164.107000000004</v>
      </c>
      <c r="ES98" s="15">
        <v>298818</v>
      </c>
      <c r="ET98" s="15">
        <v>159133</v>
      </c>
      <c r="EU98" s="15">
        <v>5.15</v>
      </c>
      <c r="EV98" s="6">
        <v>94200</v>
      </c>
      <c r="EW98" s="6">
        <v>0.124</v>
      </c>
      <c r="EX98" s="16">
        <v>0.106</v>
      </c>
      <c r="EY98" s="16">
        <v>1.7999999999999999E-2</v>
      </c>
      <c r="EZ98" s="6">
        <v>2.9000000000000001E-2</v>
      </c>
      <c r="FA98" s="20">
        <v>5150</v>
      </c>
      <c r="FB98" s="20">
        <v>7550</v>
      </c>
      <c r="FC98" s="20">
        <v>10300</v>
      </c>
      <c r="FD98" s="17">
        <v>134</v>
      </c>
      <c r="FE98" s="17">
        <v>134</v>
      </c>
      <c r="FF98" s="17">
        <v>157</v>
      </c>
      <c r="FG98" s="17">
        <v>179</v>
      </c>
      <c r="FH98" s="17">
        <v>175</v>
      </c>
      <c r="FI98" s="17">
        <v>798</v>
      </c>
      <c r="FJ98" s="17">
        <v>1070</v>
      </c>
      <c r="FK98" s="17">
        <v>1341</v>
      </c>
      <c r="FL98" s="17">
        <v>1613</v>
      </c>
      <c r="FM98" s="17">
        <v>1885</v>
      </c>
      <c r="FN98" s="17">
        <v>2156</v>
      </c>
      <c r="FO98" s="17">
        <v>2428</v>
      </c>
      <c r="FP98" s="17">
        <v>2700</v>
      </c>
      <c r="FQ98" s="17">
        <v>272</v>
      </c>
      <c r="FR98" s="17">
        <v>152</v>
      </c>
      <c r="FS98" s="17">
        <v>278</v>
      </c>
      <c r="FT98" s="17">
        <v>399</v>
      </c>
      <c r="FU98" s="17">
        <v>506</v>
      </c>
      <c r="FV98" s="17">
        <v>601</v>
      </c>
      <c r="FW98" s="17">
        <v>722</v>
      </c>
      <c r="FX98" s="17">
        <v>798</v>
      </c>
      <c r="FY98" s="17">
        <v>912</v>
      </c>
      <c r="FZ98" s="17">
        <v>114</v>
      </c>
      <c r="GA98" s="17">
        <v>10</v>
      </c>
      <c r="GB98" s="17">
        <v>2000</v>
      </c>
      <c r="GC98" s="17">
        <v>3000</v>
      </c>
      <c r="GD98" s="17">
        <v>2000</v>
      </c>
      <c r="GE98" s="17">
        <v>3000</v>
      </c>
      <c r="GF98" s="17">
        <v>603</v>
      </c>
      <c r="GG98" s="17">
        <v>904</v>
      </c>
      <c r="GH98" s="17">
        <v>0.65300000000000002</v>
      </c>
      <c r="GI98" s="21">
        <v>114774.73933333335</v>
      </c>
      <c r="GJ98" s="6">
        <v>0.29079039580904298</v>
      </c>
      <c r="GK98" s="21">
        <v>1260000</v>
      </c>
      <c r="GL98" s="21">
        <v>1260000</v>
      </c>
    </row>
    <row r="99" spans="1:194" x14ac:dyDescent="0.2">
      <c r="A99" s="12">
        <v>2007</v>
      </c>
      <c r="B99" s="13">
        <v>0.95398832360300245</v>
      </c>
      <c r="C99" s="15">
        <f t="shared" si="26"/>
        <v>57493342.376345411</v>
      </c>
      <c r="D99" s="15">
        <v>7608065.8086110456</v>
      </c>
      <c r="E99" s="15">
        <v>2133526.1664864342</v>
      </c>
      <c r="F99" s="15">
        <v>6543048.1413889537</v>
      </c>
      <c r="G99" s="15">
        <v>1685932.2598589675</v>
      </c>
      <c r="H99" s="15">
        <v>746621.00000000582</v>
      </c>
      <c r="I99" s="15">
        <v>4198330</v>
      </c>
      <c r="J99" s="15">
        <v>1709837.8115529297</v>
      </c>
      <c r="K99" s="15">
        <v>2488492.6884470689</v>
      </c>
      <c r="L99" s="15">
        <v>1822338</v>
      </c>
      <c r="M99" s="15">
        <v>4146179.0000000009</v>
      </c>
      <c r="N99" s="15">
        <v>-10282617.5</v>
      </c>
      <c r="O99" s="15">
        <v>-1359940.5</v>
      </c>
      <c r="P99" s="15">
        <v>23720344.5</v>
      </c>
      <c r="Q99" s="15">
        <v>4061999</v>
      </c>
      <c r="R99" s="15">
        <v>14116563.5</v>
      </c>
      <c r="S99" s="15">
        <v>0.52689159452893897</v>
      </c>
      <c r="T99" s="15">
        <v>-3191940</v>
      </c>
      <c r="U99" s="15">
        <v>184952.50000000003</v>
      </c>
      <c r="V99" s="15">
        <v>83317.690400000007</v>
      </c>
      <c r="W99" s="15">
        <v>13986.802005930902</v>
      </c>
      <c r="X99" s="15">
        <v>7072.0443043975656</v>
      </c>
      <c r="Y99" s="15">
        <v>4887.7906448357598</v>
      </c>
      <c r="Z99" s="15">
        <v>4887.7906448357598</v>
      </c>
      <c r="AA99" s="15">
        <v>12471497</v>
      </c>
      <c r="AB99" s="15">
        <v>391782</v>
      </c>
      <c r="AC99" s="15">
        <v>341305.82325987588</v>
      </c>
      <c r="AD99" s="15">
        <v>158389.04430023223</v>
      </c>
      <c r="AE99" s="15">
        <v>-13967.25536376365</v>
      </c>
      <c r="AF99" s="15">
        <v>193723.00000000003</v>
      </c>
      <c r="AG99" s="15">
        <v>209965</v>
      </c>
      <c r="AH99" s="15">
        <v>3491665.6121963449</v>
      </c>
      <c r="AI99" s="15">
        <v>892579</v>
      </c>
      <c r="AJ99" s="15">
        <v>730509.9619921702</v>
      </c>
      <c r="AK99" s="15">
        <v>162069.03800782977</v>
      </c>
      <c r="AL99" s="15">
        <f t="shared" si="27"/>
        <v>994642.02743256791</v>
      </c>
      <c r="AM99" s="15">
        <v>589502.60186609195</v>
      </c>
      <c r="AN99" s="15">
        <v>405139.42556647601</v>
      </c>
      <c r="AO99" s="15">
        <v>651555.53602765698</v>
      </c>
      <c r="AP99" s="15">
        <v>379290.37378063262</v>
      </c>
      <c r="AQ99" s="15">
        <v>241187.93026764097</v>
      </c>
      <c r="AR99" s="15">
        <f t="shared" si="24"/>
        <v>138102.44351299165</v>
      </c>
      <c r="AS99" s="15">
        <v>1238309.8860190185</v>
      </c>
      <c r="AT99" s="15">
        <v>742150.99454546941</v>
      </c>
      <c r="AU99" s="15">
        <f t="shared" si="28"/>
        <v>496158.89147354907</v>
      </c>
      <c r="AV99" s="15">
        <v>-517891.00000000006</v>
      </c>
      <c r="AW99" s="15">
        <v>-291242.00000000006</v>
      </c>
      <c r="AX99" s="15">
        <v>8979831.3878036551</v>
      </c>
      <c r="AY99" s="15">
        <v>7878475</v>
      </c>
      <c r="AZ99" s="15">
        <v>681378.17674012424</v>
      </c>
      <c r="BA99" s="15">
        <v>190847.69348733945</v>
      </c>
      <c r="BB99" s="15">
        <f t="shared" si="25"/>
        <v>490530.48325278482</v>
      </c>
      <c r="BC99" s="15">
        <v>460594.95569976757</v>
      </c>
      <c r="BD99" s="15">
        <v>-40616.744636236355</v>
      </c>
      <c r="BE99" s="15">
        <f t="shared" si="29"/>
        <v>618983.99999999977</v>
      </c>
      <c r="BF99" s="15">
        <v>6396392</v>
      </c>
      <c r="BG99" s="15">
        <v>1482083.0000000005</v>
      </c>
      <c r="BH99" s="15">
        <v>522757.16207248671</v>
      </c>
      <c r="BI99" s="15">
        <v>88769.837927513247</v>
      </c>
      <c r="BJ99" s="15">
        <v>180130</v>
      </c>
      <c r="BK99" s="15">
        <v>40998</v>
      </c>
      <c r="BL99" s="15">
        <v>32538.317781403577</v>
      </c>
      <c r="BM99" s="15">
        <v>5525.3593933326219</v>
      </c>
      <c r="BN99" s="15">
        <v>11430.322825263795</v>
      </c>
      <c r="BO99" s="15">
        <v>11431574.624280943</v>
      </c>
      <c r="BP99" s="15">
        <v>1403953.6961747361</v>
      </c>
      <c r="BQ99" s="15">
        <v>1015703.9368776553</v>
      </c>
      <c r="BR99" s="15">
        <v>1246350.2573333334</v>
      </c>
      <c r="BS99" s="15">
        <v>133385</v>
      </c>
      <c r="BT99" s="15">
        <v>602031.00000000012</v>
      </c>
      <c r="BU99" s="15">
        <v>32740.000000000004</v>
      </c>
      <c r="BV99" s="15">
        <v>42201</v>
      </c>
      <c r="BW99" s="15">
        <v>30921</v>
      </c>
      <c r="BX99" s="15">
        <v>18418.000000000055</v>
      </c>
      <c r="BY99" s="15">
        <v>41671</v>
      </c>
      <c r="BZ99" s="15">
        <v>206027.00000000003</v>
      </c>
      <c r="CA99" s="15">
        <v>18406</v>
      </c>
      <c r="CB99" s="15">
        <v>35958</v>
      </c>
      <c r="CC99" s="15">
        <v>428201</v>
      </c>
      <c r="CD99" s="15">
        <v>324189</v>
      </c>
      <c r="CE99" s="15">
        <v>46.4</v>
      </c>
      <c r="CF99" s="15">
        <v>75809</v>
      </c>
      <c r="CG99" s="15">
        <v>828199.00000000012</v>
      </c>
      <c r="CH99" s="15">
        <v>2198532</v>
      </c>
      <c r="CI99" s="15">
        <v>708127</v>
      </c>
      <c r="CJ99" s="15">
        <v>62084.999999999862</v>
      </c>
      <c r="CK99" s="15">
        <v>236285.00000000009</v>
      </c>
      <c r="CL99" s="15">
        <v>3900280</v>
      </c>
      <c r="CM99" s="15">
        <v>3274429</v>
      </c>
      <c r="CN99" s="15">
        <v>-63459.999999999651</v>
      </c>
      <c r="CO99" s="15">
        <v>55817.677174736164</v>
      </c>
      <c r="CP99" s="15">
        <v>-31599.238333333346</v>
      </c>
      <c r="CQ99" s="15">
        <v>461669</v>
      </c>
      <c r="CR99" s="15">
        <v>713365.01899999997</v>
      </c>
      <c r="CS99" s="15">
        <v>407509</v>
      </c>
      <c r="CT99" s="15">
        <v>305856.01900000003</v>
      </c>
      <c r="CU99" s="15">
        <v>517139</v>
      </c>
      <c r="CV99" s="15">
        <v>340853.80929641792</v>
      </c>
      <c r="CW99" s="15">
        <v>1170901</v>
      </c>
      <c r="CX99" s="15">
        <v>321588</v>
      </c>
      <c r="CY99" s="15">
        <v>60123</v>
      </c>
      <c r="CZ99" s="15">
        <v>31927</v>
      </c>
      <c r="DA99" s="19">
        <v>0</v>
      </c>
      <c r="DB99" s="19">
        <v>0</v>
      </c>
      <c r="DC99" s="19">
        <v>6.722947115660538E-2</v>
      </c>
      <c r="DD99" s="19">
        <v>0.10108555962028198</v>
      </c>
      <c r="DE99" s="19">
        <v>0.29835192692822876</v>
      </c>
      <c r="DF99" s="19">
        <v>0.28889738443355606</v>
      </c>
      <c r="DG99" s="19">
        <v>0.24443565786132784</v>
      </c>
      <c r="DH99" s="15">
        <v>270821.32282526366</v>
      </c>
      <c r="DI99" s="15">
        <v>11550896.30145568</v>
      </c>
      <c r="DJ99" s="15">
        <v>9352364.3014556784</v>
      </c>
      <c r="DK99" s="15">
        <v>12297296.999999998</v>
      </c>
      <c r="DL99" s="18">
        <v>3.3479351883536027E-2</v>
      </c>
      <c r="DM99" s="15">
        <v>7805494.7922576042</v>
      </c>
      <c r="DN99" s="15">
        <v>6469515.9157075286</v>
      </c>
      <c r="DO99" s="15">
        <v>775936.43786444422</v>
      </c>
      <c r="DP99" s="15">
        <v>268490.83267387992</v>
      </c>
      <c r="DQ99" s="15">
        <v>237434.73334958433</v>
      </c>
      <c r="DR99" s="15">
        <v>54116.872662167603</v>
      </c>
      <c r="DS99" s="15">
        <v>8701168.7762576044</v>
      </c>
      <c r="DT99" s="18">
        <f t="shared" si="30"/>
        <v>0.16402601447104273</v>
      </c>
      <c r="DU99" s="18">
        <f t="shared" si="31"/>
        <v>0.19322459103203937</v>
      </c>
      <c r="DV99" s="18">
        <f t="shared" si="32"/>
        <v>3.2169376897471067E-3</v>
      </c>
      <c r="DW99" s="18">
        <f t="shared" si="33"/>
        <v>-5.5518428187839461E-2</v>
      </c>
      <c r="DX99" s="18">
        <f t="shared" si="34"/>
        <v>7.2115810781351805E-2</v>
      </c>
      <c r="DY99" s="18">
        <f t="shared" si="35"/>
        <v>0.41257550038975127</v>
      </c>
      <c r="DZ99" s="18">
        <f t="shared" si="36"/>
        <v>-0.1788488384044723</v>
      </c>
      <c r="EA99" s="18">
        <f t="shared" si="37"/>
        <v>7.3022889720311804E-2</v>
      </c>
      <c r="EB99" s="18">
        <f t="shared" si="38"/>
        <v>0.31618552250806764</v>
      </c>
      <c r="EC99" s="18">
        <f t="shared" si="39"/>
        <v>0.67514071191649161</v>
      </c>
      <c r="ED99" s="18">
        <f t="shared" si="40"/>
        <v>5.8390252850797721E-2</v>
      </c>
      <c r="EE99" s="18">
        <f t="shared" si="41"/>
        <v>5.9404108235506577E-2</v>
      </c>
      <c r="EF99" s="18">
        <f t="shared" si="42"/>
        <v>1.3179240772002969E-2</v>
      </c>
      <c r="EG99" s="18">
        <f t="shared" si="43"/>
        <v>8.0882980010368782E-2</v>
      </c>
      <c r="EH99" s="18">
        <f t="shared" si="44"/>
        <v>3.8817923648396618E-2</v>
      </c>
      <c r="EI99" s="18">
        <f t="shared" si="45"/>
        <v>3.0843393778375253E-2</v>
      </c>
      <c r="EJ99" s="18">
        <f t="shared" si="46"/>
        <v>0.10069772942940376</v>
      </c>
      <c r="EK99" s="18">
        <f t="shared" si="47"/>
        <v>-4.2114214204959033E-2</v>
      </c>
      <c r="EL99" s="18">
        <f t="shared" si="48"/>
        <v>-2.3683415957181493E-2</v>
      </c>
      <c r="EM99" s="6">
        <v>1.1907439586413822</v>
      </c>
      <c r="EN99" s="6">
        <v>1.2065436332952257</v>
      </c>
      <c r="EO99" s="6">
        <v>1.2105523241290517</v>
      </c>
      <c r="EP99" s="6">
        <v>1.182330211539721</v>
      </c>
      <c r="EQ99" s="14">
        <v>218456.65775859603</v>
      </c>
      <c r="ER99" s="14">
        <v>37825.711000000003</v>
      </c>
      <c r="ES99" s="15">
        <v>301696</v>
      </c>
      <c r="ET99" s="15">
        <v>161312</v>
      </c>
      <c r="EU99" s="15">
        <v>5.85</v>
      </c>
      <c r="EV99" s="6">
        <v>97500</v>
      </c>
      <c r="EW99" s="6">
        <v>0.124</v>
      </c>
      <c r="EX99" s="16">
        <v>0.106</v>
      </c>
      <c r="EY99" s="16">
        <v>1.7999999999999999E-2</v>
      </c>
      <c r="EZ99" s="6">
        <v>2.9000000000000001E-2</v>
      </c>
      <c r="FA99" s="20">
        <v>5350</v>
      </c>
      <c r="FB99" s="20">
        <v>7850</v>
      </c>
      <c r="FC99" s="20">
        <v>10700</v>
      </c>
      <c r="FD99" s="17">
        <v>134</v>
      </c>
      <c r="FE99" s="17">
        <v>139</v>
      </c>
      <c r="FF99" s="17">
        <v>162</v>
      </c>
      <c r="FG99" s="17">
        <v>186</v>
      </c>
      <c r="FH99" s="17">
        <v>175</v>
      </c>
      <c r="FI99" s="17">
        <v>817</v>
      </c>
      <c r="FJ99" s="17">
        <v>1100</v>
      </c>
      <c r="FK99" s="17">
        <v>1384</v>
      </c>
      <c r="FL99" s="17">
        <v>1667</v>
      </c>
      <c r="FM99" s="17">
        <v>1950</v>
      </c>
      <c r="FN99" s="17">
        <v>2234</v>
      </c>
      <c r="FO99" s="17">
        <v>2517</v>
      </c>
      <c r="FP99" s="17">
        <v>2800</v>
      </c>
      <c r="FQ99" s="17">
        <v>284</v>
      </c>
      <c r="FR99" s="17">
        <v>155</v>
      </c>
      <c r="FS99" s="17">
        <v>284</v>
      </c>
      <c r="FT99" s="17">
        <v>408</v>
      </c>
      <c r="FU99" s="17">
        <v>518</v>
      </c>
      <c r="FV99" s="17">
        <v>615</v>
      </c>
      <c r="FW99" s="17">
        <v>738</v>
      </c>
      <c r="FX99" s="17">
        <v>816</v>
      </c>
      <c r="FY99" s="17">
        <v>932</v>
      </c>
      <c r="FZ99" s="17">
        <v>117</v>
      </c>
      <c r="GA99" s="17">
        <v>10</v>
      </c>
      <c r="GB99" s="17">
        <v>2000</v>
      </c>
      <c r="GC99" s="17">
        <v>3000</v>
      </c>
      <c r="GD99" s="17">
        <v>2000</v>
      </c>
      <c r="GE99" s="17">
        <v>3000</v>
      </c>
      <c r="GF99" s="17">
        <v>623</v>
      </c>
      <c r="GG99" s="17">
        <v>934</v>
      </c>
      <c r="GH99" s="17">
        <v>0.65500000000000003</v>
      </c>
      <c r="GI99" s="21">
        <v>116107.641</v>
      </c>
      <c r="GJ99" s="6">
        <v>0.35513032351142776</v>
      </c>
      <c r="GK99" s="21">
        <v>1760392</v>
      </c>
      <c r="GL99" s="21">
        <v>1540000</v>
      </c>
    </row>
    <row r="100" spans="1:194" x14ac:dyDescent="0.2">
      <c r="A100" s="12">
        <v>2008</v>
      </c>
      <c r="B100" s="13">
        <v>0.93433773661633723</v>
      </c>
      <c r="C100" s="15">
        <f t="shared" si="26"/>
        <v>53131977.930594176</v>
      </c>
      <c r="D100" s="15">
        <v>5735542.9015730005</v>
      </c>
      <c r="E100" s="15">
        <v>2041013.4335890536</v>
      </c>
      <c r="F100" s="15">
        <v>7644815.1484269993</v>
      </c>
      <c r="G100" s="15">
        <v>2013042.4470051266</v>
      </c>
      <c r="H100" s="15">
        <v>805163.99999999977</v>
      </c>
      <c r="I100" s="15">
        <v>4076405.5</v>
      </c>
      <c r="J100" s="15">
        <v>1636185.3466306883</v>
      </c>
      <c r="K100" s="15">
        <v>2440220.1533693108</v>
      </c>
      <c r="L100" s="15">
        <v>1608867</v>
      </c>
      <c r="M100" s="15">
        <v>3694827.0000000005</v>
      </c>
      <c r="N100" s="15">
        <v>-10601122</v>
      </c>
      <c r="O100" s="15">
        <v>-1428685</v>
      </c>
      <c r="P100" s="15">
        <v>22119439</v>
      </c>
      <c r="Q100" s="15">
        <v>3813500</v>
      </c>
      <c r="R100" s="15">
        <v>13161059.000000002</v>
      </c>
      <c r="S100" s="15">
        <v>0.47729260243402133</v>
      </c>
      <c r="T100" s="15">
        <v>-3247528.0000000005</v>
      </c>
      <c r="U100" s="15">
        <v>266952.5</v>
      </c>
      <c r="V100" s="15">
        <v>102555.84305</v>
      </c>
      <c r="W100" s="15">
        <v>14269.350279286098</v>
      </c>
      <c r="X100" s="15">
        <v>7566.2433804851771</v>
      </c>
      <c r="Y100" s="15">
        <v>4784.8906451143675</v>
      </c>
      <c r="Z100" s="15">
        <v>4784.8906451143675</v>
      </c>
      <c r="AA100" s="15">
        <v>12548473</v>
      </c>
      <c r="AB100" s="15">
        <v>255918</v>
      </c>
      <c r="AC100" s="15">
        <v>347788.25749927887</v>
      </c>
      <c r="AD100" s="15">
        <v>152790.49774339513</v>
      </c>
      <c r="AE100" s="15">
        <v>-13039.167122510762</v>
      </c>
      <c r="AF100" s="15">
        <v>198295</v>
      </c>
      <c r="AG100" s="15">
        <v>217379</v>
      </c>
      <c r="AH100" s="15">
        <v>3425769.5881201639</v>
      </c>
      <c r="AI100" s="15">
        <v>1003076.0000000001</v>
      </c>
      <c r="AJ100" s="15">
        <v>820824.20485573087</v>
      </c>
      <c r="AK100" s="15">
        <v>182251.79514426907</v>
      </c>
      <c r="AL100" s="15">
        <f t="shared" si="27"/>
        <v>865548.70607333467</v>
      </c>
      <c r="AM100" s="15">
        <v>498212.09832072782</v>
      </c>
      <c r="AN100" s="15">
        <v>367336.60775260685</v>
      </c>
      <c r="AO100" s="15">
        <v>664776.50828625914</v>
      </c>
      <c r="AP100" s="15">
        <v>393177.84828390629</v>
      </c>
      <c r="AQ100" s="15">
        <v>262254.99456976663</v>
      </c>
      <c r="AR100" s="15">
        <f t="shared" si="24"/>
        <v>130922.85371413967</v>
      </c>
      <c r="AS100" s="15">
        <v>1165615.1948557789</v>
      </c>
      <c r="AT100" s="15">
        <v>703757.34457424295</v>
      </c>
      <c r="AU100" s="15">
        <f t="shared" si="28"/>
        <v>461857.850281536</v>
      </c>
      <c r="AV100" s="15">
        <v>-534178.00000000012</v>
      </c>
      <c r="AW100" s="15">
        <v>-271998</v>
      </c>
      <c r="AX100" s="15">
        <v>9122703.4118798357</v>
      </c>
      <c r="AY100" s="15">
        <v>8056826</v>
      </c>
      <c r="AZ100" s="15">
        <v>642332.74250072124</v>
      </c>
      <c r="BA100" s="15">
        <v>191515.87760664744</v>
      </c>
      <c r="BB100" s="15">
        <f t="shared" si="25"/>
        <v>450816.86489407381</v>
      </c>
      <c r="BC100" s="15">
        <v>463062.50225660496</v>
      </c>
      <c r="BD100" s="15">
        <v>-39517.832877489243</v>
      </c>
      <c r="BE100" s="15">
        <f t="shared" si="29"/>
        <v>615853.00000000012</v>
      </c>
      <c r="BF100" s="15">
        <v>6534096</v>
      </c>
      <c r="BG100" s="15">
        <v>1522730.0000000005</v>
      </c>
      <c r="BH100" s="15">
        <v>540245.19643784384</v>
      </c>
      <c r="BI100" s="15">
        <v>91739.80356215623</v>
      </c>
      <c r="BJ100" s="15">
        <v>183838.00000000003</v>
      </c>
      <c r="BK100" s="15">
        <v>39093</v>
      </c>
      <c r="BL100" s="15">
        <v>33037.388278230683</v>
      </c>
      <c r="BM100" s="15">
        <v>5610.1257925766122</v>
      </c>
      <c r="BN100" s="15">
        <v>11466.485929192699</v>
      </c>
      <c r="BO100" s="15">
        <v>11625064.408033974</v>
      </c>
      <c r="BP100" s="15">
        <v>1443364.3600708074</v>
      </c>
      <c r="BQ100" s="15">
        <v>943796.67156188434</v>
      </c>
      <c r="BR100" s="15">
        <v>1301418.4396666666</v>
      </c>
      <c r="BS100" s="15">
        <v>162333.99999999983</v>
      </c>
      <c r="BT100" s="15">
        <v>632782</v>
      </c>
      <c r="BU100" s="15">
        <v>51148</v>
      </c>
      <c r="BV100" s="15">
        <v>44016.999999999993</v>
      </c>
      <c r="BW100" s="15">
        <v>37034</v>
      </c>
      <c r="BX100" s="15">
        <v>20035.999999999982</v>
      </c>
      <c r="BY100" s="15">
        <v>45039</v>
      </c>
      <c r="BZ100" s="15">
        <v>320733.99999999994</v>
      </c>
      <c r="CA100" s="15">
        <v>19126</v>
      </c>
      <c r="CB100" s="15">
        <v>40613</v>
      </c>
      <c r="CC100" s="15">
        <v>461613</v>
      </c>
      <c r="CD100" s="15">
        <v>338333</v>
      </c>
      <c r="CE100" s="15">
        <v>47.7</v>
      </c>
      <c r="CF100" s="15">
        <v>85200</v>
      </c>
      <c r="CG100" s="15">
        <v>885146.00000000012</v>
      </c>
      <c r="CH100" s="15">
        <v>2353440</v>
      </c>
      <c r="CI100" s="15">
        <v>749532</v>
      </c>
      <c r="CJ100" s="15">
        <v>46092</v>
      </c>
      <c r="CK100" s="15">
        <v>235298.00000000012</v>
      </c>
      <c r="CL100" s="15">
        <v>3816999.0000000009</v>
      </c>
      <c r="CM100" s="15">
        <v>3604359.0000000005</v>
      </c>
      <c r="CN100" s="15">
        <v>-523793.99999999988</v>
      </c>
      <c r="CO100" s="15">
        <v>25795.514070807316</v>
      </c>
      <c r="CP100" s="15">
        <v>-46183.593666666522</v>
      </c>
      <c r="CQ100" s="15">
        <v>471406</v>
      </c>
      <c r="CR100" s="15">
        <v>733638.84600000002</v>
      </c>
      <c r="CS100" s="15">
        <v>424634.99999999994</v>
      </c>
      <c r="CT100" s="15">
        <v>309003.84600000008</v>
      </c>
      <c r="CU100" s="15">
        <v>537420</v>
      </c>
      <c r="CV100" s="15">
        <v>361542.80076501588</v>
      </c>
      <c r="CW100" s="15">
        <v>1176631</v>
      </c>
      <c r="CX100" s="15">
        <v>330870</v>
      </c>
      <c r="CY100" s="15">
        <v>159908</v>
      </c>
      <c r="CZ100" s="15">
        <v>33695</v>
      </c>
      <c r="DA100" s="19">
        <v>0</v>
      </c>
      <c r="DB100" s="19">
        <v>0</v>
      </c>
      <c r="DC100" s="19">
        <v>5.4145139818767785E-2</v>
      </c>
      <c r="DD100" s="19">
        <v>8.9526041641256215E-2</v>
      </c>
      <c r="DE100" s="19">
        <v>0.29378283120335702</v>
      </c>
      <c r="DF100" s="19">
        <v>0.30822757196776435</v>
      </c>
      <c r="DG100" s="19">
        <v>0.25431841536885463</v>
      </c>
      <c r="DH100" s="15">
        <v>278632.48592919286</v>
      </c>
      <c r="DI100" s="15">
        <v>12174706.922104783</v>
      </c>
      <c r="DJ100" s="15">
        <v>9821266.9221047834</v>
      </c>
      <c r="DK100" s="15">
        <v>12359267</v>
      </c>
      <c r="DL100" s="18">
        <v>6.1521321489266208E-2</v>
      </c>
      <c r="DM100" s="15">
        <v>7814407</v>
      </c>
      <c r="DN100" s="15">
        <v>6582533.6196653321</v>
      </c>
      <c r="DO100" s="15">
        <v>722710.0660628241</v>
      </c>
      <c r="DP100" s="15">
        <v>223291.04161326241</v>
      </c>
      <c r="DQ100" s="15">
        <v>219330.64601032421</v>
      </c>
      <c r="DR100" s="15">
        <v>66541.626648258127</v>
      </c>
      <c r="DS100" s="15">
        <v>8280985.8100000005</v>
      </c>
      <c r="DT100" s="18">
        <f t="shared" si="30"/>
        <v>0.13822955944096296</v>
      </c>
      <c r="DU100" s="18">
        <f t="shared" si="31"/>
        <v>0.23533915950494236</v>
      </c>
      <c r="DV100" s="18">
        <f t="shared" si="32"/>
        <v>5.0243282933813919E-3</v>
      </c>
      <c r="DW100" s="18">
        <f t="shared" si="33"/>
        <v>-6.1121910504484081E-2</v>
      </c>
      <c r="DX100" s="18">
        <f t="shared" si="34"/>
        <v>6.9540550604506382E-2</v>
      </c>
      <c r="DY100" s="18">
        <f t="shared" si="35"/>
        <v>0.41631122840739004</v>
      </c>
      <c r="DZ100" s="18">
        <f t="shared" si="36"/>
        <v>-0.19952432438800133</v>
      </c>
      <c r="EA100" s="18">
        <f t="shared" si="37"/>
        <v>7.6722261409597287E-2</v>
      </c>
      <c r="EB100" s="18">
        <f t="shared" si="38"/>
        <v>0.31947914723170506</v>
      </c>
      <c r="EC100" s="18">
        <f t="shared" si="39"/>
        <v>0.68658575516580878</v>
      </c>
      <c r="ED100" s="18">
        <f t="shared" si="40"/>
        <v>5.4738244449809723E-2</v>
      </c>
      <c r="EE100" s="18">
        <f t="shared" si="41"/>
        <v>6.6413663921633129E-2</v>
      </c>
      <c r="EF100" s="18">
        <f t="shared" si="42"/>
        <v>1.4746165378923287E-2</v>
      </c>
      <c r="EG100" s="18">
        <f t="shared" si="43"/>
        <v>7.0032365679399494E-2</v>
      </c>
      <c r="EH100" s="18">
        <f t="shared" si="44"/>
        <v>3.8478860298613096E-2</v>
      </c>
      <c r="EI100" s="18">
        <f t="shared" si="45"/>
        <v>3.1812392133279938E-2</v>
      </c>
      <c r="EJ100" s="18">
        <f t="shared" si="46"/>
        <v>9.4311029517832975E-2</v>
      </c>
      <c r="EK100" s="18">
        <f t="shared" si="47"/>
        <v>-4.3220847967763792E-2</v>
      </c>
      <c r="EL100" s="18">
        <f t="shared" si="48"/>
        <v>-2.2007615823818678E-2</v>
      </c>
      <c r="EM100" s="6">
        <v>1.1687447694312318</v>
      </c>
      <c r="EN100" s="6">
        <v>1.1833014767909962</v>
      </c>
      <c r="EO100" s="6">
        <v>1.1657911872550122</v>
      </c>
      <c r="EP100" s="6">
        <v>1.1483487940630797</v>
      </c>
      <c r="EQ100" s="14">
        <v>220883.80606717154</v>
      </c>
      <c r="ER100" s="14">
        <v>38777.620999999999</v>
      </c>
      <c r="ES100" s="15">
        <v>304543</v>
      </c>
      <c r="ET100" s="15">
        <v>163679</v>
      </c>
      <c r="EU100" s="15">
        <v>6.55</v>
      </c>
      <c r="EV100" s="6">
        <v>102000</v>
      </c>
      <c r="EW100" s="6">
        <v>0.124</v>
      </c>
      <c r="EX100" s="16">
        <v>0.106</v>
      </c>
      <c r="EY100" s="16">
        <v>1.7999999999999999E-2</v>
      </c>
      <c r="EZ100" s="6">
        <v>2.9000000000000001E-2</v>
      </c>
      <c r="FA100" s="20">
        <v>5450</v>
      </c>
      <c r="FB100" s="20">
        <v>8000</v>
      </c>
      <c r="FC100" s="20">
        <v>10900</v>
      </c>
      <c r="FD100" s="17">
        <v>134</v>
      </c>
      <c r="FE100" s="17">
        <v>143</v>
      </c>
      <c r="FF100" s="17">
        <v>167</v>
      </c>
      <c r="FG100" s="17">
        <v>191</v>
      </c>
      <c r="FH100" s="17">
        <v>175</v>
      </c>
      <c r="FI100" s="17">
        <v>851</v>
      </c>
      <c r="FJ100" s="17">
        <v>1141</v>
      </c>
      <c r="FK100" s="17">
        <v>1431</v>
      </c>
      <c r="FL100" s="17">
        <v>1721</v>
      </c>
      <c r="FM100" s="17">
        <v>2011</v>
      </c>
      <c r="FN100" s="17">
        <v>2301</v>
      </c>
      <c r="FO100" s="17">
        <v>2591</v>
      </c>
      <c r="FP100" s="17">
        <v>2881</v>
      </c>
      <c r="FQ100" s="17">
        <v>290</v>
      </c>
      <c r="FR100" s="17">
        <v>162</v>
      </c>
      <c r="FS100" s="17">
        <v>298</v>
      </c>
      <c r="FT100" s="17">
        <v>426</v>
      </c>
      <c r="FU100" s="17">
        <v>542</v>
      </c>
      <c r="FV100" s="17">
        <v>643</v>
      </c>
      <c r="FW100" s="17">
        <v>772</v>
      </c>
      <c r="FX100" s="17">
        <v>853</v>
      </c>
      <c r="FY100" s="17">
        <v>975</v>
      </c>
      <c r="FZ100" s="17">
        <v>122</v>
      </c>
      <c r="GA100" s="17">
        <v>14</v>
      </c>
      <c r="GB100" s="17">
        <v>2000</v>
      </c>
      <c r="GC100" s="17">
        <v>3000</v>
      </c>
      <c r="GD100" s="17">
        <v>2000</v>
      </c>
      <c r="GE100" s="17">
        <v>3000</v>
      </c>
      <c r="GF100" s="17">
        <v>637</v>
      </c>
      <c r="GG100" s="17">
        <v>956</v>
      </c>
      <c r="GH100" s="17">
        <v>0.68400000000000005</v>
      </c>
      <c r="GI100" s="21">
        <v>116608.166</v>
      </c>
      <c r="GJ100" s="6">
        <v>0.39938755870198256</v>
      </c>
      <c r="GK100" s="21">
        <v>1787840</v>
      </c>
      <c r="GL100" s="21">
        <v>1570000</v>
      </c>
    </row>
    <row r="101" spans="1:194" x14ac:dyDescent="0.2">
      <c r="A101" s="12">
        <v>2009</v>
      </c>
      <c r="B101" s="13">
        <v>0.91501403515627544</v>
      </c>
      <c r="C101" s="15">
        <f t="shared" si="26"/>
        <v>48650569.413185522</v>
      </c>
      <c r="D101" s="15">
        <v>4630524.6371062109</v>
      </c>
      <c r="E101" s="15">
        <v>2144812.5867388048</v>
      </c>
      <c r="F101" s="15">
        <v>7838145.9628937878</v>
      </c>
      <c r="G101" s="15">
        <v>2073745.7264467147</v>
      </c>
      <c r="H101" s="15">
        <v>850933.49999999953</v>
      </c>
      <c r="I101" s="15">
        <v>3370562.5</v>
      </c>
      <c r="J101" s="15">
        <v>1389284.0691668526</v>
      </c>
      <c r="K101" s="15">
        <v>1981278.4308331474</v>
      </c>
      <c r="L101" s="15">
        <v>1408983.4999999998</v>
      </c>
      <c r="M101" s="15">
        <v>3138163.0000000005</v>
      </c>
      <c r="N101" s="15">
        <v>-10509280.999999998</v>
      </c>
      <c r="O101" s="15">
        <v>-1420276.5</v>
      </c>
      <c r="P101" s="15">
        <v>20205688.000000004</v>
      </c>
      <c r="Q101" s="15">
        <v>3694000</v>
      </c>
      <c r="R101" s="15">
        <v>12570633.5</v>
      </c>
      <c r="S101" s="15">
        <v>0.4343583041759006</v>
      </c>
      <c r="T101" s="15">
        <v>-3183826</v>
      </c>
      <c r="U101" s="15">
        <v>417483.50000000006</v>
      </c>
      <c r="V101" s="15">
        <v>57092.004999999997</v>
      </c>
      <c r="W101" s="15">
        <v>13812.714757706033</v>
      </c>
      <c r="X101" s="15">
        <v>6757.8056983923507</v>
      </c>
      <c r="Y101" s="15">
        <v>5376.9802719508107</v>
      </c>
      <c r="Z101" s="15">
        <v>5376.9802719508107</v>
      </c>
      <c r="AA101" s="15">
        <v>12193903</v>
      </c>
      <c r="AB101" s="15">
        <v>203933</v>
      </c>
      <c r="AC101" s="15">
        <v>328117.21193883062</v>
      </c>
      <c r="AD101" s="15">
        <v>145293.64111364959</v>
      </c>
      <c r="AE101" s="15">
        <v>-14842.873937763923</v>
      </c>
      <c r="AF101" s="15">
        <v>208115</v>
      </c>
      <c r="AG101" s="15">
        <v>231485.99999999997</v>
      </c>
      <c r="AH101" s="15">
        <v>3429773.9791147155</v>
      </c>
      <c r="AI101" s="15">
        <v>1048481.9999999998</v>
      </c>
      <c r="AJ101" s="15">
        <v>846420.45566520351</v>
      </c>
      <c r="AK101" s="15">
        <v>202061.54433479661</v>
      </c>
      <c r="AL101" s="15">
        <f t="shared" si="27"/>
        <v>854376.42634022748</v>
      </c>
      <c r="AM101" s="15">
        <v>513523.47180638014</v>
      </c>
      <c r="AN101" s="15">
        <v>340852.95453384734</v>
      </c>
      <c r="AO101" s="15">
        <v>577975.66565036052</v>
      </c>
      <c r="AP101" s="15">
        <v>375476.84202830208</v>
      </c>
      <c r="AQ101" s="15">
        <v>246877.59262683772</v>
      </c>
      <c r="AR101" s="15">
        <f t="shared" si="24"/>
        <v>128599.24940146436</v>
      </c>
      <c r="AS101" s="15">
        <v>1182517.2779199397</v>
      </c>
      <c r="AT101" s="15">
        <v>783470.24993396411</v>
      </c>
      <c r="AU101" s="15">
        <f t="shared" si="28"/>
        <v>399047.02798597561</v>
      </c>
      <c r="AV101" s="15">
        <v>-486667</v>
      </c>
      <c r="AW101" s="15">
        <v>-252838</v>
      </c>
      <c r="AX101" s="15">
        <v>8764129.020885285</v>
      </c>
      <c r="AY101" s="15">
        <v>7759018.9999999991</v>
      </c>
      <c r="AZ101" s="15">
        <v>622761.78806116933</v>
      </c>
      <c r="BA101" s="15">
        <v>186447.87552486619</v>
      </c>
      <c r="BB101" s="15">
        <f t="shared" si="25"/>
        <v>436313.91253630316</v>
      </c>
      <c r="BC101" s="15">
        <v>425852.35888635035</v>
      </c>
      <c r="BD101" s="15">
        <v>-43504.126062236086</v>
      </c>
      <c r="BE101" s="15">
        <f t="shared" si="29"/>
        <v>571146</v>
      </c>
      <c r="BF101" s="15">
        <v>6249110</v>
      </c>
      <c r="BG101" s="15">
        <v>1509909.0000000005</v>
      </c>
      <c r="BH101" s="15">
        <v>523621.62891959178</v>
      </c>
      <c r="BI101" s="15">
        <v>88922.371080408295</v>
      </c>
      <c r="BJ101" s="15">
        <v>175432.00000000003</v>
      </c>
      <c r="BK101" s="15">
        <v>39864</v>
      </c>
      <c r="BL101" s="15">
        <v>32810.920284211592</v>
      </c>
      <c r="BM101" s="15">
        <v>5572.0097640397407</v>
      </c>
      <c r="BN101" s="15">
        <v>11221.069951748666</v>
      </c>
      <c r="BO101" s="15">
        <v>11425251.93166733</v>
      </c>
      <c r="BP101" s="15">
        <v>1412734.7730482516</v>
      </c>
      <c r="BQ101" s="15">
        <v>949047.55461775092</v>
      </c>
      <c r="BR101" s="15">
        <v>1338102.2593333335</v>
      </c>
      <c r="BS101" s="15">
        <v>255029</v>
      </c>
      <c r="BT101" s="15">
        <v>693672</v>
      </c>
      <c r="BU101" s="15">
        <v>131211</v>
      </c>
      <c r="BV101" s="15">
        <v>47580.999999999993</v>
      </c>
      <c r="BW101" s="15">
        <v>54762</v>
      </c>
      <c r="BX101" s="15">
        <v>19457.000000000033</v>
      </c>
      <c r="BY101" s="15">
        <v>51537</v>
      </c>
      <c r="BZ101" s="15">
        <v>261689</v>
      </c>
      <c r="CA101" s="15">
        <v>21264</v>
      </c>
      <c r="CB101" s="15">
        <v>41815</v>
      </c>
      <c r="CC101" s="15">
        <v>492951</v>
      </c>
      <c r="CD101" s="15">
        <v>369610</v>
      </c>
      <c r="CE101" s="15">
        <v>50.9</v>
      </c>
      <c r="CF101" s="15">
        <v>123118</v>
      </c>
      <c r="CG101" s="15">
        <v>985679.00000000012</v>
      </c>
      <c r="CH101" s="15">
        <v>2433429</v>
      </c>
      <c r="CI101" s="15">
        <v>777316</v>
      </c>
      <c r="CJ101" s="15">
        <v>45275.999999999985</v>
      </c>
      <c r="CK101" s="15">
        <v>184381.00000000015</v>
      </c>
      <c r="CL101" s="15">
        <v>3356536</v>
      </c>
      <c r="CM101" s="15">
        <v>3732334.0000000005</v>
      </c>
      <c r="CN101" s="15">
        <v>-1258963.0000000002</v>
      </c>
      <c r="CO101" s="15">
        <v>-134092.06995174874</v>
      </c>
      <c r="CP101" s="15">
        <v>-46304.416333333393</v>
      </c>
      <c r="CQ101" s="15">
        <v>458098</v>
      </c>
      <c r="CR101" s="15">
        <v>721943.84299999999</v>
      </c>
      <c r="CS101" s="15">
        <v>419518</v>
      </c>
      <c r="CT101" s="15">
        <v>302425.84299999999</v>
      </c>
      <c r="CU101" s="15">
        <v>550970</v>
      </c>
      <c r="CV101" s="15">
        <v>319575.69804275059</v>
      </c>
      <c r="CW101" s="15">
        <v>866552</v>
      </c>
      <c r="CX101" s="15">
        <v>285826</v>
      </c>
      <c r="CY101" s="15">
        <v>76810</v>
      </c>
      <c r="CZ101" s="15">
        <v>25206</v>
      </c>
      <c r="DA101" s="19">
        <v>0</v>
      </c>
      <c r="DB101" s="19">
        <v>0</v>
      </c>
      <c r="DC101" s="19">
        <v>4.5120949848973191E-2</v>
      </c>
      <c r="DD101" s="19">
        <v>7.4605034701046846E-2</v>
      </c>
      <c r="DE101" s="19">
        <v>0.27843574483948619</v>
      </c>
      <c r="DF101" s="19">
        <v>0.33003512561168935</v>
      </c>
      <c r="DG101" s="19">
        <v>0.27180314499880442</v>
      </c>
      <c r="DH101" s="15">
        <v>273481.06995174859</v>
      </c>
      <c r="DI101" s="15">
        <v>12550187.861715581</v>
      </c>
      <c r="DJ101" s="15">
        <v>10116758.861715581</v>
      </c>
      <c r="DK101" s="15">
        <v>12054798</v>
      </c>
      <c r="DL101" s="18">
        <v>9.0455265386970976E-2</v>
      </c>
      <c r="DM101" s="15">
        <v>7384699</v>
      </c>
      <c r="DN101" s="15">
        <v>6341554.4202746991</v>
      </c>
      <c r="DO101" s="15">
        <v>659375.41832024127</v>
      </c>
      <c r="DP101" s="15">
        <v>168001.25160432525</v>
      </c>
      <c r="DQ101" s="15">
        <v>163458.86312834255</v>
      </c>
      <c r="DR101" s="15">
        <v>52309.046672391778</v>
      </c>
      <c r="DS101" s="15">
        <v>7615886.3089999994</v>
      </c>
      <c r="DT101" s="18">
        <f t="shared" si="30"/>
        <v>0.12414054367613123</v>
      </c>
      <c r="DU101" s="18">
        <f t="shared" si="31"/>
        <v>0.26531319020042166</v>
      </c>
      <c r="DV101" s="18">
        <f t="shared" si="32"/>
        <v>8.5812664689357485E-3</v>
      </c>
      <c r="DW101" s="18">
        <f t="shared" si="33"/>
        <v>-6.5442728387411303E-2</v>
      </c>
      <c r="DX101" s="18">
        <f t="shared" si="34"/>
        <v>6.4504137111897397E-2</v>
      </c>
      <c r="DY101" s="18">
        <f t="shared" si="35"/>
        <v>0.41532274429091792</v>
      </c>
      <c r="DZ101" s="18">
        <f t="shared" si="36"/>
        <v>-0.21601558063474011</v>
      </c>
      <c r="EA101" s="18">
        <f t="shared" si="37"/>
        <v>6.9281049341356593E-2</v>
      </c>
      <c r="EB101" s="18">
        <f t="shared" si="38"/>
        <v>0.33431537793249089</v>
      </c>
      <c r="EC101" s="18">
        <f t="shared" si="39"/>
        <v>0.67634735633865684</v>
      </c>
      <c r="ED101" s="18">
        <f t="shared" si="40"/>
        <v>5.4285637009512E-2</v>
      </c>
      <c r="EE101" s="18">
        <f t="shared" si="41"/>
        <v>7.0214403896705982E-2</v>
      </c>
      <c r="EF101" s="18">
        <f t="shared" si="42"/>
        <v>1.6761918726037269E-2</v>
      </c>
      <c r="EG101" s="18">
        <f t="shared" si="43"/>
        <v>7.0874387637206979E-2</v>
      </c>
      <c r="EH101" s="18">
        <f t="shared" si="44"/>
        <v>3.6406306074175644E-2</v>
      </c>
      <c r="EI101" s="18">
        <f t="shared" si="45"/>
        <v>3.114750176886432E-2</v>
      </c>
      <c r="EJ101" s="18">
        <f t="shared" si="46"/>
        <v>9.8095154968166176E-2</v>
      </c>
      <c r="EK101" s="18">
        <f t="shared" si="47"/>
        <v>-4.0371228120122796E-2</v>
      </c>
      <c r="EL101" s="18">
        <f t="shared" si="48"/>
        <v>-2.0974055309761309E-2</v>
      </c>
      <c r="EM101" s="6">
        <v>1.1610940969700796</v>
      </c>
      <c r="EN101" s="6">
        <v>1.1716164638465687</v>
      </c>
      <c r="EO101" s="6">
        <v>1.1699536210050754</v>
      </c>
      <c r="EP101" s="6">
        <v>1.1515596096191874</v>
      </c>
      <c r="EQ101" s="14">
        <v>223261.82783409781</v>
      </c>
      <c r="ER101" s="14">
        <v>39623.175000000003</v>
      </c>
      <c r="ES101" s="15">
        <v>307240</v>
      </c>
      <c r="ET101" s="15">
        <v>165254</v>
      </c>
      <c r="EU101" s="15">
        <v>7.25</v>
      </c>
      <c r="EV101" s="6">
        <v>106800</v>
      </c>
      <c r="EW101" s="6">
        <v>0.124</v>
      </c>
      <c r="EX101" s="16">
        <v>0.106</v>
      </c>
      <c r="EY101" s="16">
        <v>1.7999999999999999E-2</v>
      </c>
      <c r="EZ101" s="6">
        <v>2.9000000000000001E-2</v>
      </c>
      <c r="FA101" s="20">
        <v>5700</v>
      </c>
      <c r="FB101" s="20">
        <v>8350</v>
      </c>
      <c r="FC101" s="20">
        <v>11400</v>
      </c>
      <c r="GI101" s="21">
        <v>117108.69099999999</v>
      </c>
      <c r="GJ101" s="6">
        <v>0.22078413608619729</v>
      </c>
      <c r="GK101" s="21">
        <v>1261290</v>
      </c>
      <c r="GL101" s="21">
        <v>1270000</v>
      </c>
    </row>
    <row r="102" spans="1:194" x14ac:dyDescent="0.2">
      <c r="A102" s="12">
        <v>2010</v>
      </c>
      <c r="B102" s="13">
        <v>0.91499484526180308</v>
      </c>
      <c r="C102" s="15">
        <f t="shared" si="26"/>
        <v>51001752.075391538</v>
      </c>
      <c r="D102" s="15">
        <v>5899306.4875185387</v>
      </c>
      <c r="E102" s="15">
        <v>2345629.4265552731</v>
      </c>
      <c r="F102" s="15">
        <v>7771191.1124814618</v>
      </c>
      <c r="G102" s="15">
        <v>1972679.0488362594</v>
      </c>
      <c r="H102" s="15">
        <v>863099.00000000291</v>
      </c>
      <c r="I102" s="15">
        <v>3234851.4999999995</v>
      </c>
      <c r="J102" s="15">
        <v>1276557.5926677419</v>
      </c>
      <c r="K102" s="15">
        <v>1958293.4073322581</v>
      </c>
      <c r="L102" s="15">
        <v>1579170.5</v>
      </c>
      <c r="M102" s="15">
        <v>2940935.5</v>
      </c>
      <c r="N102" s="15">
        <v>-10216791.000000002</v>
      </c>
      <c r="O102" s="15">
        <v>-1418346</v>
      </c>
      <c r="P102" s="15">
        <v>19169314</v>
      </c>
      <c r="Q102" s="15">
        <v>4334000</v>
      </c>
      <c r="R102" s="15">
        <v>13984173</v>
      </c>
      <c r="S102" s="15">
        <v>0.45891929082897448</v>
      </c>
      <c r="T102" s="15">
        <v>-3300415.5</v>
      </c>
      <c r="U102" s="15">
        <v>424609.00000000006</v>
      </c>
      <c r="V102" s="15">
        <v>27297.076799999995</v>
      </c>
      <c r="W102" s="15">
        <v>10142.094512930204</v>
      </c>
      <c r="X102" s="15">
        <v>4956.5970628822524</v>
      </c>
      <c r="Y102" s="15">
        <v>4061.8943120937738</v>
      </c>
      <c r="Z102" s="15">
        <v>4061.8943120937738</v>
      </c>
      <c r="AA102" s="15">
        <v>12919045</v>
      </c>
      <c r="AB102" s="15">
        <v>272267</v>
      </c>
      <c r="AC102" s="15">
        <v>379313.24499114562</v>
      </c>
      <c r="AD102" s="15">
        <v>165473.64123433642</v>
      </c>
      <c r="AE102" s="15">
        <v>-15279.182148947211</v>
      </c>
      <c r="AF102" s="15">
        <v>208216</v>
      </c>
      <c r="AG102" s="15">
        <v>230372.00000000003</v>
      </c>
      <c r="AH102" s="15">
        <v>3855502.7040765346</v>
      </c>
      <c r="AI102" s="15">
        <v>1081636.0000000002</v>
      </c>
      <c r="AJ102" s="15">
        <v>865489.60517505894</v>
      </c>
      <c r="AK102" s="15">
        <v>216146.39482494109</v>
      </c>
      <c r="AL102" s="15">
        <f t="shared" si="27"/>
        <v>1045676.9977070572</v>
      </c>
      <c r="AM102" s="15">
        <v>636021.72791086801</v>
      </c>
      <c r="AN102" s="15">
        <v>409655.26979618915</v>
      </c>
      <c r="AO102" s="15">
        <v>533956.54905600264</v>
      </c>
      <c r="AP102" s="15">
        <v>418289.3663623535</v>
      </c>
      <c r="AQ102" s="15">
        <v>268715.09212385479</v>
      </c>
      <c r="AR102" s="15">
        <f t="shared" si="24"/>
        <v>149574.27423849871</v>
      </c>
      <c r="AS102" s="15">
        <v>1301962.3318657321</v>
      </c>
      <c r="AT102" s="15">
        <v>906336.48420819757</v>
      </c>
      <c r="AU102" s="15">
        <f t="shared" si="28"/>
        <v>395625.84765753453</v>
      </c>
      <c r="AV102" s="15">
        <v>-433880</v>
      </c>
      <c r="AW102" s="15">
        <v>-242333</v>
      </c>
      <c r="AX102" s="15">
        <v>9063542.2959234659</v>
      </c>
      <c r="AY102" s="15">
        <v>7925369</v>
      </c>
      <c r="AZ102" s="15">
        <v>739774.75500885444</v>
      </c>
      <c r="BA102" s="15">
        <v>203000.28433234166</v>
      </c>
      <c r="BB102" s="15">
        <f t="shared" si="25"/>
        <v>536774.47067651281</v>
      </c>
      <c r="BC102" s="15">
        <v>438927.35876566375</v>
      </c>
      <c r="BD102" s="15">
        <v>-40528.817851052794</v>
      </c>
      <c r="BE102" s="15">
        <f t="shared" si="29"/>
        <v>604401.00000000023</v>
      </c>
      <c r="BF102" s="15">
        <v>6372511</v>
      </c>
      <c r="BG102" s="15">
        <v>1552857.9999999993</v>
      </c>
      <c r="BH102" s="15">
        <v>526225.63370647933</v>
      </c>
      <c r="BI102" s="15">
        <v>89361.366293520638</v>
      </c>
      <c r="BJ102" s="15">
        <v>179468</v>
      </c>
      <c r="BK102" s="15">
        <v>49685</v>
      </c>
      <c r="BL102" s="15">
        <v>32296.570133992831</v>
      </c>
      <c r="BM102" s="15">
        <v>5484.4641707019455</v>
      </c>
      <c r="BN102" s="15">
        <v>11205.965695305225</v>
      </c>
      <c r="BO102" s="15">
        <v>12142372.512873653</v>
      </c>
      <c r="BP102" s="15">
        <v>1456558.017304695</v>
      </c>
      <c r="BQ102" s="15">
        <v>1057705.3321549846</v>
      </c>
      <c r="BR102" s="15">
        <v>1468894.8623333334</v>
      </c>
      <c r="BS102" s="15">
        <v>268695.99999999988</v>
      </c>
      <c r="BT102" s="15">
        <v>720381.00000000012</v>
      </c>
      <c r="BU102" s="15">
        <v>138857</v>
      </c>
      <c r="BV102" s="15">
        <v>49157.999999999993</v>
      </c>
      <c r="BW102" s="15">
        <v>66515</v>
      </c>
      <c r="BX102" s="15">
        <v>19344.999999999942</v>
      </c>
      <c r="BY102" s="15">
        <v>57962</v>
      </c>
      <c r="BZ102" s="15">
        <v>344782</v>
      </c>
      <c r="CA102" s="15">
        <v>22421</v>
      </c>
      <c r="CB102" s="15">
        <v>43002</v>
      </c>
      <c r="CC102" s="15">
        <v>513390</v>
      </c>
      <c r="CD102" s="15">
        <v>396868</v>
      </c>
      <c r="CE102" s="15">
        <v>54.6</v>
      </c>
      <c r="CF102" s="15">
        <v>125751</v>
      </c>
      <c r="CG102" s="15">
        <v>1036009</v>
      </c>
      <c r="CH102" s="15">
        <v>2511046</v>
      </c>
      <c r="CI102" s="15">
        <v>813238</v>
      </c>
      <c r="CJ102" s="15">
        <v>45850.999999999993</v>
      </c>
      <c r="CK102" s="15">
        <v>183751.00000000009</v>
      </c>
      <c r="CL102" s="15">
        <v>3556321.9999999995</v>
      </c>
      <c r="CM102" s="15">
        <v>3949799</v>
      </c>
      <c r="CN102" s="15">
        <v>-1308431.9999999995</v>
      </c>
      <c r="CO102" s="15">
        <v>-156184.9656953052</v>
      </c>
      <c r="CP102" s="15">
        <v>-124847.87933333326</v>
      </c>
      <c r="CQ102" s="15">
        <v>469000</v>
      </c>
      <c r="CR102" s="15">
        <v>753504.98300000001</v>
      </c>
      <c r="CS102" s="15">
        <v>441577.99999999994</v>
      </c>
      <c r="CT102" s="15">
        <v>311926.98300000007</v>
      </c>
      <c r="CU102" s="15">
        <v>561198</v>
      </c>
      <c r="CV102" s="15">
        <v>303296.01279424719</v>
      </c>
      <c r="CW102" s="15">
        <v>943569</v>
      </c>
      <c r="CX102" s="15">
        <v>294051</v>
      </c>
      <c r="CY102" s="15">
        <v>144341</v>
      </c>
      <c r="CZ102" s="15">
        <v>19699</v>
      </c>
      <c r="DA102" s="19">
        <v>0</v>
      </c>
      <c r="DB102" s="19">
        <v>0</v>
      </c>
      <c r="DC102" s="19">
        <v>3.6096759879178597E-2</v>
      </c>
      <c r="DD102" s="19">
        <v>5.9684027760837477E-2</v>
      </c>
      <c r="DE102" s="19">
        <v>0.26308865847561524</v>
      </c>
      <c r="DF102" s="19">
        <v>0.35184267925561447</v>
      </c>
      <c r="DG102" s="19">
        <v>0.28928787462875422</v>
      </c>
      <c r="DH102" s="15">
        <v>280693.96569530509</v>
      </c>
      <c r="DI102" s="15">
        <v>13294710.547178349</v>
      </c>
      <c r="DJ102" s="15">
        <v>10783664.547178349</v>
      </c>
      <c r="DK102" s="15">
        <v>12781145</v>
      </c>
      <c r="DL102" s="18">
        <v>7.6976385609210191E-2</v>
      </c>
      <c r="DM102" s="15">
        <v>7673618</v>
      </c>
      <c r="DN102" s="15">
        <v>6572577.8503826531</v>
      </c>
      <c r="DO102" s="15">
        <v>718733.05455145484</v>
      </c>
      <c r="DP102" s="15">
        <v>139611.289761797</v>
      </c>
      <c r="DQ102" s="15">
        <v>183539.33078982361</v>
      </c>
      <c r="DR102" s="15">
        <v>59156.474514271911</v>
      </c>
      <c r="DS102" s="15">
        <v>8037426.6230000006</v>
      </c>
      <c r="DT102" s="18">
        <f t="shared" si="30"/>
        <v>0.1466317662276336</v>
      </c>
      <c r="DU102" s="18">
        <f t="shared" si="31"/>
        <v>0.25396379655205331</v>
      </c>
      <c r="DV102" s="18">
        <f t="shared" si="32"/>
        <v>8.3253806530476995E-3</v>
      </c>
      <c r="DW102" s="18">
        <f t="shared" si="33"/>
        <v>-6.4711806275229086E-2</v>
      </c>
      <c r="DX102" s="18">
        <f t="shared" si="34"/>
        <v>5.7663420967433938E-2</v>
      </c>
      <c r="DY102" s="18">
        <f t="shared" si="35"/>
        <v>0.37585598964646622</v>
      </c>
      <c r="DZ102" s="18">
        <f t="shared" si="36"/>
        <v>-0.2003223533359676</v>
      </c>
      <c r="EA102" s="18">
        <f t="shared" si="37"/>
        <v>6.3426281811224727E-2</v>
      </c>
      <c r="EB102" s="18">
        <f t="shared" si="38"/>
        <v>0.3591675237533371</v>
      </c>
      <c r="EC102" s="18">
        <f t="shared" si="39"/>
        <v>0.65149276828853864</v>
      </c>
      <c r="ED102" s="18">
        <f t="shared" si="40"/>
        <v>6.0812045855618085E-2</v>
      </c>
      <c r="EE102" s="18">
        <f t="shared" si="41"/>
        <v>6.7716124429779881E-2</v>
      </c>
      <c r="EF102" s="18">
        <f t="shared" si="42"/>
        <v>1.6911348304470459E-2</v>
      </c>
      <c r="EG102" s="18">
        <f t="shared" si="43"/>
        <v>8.1814031349073751E-2</v>
      </c>
      <c r="EH102" s="18">
        <f t="shared" si="44"/>
        <v>3.0987564029357505E-2</v>
      </c>
      <c r="EI102" s="18">
        <f t="shared" si="45"/>
        <v>3.2727065248250725E-2</v>
      </c>
      <c r="EJ102" s="18">
        <f t="shared" si="46"/>
        <v>0.10186586036428912</v>
      </c>
      <c r="EK102" s="18">
        <f t="shared" si="47"/>
        <v>-3.3946880346009692E-2</v>
      </c>
      <c r="EL102" s="18">
        <f t="shared" si="48"/>
        <v>-1.8960194880818581E-2</v>
      </c>
      <c r="EM102" s="6">
        <v>1.1472692483673723</v>
      </c>
      <c r="EN102" s="6">
        <v>1.1542988687735674</v>
      </c>
      <c r="EO102" s="6">
        <v>1.1510728436253341</v>
      </c>
      <c r="EP102" s="6">
        <v>1.1312939308803409</v>
      </c>
      <c r="EQ102" s="14">
        <v>225678.51719646383</v>
      </c>
      <c r="ER102" s="14">
        <v>40479</v>
      </c>
      <c r="ES102" s="15">
        <v>309774</v>
      </c>
      <c r="ET102" s="15">
        <v>167921</v>
      </c>
      <c r="EU102" s="15">
        <v>7.25</v>
      </c>
      <c r="EV102" s="6">
        <v>106800</v>
      </c>
      <c r="EW102" s="6">
        <v>0.124</v>
      </c>
      <c r="EX102" s="16">
        <v>0.106</v>
      </c>
      <c r="EY102" s="16">
        <v>1.7999999999999999E-2</v>
      </c>
      <c r="EZ102" s="6">
        <v>2.9000000000000001E-2</v>
      </c>
      <c r="FA102" s="20">
        <v>5700</v>
      </c>
      <c r="FB102" s="20">
        <v>8400</v>
      </c>
      <c r="FC102" s="20">
        <v>11400</v>
      </c>
      <c r="GI102" s="21">
        <v>117609.216</v>
      </c>
      <c r="GJ102" s="6">
        <v>0.16573815426135874</v>
      </c>
      <c r="GK102" s="21">
        <v>1370000</v>
      </c>
      <c r="GL102" s="21">
        <v>1370000</v>
      </c>
    </row>
    <row r="103" spans="1:194" x14ac:dyDescent="0.2">
      <c r="A103" s="12">
        <v>2011</v>
      </c>
      <c r="B103" s="13">
        <v>0.91793113464294962</v>
      </c>
      <c r="C103" s="15">
        <f t="shared" si="26"/>
        <v>52998258.954073481</v>
      </c>
      <c r="D103" s="15">
        <v>6167256.4275215846</v>
      </c>
      <c r="E103" s="15">
        <v>2443442.9641153412</v>
      </c>
      <c r="F103" s="15">
        <v>8220984.3224784164</v>
      </c>
      <c r="G103" s="15">
        <v>1921404.2399581273</v>
      </c>
      <c r="H103" s="15">
        <v>886387.00000000629</v>
      </c>
      <c r="I103" s="15">
        <v>3605084</v>
      </c>
      <c r="J103" s="15">
        <v>1352180.3930755993</v>
      </c>
      <c r="K103" s="15">
        <v>2252902.6069244002</v>
      </c>
      <c r="L103" s="15">
        <v>1676954</v>
      </c>
      <c r="M103" s="15">
        <v>3025310.5</v>
      </c>
      <c r="N103" s="15">
        <v>-9888887.9999999981</v>
      </c>
      <c r="O103" s="15">
        <v>-1418417</v>
      </c>
      <c r="P103" s="15">
        <v>18526549</v>
      </c>
      <c r="Q103" s="15">
        <v>4640500</v>
      </c>
      <c r="R103" s="15">
        <v>14687085.500000002</v>
      </c>
      <c r="S103" s="15">
        <v>0.45522600126993956</v>
      </c>
      <c r="T103" s="15">
        <v>-3469740</v>
      </c>
      <c r="U103" s="15">
        <v>555929.00000000012</v>
      </c>
      <c r="V103" s="15">
        <v>30883.765699999996</v>
      </c>
      <c r="W103" s="15">
        <v>13426.642720980049</v>
      </c>
      <c r="X103" s="15">
        <v>5591.4113887040303</v>
      </c>
      <c r="Y103" s="15">
        <v>6059.7075951579627</v>
      </c>
      <c r="Z103" s="15">
        <v>6059.7075951579627</v>
      </c>
      <c r="AA103" s="15">
        <v>13563166.999999998</v>
      </c>
      <c r="AB103" s="15">
        <v>280763</v>
      </c>
      <c r="AC103" s="15">
        <v>430578.65938073641</v>
      </c>
      <c r="AD103" s="15">
        <v>180174.09240530865</v>
      </c>
      <c r="AE103" s="15">
        <v>-16760.458634094775</v>
      </c>
      <c r="AF103" s="15">
        <v>210154</v>
      </c>
      <c r="AG103" s="15">
        <v>229088.00000000003</v>
      </c>
      <c r="AH103" s="15">
        <v>4104803.29315195</v>
      </c>
      <c r="AI103" s="15">
        <v>1110483</v>
      </c>
      <c r="AJ103" s="15">
        <v>876743.91027280036</v>
      </c>
      <c r="AK103" s="15">
        <v>233739.08972719967</v>
      </c>
      <c r="AL103" s="15">
        <f t="shared" si="27"/>
        <v>1102060.3995574624</v>
      </c>
      <c r="AM103" s="15">
        <v>658777.28152748139</v>
      </c>
      <c r="AN103" s="15">
        <v>443283.11802998115</v>
      </c>
      <c r="AO103" s="15">
        <v>538210.5211733185</v>
      </c>
      <c r="AP103" s="15">
        <v>471367.53500018042</v>
      </c>
      <c r="AQ103" s="15">
        <v>311343.11240602576</v>
      </c>
      <c r="AR103" s="15">
        <f t="shared" si="24"/>
        <v>160024.42259415466</v>
      </c>
      <c r="AS103" s="15">
        <v>1343801.2036497754</v>
      </c>
      <c r="AT103" s="15">
        <v>939834.25573690794</v>
      </c>
      <c r="AU103" s="15">
        <f t="shared" si="28"/>
        <v>403966.94791286741</v>
      </c>
      <c r="AV103" s="15">
        <v>-394588</v>
      </c>
      <c r="AW103" s="15">
        <v>-229945.00000000003</v>
      </c>
      <c r="AX103" s="15">
        <v>9458363.7068480495</v>
      </c>
      <c r="AY103" s="15">
        <v>8226174.9999999991</v>
      </c>
      <c r="AZ103" s="15">
        <v>810527.34061926359</v>
      </c>
      <c r="BA103" s="15">
        <v>231624.62461006577</v>
      </c>
      <c r="BB103" s="15">
        <f t="shared" si="25"/>
        <v>578902.71600919776</v>
      </c>
      <c r="BC103" s="15">
        <v>464908.90759469132</v>
      </c>
      <c r="BD103" s="15">
        <v>-43247.541365905214</v>
      </c>
      <c r="BE103" s="15">
        <f t="shared" si="29"/>
        <v>645083</v>
      </c>
      <c r="BF103" s="15">
        <v>6626182</v>
      </c>
      <c r="BG103" s="15">
        <v>1599992.9999999995</v>
      </c>
      <c r="BH103" s="15">
        <v>456219.72693808033</v>
      </c>
      <c r="BI103" s="15">
        <v>77445.273061919666</v>
      </c>
      <c r="BJ103" s="15">
        <v>186731</v>
      </c>
      <c r="BK103" s="15">
        <v>57328</v>
      </c>
      <c r="BL103" s="15">
        <v>27500.990258911843</v>
      </c>
      <c r="BM103" s="15">
        <v>4668.4121144189085</v>
      </c>
      <c r="BN103" s="15">
        <v>14262.597626669254</v>
      </c>
      <c r="BO103" s="15">
        <v>12865349.57524083</v>
      </c>
      <c r="BP103" s="15">
        <v>1386951.6043733307</v>
      </c>
      <c r="BQ103" s="15">
        <v>1093594.6263858373</v>
      </c>
      <c r="BR103" s="15">
        <v>1541105.8060000001</v>
      </c>
      <c r="BS103" s="15">
        <v>241623.00000000006</v>
      </c>
      <c r="BT103" s="15">
        <v>743983.00000000012</v>
      </c>
      <c r="BU103" s="15">
        <v>107163</v>
      </c>
      <c r="BV103" s="15">
        <v>50484</v>
      </c>
      <c r="BW103" s="15">
        <v>72728</v>
      </c>
      <c r="BX103" s="15">
        <v>18964.000000000015</v>
      </c>
      <c r="BY103" s="15">
        <v>63267</v>
      </c>
      <c r="BZ103" s="15">
        <v>356850</v>
      </c>
      <c r="CA103" s="15">
        <v>20795</v>
      </c>
      <c r="CB103" s="15">
        <v>42459</v>
      </c>
      <c r="CC103" s="15">
        <v>535609</v>
      </c>
      <c r="CD103" s="15">
        <v>406022</v>
      </c>
      <c r="CE103" s="15">
        <v>56.5</v>
      </c>
      <c r="CF103" s="15">
        <v>114395</v>
      </c>
      <c r="CG103" s="15">
        <v>1056026</v>
      </c>
      <c r="CH103" s="15">
        <v>2511311</v>
      </c>
      <c r="CI103" s="15">
        <v>821745</v>
      </c>
      <c r="CJ103" s="15">
        <v>47681.99999999992</v>
      </c>
      <c r="CK103" s="15">
        <v>235336.00000000012</v>
      </c>
      <c r="CL103" s="15">
        <v>3750151</v>
      </c>
      <c r="CM103" s="15">
        <v>3987454</v>
      </c>
      <c r="CN103" s="15">
        <v>-1148354.9999999995</v>
      </c>
      <c r="CO103" s="15">
        <v>-227983.59762666933</v>
      </c>
      <c r="CP103" s="15">
        <v>-167793.60399999996</v>
      </c>
      <c r="CQ103" s="15">
        <v>492742</v>
      </c>
      <c r="CR103" s="15">
        <v>763789.20200000005</v>
      </c>
      <c r="CS103" s="15">
        <v>438250</v>
      </c>
      <c r="CT103" s="15">
        <v>325539.20199999999</v>
      </c>
      <c r="CU103" s="15">
        <v>584284</v>
      </c>
      <c r="CV103" s="15">
        <v>329574.94038120745</v>
      </c>
      <c r="CW103" s="15">
        <v>1130762</v>
      </c>
      <c r="CX103" s="15">
        <v>322929</v>
      </c>
      <c r="CY103" s="15">
        <v>151420</v>
      </c>
      <c r="CZ103" s="15">
        <v>14721</v>
      </c>
      <c r="DA103" s="19">
        <v>0</v>
      </c>
      <c r="DB103" s="19">
        <v>0</v>
      </c>
      <c r="DC103" s="19">
        <v>2.7072569909383892E-2</v>
      </c>
      <c r="DD103" s="19">
        <v>4.4763020820628219E-2</v>
      </c>
      <c r="DE103" s="19">
        <v>0.24774157211174441</v>
      </c>
      <c r="DF103" s="19">
        <v>0.37365023289953947</v>
      </c>
      <c r="DG103" s="19">
        <v>0.30677260425870401</v>
      </c>
      <c r="DH103" s="15">
        <v>293488.59762666927</v>
      </c>
      <c r="DI103" s="15">
        <v>13785822.977614162</v>
      </c>
      <c r="DJ103" s="15">
        <v>11274511.977614162</v>
      </c>
      <c r="DK103" s="15">
        <v>13375512.999999998</v>
      </c>
      <c r="DL103" s="18">
        <v>8.6749912825766967E-2</v>
      </c>
      <c r="DM103" s="15">
        <v>7969228</v>
      </c>
      <c r="DN103" s="15">
        <v>6831098.1881893035</v>
      </c>
      <c r="DO103" s="15">
        <v>758084.03650389379</v>
      </c>
      <c r="DP103" s="15">
        <v>120111.68281988766</v>
      </c>
      <c r="DQ103" s="15">
        <v>194609.82191058042</v>
      </c>
      <c r="DR103" s="15">
        <v>65324.270576334311</v>
      </c>
      <c r="DS103" s="15">
        <v>8344487.5559999999</v>
      </c>
      <c r="DT103" s="18">
        <f t="shared" si="30"/>
        <v>0.14800883240936491</v>
      </c>
      <c r="DU103" s="18">
        <f t="shared" si="31"/>
        <v>0.25420115287610606</v>
      </c>
      <c r="DV103" s="18">
        <f t="shared" si="32"/>
        <v>1.0489570996695374E-2</v>
      </c>
      <c r="DW103" s="18">
        <f t="shared" si="33"/>
        <v>-6.5468943102579294E-2</v>
      </c>
      <c r="DX103" s="18">
        <f t="shared" si="34"/>
        <v>5.7083205367588263E-2</v>
      </c>
      <c r="DY103" s="18">
        <f t="shared" si="35"/>
        <v>0.34956901161705117</v>
      </c>
      <c r="DZ103" s="18">
        <f t="shared" si="36"/>
        <v>-0.18658892188457318</v>
      </c>
      <c r="EA103" s="18">
        <f t="shared" si="37"/>
        <v>6.8022687370240698E-2</v>
      </c>
      <c r="EB103" s="18">
        <f t="shared" si="38"/>
        <v>0.36468340435010588</v>
      </c>
      <c r="EC103" s="18">
        <f t="shared" si="39"/>
        <v>0.64665818166263855</v>
      </c>
      <c r="ED103" s="18">
        <f t="shared" si="40"/>
        <v>6.371541284651823E-2</v>
      </c>
      <c r="EE103" s="18">
        <f t="shared" si="41"/>
        <v>6.5548432443136989E-2</v>
      </c>
      <c r="EF103" s="18">
        <f t="shared" si="42"/>
        <v>1.7475149530877785E-2</v>
      </c>
      <c r="EG103" s="18">
        <f t="shared" si="43"/>
        <v>8.2393878990470321E-2</v>
      </c>
      <c r="EH103" s="18">
        <f t="shared" si="44"/>
        <v>2.6208828115476271E-2</v>
      </c>
      <c r="EI103" s="18">
        <f t="shared" si="45"/>
        <v>3.5241080846781764E-2</v>
      </c>
      <c r="EJ103" s="18">
        <f t="shared" si="46"/>
        <v>0.10046726459387206</v>
      </c>
      <c r="EK103" s="18">
        <f t="shared" si="47"/>
        <v>-2.9500775035693962E-2</v>
      </c>
      <c r="EL103" s="18">
        <f t="shared" si="48"/>
        <v>-1.7191490150695533E-2</v>
      </c>
      <c r="EM103" s="6">
        <v>1.123974856607272</v>
      </c>
      <c r="EN103" s="6">
        <v>1.1297278009990823</v>
      </c>
      <c r="EO103" s="6">
        <v>1.1158506972537705</v>
      </c>
      <c r="EP103" s="6">
        <v>1.1033717021493328</v>
      </c>
      <c r="EQ103" s="14">
        <v>227455.29</v>
      </c>
      <c r="ER103" s="14">
        <v>41367</v>
      </c>
      <c r="ES103" s="15">
        <v>312010</v>
      </c>
      <c r="ET103" s="15">
        <v>170129</v>
      </c>
      <c r="EU103" s="15">
        <v>7.25</v>
      </c>
      <c r="EV103" s="6">
        <v>106800</v>
      </c>
      <c r="EW103" s="6">
        <v>0.124</v>
      </c>
      <c r="EX103" s="16">
        <v>0.106</v>
      </c>
      <c r="EY103" s="16">
        <v>1.7999999999999999E-2</v>
      </c>
      <c r="EZ103" s="6">
        <v>2.9000000000000001E-2</v>
      </c>
      <c r="FA103" s="20">
        <v>5800</v>
      </c>
      <c r="FB103" s="20">
        <v>8500</v>
      </c>
      <c r="FC103" s="20">
        <v>11600</v>
      </c>
      <c r="GI103" s="21">
        <v>119249.50066666667</v>
      </c>
      <c r="GJ103" s="6">
        <v>0.22547161865891249</v>
      </c>
      <c r="GK103" s="21">
        <v>1528733</v>
      </c>
      <c r="GL103" s="21">
        <v>1500000</v>
      </c>
    </row>
    <row r="104" spans="1:194" x14ac:dyDescent="0.2">
      <c r="A104" s="12">
        <v>2012</v>
      </c>
      <c r="B104" s="13">
        <v>0.90196395964675347</v>
      </c>
      <c r="C104" s="15">
        <f t="shared" si="26"/>
        <v>55557994.277177334</v>
      </c>
      <c r="D104" s="15">
        <v>6369409.4893297097</v>
      </c>
      <c r="E104" s="15">
        <v>2520850.3580101891</v>
      </c>
      <c r="F104" s="15">
        <v>8594439.4606702887</v>
      </c>
      <c r="G104" s="15">
        <v>2038039.4691671398</v>
      </c>
      <c r="H104" s="15">
        <v>914433.00000000361</v>
      </c>
      <c r="I104" s="15">
        <v>3946221.9999999995</v>
      </c>
      <c r="J104" s="15">
        <v>1479174.6159561954</v>
      </c>
      <c r="K104" s="15">
        <v>2467047.3840438048</v>
      </c>
      <c r="L104" s="15">
        <v>1823492</v>
      </c>
      <c r="M104" s="15">
        <v>3118762.0000000005</v>
      </c>
      <c r="N104" s="15">
        <v>-9661284</v>
      </c>
      <c r="O104" s="15">
        <v>-1430177.5</v>
      </c>
      <c r="P104" s="15">
        <v>18380797</v>
      </c>
      <c r="Q104" s="15">
        <v>4995000</v>
      </c>
      <c r="R104" s="15">
        <v>15372652.499999998</v>
      </c>
      <c r="S104" s="15">
        <v>0.44949696106589998</v>
      </c>
      <c r="T104" s="15">
        <v>-3601842.4999999995</v>
      </c>
      <c r="U104" s="15">
        <v>747023.50000000012</v>
      </c>
      <c r="V104" s="15">
        <v>40432.800000000003</v>
      </c>
      <c r="W104" s="15">
        <v>14711.477422215905</v>
      </c>
      <c r="X104" s="15">
        <v>5483.8677053879856</v>
      </c>
      <c r="Y104" s="15">
        <v>6431.2969361980504</v>
      </c>
      <c r="Z104" s="15">
        <v>6431.2969361980504</v>
      </c>
      <c r="AA104" s="15">
        <v>14263514.000000002</v>
      </c>
      <c r="AB104" s="15">
        <v>334589</v>
      </c>
      <c r="AC104" s="15">
        <v>479383.48401059856</v>
      </c>
      <c r="AD104" s="15">
        <v>192759.86957101355</v>
      </c>
      <c r="AE104" s="15">
        <v>-16539.30811795505</v>
      </c>
      <c r="AF104" s="15">
        <v>211485.00000000003</v>
      </c>
      <c r="AG104" s="15">
        <v>232813</v>
      </c>
      <c r="AH104" s="15">
        <v>4382480.045463657</v>
      </c>
      <c r="AI104" s="15">
        <v>1128189.9999999998</v>
      </c>
      <c r="AJ104" s="15">
        <v>876082.07726585981</v>
      </c>
      <c r="AK104" s="15">
        <v>252107.92273414021</v>
      </c>
      <c r="AL104" s="15">
        <f t="shared" si="27"/>
        <v>1219022.8826140696</v>
      </c>
      <c r="AM104" s="15">
        <v>654686.45753724233</v>
      </c>
      <c r="AN104" s="15">
        <v>564336.42507682741</v>
      </c>
      <c r="AO104" s="15">
        <v>562284.44078673748</v>
      </c>
      <c r="AP104" s="15">
        <v>522527.93391195679</v>
      </c>
      <c r="AQ104" s="15">
        <v>353636.1988462024</v>
      </c>
      <c r="AR104" s="15">
        <f t="shared" si="24"/>
        <v>168891.73506575439</v>
      </c>
      <c r="AS104" s="15">
        <v>1366587.226697834</v>
      </c>
      <c r="AT104" s="15">
        <v>941026.65138347796</v>
      </c>
      <c r="AU104" s="15">
        <f t="shared" si="28"/>
        <v>425560.57531435601</v>
      </c>
      <c r="AV104" s="15">
        <v>-362748</v>
      </c>
      <c r="AW104" s="15">
        <v>-229605</v>
      </c>
      <c r="AX104" s="15">
        <v>9881033.954536343</v>
      </c>
      <c r="AY104" s="15">
        <v>8567363</v>
      </c>
      <c r="AZ104" s="15">
        <v>871527.51598940149</v>
      </c>
      <c r="BA104" s="15">
        <v>260648.44692418558</v>
      </c>
      <c r="BB104" s="15">
        <f t="shared" si="25"/>
        <v>610879.06906521588</v>
      </c>
      <c r="BC104" s="15">
        <v>483641.13042898657</v>
      </c>
      <c r="BD104" s="15">
        <v>-41497.691882044965</v>
      </c>
      <c r="BE104" s="15">
        <f t="shared" si="29"/>
        <v>676401.00000000012</v>
      </c>
      <c r="BF104" s="15">
        <v>6928125</v>
      </c>
      <c r="BG104" s="15">
        <v>1639237.9999999993</v>
      </c>
      <c r="BH104" s="15">
        <v>474193.20597175951</v>
      </c>
      <c r="BI104" s="15">
        <v>80568.794028240489</v>
      </c>
      <c r="BJ104" s="15">
        <v>195013</v>
      </c>
      <c r="BK104" s="15">
        <v>60094</v>
      </c>
      <c r="BL104" s="15">
        <v>27699.515996018803</v>
      </c>
      <c r="BM104" s="15">
        <v>4706.3445255225806</v>
      </c>
      <c r="BN104" s="15">
        <v>14441.139478458615</v>
      </c>
      <c r="BO104" s="15">
        <v>13575631.089655673</v>
      </c>
      <c r="BP104" s="15">
        <v>1428761.0395215414</v>
      </c>
      <c r="BQ104" s="15">
        <v>1116091.6674894525</v>
      </c>
      <c r="BR104" s="15">
        <v>1630933.7966666666</v>
      </c>
      <c r="BS104" s="15">
        <v>226036.00000000006</v>
      </c>
      <c r="BT104" s="15">
        <v>794102.00000000012</v>
      </c>
      <c r="BU104" s="15">
        <v>83615</v>
      </c>
      <c r="BV104" s="15">
        <v>53038</v>
      </c>
      <c r="BW104" s="15">
        <v>74851</v>
      </c>
      <c r="BX104" s="15">
        <v>18482.000000000069</v>
      </c>
      <c r="BY104" s="15">
        <v>70113</v>
      </c>
      <c r="BZ104" s="15">
        <v>305821.00000000006</v>
      </c>
      <c r="CA104" s="15">
        <v>19832</v>
      </c>
      <c r="CB104" s="15">
        <v>40935</v>
      </c>
      <c r="CC104" s="15">
        <v>554746</v>
      </c>
      <c r="CD104" s="15">
        <v>417539</v>
      </c>
      <c r="CE104" s="15">
        <v>57.5</v>
      </c>
      <c r="CF104" s="15">
        <v>114695</v>
      </c>
      <c r="CG104" s="15">
        <v>1086980</v>
      </c>
      <c r="CH104" s="15">
        <v>2515439</v>
      </c>
      <c r="CI104" s="15">
        <v>828477</v>
      </c>
      <c r="CJ104" s="15">
        <v>55210.000000000007</v>
      </c>
      <c r="CK104" s="15">
        <v>219127.00000000009</v>
      </c>
      <c r="CL104" s="15">
        <v>3934566</v>
      </c>
      <c r="CM104" s="15">
        <v>3978353</v>
      </c>
      <c r="CN104" s="15">
        <v>-979446.99999999965</v>
      </c>
      <c r="CO104" s="15">
        <v>-230455.13947845864</v>
      </c>
      <c r="CP104" s="15">
        <v>-197753.61766666663</v>
      </c>
      <c r="CQ104" s="15">
        <v>513293</v>
      </c>
      <c r="CR104" s="15">
        <v>781499.179</v>
      </c>
      <c r="CS104" s="15">
        <v>439657</v>
      </c>
      <c r="CT104" s="15">
        <v>341842.17900000012</v>
      </c>
      <c r="CU104" s="15">
        <v>597239</v>
      </c>
      <c r="CV104" s="15">
        <v>392867.22099999909</v>
      </c>
      <c r="CW104" s="15">
        <v>1166385</v>
      </c>
      <c r="CX104" s="15">
        <v>343129</v>
      </c>
      <c r="CY104" s="15">
        <v>98683</v>
      </c>
      <c r="CZ104" s="15">
        <v>19238</v>
      </c>
      <c r="DA104" s="19">
        <v>0</v>
      </c>
      <c r="DB104" s="19">
        <v>0</v>
      </c>
      <c r="DC104" s="19">
        <v>1.8048379939589188E-2</v>
      </c>
      <c r="DD104" s="19">
        <v>2.9842013880418738E-2</v>
      </c>
      <c r="DE104" s="19">
        <v>0.23239448574787369</v>
      </c>
      <c r="DF104" s="19">
        <v>0.39545778654346447</v>
      </c>
      <c r="DG104" s="19">
        <v>0.3242573338886538</v>
      </c>
      <c r="DH104" s="15">
        <v>303264.13947845873</v>
      </c>
      <c r="DI104" s="15">
        <v>14324716.950177213</v>
      </c>
      <c r="DJ104" s="15">
        <v>11809277.950177213</v>
      </c>
      <c r="DK104" s="15">
        <v>14099597</v>
      </c>
      <c r="DL104" s="18">
        <v>9.9658337776722422E-2</v>
      </c>
      <c r="DM104" s="15">
        <v>8499523.568375865</v>
      </c>
      <c r="DN104" s="15">
        <v>7117007.3463902231</v>
      </c>
      <c r="DO104" s="15">
        <v>929546.31085859402</v>
      </c>
      <c r="DP104" s="15">
        <v>114266.63106277342</v>
      </c>
      <c r="DQ104" s="15">
        <v>261611.53628229085</v>
      </c>
      <c r="DR104" s="15">
        <v>77091.743781985206</v>
      </c>
      <c r="DS104" s="15">
        <v>9128966.7183758654</v>
      </c>
      <c r="DT104" s="18">
        <f t="shared" si="30"/>
        <v>0.14746575350534696</v>
      </c>
      <c r="DU104" s="18">
        <f t="shared" si="31"/>
        <v>0.25320860608581253</v>
      </c>
      <c r="DV104" s="18">
        <f t="shared" si="32"/>
        <v>1.3445832768424289E-2</v>
      </c>
      <c r="DW104" s="18">
        <f t="shared" si="33"/>
        <v>-6.4830319144181206E-2</v>
      </c>
      <c r="DX104" s="18">
        <f t="shared" si="34"/>
        <v>5.6135251831457074E-2</v>
      </c>
      <c r="DY104" s="18">
        <f t="shared" si="35"/>
        <v>0.33083982312785987</v>
      </c>
      <c r="DZ104" s="18">
        <f t="shared" si="36"/>
        <v>-0.17389547851205922</v>
      </c>
      <c r="EA104" s="18">
        <f t="shared" si="37"/>
        <v>7.1028878046108079E-2</v>
      </c>
      <c r="EB104" s="18">
        <f t="shared" si="38"/>
        <v>0.36660165229123159</v>
      </c>
      <c r="EC104" s="18">
        <f t="shared" si="39"/>
        <v>0.63876632531102595</v>
      </c>
      <c r="ED104" s="18">
        <f t="shared" si="40"/>
        <v>6.4979437523074071E-2</v>
      </c>
      <c r="EE104" s="18">
        <f t="shared" si="41"/>
        <v>6.2135256579734857E-2</v>
      </c>
      <c r="EF104" s="18">
        <f t="shared" si="42"/>
        <v>1.7880505572899722E-2</v>
      </c>
      <c r="EG104" s="18">
        <f t="shared" si="43"/>
        <v>8.6457994694037685E-2</v>
      </c>
      <c r="EH104" s="18">
        <f t="shared" si="44"/>
        <v>2.825381752306377E-2</v>
      </c>
      <c r="EI104" s="18">
        <f t="shared" si="45"/>
        <v>3.7059777943437448E-2</v>
      </c>
      <c r="EJ104" s="18">
        <f t="shared" si="46"/>
        <v>9.6923850142513576E-2</v>
      </c>
      <c r="EK104" s="18">
        <f t="shared" si="47"/>
        <v>-2.5727543843983625E-2</v>
      </c>
      <c r="EL104" s="18">
        <f t="shared" si="48"/>
        <v>-1.6284507989838291E-2</v>
      </c>
      <c r="EM104" s="6">
        <v>1.1032599999999999</v>
      </c>
      <c r="EN104" s="6">
        <v>1.10815</v>
      </c>
      <c r="EO104" s="6">
        <v>1.0932269135498567</v>
      </c>
      <c r="EP104" s="6">
        <v>1.08318</v>
      </c>
      <c r="EQ104" s="14">
        <v>230631.60800000001</v>
      </c>
      <c r="ER104" s="14">
        <v>43165</v>
      </c>
      <c r="ES104" s="15">
        <v>314212</v>
      </c>
      <c r="ET104" s="15">
        <v>172045</v>
      </c>
      <c r="EU104" s="15">
        <v>7.25</v>
      </c>
      <c r="EV104" s="6">
        <v>110100</v>
      </c>
      <c r="EW104" s="6">
        <v>0.124</v>
      </c>
      <c r="EX104" s="16">
        <v>0.106</v>
      </c>
      <c r="EY104" s="16">
        <v>1.7999999999999999E-2</v>
      </c>
      <c r="EZ104" s="6">
        <v>2.9000000000000001E-2</v>
      </c>
      <c r="FA104" s="20">
        <v>5950</v>
      </c>
      <c r="FB104" s="20">
        <v>8700</v>
      </c>
      <c r="FC104" s="20">
        <v>11900</v>
      </c>
      <c r="GI104" s="21">
        <v>120889.78533333335</v>
      </c>
      <c r="GJ104" s="6">
        <v>0.28775722987541086</v>
      </c>
      <c r="GK104" s="21">
        <v>1757533</v>
      </c>
      <c r="GL104" s="21">
        <v>1700000</v>
      </c>
    </row>
    <row r="105" spans="1:194" x14ac:dyDescent="0.2">
      <c r="A105" s="12">
        <v>2013</v>
      </c>
      <c r="B105" s="13">
        <v>0.90400495711603823</v>
      </c>
      <c r="C105" s="15">
        <f t="shared" si="26"/>
        <v>61589797.590000845</v>
      </c>
      <c r="D105" s="15">
        <v>8057707.5888090655</v>
      </c>
      <c r="E105" s="15">
        <v>2401553.8488643044</v>
      </c>
      <c r="F105" s="15">
        <v>8298228.9611909324</v>
      </c>
      <c r="G105" s="15">
        <v>2162215.6911365418</v>
      </c>
      <c r="H105" s="15">
        <v>938375.50000000186</v>
      </c>
      <c r="I105" s="15">
        <v>4464593.0000000009</v>
      </c>
      <c r="J105" s="15">
        <v>1670787.2978805318</v>
      </c>
      <c r="K105" s="15">
        <v>2793806.2021194668</v>
      </c>
      <c r="L105" s="15">
        <v>2182971.5</v>
      </c>
      <c r="M105" s="15">
        <v>3362823.5</v>
      </c>
      <c r="N105" s="15">
        <v>-9487060.5</v>
      </c>
      <c r="O105" s="15">
        <v>-1485439.5</v>
      </c>
      <c r="P105" s="15">
        <v>19466784.5</v>
      </c>
      <c r="Q105" s="15">
        <v>5783000</v>
      </c>
      <c r="R105" s="15">
        <v>16932464.5</v>
      </c>
      <c r="S105" s="15">
        <v>0.47622949946834359</v>
      </c>
      <c r="T105" s="15">
        <v>-3865299</v>
      </c>
      <c r="U105" s="15">
        <v>891438.5</v>
      </c>
      <c r="V105" s="15">
        <v>65701.600000000006</v>
      </c>
      <c r="W105" s="15">
        <v>21935.381690487597</v>
      </c>
      <c r="X105" s="15">
        <v>5912.6023288629185</v>
      </c>
      <c r="Y105" s="15">
        <v>8645.4039903247412</v>
      </c>
      <c r="Z105" s="15">
        <v>8645.4039903247412</v>
      </c>
      <c r="AA105" s="15">
        <v>14541534.000000002</v>
      </c>
      <c r="AB105" s="15">
        <v>362642</v>
      </c>
      <c r="AC105" s="15">
        <v>496311.06682457565</v>
      </c>
      <c r="AD105" s="15">
        <v>196283.38152998246</v>
      </c>
      <c r="AE105" s="15">
        <v>-16372.781148563434</v>
      </c>
      <c r="AF105" s="15">
        <v>217095</v>
      </c>
      <c r="AG105" s="15">
        <v>239695.00000000006</v>
      </c>
      <c r="AH105" s="15">
        <v>4318250.6672059949</v>
      </c>
      <c r="AI105" s="15">
        <v>1148464.0000000002</v>
      </c>
      <c r="AJ105" s="15">
        <v>883891.7028331412</v>
      </c>
      <c r="AK105" s="15">
        <v>264572.29716685892</v>
      </c>
      <c r="AL105" s="15">
        <f t="shared" si="27"/>
        <v>1219557.7306547947</v>
      </c>
      <c r="AM105" s="15">
        <v>645806.75495046389</v>
      </c>
      <c r="AN105" s="15">
        <v>573750.97570433072</v>
      </c>
      <c r="AO105" s="15">
        <v>510364.15956171689</v>
      </c>
      <c r="AP105" s="15">
        <v>538239.47158053541</v>
      </c>
      <c r="AQ105" s="15">
        <v>358730.54629801435</v>
      </c>
      <c r="AR105" s="15">
        <f t="shared" si="24"/>
        <v>179508.92528252106</v>
      </c>
      <c r="AS105" s="15">
        <v>1280321.7050275288</v>
      </c>
      <c r="AT105" s="15">
        <v>867019.76118929358</v>
      </c>
      <c r="AU105" s="15">
        <f t="shared" si="28"/>
        <v>413301.94383823522</v>
      </c>
      <c r="AV105" s="15">
        <v>-329106</v>
      </c>
      <c r="AW105" s="15">
        <v>-229500.99999999994</v>
      </c>
      <c r="AX105" s="15">
        <v>10223283.332794007</v>
      </c>
      <c r="AY105" s="15">
        <v>8835039</v>
      </c>
      <c r="AZ105" s="15">
        <v>911927.93317542423</v>
      </c>
      <c r="BA105" s="15">
        <v>256656.56176625635</v>
      </c>
      <c r="BB105" s="15">
        <f t="shared" si="25"/>
        <v>655271.37140916788</v>
      </c>
      <c r="BC105" s="15">
        <v>519663.61847001757</v>
      </c>
      <c r="BD105" s="15">
        <v>-43347.218851436548</v>
      </c>
      <c r="BE105" s="15">
        <f t="shared" si="29"/>
        <v>715947</v>
      </c>
      <c r="BF105" s="15">
        <v>7113995</v>
      </c>
      <c r="BG105" s="15">
        <v>1721044.0000000007</v>
      </c>
      <c r="BH105" s="15">
        <v>586577.65725073533</v>
      </c>
      <c r="BI105" s="15">
        <v>99589.342749264688</v>
      </c>
      <c r="BJ105" s="15">
        <v>206005</v>
      </c>
      <c r="BK105" s="15">
        <v>58187</v>
      </c>
      <c r="BL105" s="15">
        <v>35038.236486481583</v>
      </c>
      <c r="BM105" s="15">
        <v>5948.8030265878861</v>
      </c>
      <c r="BN105" s="15">
        <v>12925.960486930529</v>
      </c>
      <c r="BO105" s="15">
        <v>13745637.794529686</v>
      </c>
      <c r="BP105" s="15">
        <v>1628898.6385130694</v>
      </c>
      <c r="BQ105" s="15">
        <v>1055134.5186239143</v>
      </c>
      <c r="BR105" s="15">
        <v>1679859.9516666667</v>
      </c>
      <c r="BS105" s="15">
        <v>208277.00000000006</v>
      </c>
      <c r="BT105" s="15">
        <v>831327</v>
      </c>
      <c r="BU105" s="15">
        <v>62499</v>
      </c>
      <c r="BV105" s="15">
        <v>54851</v>
      </c>
      <c r="BW105" s="15">
        <v>74657</v>
      </c>
      <c r="BX105" s="15">
        <v>18753.999999999967</v>
      </c>
      <c r="BY105" s="15">
        <v>79058</v>
      </c>
      <c r="BZ105" s="15">
        <v>306185</v>
      </c>
      <c r="CA105" s="15">
        <v>19728</v>
      </c>
      <c r="CB105" s="15">
        <v>40569</v>
      </c>
      <c r="CC105" s="15">
        <v>572843</v>
      </c>
      <c r="CD105" s="15">
        <v>439983</v>
      </c>
      <c r="CE105" s="15">
        <v>58.5</v>
      </c>
      <c r="CF105" s="15">
        <v>112973</v>
      </c>
      <c r="CG105" s="15">
        <v>1125799</v>
      </c>
      <c r="CH105" s="15">
        <v>2532646</v>
      </c>
      <c r="CI105" s="15">
        <v>860947</v>
      </c>
      <c r="CJ105" s="15">
        <v>57542.000000000109</v>
      </c>
      <c r="CK105" s="15">
        <v>91961.999999999927</v>
      </c>
      <c r="CL105" s="15">
        <v>4342213</v>
      </c>
      <c r="CM105" s="15">
        <v>4043688</v>
      </c>
      <c r="CN105" s="15">
        <v>-654925.99999999953</v>
      </c>
      <c r="CO105" s="15">
        <v>-108484.96048693045</v>
      </c>
      <c r="CP105" s="15">
        <v>-150753.35266666673</v>
      </c>
      <c r="CQ105" s="15">
        <v>526309</v>
      </c>
      <c r="CR105" s="15">
        <v>843557.59899999981</v>
      </c>
      <c r="CS105" s="15">
        <v>481833.99999999994</v>
      </c>
      <c r="CT105" s="15">
        <v>361723.59899999999</v>
      </c>
      <c r="CU105" s="15">
        <v>623550</v>
      </c>
      <c r="CV105" s="15">
        <v>366078.1010000013</v>
      </c>
      <c r="CW105" s="15">
        <v>1302850</v>
      </c>
      <c r="CX105" s="15">
        <v>373521</v>
      </c>
      <c r="CY105" s="15">
        <v>97626</v>
      </c>
      <c r="CZ105" s="15">
        <v>26178</v>
      </c>
      <c r="DA105" s="19">
        <v>0</v>
      </c>
      <c r="DB105" s="19">
        <v>0</v>
      </c>
      <c r="DC105" s="19">
        <v>9.0241899697945938E-3</v>
      </c>
      <c r="DD105" s="19">
        <v>1.4921006940209369E-2</v>
      </c>
      <c r="DE105" s="19">
        <v>0.21704739938400275</v>
      </c>
      <c r="DF105" s="19">
        <v>0.41726534018738959</v>
      </c>
      <c r="DG105" s="19">
        <v>0.34174206351860359</v>
      </c>
      <c r="DH105" s="15">
        <v>318943.96048693027</v>
      </c>
      <c r="DI105" s="15">
        <v>14292173.834042758</v>
      </c>
      <c r="DJ105" s="15">
        <v>11759527.834042758</v>
      </c>
      <c r="DK105" s="15">
        <v>14507114.000000002</v>
      </c>
      <c r="DL105" s="18">
        <v>8.4765906542942526E-2</v>
      </c>
      <c r="DM105" s="15">
        <v>8634408.8309788574</v>
      </c>
      <c r="DN105" s="15">
        <v>7321425.967956786</v>
      </c>
      <c r="DO105" s="15">
        <v>920087.25387156557</v>
      </c>
      <c r="DP105" s="15">
        <v>100665.30939091645</v>
      </c>
      <c r="DQ105" s="15">
        <v>214983.24177339915</v>
      </c>
      <c r="DR105" s="15">
        <v>77247.057986190543</v>
      </c>
      <c r="DS105" s="15">
        <v>9117827.2409788575</v>
      </c>
      <c r="DT105" s="18">
        <f t="shared" si="30"/>
        <v>0.16627232901430494</v>
      </c>
      <c r="DU105" s="18">
        <f t="shared" si="31"/>
        <v>0.22406915660057769</v>
      </c>
      <c r="DV105" s="18">
        <f t="shared" si="32"/>
        <v>1.4473801422992918E-2</v>
      </c>
      <c r="DW105" s="18">
        <f t="shared" si="33"/>
        <v>-6.275875471666649E-2</v>
      </c>
      <c r="DX105" s="18">
        <f t="shared" si="34"/>
        <v>5.460033368490818E-2</v>
      </c>
      <c r="DY105" s="18">
        <f t="shared" si="35"/>
        <v>0.31607157778937806</v>
      </c>
      <c r="DZ105" s="18">
        <f t="shared" si="36"/>
        <v>-0.15403623442886963</v>
      </c>
      <c r="EA105" s="18">
        <f t="shared" si="37"/>
        <v>7.248916500295223E-2</v>
      </c>
      <c r="EB105" s="18">
        <f t="shared" si="38"/>
        <v>0.36881862563042217</v>
      </c>
      <c r="EC105" s="18">
        <f t="shared" si="39"/>
        <v>0.64148408838046445</v>
      </c>
      <c r="ED105" s="18">
        <f t="shared" si="40"/>
        <v>6.6212187504969489E-2</v>
      </c>
      <c r="EE105" s="18">
        <f t="shared" si="41"/>
        <v>6.092815585740493E-2</v>
      </c>
      <c r="EF105" s="18">
        <f t="shared" si="42"/>
        <v>1.8237417667418817E-2</v>
      </c>
      <c r="EG105" s="18">
        <f t="shared" si="43"/>
        <v>8.4066185090624815E-2</v>
      </c>
      <c r="EH105" s="18">
        <f t="shared" si="44"/>
        <v>3.2807639035697729E-2</v>
      </c>
      <c r="EI105" s="18">
        <f t="shared" si="45"/>
        <v>3.7101760665872986E-2</v>
      </c>
      <c r="EJ105" s="18">
        <f t="shared" si="46"/>
        <v>8.8254749016760239E-2</v>
      </c>
      <c r="EK105" s="18">
        <f t="shared" si="47"/>
        <v>-2.2685835377043287E-2</v>
      </c>
      <c r="EL105" s="18">
        <f t="shared" si="48"/>
        <v>-1.5819893605302882E-2</v>
      </c>
      <c r="EM105" s="6">
        <v>1.0840825791744046</v>
      </c>
      <c r="EN105" s="6">
        <v>1.087786634207633</v>
      </c>
      <c r="EO105" s="6">
        <v>1.0774449361451508</v>
      </c>
      <c r="EP105" s="6">
        <v>1.0687096710539299</v>
      </c>
      <c r="EQ105" s="14">
        <v>232522.39499999999</v>
      </c>
      <c r="ER105" s="14">
        <v>44723</v>
      </c>
      <c r="ES105" s="15">
        <v>316357</v>
      </c>
      <c r="ET105" s="15">
        <v>173455</v>
      </c>
      <c r="EU105" s="15">
        <v>7.25</v>
      </c>
      <c r="EV105" s="6">
        <v>113700</v>
      </c>
      <c r="EW105" s="6">
        <v>0.124</v>
      </c>
      <c r="EX105" s="16">
        <v>0.106</v>
      </c>
      <c r="EY105" s="16">
        <v>1.7999999999999999E-2</v>
      </c>
      <c r="EZ105" s="6">
        <v>2.9000000000000001E-2</v>
      </c>
      <c r="FA105" s="20">
        <v>6100</v>
      </c>
      <c r="FB105" s="20">
        <v>8950</v>
      </c>
      <c r="FC105" s="20">
        <v>12200</v>
      </c>
      <c r="GI105" s="21">
        <v>122530.07</v>
      </c>
      <c r="GJ105" s="6">
        <v>0.28237930261170996</v>
      </c>
      <c r="GK105" s="21">
        <v>2193129</v>
      </c>
      <c r="GL105" s="21">
        <v>2000000</v>
      </c>
    </row>
    <row r="106" spans="1:194" x14ac:dyDescent="0.2">
      <c r="A106" s="6">
        <v>2014</v>
      </c>
      <c r="B106" s="13">
        <v>0.90046839117025079</v>
      </c>
      <c r="C106" s="15">
        <f t="shared" si="26"/>
        <v>68009642.246698439</v>
      </c>
      <c r="D106" s="15">
        <v>9808195.1129834857</v>
      </c>
      <c r="E106" s="15">
        <v>2330737.021511083</v>
      </c>
      <c r="F106" s="15">
        <v>8084440.8870165152</v>
      </c>
      <c r="G106" s="15">
        <v>2215039.7251873482</v>
      </c>
      <c r="H106" s="15">
        <v>969693.50000000559</v>
      </c>
      <c r="I106" s="15">
        <v>5002959</v>
      </c>
      <c r="J106" s="15">
        <v>1799560.3322576256</v>
      </c>
      <c r="K106" s="15">
        <v>3203398.6677423744</v>
      </c>
      <c r="L106" s="15">
        <v>2706411</v>
      </c>
      <c r="M106" s="15">
        <v>3644461.0000000005</v>
      </c>
      <c r="N106" s="15">
        <v>-9412153</v>
      </c>
      <c r="O106" s="15">
        <v>-1565538.9999999998</v>
      </c>
      <c r="P106" s="15">
        <v>21031137.000000004</v>
      </c>
      <c r="Q106" s="15">
        <v>6497500</v>
      </c>
      <c r="R106" s="15">
        <v>18277438.000000004</v>
      </c>
      <c r="S106" s="15">
        <v>0.49447852217434685</v>
      </c>
      <c r="T106" s="15">
        <v>-4120026</v>
      </c>
      <c r="U106" s="15">
        <v>973809.00000000012</v>
      </c>
      <c r="V106" s="15">
        <v>54332</v>
      </c>
      <c r="W106" s="15">
        <v>16166.25873810781</v>
      </c>
      <c r="X106" s="15">
        <v>5062.6173513395233</v>
      </c>
      <c r="Y106" s="15">
        <v>8423.5619552763419</v>
      </c>
      <c r="Z106" s="15">
        <v>8423.5619552763419</v>
      </c>
      <c r="AA106" s="15">
        <v>15341208.190291975</v>
      </c>
      <c r="AB106" s="15">
        <v>407069</v>
      </c>
      <c r="AC106" s="15">
        <v>519974.38493417692</v>
      </c>
      <c r="AD106" s="15">
        <v>212288.72073494506</v>
      </c>
      <c r="AE106" s="15">
        <v>-16336.131723226885</v>
      </c>
      <c r="AF106" s="15">
        <v>225645</v>
      </c>
      <c r="AG106" s="15">
        <v>249346.99999999997</v>
      </c>
      <c r="AH106" s="15">
        <v>4655685.1642378699</v>
      </c>
      <c r="AI106" s="15">
        <v>1166788</v>
      </c>
      <c r="AJ106" s="15">
        <v>888915.21299526235</v>
      </c>
      <c r="AK106" s="15">
        <v>277872.78700473771</v>
      </c>
      <c r="AL106" s="15">
        <f t="shared" si="27"/>
        <v>1375415.3360023657</v>
      </c>
      <c r="AM106" s="15">
        <v>741355.6898561836</v>
      </c>
      <c r="AN106" s="15">
        <v>634059.64614618197</v>
      </c>
      <c r="AO106" s="15">
        <v>534608.87197601341</v>
      </c>
      <c r="AP106" s="15">
        <v>561880.5515193172</v>
      </c>
      <c r="AQ106" s="15">
        <v>378284.11644467281</v>
      </c>
      <c r="AR106" s="15">
        <f t="shared" si="24"/>
        <v>183596.4350746444</v>
      </c>
      <c r="AS106" s="15">
        <v>1385399.8157284551</v>
      </c>
      <c r="AT106" s="15">
        <v>925971.32402558334</v>
      </c>
      <c r="AU106" s="15">
        <f t="shared" si="28"/>
        <v>459428.49170287175</v>
      </c>
      <c r="AV106" s="15">
        <v>-320631</v>
      </c>
      <c r="AW106" s="15">
        <v>-243729.00000000003</v>
      </c>
      <c r="AX106" s="15">
        <v>10685523.026054107</v>
      </c>
      <c r="AY106" s="15">
        <v>9250208</v>
      </c>
      <c r="AZ106" s="15">
        <v>934475.61506582319</v>
      </c>
      <c r="BA106" s="15">
        <v>260384.33255800384</v>
      </c>
      <c r="BB106" s="15">
        <f t="shared" si="25"/>
        <v>674091.28250781936</v>
      </c>
      <c r="BC106" s="15">
        <v>542593.2792650552</v>
      </c>
      <c r="BD106" s="15">
        <v>-41753.868276773122</v>
      </c>
      <c r="BE106" s="15">
        <f t="shared" si="29"/>
        <v>754882.00000000023</v>
      </c>
      <c r="BF106" s="15">
        <v>7476332</v>
      </c>
      <c r="BG106" s="15">
        <v>1773876.0000000002</v>
      </c>
      <c r="BH106" s="15">
        <v>613594.23607052665</v>
      </c>
      <c r="BI106" s="15">
        <v>104194.76392947331</v>
      </c>
      <c r="BJ106" s="15">
        <v>216637.99999999997</v>
      </c>
      <c r="BK106" s="15">
        <v>55525</v>
      </c>
      <c r="BL106" s="15">
        <v>37935.460441028772</v>
      </c>
      <c r="BM106" s="15">
        <v>6441.8407358613849</v>
      </c>
      <c r="BN106" s="15">
        <v>14076.698823109842</v>
      </c>
      <c r="BO106" s="15">
        <v>14448504.463179862</v>
      </c>
      <c r="BP106" s="15">
        <v>1698021.7169125723</v>
      </c>
      <c r="BQ106" s="15">
        <v>1147688.3501995394</v>
      </c>
      <c r="BR106" s="15">
        <v>1769630.3399999996</v>
      </c>
      <c r="BS106" s="15">
        <v>183375.99999999997</v>
      </c>
      <c r="BT106" s="15">
        <v>869603.99999999988</v>
      </c>
      <c r="BU106" s="15">
        <v>35463</v>
      </c>
      <c r="BV106" s="15">
        <v>55794</v>
      </c>
      <c r="BW106" s="15">
        <v>69409</v>
      </c>
      <c r="BX106" s="15">
        <v>18888.000000000018</v>
      </c>
      <c r="BY106" s="15">
        <v>84162</v>
      </c>
      <c r="BZ106" s="15">
        <v>320845</v>
      </c>
      <c r="CA106" s="15">
        <v>20133</v>
      </c>
      <c r="CB106" s="15">
        <v>41625</v>
      </c>
      <c r="CC106" s="15">
        <v>600007</v>
      </c>
      <c r="CD106" s="15">
        <v>490872</v>
      </c>
      <c r="CE106" s="15">
        <v>59.5</v>
      </c>
      <c r="CF106" s="15">
        <v>117280</v>
      </c>
      <c r="CG106" s="15">
        <v>1208158.9999999998</v>
      </c>
      <c r="CH106" s="15">
        <v>2566254</v>
      </c>
      <c r="CI106" s="15">
        <v>883586</v>
      </c>
      <c r="CJ106" s="15">
        <v>63964.809708025474</v>
      </c>
      <c r="CK106" s="15">
        <v>177108</v>
      </c>
      <c r="CL106" s="15">
        <v>4598837</v>
      </c>
      <c r="CM106" s="15">
        <v>4179420</v>
      </c>
      <c r="CN106" s="15">
        <v>-543644.00000000012</v>
      </c>
      <c r="CO106" s="15">
        <v>-87375.698823109822</v>
      </c>
      <c r="CP106" s="15">
        <v>-167608.92426431781</v>
      </c>
      <c r="CQ106" s="15">
        <v>546421</v>
      </c>
      <c r="CR106" s="15">
        <v>880330.41573568212</v>
      </c>
      <c r="CS106" s="15">
        <v>493185</v>
      </c>
      <c r="CT106" s="15">
        <v>387145.41573568207</v>
      </c>
      <c r="CU106" s="15">
        <v>642994</v>
      </c>
      <c r="CV106" s="15">
        <v>395348.68426431797</v>
      </c>
      <c r="CW106" s="15">
        <v>1403727</v>
      </c>
      <c r="CX106" s="15">
        <v>380851</v>
      </c>
      <c r="CY106" s="15">
        <v>114996</v>
      </c>
      <c r="CZ106" s="15">
        <v>23763</v>
      </c>
      <c r="DA106" s="19">
        <v>0</v>
      </c>
      <c r="DB106" s="19">
        <v>0</v>
      </c>
      <c r="DC106" s="19">
        <v>0</v>
      </c>
      <c r="DD106" s="19">
        <v>0</v>
      </c>
      <c r="DE106" s="19">
        <v>0.20170031302013192</v>
      </c>
      <c r="DF106" s="19">
        <v>0.43907289383131459</v>
      </c>
      <c r="DG106" s="19">
        <v>0.35922679314855338</v>
      </c>
      <c r="DH106" s="15">
        <v>335861.69882311003</v>
      </c>
      <c r="DI106" s="15">
        <v>14904868.764356749</v>
      </c>
      <c r="DJ106" s="15">
        <v>12338614.764356751</v>
      </c>
      <c r="DK106" s="15">
        <v>15228065</v>
      </c>
      <c r="DL106" s="18">
        <v>8.6817584923943397E-2</v>
      </c>
      <c r="DM106" s="15">
        <v>9131895.9291883241</v>
      </c>
      <c r="DN106" s="15">
        <v>7680323.2122519482</v>
      </c>
      <c r="DO106" s="15">
        <v>1012865.6419913038</v>
      </c>
      <c r="DP106" s="15">
        <v>93911.029819286763</v>
      </c>
      <c r="DQ106" s="15">
        <v>254714.65127347616</v>
      </c>
      <c r="DR106" s="15">
        <v>90081.393852309033</v>
      </c>
      <c r="DS106" s="15">
        <v>9819287.0691883229</v>
      </c>
      <c r="DT106" s="18">
        <f t="shared" si="30"/>
        <v>0.18401223267118441</v>
      </c>
      <c r="DU106" s="18">
        <f t="shared" si="31"/>
        <v>0.19997033779978698</v>
      </c>
      <c r="DV106" s="18">
        <f t="shared" si="32"/>
        <v>1.43186902302412E-2</v>
      </c>
      <c r="DW106" s="18">
        <f t="shared" si="33"/>
        <v>-6.0580027535727977E-2</v>
      </c>
      <c r="DX106" s="18">
        <f t="shared" si="34"/>
        <v>5.3587416131084302E-2</v>
      </c>
      <c r="DY106" s="18">
        <f t="shared" si="35"/>
        <v>0.30923757727928602</v>
      </c>
      <c r="DZ106" s="18">
        <f t="shared" si="36"/>
        <v>-0.13839439069328316</v>
      </c>
      <c r="EA106" s="18">
        <f t="shared" si="37"/>
        <v>7.356249547457179E-2</v>
      </c>
      <c r="EB106" s="18">
        <f t="shared" si="38"/>
        <v>0.3642856686428565</v>
      </c>
      <c r="EC106" s="18">
        <f t="shared" si="39"/>
        <v>0.63980661364622204</v>
      </c>
      <c r="ED106" s="18">
        <f t="shared" si="40"/>
        <v>6.4634619979381538E-2</v>
      </c>
      <c r="EE106" s="18">
        <f t="shared" si="41"/>
        <v>5.8373484286760161E-2</v>
      </c>
      <c r="EF106" s="18">
        <f t="shared" si="42"/>
        <v>1.8247412721494011E-2</v>
      </c>
      <c r="EG106" s="18">
        <f t="shared" si="43"/>
        <v>9.0321083867343999E-2</v>
      </c>
      <c r="EH106" s="18">
        <f t="shared" si="44"/>
        <v>2.7676903249627505E-2</v>
      </c>
      <c r="EI106" s="18">
        <f t="shared" si="45"/>
        <v>3.6897698526984039E-2</v>
      </c>
      <c r="EJ106" s="18">
        <f t="shared" si="46"/>
        <v>9.0976746929334426E-2</v>
      </c>
      <c r="EK106" s="18">
        <f t="shared" si="47"/>
        <v>-2.1055268676617809E-2</v>
      </c>
      <c r="EL106" s="18">
        <f t="shared" si="48"/>
        <v>-1.6005250831277646E-2</v>
      </c>
      <c r="EM106" s="6">
        <v>1.0642858520962357</v>
      </c>
      <c r="EN106" s="6">
        <v>1.0683847206957058</v>
      </c>
      <c r="EO106" s="6">
        <v>1.0602457589448409</v>
      </c>
      <c r="EP106" s="6">
        <v>1.0527860662668753</v>
      </c>
      <c r="EQ106" s="14">
        <v>235468.30900000001</v>
      </c>
      <c r="ER106" s="14">
        <v>46243</v>
      </c>
      <c r="ES106" s="15">
        <v>318631</v>
      </c>
      <c r="ET106" s="15">
        <v>175710</v>
      </c>
      <c r="EU106" s="15">
        <v>7.25</v>
      </c>
      <c r="EV106" s="6">
        <v>117000</v>
      </c>
      <c r="EW106" s="6">
        <v>0.124</v>
      </c>
      <c r="EX106" s="16">
        <v>0.106</v>
      </c>
      <c r="EY106" s="16">
        <v>1.7999999999999999E-2</v>
      </c>
      <c r="EZ106" s="6">
        <v>2.9000000000000001E-2</v>
      </c>
      <c r="FA106" s="20">
        <v>6200</v>
      </c>
      <c r="FB106" s="20">
        <v>9100</v>
      </c>
      <c r="FC106" s="20">
        <v>12400</v>
      </c>
      <c r="GI106" s="21">
        <v>123680.61333333334</v>
      </c>
      <c r="GJ106" s="6">
        <v>0.32561748360876025</v>
      </c>
      <c r="GK106" s="21">
        <v>2694620</v>
      </c>
      <c r="GL106" s="21">
        <v>2290000</v>
      </c>
    </row>
    <row r="107" spans="1:194" x14ac:dyDescent="0.2">
      <c r="A107" s="12">
        <v>2015</v>
      </c>
      <c r="B107" s="13">
        <v>0.89946447995983603</v>
      </c>
      <c r="C107" s="15">
        <f t="shared" si="26"/>
        <v>71881526.079361826</v>
      </c>
      <c r="D107" s="15">
        <v>10171284.579792021</v>
      </c>
      <c r="E107" s="15">
        <v>2360935.5418372271</v>
      </c>
      <c r="F107" s="15">
        <v>8488119.4702079818</v>
      </c>
      <c r="G107" s="15">
        <v>2233569.4875245844</v>
      </c>
      <c r="H107" s="15">
        <v>995699.00000000629</v>
      </c>
      <c r="I107" s="15">
        <v>5442142</v>
      </c>
      <c r="J107" s="15">
        <v>1826243.011144608</v>
      </c>
      <c r="K107" s="15">
        <v>3615898.9888553922</v>
      </c>
      <c r="L107" s="15">
        <v>3061069</v>
      </c>
      <c r="M107" s="15">
        <v>3867660</v>
      </c>
      <c r="N107" s="15">
        <v>-9440052</v>
      </c>
      <c r="O107" s="15">
        <v>-1686195.4999999998</v>
      </c>
      <c r="P107" s="15">
        <v>22476356</v>
      </c>
      <c r="Q107" s="15">
        <v>6810500</v>
      </c>
      <c r="R107" s="15">
        <v>18639492</v>
      </c>
      <c r="S107" s="15">
        <v>0.4904952502584799</v>
      </c>
      <c r="T107" s="15">
        <v>-4237949.5000000009</v>
      </c>
      <c r="U107" s="15">
        <v>1012700.4999999999</v>
      </c>
      <c r="V107" s="15">
        <v>56774.561847047109</v>
      </c>
      <c r="W107" s="15">
        <v>16893.032771885213</v>
      </c>
      <c r="X107" s="15">
        <v>5290.2135375388252</v>
      </c>
      <c r="Y107" s="15">
        <v>8802.2535375518964</v>
      </c>
      <c r="Z107" s="15">
        <v>8802.2535375518964</v>
      </c>
      <c r="AA107" s="15">
        <v>15865956.007294634</v>
      </c>
      <c r="AB107" s="15">
        <v>396276</v>
      </c>
      <c r="AC107" s="15">
        <v>496125.11345530004</v>
      </c>
      <c r="AD107" s="15">
        <v>214904.07746099192</v>
      </c>
      <c r="AE107" s="15">
        <v>-15767.798562579042</v>
      </c>
      <c r="AF107" s="15">
        <v>232815</v>
      </c>
      <c r="AG107" s="15">
        <v>257595</v>
      </c>
      <c r="AH107" s="15">
        <v>4729438.3996483479</v>
      </c>
      <c r="AI107" s="15">
        <v>1200754.0000000002</v>
      </c>
      <c r="AJ107" s="15">
        <v>905630.25965272589</v>
      </c>
      <c r="AK107" s="15">
        <v>295123.74034727423</v>
      </c>
      <c r="AL107" s="15">
        <f t="shared" si="27"/>
        <v>1422112.9120750031</v>
      </c>
      <c r="AM107" s="15">
        <v>705105.56568180001</v>
      </c>
      <c r="AN107" s="15">
        <v>717007.34639320301</v>
      </c>
      <c r="AO107" s="15">
        <v>586633.9002005877</v>
      </c>
      <c r="AP107" s="15">
        <v>541117.94854493637</v>
      </c>
      <c r="AQ107" s="15">
        <v>359766.70545365434</v>
      </c>
      <c r="AR107" s="15">
        <f t="shared" si="24"/>
        <v>181351.24309128203</v>
      </c>
      <c r="AS107" s="15">
        <v>1369430.3599294068</v>
      </c>
      <c r="AT107" s="15">
        <v>865367.92432564625</v>
      </c>
      <c r="AU107" s="15">
        <f t="shared" si="28"/>
        <v>504062.43560376053</v>
      </c>
      <c r="AV107" s="15">
        <v>-326263.00000000006</v>
      </c>
      <c r="AW107" s="15">
        <v>-263484</v>
      </c>
      <c r="AX107" s="15">
        <v>11136517.607646286</v>
      </c>
      <c r="AY107" s="15">
        <v>9699419</v>
      </c>
      <c r="AZ107" s="15">
        <v>913939.8865446999</v>
      </c>
      <c r="BA107" s="15">
        <v>248928.6713685838</v>
      </c>
      <c r="BB107" s="15">
        <f t="shared" si="25"/>
        <v>665011.21517611609</v>
      </c>
      <c r="BC107" s="15">
        <v>564582.92253900808</v>
      </c>
      <c r="BD107" s="15">
        <v>-41424.201437420968</v>
      </c>
      <c r="BE107" s="15">
        <f t="shared" si="29"/>
        <v>779487</v>
      </c>
      <c r="BF107" s="15">
        <v>7859482</v>
      </c>
      <c r="BG107" s="15">
        <v>1839937</v>
      </c>
      <c r="BH107" s="15">
        <v>643652.09503564297</v>
      </c>
      <c r="BI107" s="15">
        <v>109298.904964357</v>
      </c>
      <c r="BJ107" s="15">
        <v>227973</v>
      </c>
      <c r="BK107" s="15">
        <v>52129</v>
      </c>
      <c r="BL107" s="15">
        <v>39590.05959471051</v>
      </c>
      <c r="BM107" s="15">
        <v>6722.8090991234521</v>
      </c>
      <c r="BN107" s="15">
        <v>14748.131306166029</v>
      </c>
      <c r="BO107" s="15">
        <v>15004293.11894758</v>
      </c>
      <c r="BP107" s="15">
        <v>1769289.1669136561</v>
      </c>
      <c r="BQ107" s="15">
        <v>1133732.7031000631</v>
      </c>
      <c r="BR107" s="15">
        <v>1859407.9816666667</v>
      </c>
      <c r="BS107" s="15">
        <v>181951.00000000003</v>
      </c>
      <c r="BT107" s="15">
        <v>908402</v>
      </c>
      <c r="BU107" s="15">
        <v>32545</v>
      </c>
      <c r="BV107" s="15">
        <v>56661</v>
      </c>
      <c r="BW107" s="15">
        <v>68737</v>
      </c>
      <c r="BX107" s="15">
        <v>18681.000000000004</v>
      </c>
      <c r="BY107" s="15">
        <v>92568</v>
      </c>
      <c r="BZ107" s="15">
        <v>334850</v>
      </c>
      <c r="CA107" s="15">
        <v>20953</v>
      </c>
      <c r="CB107" s="15">
        <v>43934</v>
      </c>
      <c r="CC107" s="15">
        <v>634939</v>
      </c>
      <c r="CD107" s="15">
        <v>535913</v>
      </c>
      <c r="CE107" s="15">
        <v>60.5</v>
      </c>
      <c r="CF107" s="15">
        <v>116421</v>
      </c>
      <c r="CG107" s="15">
        <v>1287273</v>
      </c>
      <c r="CH107" s="15">
        <v>2608983</v>
      </c>
      <c r="CI107" s="15">
        <v>907763</v>
      </c>
      <c r="CJ107" s="15">
        <v>66243.992705367287</v>
      </c>
      <c r="CK107" s="15">
        <v>182674.99999999994</v>
      </c>
      <c r="CL107" s="15">
        <v>4836451.9999999991</v>
      </c>
      <c r="CM107" s="15">
        <v>4323674</v>
      </c>
      <c r="CN107" s="15">
        <v>-485271.00000000035</v>
      </c>
      <c r="CO107" s="15">
        <v>-89554.131306166033</v>
      </c>
      <c r="CP107" s="15">
        <v>-182515.68344684449</v>
      </c>
      <c r="CQ107" s="15">
        <v>569362</v>
      </c>
      <c r="CR107" s="15">
        <v>917896.29821982211</v>
      </c>
      <c r="CS107" s="15">
        <v>501891.99999999994</v>
      </c>
      <c r="CT107" s="15">
        <v>416004.29821982223</v>
      </c>
      <c r="CU107" s="15">
        <v>671990</v>
      </c>
      <c r="CV107" s="15">
        <v>427785.00178017793</v>
      </c>
      <c r="CW107" s="15">
        <v>1532578</v>
      </c>
      <c r="CX107" s="15">
        <v>407370</v>
      </c>
      <c r="CY107" s="15">
        <v>125884</v>
      </c>
      <c r="CZ107" s="15">
        <v>25582</v>
      </c>
      <c r="DA107" s="19">
        <v>0</v>
      </c>
      <c r="DB107" s="19">
        <v>0</v>
      </c>
      <c r="DC107" s="19">
        <v>0</v>
      </c>
      <c r="DD107" s="19">
        <v>0</v>
      </c>
      <c r="DE107" s="19">
        <v>0.20170031302013192</v>
      </c>
      <c r="DF107" s="19">
        <v>0.43907289383131459</v>
      </c>
      <c r="DG107" s="19">
        <v>0.35922679314855338</v>
      </c>
      <c r="DH107" s="15">
        <v>353356.13130616583</v>
      </c>
      <c r="DI107" s="15">
        <v>15400099.987641413</v>
      </c>
      <c r="DJ107" s="15">
        <v>12791116.987641413</v>
      </c>
      <c r="DK107" s="15">
        <v>15749525.000000004</v>
      </c>
      <c r="DL107" s="18">
        <v>8.5564802748019392E-2</v>
      </c>
      <c r="DM107" s="15">
        <v>9570071.8904250059</v>
      </c>
      <c r="DN107" s="15">
        <v>8070921.2995813079</v>
      </c>
      <c r="DO107" s="15">
        <v>1066009.4496235726</v>
      </c>
      <c r="DP107" s="15">
        <v>95898.08520316935</v>
      </c>
      <c r="DQ107" s="15">
        <v>260265.16064917872</v>
      </c>
      <c r="DR107" s="15">
        <v>76977.895367777615</v>
      </c>
      <c r="DS107" s="15">
        <v>10265025.470425006</v>
      </c>
      <c r="DT107" s="18">
        <f t="shared" si="30"/>
        <v>0.18408559614027464</v>
      </c>
      <c r="DU107" s="18">
        <f t="shared" si="31"/>
        <v>0.19585454382293474</v>
      </c>
      <c r="DV107" s="18">
        <f t="shared" si="32"/>
        <v>1.4088466887610503E-2</v>
      </c>
      <c r="DW107" s="18">
        <f t="shared" si="33"/>
        <v>-5.8957422458185325E-2</v>
      </c>
      <c r="DX107" s="18">
        <f t="shared" si="34"/>
        <v>5.3806036278777038E-2</v>
      </c>
      <c r="DY107" s="18">
        <f t="shared" si="35"/>
        <v>0.31268612710287563</v>
      </c>
      <c r="DZ107" s="18">
        <f t="shared" si="36"/>
        <v>-0.13132792964881651</v>
      </c>
      <c r="EA107" s="18">
        <f t="shared" si="37"/>
        <v>7.5709883983146459E-2</v>
      </c>
      <c r="EB107" s="18">
        <f t="shared" si="38"/>
        <v>0.35405469789138272</v>
      </c>
      <c r="EC107" s="18">
        <f t="shared" si="39"/>
        <v>0.64861539850725192</v>
      </c>
      <c r="ED107" s="18">
        <f t="shared" si="40"/>
        <v>6.1116597161424112E-2</v>
      </c>
      <c r="EE107" s="18">
        <f t="shared" si="41"/>
        <v>5.7502068135561274E-2</v>
      </c>
      <c r="EF107" s="18">
        <f t="shared" si="42"/>
        <v>1.873858039193399E-2</v>
      </c>
      <c r="EG107" s="18">
        <f t="shared" si="43"/>
        <v>9.0295606507180548E-2</v>
      </c>
      <c r="EH107" s="18">
        <f t="shared" si="44"/>
        <v>2.9855052321003644E-2</v>
      </c>
      <c r="EI107" s="18">
        <f t="shared" si="45"/>
        <v>3.4357731331258322E-2</v>
      </c>
      <c r="EJ107" s="18">
        <f t="shared" si="46"/>
        <v>8.695058167972726E-2</v>
      </c>
      <c r="EK107" s="18">
        <f t="shared" si="47"/>
        <v>-2.0715735871399295E-2</v>
      </c>
      <c r="EL107" s="18">
        <f t="shared" si="48"/>
        <v>-1.6729647402064503E-2</v>
      </c>
      <c r="EM107" s="6">
        <v>1.0541170625441898</v>
      </c>
      <c r="EN107" s="6">
        <v>1.0576776237926162</v>
      </c>
      <c r="EO107" s="6">
        <v>1.0589887644749776</v>
      </c>
      <c r="EP107" s="6">
        <v>1.0504480391015942</v>
      </c>
      <c r="EQ107" s="14">
        <v>237479.32</v>
      </c>
      <c r="ER107" s="14">
        <v>46244</v>
      </c>
      <c r="ES107" s="15">
        <v>320918</v>
      </c>
      <c r="ET107" s="15">
        <v>177647</v>
      </c>
      <c r="EU107" s="15">
        <v>7.25</v>
      </c>
      <c r="EV107" s="6">
        <v>118500</v>
      </c>
      <c r="EW107" s="6">
        <v>0.124</v>
      </c>
      <c r="EX107" s="16">
        <v>0.106</v>
      </c>
      <c r="EY107" s="16">
        <v>1.7999999999999999E-2</v>
      </c>
      <c r="EZ107" s="6">
        <v>2.9000000000000001E-2</v>
      </c>
      <c r="FA107" s="20">
        <v>6300</v>
      </c>
      <c r="FB107" s="20">
        <v>9250</v>
      </c>
      <c r="FC107" s="20">
        <v>12600</v>
      </c>
      <c r="GI107" s="21">
        <v>124831.15666666668</v>
      </c>
      <c r="GJ107" s="6">
        <v>0.35583833477356908</v>
      </c>
      <c r="GK107" s="21">
        <v>2906081</v>
      </c>
      <c r="GL107" s="21">
        <v>2337600</v>
      </c>
    </row>
    <row r="108" spans="1:194" x14ac:dyDescent="0.2">
      <c r="A108" s="6">
        <v>2016</v>
      </c>
      <c r="B108" s="13">
        <v>0.88896224468743557</v>
      </c>
      <c r="C108" s="15">
        <f t="shared" si="26"/>
        <v>75231784.879450053</v>
      </c>
      <c r="D108" s="15">
        <v>10421474.702353936</v>
      </c>
      <c r="E108" s="15">
        <v>2312436.8055751827</v>
      </c>
      <c r="F108" s="15">
        <v>8776262.5476460643</v>
      </c>
      <c r="G108" s="15">
        <v>2249965.3238748671</v>
      </c>
      <c r="H108" s="15">
        <v>1040283.0000000017</v>
      </c>
      <c r="I108" s="15">
        <v>5720622.5</v>
      </c>
      <c r="J108" s="15">
        <v>1828757.506125438</v>
      </c>
      <c r="K108" s="15">
        <v>3891864.9938745601</v>
      </c>
      <c r="L108" s="15">
        <v>3292406.5</v>
      </c>
      <c r="M108" s="15">
        <v>4089655.9999999995</v>
      </c>
      <c r="N108" s="15">
        <v>-9575834.5</v>
      </c>
      <c r="O108" s="15">
        <v>-1837268.9999999998</v>
      </c>
      <c r="P108" s="15">
        <v>24108054</v>
      </c>
      <c r="Q108" s="15">
        <v>7155500</v>
      </c>
      <c r="R108" s="15">
        <v>19018512</v>
      </c>
      <c r="S108" s="15">
        <v>0.48637251914341656</v>
      </c>
      <c r="T108" s="15">
        <v>-4387729</v>
      </c>
      <c r="U108" s="15">
        <v>1010175</v>
      </c>
      <c r="V108" s="15">
        <v>56861.500953695948</v>
      </c>
      <c r="W108" s="15">
        <v>16918.901138456382</v>
      </c>
      <c r="X108" s="15">
        <v>5298.3144620369167</v>
      </c>
      <c r="Y108" s="15">
        <v>8815.7324625167912</v>
      </c>
      <c r="Z108" s="15">
        <v>8815.7324625167912</v>
      </c>
      <c r="AA108" s="15">
        <v>16204646.119735591</v>
      </c>
      <c r="AB108" s="15">
        <v>376159</v>
      </c>
      <c r="AC108" s="15">
        <v>501174.41764946317</v>
      </c>
      <c r="AD108" s="15">
        <v>217830.79990201513</v>
      </c>
      <c r="AE108" s="15">
        <v>-16906.382190350392</v>
      </c>
      <c r="AF108" s="15">
        <v>242537.00000000003</v>
      </c>
      <c r="AG108" s="15">
        <v>269078</v>
      </c>
      <c r="AH108" s="15">
        <v>4808310.9550967198</v>
      </c>
      <c r="AI108" s="15">
        <v>1239437.9999999998</v>
      </c>
      <c r="AJ108" s="15">
        <v>929700.65333669039</v>
      </c>
      <c r="AK108" s="15">
        <v>309737.34666330961</v>
      </c>
      <c r="AL108" s="15">
        <f t="shared" si="27"/>
        <v>1437881.6661914908</v>
      </c>
      <c r="AM108" s="15">
        <v>710617.71553819557</v>
      </c>
      <c r="AN108" s="15">
        <v>727263.95065329515</v>
      </c>
      <c r="AO108" s="15">
        <v>596301.07475193706</v>
      </c>
      <c r="AP108" s="15">
        <v>549030.84826446464</v>
      </c>
      <c r="AQ108" s="15">
        <v>374512.84427032253</v>
      </c>
      <c r="AR108" s="15">
        <f t="shared" si="24"/>
        <v>174518.00399414211</v>
      </c>
      <c r="AS108" s="15">
        <v>1388971.9481771626</v>
      </c>
      <c r="AT108" s="15">
        <v>868052.86998560699</v>
      </c>
      <c r="AU108" s="15">
        <f t="shared" si="28"/>
        <v>520919.07819155557</v>
      </c>
      <c r="AV108" s="15">
        <v>-331470.99999999988</v>
      </c>
      <c r="AW108" s="15">
        <v>-272766</v>
      </c>
      <c r="AX108" s="15">
        <v>11396335.164638873</v>
      </c>
      <c r="AY108" s="15">
        <v>9966108</v>
      </c>
      <c r="AZ108" s="15">
        <v>897305.58235053695</v>
      </c>
      <c r="BA108" s="15">
        <v>260428.96192969009</v>
      </c>
      <c r="BB108" s="15">
        <f t="shared" si="25"/>
        <v>636876.62042084686</v>
      </c>
      <c r="BC108" s="15">
        <v>577763.20009798475</v>
      </c>
      <c r="BD108" s="15">
        <v>-44841.617809649608</v>
      </c>
      <c r="BE108" s="15">
        <f t="shared" si="29"/>
        <v>795593.99999999988</v>
      </c>
      <c r="BF108" s="15">
        <v>8091239</v>
      </c>
      <c r="BG108" s="15">
        <v>1874869.0000000007</v>
      </c>
      <c r="BH108" s="15">
        <v>662973.1725718911</v>
      </c>
      <c r="BI108" s="15">
        <v>112579.82742810882</v>
      </c>
      <c r="BJ108" s="15">
        <v>234102</v>
      </c>
      <c r="BK108" s="15">
        <v>47836</v>
      </c>
      <c r="BL108" s="15">
        <v>40182.625161524789</v>
      </c>
      <c r="BM108" s="15">
        <v>6823.4329735300107</v>
      </c>
      <c r="BN108" s="15">
        <v>14911.941864945195</v>
      </c>
      <c r="BO108" s="15">
        <v>15306356.527255947</v>
      </c>
      <c r="BP108" s="15">
        <v>1821437.2372111757</v>
      </c>
      <c r="BQ108" s="15">
        <v>1150422.4669351347</v>
      </c>
      <c r="BR108" s="15">
        <v>1892365.1116666668</v>
      </c>
      <c r="BS108" s="15">
        <v>181204.99999999971</v>
      </c>
      <c r="BT108" s="15">
        <v>931869</v>
      </c>
      <c r="BU108" s="15">
        <v>32037.999999999996</v>
      </c>
      <c r="BV108" s="15">
        <v>56449</v>
      </c>
      <c r="BW108" s="15">
        <v>65501.999999999993</v>
      </c>
      <c r="BX108" s="15">
        <v>18021.999999999967</v>
      </c>
      <c r="BY108" s="15">
        <v>96773</v>
      </c>
      <c r="BZ108" s="15">
        <v>335230.99999999994</v>
      </c>
      <c r="CA108" s="15">
        <v>20219</v>
      </c>
      <c r="CB108" s="15">
        <v>44225</v>
      </c>
      <c r="CC108" s="15">
        <v>662108</v>
      </c>
      <c r="CD108" s="15">
        <v>562783</v>
      </c>
      <c r="CE108" s="15">
        <v>61.5</v>
      </c>
      <c r="CF108" s="15">
        <v>117500.99999999999</v>
      </c>
      <c r="CG108" s="15">
        <v>1342392</v>
      </c>
      <c r="CH108" s="15">
        <v>2663108</v>
      </c>
      <c r="CI108" s="15">
        <v>929517</v>
      </c>
      <c r="CJ108" s="15">
        <v>69407.880264406849</v>
      </c>
      <c r="CK108" s="15">
        <v>240644.99999999997</v>
      </c>
      <c r="CL108" s="15">
        <v>4905817.9999999991</v>
      </c>
      <c r="CM108" s="15">
        <v>4437504</v>
      </c>
      <c r="CN108" s="15">
        <v>-557252.00000000047</v>
      </c>
      <c r="CO108" s="15">
        <v>-93511.941864945184</v>
      </c>
      <c r="CP108" s="15">
        <v>-158620.93259054597</v>
      </c>
      <c r="CQ108" s="15">
        <v>580946</v>
      </c>
      <c r="CR108" s="15">
        <v>951042.17907612072</v>
      </c>
      <c r="CS108" s="15">
        <v>514598.00000000006</v>
      </c>
      <c r="CT108" s="15">
        <v>436444.17907612066</v>
      </c>
      <c r="CU108" s="15">
        <v>684812</v>
      </c>
      <c r="CV108" s="15">
        <v>531716.72092388</v>
      </c>
      <c r="CW108" s="15">
        <v>1547946</v>
      </c>
      <c r="CX108" s="15">
        <v>410278</v>
      </c>
      <c r="CY108" s="15">
        <v>130814</v>
      </c>
      <c r="CZ108" s="15">
        <v>25389</v>
      </c>
      <c r="DA108" s="19">
        <v>0</v>
      </c>
      <c r="DB108" s="19">
        <v>0</v>
      </c>
      <c r="DC108" s="19">
        <v>0</v>
      </c>
      <c r="DD108" s="22">
        <v>0</v>
      </c>
      <c r="DE108" s="22">
        <v>0.20170031302013192</v>
      </c>
      <c r="DF108" s="22">
        <v>0.43907289383131459</v>
      </c>
      <c r="DG108" s="22">
        <v>0.35922679314855338</v>
      </c>
      <c r="DH108" s="15">
        <v>368441.94186494499</v>
      </c>
      <c r="DI108" s="15">
        <v>15770185.585391002</v>
      </c>
      <c r="DJ108" s="15">
        <v>13107077.585391002</v>
      </c>
      <c r="DK108" s="15">
        <v>16033408.999999998</v>
      </c>
      <c r="DL108" s="18">
        <v>6.6097203657687509E-2</v>
      </c>
      <c r="DM108" s="15">
        <v>9629515.2805324327</v>
      </c>
      <c r="DN108" s="15">
        <v>8142268.4271347038</v>
      </c>
      <c r="DO108" s="15">
        <v>1066827.5954886947</v>
      </c>
      <c r="DP108" s="15">
        <v>96006.881199620315</v>
      </c>
      <c r="DQ108" s="15">
        <v>252368.35275190495</v>
      </c>
      <c r="DR108" s="15">
        <v>72044.023957509562</v>
      </c>
      <c r="DS108" s="15">
        <v>10243735.570532432</v>
      </c>
      <c r="DT108" s="18">
        <f t="shared" si="30"/>
        <v>0.18228839345402734</v>
      </c>
      <c r="DU108" s="18">
        <f t="shared" si="31"/>
        <v>0.19112862602072597</v>
      </c>
      <c r="DV108" s="18">
        <f t="shared" si="32"/>
        <v>1.3427502771849488E-2</v>
      </c>
      <c r="DW108" s="18">
        <f t="shared" si="33"/>
        <v>-5.8322808730788607E-2</v>
      </c>
      <c r="DX108" s="18">
        <f t="shared" si="34"/>
        <v>5.4360746678457576E-2</v>
      </c>
      <c r="DY108" s="18">
        <f t="shared" si="35"/>
        <v>0.32045037929952447</v>
      </c>
      <c r="DZ108" s="18">
        <f t="shared" si="36"/>
        <v>-0.12728442526445613</v>
      </c>
      <c r="EA108" s="18">
        <f t="shared" si="37"/>
        <v>7.6039967803058425E-2</v>
      </c>
      <c r="EB108" s="18">
        <f t="shared" si="38"/>
        <v>0.34791161796760139</v>
      </c>
      <c r="EC108" s="18">
        <f t="shared" si="39"/>
        <v>0.65464235448418073</v>
      </c>
      <c r="ED108" s="18">
        <f t="shared" si="40"/>
        <v>5.8941187384458853E-2</v>
      </c>
      <c r="EE108" s="18">
        <f t="shared" si="41"/>
        <v>5.7985214082463092E-2</v>
      </c>
      <c r="EF108" s="18">
        <f t="shared" si="42"/>
        <v>1.9318246460457014E-2</v>
      </c>
      <c r="EG108" s="18">
        <f t="shared" si="43"/>
        <v>8.968034596956212E-2</v>
      </c>
      <c r="EH108" s="18">
        <f t="shared" si="44"/>
        <v>2.6511140270690028E-2</v>
      </c>
      <c r="EI108" s="18">
        <f t="shared" si="45"/>
        <v>3.4242926645510305E-2</v>
      </c>
      <c r="EJ108" s="18">
        <f t="shared" si="46"/>
        <v>8.6629858202779131E-2</v>
      </c>
      <c r="EK108" s="18">
        <f t="shared" si="47"/>
        <v>-2.0673769377429336E-2</v>
      </c>
      <c r="EL108" s="18">
        <f t="shared" si="48"/>
        <v>-1.7012352145448297E-2</v>
      </c>
      <c r="EM108" s="6">
        <v>1.0437357501679232</v>
      </c>
      <c r="EN108" s="6">
        <v>1.0451681662988324</v>
      </c>
      <c r="EO108" s="6">
        <v>1.0457959142423587</v>
      </c>
      <c r="EP108" s="6">
        <v>1.0400391750201636</v>
      </c>
      <c r="EQ108" s="14">
        <v>240450.38399999999</v>
      </c>
      <c r="ER108" s="23">
        <f t="shared" ref="ER108:ER113" si="49">ER107*EQ108/EQ107</f>
        <v>46822.550939155451</v>
      </c>
      <c r="ES108" s="15">
        <v>323186</v>
      </c>
      <c r="ET108" s="15">
        <v>180013</v>
      </c>
      <c r="EU108" s="15">
        <v>7.25</v>
      </c>
      <c r="EV108" s="6">
        <v>118500</v>
      </c>
      <c r="EW108" s="6">
        <v>0.124</v>
      </c>
      <c r="EX108" s="16">
        <v>0.106</v>
      </c>
      <c r="EY108" s="16">
        <v>1.7999999999999999E-2</v>
      </c>
      <c r="EZ108" s="6">
        <v>2.9000000000000001E-2</v>
      </c>
      <c r="FA108" s="6">
        <v>6300</v>
      </c>
      <c r="FB108" s="6">
        <v>9300</v>
      </c>
      <c r="FC108" s="6">
        <v>12600</v>
      </c>
      <c r="GI108" s="21">
        <v>125981.7</v>
      </c>
      <c r="GJ108" s="6">
        <v>0.38202394617493635</v>
      </c>
      <c r="GK108" s="21">
        <v>2957918</v>
      </c>
      <c r="GL108" s="21">
        <v>2397400</v>
      </c>
    </row>
    <row r="109" spans="1:194" x14ac:dyDescent="0.2">
      <c r="A109" s="12">
        <v>2017</v>
      </c>
      <c r="B109" s="13">
        <v>0.89585471263289373</v>
      </c>
      <c r="C109" s="15">
        <f t="shared" si="26"/>
        <v>81716736.330120847</v>
      </c>
      <c r="D109" s="15">
        <v>11966136.455391152</v>
      </c>
      <c r="E109" s="15">
        <v>2300063.3657294875</v>
      </c>
      <c r="F109" s="15">
        <v>8707040.6946088504</v>
      </c>
      <c r="G109" s="15">
        <v>2403983.8143913639</v>
      </c>
      <c r="H109" s="15">
        <v>1091390.5000000014</v>
      </c>
      <c r="I109" s="15">
        <v>6063263</v>
      </c>
      <c r="J109" s="15">
        <v>1838418.2318138706</v>
      </c>
      <c r="K109" s="15">
        <v>4224844.7681861296</v>
      </c>
      <c r="L109" s="15">
        <v>3715252.4999999995</v>
      </c>
      <c r="M109" s="15">
        <v>4337564.5</v>
      </c>
      <c r="N109" s="15">
        <v>-9793807.4999999981</v>
      </c>
      <c r="O109" s="15">
        <v>-2004975</v>
      </c>
      <c r="P109" s="15">
        <v>25907070.5</v>
      </c>
      <c r="Q109" s="15">
        <v>8102000</v>
      </c>
      <c r="R109" s="15">
        <v>20512714</v>
      </c>
      <c r="S109" s="15">
        <v>0.49676167682514139</v>
      </c>
      <c r="T109" s="15">
        <v>-4638884.5</v>
      </c>
      <c r="U109" s="15">
        <v>1042949.0000000001</v>
      </c>
      <c r="V109" s="15">
        <v>61155.436498360454</v>
      </c>
      <c r="W109" s="15">
        <v>18196.543651520584</v>
      </c>
      <c r="X109" s="15">
        <v>5698.4203405974695</v>
      </c>
      <c r="Y109" s="15">
        <v>9481.4585924668154</v>
      </c>
      <c r="Z109" s="15">
        <v>9481.4585924668154</v>
      </c>
      <c r="AA109" s="15">
        <v>16962780.554611426</v>
      </c>
      <c r="AB109" s="15">
        <v>312291</v>
      </c>
      <c r="AC109" s="15">
        <v>553865.31661621004</v>
      </c>
      <c r="AD109" s="15">
        <v>225834.81069010776</v>
      </c>
      <c r="AE109" s="15">
        <v>-16416.657812040794</v>
      </c>
      <c r="AF109" s="15">
        <v>253945</v>
      </c>
      <c r="AG109" s="15">
        <v>282031</v>
      </c>
      <c r="AH109" s="15">
        <v>5039913.0241057016</v>
      </c>
      <c r="AI109" s="15">
        <v>1272960</v>
      </c>
      <c r="AJ109" s="15">
        <v>966203.64159507002</v>
      </c>
      <c r="AK109" s="15">
        <v>306756.35840492998</v>
      </c>
      <c r="AL109" s="15">
        <f t="shared" si="27"/>
        <v>1507675.7932824488</v>
      </c>
      <c r="AM109" s="15">
        <v>731546.87625997083</v>
      </c>
      <c r="AN109" s="15">
        <v>776128.91702247784</v>
      </c>
      <c r="AO109" s="15">
        <v>626361.78174556291</v>
      </c>
      <c r="AP109" s="15">
        <v>601419.80112095375</v>
      </c>
      <c r="AQ109" s="15">
        <v>424076.28313865064</v>
      </c>
      <c r="AR109" s="15">
        <f t="shared" si="24"/>
        <v>177343.51798230311</v>
      </c>
      <c r="AS109" s="15">
        <v>1449222.4950786689</v>
      </c>
      <c r="AT109" s="15">
        <v>869011.85905751376</v>
      </c>
      <c r="AU109" s="15">
        <f t="shared" si="28"/>
        <v>580210.63602115517</v>
      </c>
      <c r="AV109" s="15">
        <v>-335588.99999999994</v>
      </c>
      <c r="AW109" s="15">
        <v>-291556.00000000006</v>
      </c>
      <c r="AX109" s="15">
        <v>11922867.530505724</v>
      </c>
      <c r="AY109" s="15">
        <v>10426138</v>
      </c>
      <c r="AZ109" s="15">
        <v>942355.68338379008</v>
      </c>
      <c r="BA109" s="15">
        <v>290656.84758933337</v>
      </c>
      <c r="BB109" s="15">
        <f t="shared" si="25"/>
        <v>651698.83579445677</v>
      </c>
      <c r="BC109" s="15">
        <v>597832.18930989248</v>
      </c>
      <c r="BD109" s="15">
        <v>-43458.342187959213</v>
      </c>
      <c r="BE109" s="15">
        <f t="shared" si="29"/>
        <v>823667.00000000023</v>
      </c>
      <c r="BF109" s="15">
        <v>8474687</v>
      </c>
      <c r="BG109" s="15">
        <v>1951451.0000000009</v>
      </c>
      <c r="BH109" s="15">
        <v>697822.40573356836</v>
      </c>
      <c r="BI109" s="15">
        <v>118497.59426643157</v>
      </c>
      <c r="BJ109" s="15">
        <v>245658.00000000003</v>
      </c>
      <c r="BK109" s="15">
        <v>47012</v>
      </c>
      <c r="BL109" s="15">
        <v>40986.726362089626</v>
      </c>
      <c r="BM109" s="15">
        <v>6959.9778265338591</v>
      </c>
      <c r="BN109" s="15">
        <v>15193.295811376514</v>
      </c>
      <c r="BO109" s="15">
        <v>16022714.278116895</v>
      </c>
      <c r="BP109" s="15">
        <v>1906461.4570061413</v>
      </c>
      <c r="BQ109" s="15">
        <v>1210699.4861550531</v>
      </c>
      <c r="BR109" s="15">
        <v>1997414.6666666667</v>
      </c>
      <c r="BS109" s="15">
        <v>179680.00000000006</v>
      </c>
      <c r="BT109" s="15">
        <v>961531.00000000012</v>
      </c>
      <c r="BU109" s="15">
        <v>30186</v>
      </c>
      <c r="BV109" s="15">
        <v>56413</v>
      </c>
      <c r="BW109" s="15">
        <v>64223</v>
      </c>
      <c r="BX109" s="15">
        <v>17994.000000000015</v>
      </c>
      <c r="BY109" s="15">
        <v>111408</v>
      </c>
      <c r="BZ109" s="15">
        <v>342256.00000000006</v>
      </c>
      <c r="CA109" s="15">
        <v>20044</v>
      </c>
      <c r="CB109" s="15">
        <v>46671</v>
      </c>
      <c r="CC109" s="15">
        <v>692547</v>
      </c>
      <c r="CD109" s="15">
        <v>573761</v>
      </c>
      <c r="CE109" s="15">
        <v>62.5</v>
      </c>
      <c r="CF109" s="15">
        <v>117829</v>
      </c>
      <c r="CG109" s="15">
        <v>1384137</v>
      </c>
      <c r="CH109" s="15">
        <v>2730690</v>
      </c>
      <c r="CI109" s="15">
        <v>956221</v>
      </c>
      <c r="CJ109" s="15">
        <v>74442.445388574226</v>
      </c>
      <c r="CK109" s="15">
        <v>262302.99999999994</v>
      </c>
      <c r="CL109" s="15">
        <v>5048198</v>
      </c>
      <c r="CM109" s="15">
        <v>4568491</v>
      </c>
      <c r="CN109" s="15">
        <v>-571796.99999999953</v>
      </c>
      <c r="CO109" s="15">
        <v>-80438.295811376694</v>
      </c>
      <c r="CP109" s="15">
        <v>-190194.91384914899</v>
      </c>
      <c r="CQ109" s="15">
        <v>604949</v>
      </c>
      <c r="CR109" s="15">
        <v>995182.75281751773</v>
      </c>
      <c r="CS109" s="15">
        <v>527879</v>
      </c>
      <c r="CT109" s="15">
        <v>467303.75281751779</v>
      </c>
      <c r="CU109" s="15">
        <v>722082</v>
      </c>
      <c r="CV109" s="15">
        <v>525046.64718248358</v>
      </c>
      <c r="CW109" s="15">
        <v>1613560</v>
      </c>
      <c r="CX109" s="15">
        <v>435435</v>
      </c>
      <c r="CY109" s="15">
        <v>136911</v>
      </c>
      <c r="CZ109" s="15">
        <v>28486</v>
      </c>
      <c r="DA109" s="19">
        <v>0</v>
      </c>
      <c r="DB109" s="19">
        <v>0</v>
      </c>
      <c r="DC109" s="19">
        <v>0</v>
      </c>
      <c r="DD109" s="22">
        <v>0</v>
      </c>
      <c r="DE109" s="22">
        <f>DE108</f>
        <v>0.20170031302013192</v>
      </c>
      <c r="DF109" s="22">
        <f>DF108</f>
        <v>0.43907289383131459</v>
      </c>
      <c r="DG109" s="22">
        <f>DG108</f>
        <v>0.35922679314855338</v>
      </c>
      <c r="DH109" s="15">
        <v>387504.29581137653</v>
      </c>
      <c r="DI109" s="15">
        <v>16514160.982305519</v>
      </c>
      <c r="DJ109" s="15">
        <v>13783470.982305517</v>
      </c>
      <c r="DK109" s="15">
        <v>16774919.999999998</v>
      </c>
      <c r="DL109" s="18">
        <v>7.7031514904393E-2</v>
      </c>
      <c r="DM109" s="15">
        <v>10131224.550359689</v>
      </c>
      <c r="DN109" s="15">
        <v>8559811.908659786</v>
      </c>
      <c r="DO109" s="15">
        <v>1102084.8520947986</v>
      </c>
      <c r="DP109" s="15">
        <v>105831.12027117252</v>
      </c>
      <c r="DQ109" s="15">
        <v>281205.82314873842</v>
      </c>
      <c r="DR109" s="15">
        <v>82290.84618519331</v>
      </c>
      <c r="DS109" s="15">
        <v>11011251.720359689</v>
      </c>
      <c r="DT109" s="18">
        <f t="shared" si="30"/>
        <v>0.19189935452195711</v>
      </c>
      <c r="DU109" s="18">
        <f t="shared" si="31"/>
        <v>0.17747255979659185</v>
      </c>
      <c r="DV109" s="18">
        <f t="shared" si="32"/>
        <v>1.2762979125679648E-2</v>
      </c>
      <c r="DW109" s="18">
        <f t="shared" si="33"/>
        <v>-5.6767863088165255E-2</v>
      </c>
      <c r="DX109" s="18">
        <f t="shared" si="34"/>
        <v>5.308049115516586E-2</v>
      </c>
      <c r="DY109" s="18">
        <f t="shared" si="35"/>
        <v>0.31703506115736335</v>
      </c>
      <c r="DZ109" s="18">
        <f t="shared" si="36"/>
        <v>-0.11985069325865862</v>
      </c>
      <c r="EA109" s="18">
        <f t="shared" si="37"/>
        <v>7.4198545760632353E-2</v>
      </c>
      <c r="EB109" s="18">
        <f t="shared" si="38"/>
        <v>0.35016956482943379</v>
      </c>
      <c r="EC109" s="18">
        <f t="shared" si="39"/>
        <v>0.65421562440189462</v>
      </c>
      <c r="ED109" s="18">
        <f t="shared" si="40"/>
        <v>5.9130601552904852E-2</v>
      </c>
      <c r="EE109" s="18">
        <f t="shared" si="41"/>
        <v>5.7598107269368204E-2</v>
      </c>
      <c r="EF109" s="18">
        <f t="shared" si="42"/>
        <v>1.8286606338804003E-2</v>
      </c>
      <c r="EG109" s="18">
        <f t="shared" si="43"/>
        <v>8.9876779935907231E-2</v>
      </c>
      <c r="EH109" s="18">
        <f t="shared" si="44"/>
        <v>2.6140287234403339E-2</v>
      </c>
      <c r="EI109" s="18">
        <f t="shared" si="45"/>
        <v>3.5852320077887335E-2</v>
      </c>
      <c r="EJ109" s="18">
        <f t="shared" si="46"/>
        <v>8.6392214989917629E-2</v>
      </c>
      <c r="EK109" s="18">
        <f t="shared" si="47"/>
        <v>-2.0005400919944773E-2</v>
      </c>
      <c r="EL109" s="18">
        <f t="shared" si="48"/>
        <v>-1.7380470368860184E-2</v>
      </c>
      <c r="EM109" s="6">
        <v>1.0239832191717249</v>
      </c>
      <c r="EN109" s="6">
        <v>1.0248312216776103</v>
      </c>
      <c r="EO109" s="6">
        <v>1.0239832191717249</v>
      </c>
      <c r="EP109" s="6">
        <v>1.0213765075293961</v>
      </c>
      <c r="EQ109" s="14">
        <v>241963.68</v>
      </c>
      <c r="ER109" s="23">
        <f t="shared" si="49"/>
        <v>47117.232851769993</v>
      </c>
      <c r="ES109" s="15">
        <v>325220</v>
      </c>
      <c r="ET109" s="15">
        <v>180198</v>
      </c>
      <c r="EU109" s="15">
        <v>7.25</v>
      </c>
      <c r="EV109" s="6">
        <v>127200</v>
      </c>
      <c r="EW109" s="6">
        <v>0.124</v>
      </c>
      <c r="EX109" s="16">
        <v>0.106</v>
      </c>
      <c r="EY109" s="16">
        <v>1.7999999999999999E-2</v>
      </c>
      <c r="EZ109" s="6">
        <v>2.9000000000000001E-2</v>
      </c>
      <c r="FA109" s="6">
        <v>6350</v>
      </c>
      <c r="FB109" s="6">
        <v>9350</v>
      </c>
      <c r="FC109" s="6">
        <v>12700</v>
      </c>
      <c r="GI109" s="21"/>
      <c r="GJ109" s="6">
        <v>0.39667156402027942</v>
      </c>
      <c r="GK109" s="21">
        <v>3597554</v>
      </c>
      <c r="GL109" s="21">
        <v>2677600</v>
      </c>
    </row>
    <row r="110" spans="1:194" x14ac:dyDescent="0.2">
      <c r="A110" s="6">
        <v>2018</v>
      </c>
      <c r="B110" s="13">
        <v>0.88589241615434888</v>
      </c>
      <c r="C110" s="15">
        <f t="shared" si="26"/>
        <v>85901455.381984055</v>
      </c>
      <c r="D110" s="15">
        <v>12245099.903526187</v>
      </c>
      <c r="E110" s="15">
        <v>2312227.3183676102</v>
      </c>
      <c r="F110" s="15">
        <v>9102749.3964738119</v>
      </c>
      <c r="G110" s="15">
        <v>2589098.2636164343</v>
      </c>
      <c r="H110" s="15">
        <v>1116035.5000000123</v>
      </c>
      <c r="I110" s="15">
        <v>6432448</v>
      </c>
      <c r="J110" s="15">
        <v>1861556.3634303904</v>
      </c>
      <c r="K110" s="15">
        <v>4570891.6365696099</v>
      </c>
      <c r="L110" s="15">
        <v>3805578</v>
      </c>
      <c r="M110" s="15">
        <v>4617833.5</v>
      </c>
      <c r="N110" s="15">
        <v>-10066577.000000002</v>
      </c>
      <c r="O110" s="15">
        <v>-2171844.5</v>
      </c>
      <c r="P110" s="15">
        <v>27673299</v>
      </c>
      <c r="Q110" s="15">
        <v>8651000</v>
      </c>
      <c r="R110" s="15">
        <v>21205616</v>
      </c>
      <c r="S110" s="15">
        <v>0.4923841417001632</v>
      </c>
      <c r="T110" s="15">
        <v>-4867270</v>
      </c>
      <c r="U110" s="15">
        <v>1084317.4999999998</v>
      </c>
      <c r="V110" s="15">
        <v>64634.251886731217</v>
      </c>
      <c r="W110" s="15">
        <v>19231.650580595768</v>
      </c>
      <c r="X110" s="15">
        <v>6022.573899223562</v>
      </c>
      <c r="Y110" s="15">
        <v>10020.809563439903</v>
      </c>
      <c r="Z110" s="15">
        <v>10020.809563439903</v>
      </c>
      <c r="AA110" s="14">
        <v>17942347.488286611</v>
      </c>
      <c r="AB110" s="15">
        <v>281537</v>
      </c>
      <c r="AC110" s="15">
        <v>599648.07669258968</v>
      </c>
      <c r="AD110" s="15">
        <v>250485.25536299293</v>
      </c>
      <c r="AE110" s="15">
        <v>-17660.50521818794</v>
      </c>
      <c r="AF110" s="15">
        <v>263167</v>
      </c>
      <c r="AG110" s="15">
        <v>291928.00000000006</v>
      </c>
      <c r="AH110" s="15">
        <v>5404629.315124006</v>
      </c>
      <c r="AI110" s="15">
        <v>1318822</v>
      </c>
      <c r="AJ110" s="15">
        <v>994911.65613765863</v>
      </c>
      <c r="AK110" s="15">
        <v>323910.34386234125</v>
      </c>
      <c r="AL110" s="15">
        <f t="shared" si="27"/>
        <v>1645366.4173667897</v>
      </c>
      <c r="AM110" s="15">
        <v>798247.53793734906</v>
      </c>
      <c r="AN110" s="15">
        <v>847118.87942944071</v>
      </c>
      <c r="AO110" s="15">
        <v>658855.77807260701</v>
      </c>
      <c r="AP110" s="15">
        <v>650148.53784011595</v>
      </c>
      <c r="AQ110" s="15">
        <v>471114.95981592557</v>
      </c>
      <c r="AR110" s="15">
        <f t="shared" si="24"/>
        <v>179033.57802419038</v>
      </c>
      <c r="AS110" s="15">
        <v>1574555.8316996885</v>
      </c>
      <c r="AT110" s="15">
        <v>958340.61583961686</v>
      </c>
      <c r="AU110" s="15">
        <f t="shared" si="28"/>
        <v>616215.21586007159</v>
      </c>
      <c r="AV110" s="15">
        <v>-354967.00000000006</v>
      </c>
      <c r="AW110" s="15">
        <v>-320977</v>
      </c>
      <c r="AX110" s="15">
        <v>12537718.173162604</v>
      </c>
      <c r="AY110" s="15">
        <v>10959523</v>
      </c>
      <c r="AZ110" s="15">
        <v>976262.92330741032</v>
      </c>
      <c r="BA110" s="15">
        <v>318589.03324441036</v>
      </c>
      <c r="BB110" s="15">
        <f t="shared" si="25"/>
        <v>657673.89006299991</v>
      </c>
      <c r="BC110" s="15">
        <v>647590.74463700689</v>
      </c>
      <c r="BD110" s="15">
        <v>-45658.494781812056</v>
      </c>
      <c r="BE110" s="15">
        <f t="shared" si="29"/>
        <v>898075.99999999977</v>
      </c>
      <c r="BF110" s="15">
        <v>8900516</v>
      </c>
      <c r="BG110" s="15">
        <v>2059006.9999999995</v>
      </c>
      <c r="BH110" s="15">
        <v>731014.10552019975</v>
      </c>
      <c r="BI110" s="15">
        <v>124133.89447980009</v>
      </c>
      <c r="BJ110" s="15">
        <v>258022</v>
      </c>
      <c r="BK110" s="15">
        <v>43090</v>
      </c>
      <c r="BL110" s="15">
        <v>42595.674850849769</v>
      </c>
      <c r="BM110" s="15">
        <v>7233.1942260793367</v>
      </c>
      <c r="BN110" s="15">
        <v>15835.130923070894</v>
      </c>
      <c r="BO110" s="15">
        <v>16930833.398495603</v>
      </c>
      <c r="BP110" s="15">
        <v>1998773.6459252695</v>
      </c>
      <c r="BQ110" s="15">
        <v>1319250.2938657359</v>
      </c>
      <c r="BR110" s="15">
        <v>2127461.85</v>
      </c>
      <c r="BS110" s="15">
        <v>179047.99999999977</v>
      </c>
      <c r="BT110" s="15">
        <v>1009619</v>
      </c>
      <c r="BU110" s="15">
        <v>27745</v>
      </c>
      <c r="BV110" s="15">
        <v>56857</v>
      </c>
      <c r="BW110" s="15">
        <v>58138</v>
      </c>
      <c r="BX110" s="15">
        <v>17887.000000000106</v>
      </c>
      <c r="BY110" s="15">
        <v>119704</v>
      </c>
      <c r="BZ110" s="15">
        <v>349056.00000000012</v>
      </c>
      <c r="CA110" s="15">
        <v>19972</v>
      </c>
      <c r="CB110" s="15">
        <v>47937.999999999993</v>
      </c>
      <c r="CC110" s="15">
        <v>734919</v>
      </c>
      <c r="CD110" s="15">
        <v>589793</v>
      </c>
      <c r="CE110" s="15">
        <v>63.5</v>
      </c>
      <c r="CF110" s="15">
        <v>118164.99999999999</v>
      </c>
      <c r="CG110" s="15">
        <v>1442877</v>
      </c>
      <c r="CH110" s="15">
        <v>2869417</v>
      </c>
      <c r="CI110" s="15">
        <v>989044</v>
      </c>
      <c r="CJ110" s="15">
        <v>80703.511713387794</v>
      </c>
      <c r="CK110" s="15">
        <v>349710.99999999988</v>
      </c>
      <c r="CL110" s="15">
        <v>5199740</v>
      </c>
      <c r="CM110" s="15">
        <v>4781054</v>
      </c>
      <c r="CN110" s="15">
        <v>-681906.00000000035</v>
      </c>
      <c r="CO110" s="15">
        <v>-89297.130923070887</v>
      </c>
      <c r="CP110" s="15">
        <v>-218439.07315165983</v>
      </c>
      <c r="CQ110" s="15">
        <v>624745</v>
      </c>
      <c r="CR110" s="15">
        <v>1050706.7768483402</v>
      </c>
      <c r="CS110" s="15">
        <v>549349</v>
      </c>
      <c r="CT110" s="15">
        <v>501357.77684834023</v>
      </c>
      <c r="CU110" s="15">
        <v>786881</v>
      </c>
      <c r="CV110" s="15">
        <v>587163.72315165913</v>
      </c>
      <c r="CW110" s="15">
        <v>1616457</v>
      </c>
      <c r="CX110" s="15">
        <v>459819</v>
      </c>
      <c r="CY110" s="15">
        <v>148264</v>
      </c>
      <c r="CZ110" s="15">
        <v>28289</v>
      </c>
      <c r="DA110" s="19">
        <v>0</v>
      </c>
      <c r="DB110" s="19">
        <v>0</v>
      </c>
      <c r="DC110" s="19">
        <v>0</v>
      </c>
      <c r="DD110" s="22">
        <v>0</v>
      </c>
      <c r="DE110" s="22">
        <v>0</v>
      </c>
      <c r="DF110" s="22">
        <f>DF109/(DF109+DG109)</f>
        <v>0.55001010396536387</v>
      </c>
      <c r="DG110" s="22">
        <f>DG109/(DG109+DF109)</f>
        <v>0.44998989603463618</v>
      </c>
      <c r="DH110" s="15">
        <v>412400.13092307071</v>
      </c>
      <c r="DI110" s="15">
        <v>17523533.267572533</v>
      </c>
      <c r="DJ110" s="15">
        <v>14654116.267572533</v>
      </c>
      <c r="DK110" s="15">
        <v>17673340</v>
      </c>
      <c r="DL110" s="18">
        <v>9.29649792246377E-2</v>
      </c>
      <c r="DM110" s="15">
        <v>10665000</v>
      </c>
      <c r="DN110" s="15">
        <v>8949604.4931950457</v>
      </c>
      <c r="DO110" s="15">
        <v>1176831.3107524128</v>
      </c>
      <c r="DP110" s="15">
        <v>128090.4369624815</v>
      </c>
      <c r="DQ110" s="15">
        <v>318963.07973244594</v>
      </c>
      <c r="DR110" s="15">
        <v>91510.67935761332</v>
      </c>
      <c r="DS110" s="15">
        <v>11631568.48</v>
      </c>
      <c r="DT110" s="18">
        <f t="shared" si="30"/>
        <v>0.18684989482602485</v>
      </c>
      <c r="DU110" s="18">
        <f t="shared" si="31"/>
        <v>0.17601693022804107</v>
      </c>
      <c r="DV110" s="18">
        <f t="shared" si="32"/>
        <v>1.2622807089568956E-2</v>
      </c>
      <c r="DW110" s="18">
        <f t="shared" si="33"/>
        <v>-5.6661088899557843E-2</v>
      </c>
      <c r="DX110" s="18">
        <f t="shared" si="34"/>
        <v>5.3757337165773904E-2</v>
      </c>
      <c r="DY110" s="18">
        <f t="shared" si="35"/>
        <v>0.32215168971169572</v>
      </c>
      <c r="DZ110" s="18">
        <f t="shared" si="36"/>
        <v>-0.11718750229825844</v>
      </c>
      <c r="EA110" s="18">
        <f t="shared" si="37"/>
        <v>7.4881711507638379E-2</v>
      </c>
      <c r="EB110" s="18">
        <f t="shared" si="38"/>
        <v>0.34756822066907345</v>
      </c>
      <c r="EC110" s="18">
        <f t="shared" si="39"/>
        <v>0.65376128106313924</v>
      </c>
      <c r="ED110" s="18">
        <f t="shared" si="40"/>
        <v>5.823637574335104E-2</v>
      </c>
      <c r="EE110" s="18">
        <f t="shared" si="41"/>
        <v>5.629448967414527E-2</v>
      </c>
      <c r="EF110" s="18">
        <f t="shared" si="42"/>
        <v>1.8327624764891144E-2</v>
      </c>
      <c r="EG110" s="18">
        <f t="shared" si="43"/>
        <v>9.309878140559677E-2</v>
      </c>
      <c r="EH110" s="18">
        <f t="shared" si="44"/>
        <v>2.2058552021632295E-2</v>
      </c>
      <c r="EI110" s="18">
        <f t="shared" si="45"/>
        <v>3.678696487704735E-2</v>
      </c>
      <c r="EJ110" s="18">
        <f t="shared" si="46"/>
        <v>8.9092148495965584E-2</v>
      </c>
      <c r="EK110" s="18">
        <f t="shared" si="47"/>
        <v>-2.0084884917055863E-2</v>
      </c>
      <c r="EL110" s="18">
        <f t="shared" si="48"/>
        <v>-1.8161649128008626E-2</v>
      </c>
      <c r="EM110" s="6">
        <v>1</v>
      </c>
      <c r="EN110" s="6">
        <v>1</v>
      </c>
      <c r="EO110" s="6">
        <v>1</v>
      </c>
      <c r="EP110" s="6">
        <v>1</v>
      </c>
      <c r="EQ110" s="14">
        <v>244230.90299999999</v>
      </c>
      <c r="ER110" s="23">
        <f t="shared" si="49"/>
        <v>47558.72586434894</v>
      </c>
      <c r="ES110" s="15">
        <v>326949</v>
      </c>
      <c r="ET110" s="15">
        <v>181819</v>
      </c>
      <c r="EU110" s="15">
        <v>7.25</v>
      </c>
      <c r="EV110" s="6">
        <v>128400</v>
      </c>
      <c r="EW110" s="6">
        <v>0.124</v>
      </c>
      <c r="EX110" s="16">
        <v>0.106</v>
      </c>
      <c r="EY110" s="16">
        <v>1.7999999999999999E-2</v>
      </c>
      <c r="EZ110" s="6">
        <v>2.9000000000000001E-2</v>
      </c>
      <c r="FA110" s="23">
        <f t="shared" ref="FA110:FC113" si="50">FA109*FA109/FA108</f>
        <v>6400.3968253968251</v>
      </c>
      <c r="FB110" s="23">
        <f t="shared" si="50"/>
        <v>9400.2688172043017</v>
      </c>
      <c r="FC110" s="23">
        <f t="shared" si="50"/>
        <v>12800.79365079365</v>
      </c>
      <c r="GI110" s="21"/>
      <c r="GJ110" s="6">
        <v>0.38729799117316577</v>
      </c>
      <c r="GK110" s="21">
        <v>3918097</v>
      </c>
      <c r="GL110" s="21">
        <v>2891700</v>
      </c>
    </row>
    <row r="111" spans="1:194" x14ac:dyDescent="0.2">
      <c r="A111" s="12">
        <v>2019</v>
      </c>
      <c r="B111" s="13">
        <v>0.88326884532664607</v>
      </c>
      <c r="C111" s="15">
        <f t="shared" si="26"/>
        <v>91962298.58726722</v>
      </c>
      <c r="D111" s="15">
        <v>13314477.452562761</v>
      </c>
      <c r="E111" s="15">
        <v>2363898.0468011368</v>
      </c>
      <c r="F111" s="15">
        <v>9900442.5474372376</v>
      </c>
      <c r="G111" s="15">
        <v>2942786.0404660725</v>
      </c>
      <c r="H111" s="15">
        <v>1134043.000000004</v>
      </c>
      <c r="I111" s="15">
        <v>6748423.0000000009</v>
      </c>
      <c r="J111" s="15">
        <v>1924138.6446850447</v>
      </c>
      <c r="K111" s="15">
        <v>4824284.3553149523</v>
      </c>
      <c r="L111" s="15">
        <v>4239106.5</v>
      </c>
      <c r="M111" s="15">
        <v>4897584.9999999991</v>
      </c>
      <c r="N111" s="15">
        <v>-10343557</v>
      </c>
      <c r="O111" s="15">
        <v>-2327614</v>
      </c>
      <c r="P111" s="15">
        <v>29250290.5</v>
      </c>
      <c r="Q111" s="15">
        <v>9337500</v>
      </c>
      <c r="R111" s="15">
        <v>22226676.5</v>
      </c>
      <c r="S111" s="15">
        <v>0.48344691524016287</v>
      </c>
      <c r="T111" s="15">
        <v>-5071886</v>
      </c>
      <c r="U111" s="15">
        <v>1022512.9999999999</v>
      </c>
      <c r="V111" s="15">
        <v>67542.794556164721</v>
      </c>
      <c r="W111" s="15">
        <v>20097.07525380655</v>
      </c>
      <c r="X111" s="15">
        <v>6293.5898490392383</v>
      </c>
      <c r="Y111" s="15">
        <v>10471.746200698561</v>
      </c>
      <c r="Z111" s="15">
        <v>10471.746200698561</v>
      </c>
      <c r="AA111" s="15">
        <v>18583465.825662438</v>
      </c>
      <c r="AB111" s="15">
        <v>302175</v>
      </c>
      <c r="AC111" s="15">
        <v>617436.16335756145</v>
      </c>
      <c r="AD111" s="15">
        <v>253365.67726180435</v>
      </c>
      <c r="AE111" s="15">
        <v>-20102.661557422642</v>
      </c>
      <c r="AF111" s="15">
        <v>283971</v>
      </c>
      <c r="AG111" s="15">
        <v>315615</v>
      </c>
      <c r="AH111" s="15">
        <v>5555226.0047243787</v>
      </c>
      <c r="AI111" s="15">
        <v>1382663.9999999998</v>
      </c>
      <c r="AJ111" s="15">
        <v>1038853.2884217881</v>
      </c>
      <c r="AK111" s="15">
        <v>343810.71157821169</v>
      </c>
      <c r="AL111" s="15">
        <f t="shared" si="27"/>
        <v>1727889.4696660517</v>
      </c>
      <c r="AM111" s="15">
        <v>844231.9707512093</v>
      </c>
      <c r="AN111" s="15">
        <v>883657.49891484249</v>
      </c>
      <c r="AO111" s="15">
        <v>667149.62560088304</v>
      </c>
      <c r="AP111" s="15">
        <v>671273.79753694229</v>
      </c>
      <c r="AQ111" s="15">
        <v>499477.15724992467</v>
      </c>
      <c r="AR111" s="15">
        <f t="shared" si="24"/>
        <v>171796.64028701762</v>
      </c>
      <c r="AS111" s="15">
        <v>1594023.0962161203</v>
      </c>
      <c r="AT111" s="15">
        <v>967566.72591530927</v>
      </c>
      <c r="AU111" s="15">
        <f t="shared" si="28"/>
        <v>626456.37030081102</v>
      </c>
      <c r="AV111" s="15">
        <v>-380675</v>
      </c>
      <c r="AW111" s="15">
        <v>-340362</v>
      </c>
      <c r="AX111" s="15">
        <v>13028239.820938056</v>
      </c>
      <c r="AY111" s="15">
        <v>11447707</v>
      </c>
      <c r="AZ111" s="15">
        <v>967290.83664243843</v>
      </c>
      <c r="BA111" s="15">
        <v>341504.97485510661</v>
      </c>
      <c r="BB111" s="15">
        <f t="shared" si="25"/>
        <v>625785.86178733176</v>
      </c>
      <c r="BC111" s="15">
        <v>666091.32273819565</v>
      </c>
      <c r="BD111" s="15">
        <v>-52849.338442577347</v>
      </c>
      <c r="BE111" s="15">
        <f t="shared" si="29"/>
        <v>919457</v>
      </c>
      <c r="BF111" s="15">
        <v>9323542</v>
      </c>
      <c r="BG111" s="15">
        <v>2124165.0000000009</v>
      </c>
      <c r="BH111" s="15">
        <v>766864.35548547632</v>
      </c>
      <c r="BI111" s="15">
        <v>130221.64451452375</v>
      </c>
      <c r="BJ111" s="15">
        <v>269681.00000000006</v>
      </c>
      <c r="BK111" s="15">
        <v>40720</v>
      </c>
      <c r="BL111" s="15">
        <v>44018.347927264571</v>
      </c>
      <c r="BM111" s="15">
        <v>7474.779098673901</v>
      </c>
      <c r="BN111" s="15">
        <v>16333.872974061527</v>
      </c>
      <c r="BO111" s="15">
        <v>17578265.643232845</v>
      </c>
      <c r="BP111" s="15">
        <v>2088806.9396748852</v>
      </c>
      <c r="BQ111" s="15">
        <v>1340282.6927547108</v>
      </c>
      <c r="BR111" s="15">
        <v>2242785.4499999997</v>
      </c>
      <c r="BS111" s="15">
        <v>181104.00000000026</v>
      </c>
      <c r="BT111" s="15">
        <v>1070042</v>
      </c>
      <c r="BU111" s="15">
        <v>27590</v>
      </c>
      <c r="BV111" s="15">
        <v>57716</v>
      </c>
      <c r="BW111" s="15">
        <v>54686</v>
      </c>
      <c r="BX111" s="15">
        <v>17714.999999999876</v>
      </c>
      <c r="BY111" s="15">
        <v>130899</v>
      </c>
      <c r="BZ111" s="15">
        <v>357484.99999999983</v>
      </c>
      <c r="CA111" s="15">
        <v>20166</v>
      </c>
      <c r="CB111" s="15">
        <v>49531</v>
      </c>
      <c r="CC111" s="15">
        <v>785703</v>
      </c>
      <c r="CD111" s="15">
        <v>614030</v>
      </c>
      <c r="CE111" s="15">
        <v>64.5</v>
      </c>
      <c r="CF111" s="15">
        <v>121470</v>
      </c>
      <c r="CG111" s="15">
        <v>1521203</v>
      </c>
      <c r="CH111" s="15">
        <v>2973918</v>
      </c>
      <c r="CI111" s="15">
        <v>1025063.8908154513</v>
      </c>
      <c r="CJ111" s="15">
        <v>85232.174337564866</v>
      </c>
      <c r="CK111" s="15">
        <v>395634.99999999994</v>
      </c>
      <c r="CL111" s="15">
        <v>5469508.0000000009</v>
      </c>
      <c r="CM111" s="15">
        <v>4983505</v>
      </c>
      <c r="CN111" s="15">
        <v>-684487.00000000093</v>
      </c>
      <c r="CO111" s="15">
        <v>-108332.87297406148</v>
      </c>
      <c r="CP111" s="15">
        <v>-226749.63735105348</v>
      </c>
      <c r="CQ111" s="15">
        <v>649603</v>
      </c>
      <c r="CR111" s="15">
        <v>1099507.8126489464</v>
      </c>
      <c r="CS111" s="15">
        <v>576360</v>
      </c>
      <c r="CT111" s="15">
        <v>523147.81264894648</v>
      </c>
      <c r="CU111" s="15">
        <v>801727</v>
      </c>
      <c r="CV111" s="15">
        <v>630891.58735105395</v>
      </c>
      <c r="CW111" s="15">
        <v>1708647</v>
      </c>
      <c r="CX111" s="15">
        <v>496478</v>
      </c>
      <c r="CY111" s="15">
        <v>157671</v>
      </c>
      <c r="CZ111" s="15">
        <v>21744</v>
      </c>
      <c r="DA111" s="19">
        <v>0</v>
      </c>
      <c r="DB111" s="19">
        <v>0</v>
      </c>
      <c r="DC111" s="19">
        <v>0</v>
      </c>
      <c r="DD111" s="22">
        <v>0</v>
      </c>
      <c r="DE111" s="22">
        <v>0</v>
      </c>
      <c r="DF111" s="22">
        <f>DF110/(DF110+DG110)</f>
        <v>0.55001010396536387</v>
      </c>
      <c r="DG111" s="22">
        <f>DG110/(DG110+DF110)</f>
        <v>0.44998989603463618</v>
      </c>
      <c r="DH111" s="15">
        <v>432121.87297406147</v>
      </c>
      <c r="DI111" s="15">
        <v>18154513.770258781</v>
      </c>
      <c r="DJ111" s="15">
        <v>15180595.770258782</v>
      </c>
      <c r="DK111" s="15">
        <v>18273063.000000004</v>
      </c>
      <c r="DL111" s="18">
        <v>0.13107976138649979</v>
      </c>
      <c r="DM111" s="15">
        <v>11242781.788389474</v>
      </c>
      <c r="DN111" s="15">
        <v>9445978.2762168422</v>
      </c>
      <c r="DO111" s="15">
        <v>1244917.9911726327</v>
      </c>
      <c r="DP111" s="15">
        <v>134941.57999999999</v>
      </c>
      <c r="DQ111" s="15">
        <v>336023.36000000004</v>
      </c>
      <c r="DR111" s="15">
        <v>80920.581000000006</v>
      </c>
      <c r="DS111" s="15">
        <v>12252845.788389476</v>
      </c>
      <c r="DT111" s="18">
        <f t="shared" si="30"/>
        <v>0.1908780470064628</v>
      </c>
      <c r="DU111" s="18">
        <f t="shared" si="31"/>
        <v>0.1776942278057303</v>
      </c>
      <c r="DV111" s="18">
        <f t="shared" si="32"/>
        <v>1.1118828212299311E-2</v>
      </c>
      <c r="DW111" s="18">
        <f t="shared" si="33"/>
        <v>-5.5151796746218298E-2</v>
      </c>
      <c r="DX111" s="18">
        <f t="shared" si="34"/>
        <v>5.3256443947542885E-2</v>
      </c>
      <c r="DY111" s="18">
        <f t="shared" si="35"/>
        <v>0.31806828395272291</v>
      </c>
      <c r="DZ111" s="18">
        <f t="shared" si="36"/>
        <v>-0.11247605985168506</v>
      </c>
      <c r="EA111" s="18">
        <f t="shared" si="37"/>
        <v>7.3382495910496573E-2</v>
      </c>
      <c r="EB111" s="18">
        <f t="shared" si="38"/>
        <v>0.34322952976264848</v>
      </c>
      <c r="EC111" s="18">
        <f t="shared" si="39"/>
        <v>0.660091911790885</v>
      </c>
      <c r="ED111" s="18">
        <f t="shared" si="40"/>
        <v>5.5775436741795699E-2</v>
      </c>
      <c r="EE111" s="18">
        <f t="shared" si="41"/>
        <v>5.6851622983064627E-2</v>
      </c>
      <c r="EF111" s="18">
        <f t="shared" si="42"/>
        <v>1.8815165885336882E-2</v>
      </c>
      <c r="EG111" s="18">
        <f t="shared" si="43"/>
        <v>9.4559377903203817E-2</v>
      </c>
      <c r="EH111" s="18">
        <f t="shared" si="44"/>
        <v>1.9523098012547094E-2</v>
      </c>
      <c r="EI111" s="18">
        <f t="shared" si="45"/>
        <v>3.6735702029645614E-2</v>
      </c>
      <c r="EJ111" s="18">
        <f t="shared" si="46"/>
        <v>8.7233492065129967E-2</v>
      </c>
      <c r="EK111" s="18">
        <f t="shared" si="47"/>
        <v>-2.0832577439261275E-2</v>
      </c>
      <c r="EL111" s="18">
        <f t="shared" si="48"/>
        <v>-1.8626433893431001E-2</v>
      </c>
      <c r="EM111" s="6">
        <v>0.98260583011961278</v>
      </c>
      <c r="EN111" s="6">
        <v>0.98253313827193334</v>
      </c>
      <c r="EO111" s="6">
        <v>0.98260583011961278</v>
      </c>
      <c r="EP111" s="6">
        <v>0.98540783464638559</v>
      </c>
      <c r="EQ111" s="14">
        <v>246395.25</v>
      </c>
      <c r="ER111" s="23">
        <f t="shared" si="49"/>
        <v>47980.185984194322</v>
      </c>
      <c r="ES111" s="15">
        <v>328527</v>
      </c>
      <c r="ET111" s="15">
        <v>183456</v>
      </c>
      <c r="EU111" s="15">
        <v>7.25</v>
      </c>
      <c r="EV111" s="6">
        <v>132900</v>
      </c>
      <c r="EW111" s="6">
        <v>0.124</v>
      </c>
      <c r="EX111" s="16">
        <v>0.106</v>
      </c>
      <c r="EY111" s="16">
        <v>1.7999999999999999E-2</v>
      </c>
      <c r="EZ111" s="6">
        <v>2.9000000000000001E-2</v>
      </c>
      <c r="FA111" s="23">
        <f t="shared" si="50"/>
        <v>6451.1936255983865</v>
      </c>
      <c r="FB111" s="23">
        <f t="shared" si="50"/>
        <v>9450.8078968666923</v>
      </c>
      <c r="FC111" s="23">
        <f t="shared" si="50"/>
        <v>12902.387251196773</v>
      </c>
      <c r="GI111" s="21"/>
      <c r="GJ111" s="6">
        <v>0.398192398963854</v>
      </c>
      <c r="GK111" s="21">
        <v>3967866</v>
      </c>
      <c r="GL111" s="21">
        <v>2955300</v>
      </c>
    </row>
    <row r="112" spans="1:194" x14ac:dyDescent="0.2">
      <c r="A112" s="6">
        <v>2020</v>
      </c>
      <c r="B112" s="13">
        <v>0.88065304420524437</v>
      </c>
      <c r="C112" s="15">
        <f t="shared" si="26"/>
        <v>104731181.92694239</v>
      </c>
      <c r="D112" s="15">
        <v>17029623.673978705</v>
      </c>
      <c r="E112" s="15">
        <v>2437138.8445408158</v>
      </c>
      <c r="F112" s="15">
        <v>10068616.521180706</v>
      </c>
      <c r="G112" s="15">
        <v>3404675.2824015804</v>
      </c>
      <c r="H112" s="15">
        <v>1170989.9999999972</v>
      </c>
      <c r="I112" s="15">
        <v>7175958.0000000009</v>
      </c>
      <c r="J112" s="15">
        <v>2025655.6491462812</v>
      </c>
      <c r="K112" s="15">
        <v>5150302.3508537151</v>
      </c>
      <c r="L112" s="15">
        <v>5299664.6048405888</v>
      </c>
      <c r="M112" s="15">
        <v>5276334.4999999991</v>
      </c>
      <c r="N112" s="15">
        <v>-10704246.500000002</v>
      </c>
      <c r="O112" s="15">
        <v>-2486212.5</v>
      </c>
      <c r="P112" s="15">
        <v>31415409</v>
      </c>
      <c r="Q112" s="15">
        <v>10813500</v>
      </c>
      <c r="R112" s="15">
        <v>24759981</v>
      </c>
      <c r="S112" s="15">
        <v>0.49139895861990723</v>
      </c>
      <c r="T112" s="15">
        <v>-5273635</v>
      </c>
      <c r="U112" s="15">
        <v>1857171.9999999998</v>
      </c>
      <c r="V112" s="15">
        <v>65464.196750887597</v>
      </c>
      <c r="W112" s="15">
        <v>19478.597194236263</v>
      </c>
      <c r="X112" s="15">
        <v>6099.9075749567037</v>
      </c>
      <c r="Y112" s="15">
        <v>10149.483125662613</v>
      </c>
      <c r="Z112" s="15">
        <v>10149.483125662613</v>
      </c>
      <c r="AA112" s="15">
        <v>17948761.48996941</v>
      </c>
      <c r="AB112" s="15">
        <v>275629</v>
      </c>
      <c r="AC112" s="15">
        <v>622360.43220344302</v>
      </c>
      <c r="AD112" s="15">
        <v>242466.67525844352</v>
      </c>
      <c r="AE112" s="15">
        <v>-204701.74526008705</v>
      </c>
      <c r="AF112" s="15">
        <v>291522</v>
      </c>
      <c r="AG112" s="15">
        <v>323807</v>
      </c>
      <c r="AH112" s="15">
        <v>5275468.852171205</v>
      </c>
      <c r="AI112" s="15">
        <v>1426808</v>
      </c>
      <c r="AJ112" s="15">
        <v>1064227.3981146603</v>
      </c>
      <c r="AK112" s="15">
        <v>362580.60188533959</v>
      </c>
      <c r="AL112" s="15">
        <f t="shared" si="27"/>
        <v>1695234.7860472659</v>
      </c>
      <c r="AM112" s="15">
        <v>838818.4841961147</v>
      </c>
      <c r="AN112" s="15">
        <v>856416.30185115116</v>
      </c>
      <c r="AO112" s="15">
        <v>640691.45643487002</v>
      </c>
      <c r="AP112" s="15">
        <v>671813.98330368078</v>
      </c>
      <c r="AQ112" s="15">
        <v>495911.31237461255</v>
      </c>
      <c r="AR112" s="15">
        <f t="shared" si="24"/>
        <v>175902.67092906823</v>
      </c>
      <c r="AS112" s="15">
        <v>1473115.6963870323</v>
      </c>
      <c r="AT112" s="15">
        <v>861040.41685996531</v>
      </c>
      <c r="AU112" s="15">
        <f t="shared" si="28"/>
        <v>612075.27952706697</v>
      </c>
      <c r="AV112" s="15">
        <v>-384535.99999999994</v>
      </c>
      <c r="AW112" s="15">
        <v>-285424</v>
      </c>
      <c r="AX112" s="15">
        <v>12673292.637798199</v>
      </c>
      <c r="AY112" s="15">
        <v>11572153.999999998</v>
      </c>
      <c r="AZ112" s="15">
        <v>998436.56779655744</v>
      </c>
      <c r="BA112" s="15">
        <v>350663.76077877759</v>
      </c>
      <c r="BB112" s="15">
        <f t="shared" si="25"/>
        <v>647772.80701777991</v>
      </c>
      <c r="BC112" s="15">
        <v>659390.32474155654</v>
      </c>
      <c r="BD112" s="15">
        <v>-556688.25473991293</v>
      </c>
      <c r="BE112" s="15">
        <f t="shared" si="29"/>
        <v>901857</v>
      </c>
      <c r="BF112" s="15">
        <v>9444106</v>
      </c>
      <c r="BG112" s="15">
        <v>2128048.0000000005</v>
      </c>
      <c r="BH112" s="15">
        <v>771830.97173561354</v>
      </c>
      <c r="BI112" s="15">
        <v>131065.02826438651</v>
      </c>
      <c r="BJ112" s="15">
        <v>283318.99999999994</v>
      </c>
      <c r="BK112" s="15">
        <v>45061</v>
      </c>
      <c r="BL112" s="15">
        <v>44724.557174865775</v>
      </c>
      <c r="BM112" s="15">
        <v>7594.7008670233681</v>
      </c>
      <c r="BN112" s="15">
        <v>17339.741958110866</v>
      </c>
      <c r="BO112" s="15">
        <v>17485270.21230327</v>
      </c>
      <c r="BP112" s="15">
        <v>2111252.9427906135</v>
      </c>
      <c r="BQ112" s="15">
        <v>1247812.8342517393</v>
      </c>
      <c r="BR112" s="15">
        <v>2203182.4993762132</v>
      </c>
      <c r="BS112" s="15">
        <v>692391.99999999977</v>
      </c>
      <c r="BT112" s="15">
        <v>1073488</v>
      </c>
      <c r="BU112" s="15">
        <v>536644</v>
      </c>
      <c r="BV112" s="15">
        <v>57931.999999999993</v>
      </c>
      <c r="BW112" s="15">
        <v>83766</v>
      </c>
      <c r="BX112" s="15">
        <v>71667.000000000044</v>
      </c>
      <c r="BY112" s="15">
        <v>145543</v>
      </c>
      <c r="BZ112" s="15">
        <v>716329.00000000023</v>
      </c>
      <c r="CA112" s="15">
        <v>20926</v>
      </c>
      <c r="CB112" s="15">
        <v>51459</v>
      </c>
      <c r="CC112" s="15">
        <v>819202</v>
      </c>
      <c r="CD112" s="15">
        <v>657258</v>
      </c>
      <c r="CE112" s="15">
        <v>65.5</v>
      </c>
      <c r="CF112" s="15">
        <v>266018</v>
      </c>
      <c r="CG112" s="15">
        <v>1742478</v>
      </c>
      <c r="CH112" s="15">
        <v>3077990</v>
      </c>
      <c r="CI112" s="15">
        <v>1060935.9119152077</v>
      </c>
      <c r="CJ112" s="15">
        <v>83344.510030592835</v>
      </c>
      <c r="CK112" s="15">
        <v>321385.00000000006</v>
      </c>
      <c r="CL112" s="15">
        <v>5472666.9999999991</v>
      </c>
      <c r="CM112" s="15">
        <v>5682340</v>
      </c>
      <c r="CN112" s="15">
        <v>-2581102.9999999991</v>
      </c>
      <c r="CO112" s="15">
        <v>-609855.74195811094</v>
      </c>
      <c r="CP112" s="15">
        <v>-174465.81462748896</v>
      </c>
      <c r="CQ112" s="15">
        <v>663688</v>
      </c>
      <c r="CR112" s="15">
        <v>1110976.6847487241</v>
      </c>
      <c r="CS112" s="15">
        <v>582960</v>
      </c>
      <c r="CT112" s="15">
        <v>528016.68474872422</v>
      </c>
      <c r="CU112" s="15">
        <v>784907</v>
      </c>
      <c r="CV112" s="15">
        <v>1000986.2967468802</v>
      </c>
      <c r="CW112" s="15">
        <v>1679614</v>
      </c>
      <c r="CX112" s="15">
        <v>515942</v>
      </c>
      <c r="CY112" s="15">
        <v>430579</v>
      </c>
      <c r="CZ112" s="15">
        <v>24840</v>
      </c>
      <c r="DA112" s="19">
        <v>0</v>
      </c>
      <c r="DB112" s="19">
        <v>0</v>
      </c>
      <c r="DC112" s="19">
        <v>0</v>
      </c>
      <c r="DD112" s="22">
        <v>0</v>
      </c>
      <c r="DE112" s="22">
        <v>0</v>
      </c>
      <c r="DF112" s="22">
        <f>DF111/(DF111+DG111)</f>
        <v>0.55001010396536387</v>
      </c>
      <c r="DG112" s="22">
        <f>DG111/(DG111+DF111)</f>
        <v>0.44998989603463618</v>
      </c>
      <c r="DH112" s="15">
        <v>459179.74195811094</v>
      </c>
      <c r="DI112" s="15">
        <v>19456609.470345154</v>
      </c>
      <c r="DJ112" s="15">
        <v>16378619.470345154</v>
      </c>
      <c r="DK112" s="15">
        <v>17710721.000000004</v>
      </c>
      <c r="DL112" s="18">
        <v>0.18423399844342864</v>
      </c>
      <c r="DM112" s="15">
        <v>10903930.575451896</v>
      </c>
      <c r="DN112" s="15">
        <v>9157424.7638146952</v>
      </c>
      <c r="DO112" s="15">
        <v>1211604.3085513664</v>
      </c>
      <c r="DP112" s="15">
        <v>130788.81620229558</v>
      </c>
      <c r="DQ112" s="15">
        <v>325682.39878855582</v>
      </c>
      <c r="DR112" s="15">
        <v>78430.288094981355</v>
      </c>
      <c r="DS112" s="15">
        <v>11882910.32986529</v>
      </c>
      <c r="DT112" s="18">
        <f t="shared" si="30"/>
        <v>0.21320573174086391</v>
      </c>
      <c r="DU112" s="18">
        <f t="shared" si="31"/>
        <v>0.16309775497462287</v>
      </c>
      <c r="DV112" s="18">
        <f t="shared" si="32"/>
        <v>1.7732751276458545E-2</v>
      </c>
      <c r="DW112" s="18">
        <f t="shared" si="33"/>
        <v>-5.0354010171285407E-2</v>
      </c>
      <c r="DX112" s="18">
        <f t="shared" si="34"/>
        <v>5.0379785684846232E-2</v>
      </c>
      <c r="DY112" s="18">
        <f t="shared" si="35"/>
        <v>0.29996232661553013</v>
      </c>
      <c r="DZ112" s="18">
        <f t="shared" si="36"/>
        <v>-0.10220687194637974</v>
      </c>
      <c r="EA112" s="18">
        <f t="shared" si="37"/>
        <v>6.8517874695673275E-2</v>
      </c>
      <c r="EB112" s="18">
        <f t="shared" si="38"/>
        <v>0.3396646571296702</v>
      </c>
      <c r="EC112" s="18">
        <f t="shared" si="39"/>
        <v>0.6876722486258553</v>
      </c>
      <c r="ED112" s="18">
        <f t="shared" si="40"/>
        <v>5.933183395994731E-2</v>
      </c>
      <c r="EE112" s="18">
        <f t="shared" si="41"/>
        <v>6.0089445151028015E-2</v>
      </c>
      <c r="EF112" s="18">
        <f t="shared" si="42"/>
        <v>2.0472379520028547E-2</v>
      </c>
      <c r="EG112" s="18">
        <f t="shared" si="43"/>
        <v>9.5717999625609007E-2</v>
      </c>
      <c r="EH112" s="18">
        <f t="shared" si="44"/>
        <v>2.2734871520220027E-2</v>
      </c>
      <c r="EI112" s="18">
        <f t="shared" si="45"/>
        <v>3.7932616255638638E-2</v>
      </c>
      <c r="EJ112" s="18">
        <f t="shared" si="46"/>
        <v>8.3176494982165436E-2</v>
      </c>
      <c r="EK112" s="18">
        <f t="shared" si="47"/>
        <v>-2.1712046618542511E-2</v>
      </c>
      <c r="EL112" s="18">
        <f t="shared" si="48"/>
        <v>-1.6115888223861691E-2</v>
      </c>
      <c r="EM112" s="6">
        <v>0.96998417443291718</v>
      </c>
      <c r="EN112" s="6">
        <v>0.96990039736026745</v>
      </c>
      <c r="EO112" s="6">
        <v>0.96998417443291718</v>
      </c>
      <c r="EP112" s="6">
        <v>0.97386378961564402</v>
      </c>
      <c r="EQ112" s="14">
        <v>248397.74577381375</v>
      </c>
      <c r="ER112" s="23">
        <f t="shared" si="49"/>
        <v>48370.129051928576</v>
      </c>
      <c r="ES112" s="15">
        <v>330152</v>
      </c>
      <c r="ET112" s="15">
        <v>185840.92799999999</v>
      </c>
      <c r="EU112" s="15">
        <v>7.25</v>
      </c>
      <c r="EV112" s="6">
        <v>137700</v>
      </c>
      <c r="EW112" s="6">
        <v>0.124</v>
      </c>
      <c r="EX112" s="16">
        <v>0.106</v>
      </c>
      <c r="EY112" s="16">
        <v>1.7999999999999999E-2</v>
      </c>
      <c r="EZ112" s="6">
        <v>2.9000000000000001E-2</v>
      </c>
      <c r="FA112" s="23">
        <f t="shared" si="50"/>
        <v>6502.3935750078972</v>
      </c>
      <c r="FB112" s="23">
        <f t="shared" si="50"/>
        <v>9501.6186920111395</v>
      </c>
      <c r="FC112" s="23">
        <f t="shared" si="50"/>
        <v>13004.787150015794</v>
      </c>
      <c r="GI112" s="21"/>
      <c r="GJ112" s="6">
        <v>0.42696759070829626</v>
      </c>
      <c r="GK112" s="21">
        <v>4167141</v>
      </c>
      <c r="GL112" s="21">
        <v>3200000</v>
      </c>
    </row>
    <row r="113" spans="1:194" x14ac:dyDescent="0.2">
      <c r="A113" s="12">
        <v>2021</v>
      </c>
      <c r="B113" s="13">
        <v>0.87804498978015477</v>
      </c>
      <c r="C113" s="15">
        <f t="shared" si="26"/>
        <v>119737291.49264412</v>
      </c>
      <c r="D113" s="15">
        <v>20266198.846215963</v>
      </c>
      <c r="E113" s="15">
        <v>2640042.1790576526</v>
      </c>
      <c r="F113" s="15">
        <v>10774262.098376775</v>
      </c>
      <c r="G113" s="15">
        <v>3845890.0935864584</v>
      </c>
      <c r="H113" s="15">
        <v>1279033.9250000082</v>
      </c>
      <c r="I113" s="15">
        <v>7922708.0749999983</v>
      </c>
      <c r="J113" s="15">
        <v>2220686.3330945033</v>
      </c>
      <c r="K113" s="15">
        <v>5702021.7419055002</v>
      </c>
      <c r="L113" s="15">
        <v>6210434.3254072666</v>
      </c>
      <c r="M113" s="15">
        <v>5935192.174999998</v>
      </c>
      <c r="N113" s="15">
        <v>-11745170.5</v>
      </c>
      <c r="O113" s="15">
        <v>-2759179.9249999998</v>
      </c>
      <c r="P113" s="15">
        <v>35300564.049999997</v>
      </c>
      <c r="Q113" s="15">
        <v>12321650</v>
      </c>
      <c r="R113" s="15">
        <v>27838389.200000003</v>
      </c>
      <c r="S113" s="15">
        <v>0.49403408208305549</v>
      </c>
      <c r="T113" s="15">
        <v>-5766932.0999999996</v>
      </c>
      <c r="U113" s="15">
        <v>2915029.1249999995</v>
      </c>
      <c r="V113" s="15">
        <v>71826.269247925855</v>
      </c>
      <c r="W113" s="15">
        <v>21371.605183960914</v>
      </c>
      <c r="X113" s="15">
        <v>6692.7209927212953</v>
      </c>
      <c r="Y113" s="15">
        <v>11135.850493747002</v>
      </c>
      <c r="Z113" s="15">
        <v>11135.850493747002</v>
      </c>
      <c r="AA113" s="15">
        <v>19693093.926610589</v>
      </c>
      <c r="AB113" s="15">
        <v>302415.72873600002</v>
      </c>
      <c r="AC113" s="15">
        <v>683459.04919060844</v>
      </c>
      <c r="AD113" s="15">
        <v>266062.8238343111</v>
      </c>
      <c r="AE113" s="15">
        <v>-224622.72116223082</v>
      </c>
      <c r="AF113" s="15">
        <v>319853.27404799993</v>
      </c>
      <c r="AG113" s="15">
        <v>355275.85948799993</v>
      </c>
      <c r="AH113" s="15">
        <v>5788780.1835612822</v>
      </c>
      <c r="AI113" s="15">
        <v>1565470.9086719998</v>
      </c>
      <c r="AJ113" s="15">
        <v>1167653.2735730351</v>
      </c>
      <c r="AK113" s="15">
        <v>397817.63509896438</v>
      </c>
      <c r="AL113" s="15">
        <f t="shared" si="27"/>
        <v>1883570.1291381759</v>
      </c>
      <c r="AM113" s="15">
        <v>943317.31415374868</v>
      </c>
      <c r="AN113" s="15">
        <v>940252.81498442718</v>
      </c>
      <c r="AO113" s="15">
        <v>705924.85093866638</v>
      </c>
      <c r="AP113" s="15">
        <v>735353.57150496054</v>
      </c>
      <c r="AQ113" s="15">
        <v>543473.43029404152</v>
      </c>
      <c r="AR113" s="15">
        <f t="shared" si="24"/>
        <v>191880.14121091901</v>
      </c>
      <c r="AS113" s="15">
        <v>1592090.0132753991</v>
      </c>
      <c r="AT113" s="15">
        <v>923499.24578440364</v>
      </c>
      <c r="AU113" s="15">
        <f t="shared" si="28"/>
        <v>668590.76749099547</v>
      </c>
      <c r="AV113" s="15">
        <v>-421906.74662399996</v>
      </c>
      <c r="AW113" s="15">
        <v>-313162.64601599996</v>
      </c>
      <c r="AX113" s="15">
        <v>13904313.743049312</v>
      </c>
      <c r="AY113" s="15">
        <v>12696782.214335999</v>
      </c>
      <c r="AZ113" s="15">
        <v>1094853.4864573919</v>
      </c>
      <c r="BA113" s="15">
        <v>385513.76057621685</v>
      </c>
      <c r="BB113" s="15">
        <f t="shared" si="25"/>
        <v>709339.72588117502</v>
      </c>
      <c r="BC113" s="15">
        <v>723440.24685368908</v>
      </c>
      <c r="BD113" s="15">
        <v>-610762.20459776931</v>
      </c>
      <c r="BE113" s="15">
        <f t="shared" si="29"/>
        <v>989503.07068800018</v>
      </c>
      <c r="BF113" s="15">
        <v>10361921.997504</v>
      </c>
      <c r="BG113" s="15">
        <v>2334860.2168319994</v>
      </c>
      <c r="BH113" s="15">
        <v>846840.59289276728</v>
      </c>
      <c r="BI113" s="15">
        <v>143802.45197123263</v>
      </c>
      <c r="BJ113" s="15">
        <v>310853.07369599998</v>
      </c>
      <c r="BK113" s="15">
        <v>49440.208223999995</v>
      </c>
      <c r="BL113" s="15">
        <v>49071.068539347929</v>
      </c>
      <c r="BM113" s="15">
        <v>8332.7842760841668</v>
      </c>
      <c r="BN113" s="15">
        <v>19024.887440567913</v>
      </c>
      <c r="BO113" s="15">
        <v>19203040.635477044</v>
      </c>
      <c r="BP113" s="15">
        <v>2316432.9487827765</v>
      </c>
      <c r="BQ113" s="15">
        <v>1350598.3538743628</v>
      </c>
      <c r="BR113" s="15">
        <v>2417296.5873955907</v>
      </c>
      <c r="BS113" s="15">
        <v>759681.42412799993</v>
      </c>
      <c r="BT113" s="15">
        <v>1177813.8577919998</v>
      </c>
      <c r="BU113" s="15">
        <v>588797.2104959999</v>
      </c>
      <c r="BV113" s="15">
        <v>63562.063487999993</v>
      </c>
      <c r="BW113" s="15">
        <v>91906.714944000007</v>
      </c>
      <c r="BX113" s="15">
        <v>78631.885728000037</v>
      </c>
      <c r="BY113" s="15">
        <v>159687.450912</v>
      </c>
      <c r="BZ113" s="15">
        <v>785944.71753599995</v>
      </c>
      <c r="CA113" s="15">
        <v>22959.672383999998</v>
      </c>
      <c r="CB113" s="15">
        <v>56459.991455999996</v>
      </c>
      <c r="CC113" s="15">
        <v>898815.32716799993</v>
      </c>
      <c r="CD113" s="15">
        <v>721132.961472</v>
      </c>
      <c r="CE113" s="15">
        <v>66.5</v>
      </c>
      <c r="CF113" s="15">
        <v>291870.69331199996</v>
      </c>
      <c r="CG113" s="15">
        <v>1911818.9819519999</v>
      </c>
      <c r="CH113" s="15">
        <v>3377121.3801599997</v>
      </c>
      <c r="CI113" s="15">
        <v>1164041.9075787752</v>
      </c>
      <c r="CJ113" s="15">
        <v>91444.262893405947</v>
      </c>
      <c r="CK113" s="15">
        <v>352618.47984000022</v>
      </c>
      <c r="CL113" s="15">
        <v>6004522.6697279997</v>
      </c>
      <c r="CM113" s="15">
        <v>6234572.5305599999</v>
      </c>
      <c r="CN113" s="15">
        <v>-2831944.913952</v>
      </c>
      <c r="CO113" s="15">
        <v>-669123.9623845676</v>
      </c>
      <c r="CP113" s="15">
        <v>-191421.10035624661</v>
      </c>
      <c r="CQ113" s="15">
        <v>728187.8545919999</v>
      </c>
      <c r="CR113" s="15">
        <v>1218945.8428793442</v>
      </c>
      <c r="CS113" s="15">
        <v>639614.38464000006</v>
      </c>
      <c r="CT113" s="15">
        <v>579331.45823934418</v>
      </c>
      <c r="CU113" s="15">
        <v>861187.40188799996</v>
      </c>
      <c r="CV113" s="15">
        <v>1098266.1490099288</v>
      </c>
      <c r="CW113" s="15">
        <v>1842845.6069759999</v>
      </c>
      <c r="CX113" s="15">
        <v>566083.30732799997</v>
      </c>
      <c r="CY113" s="15">
        <v>472424.38953599997</v>
      </c>
      <c r="CZ113" s="15">
        <v>27254.05056</v>
      </c>
      <c r="DA113" s="19">
        <v>0</v>
      </c>
      <c r="DB113" s="19">
        <v>0</v>
      </c>
      <c r="DC113" s="19">
        <v>0</v>
      </c>
      <c r="DD113" s="22">
        <v>0</v>
      </c>
      <c r="DE113" s="22">
        <v>0</v>
      </c>
      <c r="DF113" s="22">
        <f>DF112/(DF112+DG112)</f>
        <v>0.55001010396536387</v>
      </c>
      <c r="DG113" s="22">
        <f>DG112/(DG112+DF112)</f>
        <v>0.44998989603463618</v>
      </c>
      <c r="DH113" s="15">
        <v>503804.66600056819</v>
      </c>
      <c r="DI113" s="15">
        <v>21365962.527972475</v>
      </c>
      <c r="DJ113" s="15">
        <v>17988841.147812475</v>
      </c>
      <c r="DK113" s="15">
        <v>19431919.709663995</v>
      </c>
      <c r="DL113" s="18">
        <v>0</v>
      </c>
      <c r="DM113" s="15">
        <v>11971475.459818246</v>
      </c>
      <c r="DN113" s="15">
        <v>10049737.120657751</v>
      </c>
      <c r="DO113" s="15">
        <v>1334852.9683987685</v>
      </c>
      <c r="DP113" s="15">
        <v>143499.39651609946</v>
      </c>
      <c r="DQ113" s="15">
        <v>357333.51703242277</v>
      </c>
      <c r="DR113" s="15">
        <v>86052.457213204005</v>
      </c>
      <c r="DS113" s="15">
        <v>13045596.382684553</v>
      </c>
      <c r="DT113" s="18">
        <f t="shared" si="30"/>
        <v>0.22112269988376831</v>
      </c>
      <c r="DU113" s="18">
        <f t="shared" si="31"/>
        <v>0.15483253433338123</v>
      </c>
      <c r="DV113" s="18">
        <f t="shared" si="32"/>
        <v>2.4345206816199613E-2</v>
      </c>
      <c r="DW113" s="18">
        <f t="shared" si="33"/>
        <v>-4.8163208204473895E-2</v>
      </c>
      <c r="DX113" s="18">
        <f t="shared" si="34"/>
        <v>4.9568451908440052E-2</v>
      </c>
      <c r="DY113" s="18">
        <f t="shared" si="35"/>
        <v>0.29481679107605868</v>
      </c>
      <c r="DZ113" s="18">
        <f t="shared" si="36"/>
        <v>-9.809116569771037E-2</v>
      </c>
      <c r="EA113" s="18">
        <f t="shared" si="37"/>
        <v>6.6167423500528386E-2</v>
      </c>
      <c r="EB113" s="18">
        <f t="shared" si="38"/>
        <v>0.33540126638380807</v>
      </c>
      <c r="EC113" s="18">
        <f t="shared" si="39"/>
        <v>0.68767224862585574</v>
      </c>
      <c r="ED113" s="18">
        <f t="shared" si="40"/>
        <v>5.9298517233595534E-2</v>
      </c>
      <c r="EE113" s="18">
        <f t="shared" si="41"/>
        <v>6.0089445151028029E-2</v>
      </c>
      <c r="EF113" s="18">
        <f t="shared" si="42"/>
        <v>2.0472379520028554E-2</v>
      </c>
      <c r="EG113" s="18">
        <f t="shared" si="43"/>
        <v>9.6931757504196969E-2</v>
      </c>
      <c r="EH113" s="18">
        <f t="shared" si="44"/>
        <v>2.2887632340868831E-2</v>
      </c>
      <c r="EI113" s="18">
        <f t="shared" si="45"/>
        <v>3.7842559175419517E-2</v>
      </c>
      <c r="EJ113" s="18">
        <f t="shared" si="46"/>
        <v>8.1931689563518095E-2</v>
      </c>
      <c r="EK113" s="18">
        <f t="shared" si="47"/>
        <v>-2.1712046618542525E-2</v>
      </c>
      <c r="EL113" s="18">
        <f t="shared" si="48"/>
        <v>-1.6115888223861695E-2</v>
      </c>
      <c r="EM113" s="6">
        <v>0.93357475883822638</v>
      </c>
      <c r="EN113" s="6">
        <v>0.93349412642951635</v>
      </c>
      <c r="EO113" s="6">
        <v>0.93357475883822649</v>
      </c>
      <c r="EP113" s="6">
        <v>0.93730874842699141</v>
      </c>
      <c r="EQ113" s="14">
        <v>250928.26005900631</v>
      </c>
      <c r="ER113" s="23">
        <f t="shared" si="49"/>
        <v>48862.892390666639</v>
      </c>
      <c r="ES113" s="15">
        <v>332463.06399999995</v>
      </c>
      <c r="ET113" s="15">
        <v>188256.86006399998</v>
      </c>
      <c r="EU113" s="15">
        <v>7.25</v>
      </c>
      <c r="EV113" s="6">
        <v>142800</v>
      </c>
      <c r="EW113" s="6">
        <v>0.124</v>
      </c>
      <c r="EX113" s="16">
        <v>0.106</v>
      </c>
      <c r="EY113" s="16">
        <v>1.7999999999999999E-2</v>
      </c>
      <c r="EZ113" s="6">
        <v>2.9000000000000001E-2</v>
      </c>
      <c r="FA113" s="23">
        <f t="shared" si="50"/>
        <v>6553.9998732222448</v>
      </c>
      <c r="FB113" s="23">
        <f t="shared" si="50"/>
        <v>9552.7026634735666</v>
      </c>
      <c r="FC113" s="23">
        <f t="shared" si="50"/>
        <v>13107.99974644449</v>
      </c>
      <c r="GK113" s="24">
        <v>6513371.2133570826</v>
      </c>
      <c r="GL113" s="21">
        <v>4500000</v>
      </c>
    </row>
    <row r="114" spans="1:194" x14ac:dyDescent="0.2">
      <c r="GK114" s="26"/>
    </row>
    <row r="116" spans="1:194" x14ac:dyDescent="0.2">
      <c r="AA116" s="15"/>
      <c r="BQ116" s="27"/>
    </row>
    <row r="117" spans="1:194" x14ac:dyDescent="0.2">
      <c r="BQ117" s="27"/>
      <c r="DK117" s="15"/>
    </row>
    <row r="118" spans="1:194" x14ac:dyDescent="0.2">
      <c r="BQ118" s="27"/>
      <c r="DK118" s="27"/>
    </row>
    <row r="119" spans="1:194" x14ac:dyDescent="0.2">
      <c r="BQ119" s="2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Zucman</dc:creator>
  <cp:lastModifiedBy>Gabriel Zucman</cp:lastModifiedBy>
  <dcterms:created xsi:type="dcterms:W3CDTF">2022-01-19T21:53:28Z</dcterms:created>
  <dcterms:modified xsi:type="dcterms:W3CDTF">2022-01-19T21:55:36Z</dcterms:modified>
</cp:coreProperties>
</file>