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417466\Objective\Objects\"/>
    </mc:Choice>
  </mc:AlternateContent>
  <workbookProtection workbookAlgorithmName="SHA-512" workbookHashValue="Y1CMetPzcejo9Jk8cndFs1C/zIHIA2eZuMkIcaTbUMGcH7WPSi1n3rwJCgcC3dcvZ215b03fEw1RRUYj/jG3Zg==" workbookSaltValue="IIQdwkALlkkmUlk/UDom4w==" workbookSpinCount="100000" lockStructure="1"/>
  <bookViews>
    <workbookView xWindow="-15" yWindow="-15" windowWidth="14400" windowHeight="7035"/>
  </bookViews>
  <sheets>
    <sheet name="Front Page" sheetId="7" r:id="rId1"/>
    <sheet name="Guidance" sheetId="3" r:id="rId2"/>
    <sheet name="Changes" sheetId="6" r:id="rId3"/>
    <sheet name="POBE 2020" sheetId="8" r:id="rId4"/>
    <sheet name="Lookup Data" sheetId="4" state="hidden" r:id="rId5"/>
  </sheets>
  <definedNames>
    <definedName name="_xlnm.Print_Area" localSheetId="0">'Front Page'!$A$1:$J$55</definedName>
  </definedNames>
  <calcPr calcId="162913"/>
</workbook>
</file>

<file path=xl/calcChain.xml><?xml version="1.0" encoding="utf-8"?>
<calcChain xmlns="http://schemas.openxmlformats.org/spreadsheetml/2006/main">
  <c r="F31" i="8" l="1"/>
  <c r="D179" i="8" l="1"/>
  <c r="D167" i="8"/>
  <c r="F75" i="8"/>
  <c r="D75" i="8"/>
  <c r="F148" i="8" l="1"/>
  <c r="D148" i="8"/>
  <c r="F5" i="7" l="1"/>
  <c r="F13" i="8"/>
  <c r="F300" i="8"/>
  <c r="D300" i="8"/>
  <c r="F284" i="8"/>
  <c r="D284" i="8"/>
  <c r="F278" i="8"/>
  <c r="D278" i="8"/>
  <c r="F272" i="8"/>
  <c r="D272" i="8"/>
  <c r="F266" i="8"/>
  <c r="D266" i="8"/>
  <c r="F260" i="8"/>
  <c r="D260" i="8"/>
  <c r="F254" i="8"/>
  <c r="D254" i="8"/>
  <c r="F245" i="8"/>
  <c r="F18" i="8" s="1"/>
  <c r="D245" i="8"/>
  <c r="D18" i="8" s="1"/>
  <c r="F232" i="8"/>
  <c r="F16" i="8" s="1"/>
  <c r="D232" i="8"/>
  <c r="D16" i="8" s="1"/>
  <c r="F212" i="8"/>
  <c r="F15" i="8" s="1"/>
  <c r="D212" i="8"/>
  <c r="D15" i="8" s="1"/>
  <c r="F196" i="8"/>
  <c r="D196" i="8"/>
  <c r="F190" i="8"/>
  <c r="D190" i="8"/>
  <c r="F186" i="8"/>
  <c r="D186" i="8"/>
  <c r="F179" i="8"/>
  <c r="D13" i="8"/>
  <c r="F166" i="8"/>
  <c r="D166" i="8"/>
  <c r="F160" i="8"/>
  <c r="D160" i="8"/>
  <c r="F155" i="8"/>
  <c r="D155" i="8"/>
  <c r="F136" i="8"/>
  <c r="F137" i="8" s="1"/>
  <c r="D136" i="8"/>
  <c r="D137" i="8" s="1"/>
  <c r="F129" i="8"/>
  <c r="D129" i="8"/>
  <c r="F124" i="8"/>
  <c r="D124" i="8"/>
  <c r="F115" i="8"/>
  <c r="D115" i="8"/>
  <c r="F109" i="8"/>
  <c r="D109" i="8"/>
  <c r="F102" i="8"/>
  <c r="D102" i="8"/>
  <c r="F93" i="8"/>
  <c r="F69" i="8" s="1"/>
  <c r="D93" i="8"/>
  <c r="D69" i="8" s="1"/>
  <c r="D84" i="8"/>
  <c r="D68" i="8" s="1"/>
  <c r="F84" i="8"/>
  <c r="F68" i="8" s="1"/>
  <c r="G52" i="8"/>
  <c r="E52" i="8"/>
  <c r="F52" i="8"/>
  <c r="F9" i="8" s="1"/>
  <c r="D52" i="8"/>
  <c r="D9" i="8" s="1"/>
  <c r="F34" i="8"/>
  <c r="B2" i="8"/>
  <c r="B1" i="8"/>
  <c r="C299" i="8" l="1"/>
  <c r="C295" i="8"/>
  <c r="C291" i="8"/>
  <c r="C282" i="8"/>
  <c r="C276" i="8"/>
  <c r="C270" i="8"/>
  <c r="C264" i="8"/>
  <c r="C258" i="8"/>
  <c r="C252" i="8"/>
  <c r="C243" i="8"/>
  <c r="C239" i="8"/>
  <c r="C231" i="8"/>
  <c r="C227" i="8"/>
  <c r="C223" i="8"/>
  <c r="C219" i="8"/>
  <c r="C211" i="8"/>
  <c r="C207" i="8"/>
  <c r="C203" i="8"/>
  <c r="C194" i="8"/>
  <c r="C188" i="8"/>
  <c r="C177" i="8"/>
  <c r="C170" i="8"/>
  <c r="C163" i="8"/>
  <c r="C157" i="8"/>
  <c r="C146" i="8"/>
  <c r="C142" i="8"/>
  <c r="C134" i="8"/>
  <c r="C128" i="8"/>
  <c r="C122" i="8"/>
  <c r="C113" i="8"/>
  <c r="C107" i="8"/>
  <c r="C101" i="8"/>
  <c r="C97" i="8"/>
  <c r="C91" i="8"/>
  <c r="C87" i="8"/>
  <c r="C81" i="8"/>
  <c r="C74" i="8"/>
  <c r="C70" i="8"/>
  <c r="C66" i="8"/>
  <c r="C59" i="8"/>
  <c r="C55" i="8"/>
  <c r="C49" i="8"/>
  <c r="C40" i="8"/>
  <c r="C28" i="8"/>
  <c r="C24" i="8"/>
  <c r="C292" i="8"/>
  <c r="C259" i="8"/>
  <c r="C240" i="8"/>
  <c r="C224" i="8"/>
  <c r="C216" i="8"/>
  <c r="C195" i="8"/>
  <c r="C174" i="8"/>
  <c r="C147" i="8"/>
  <c r="C130" i="8"/>
  <c r="C98" i="8"/>
  <c r="C88" i="8"/>
  <c r="C77" i="8"/>
  <c r="C67" i="8"/>
  <c r="C56" i="8"/>
  <c r="C46" i="8"/>
  <c r="C29" i="8"/>
  <c r="D25" i="8"/>
  <c r="D31" i="8" s="1"/>
  <c r="C298" i="8"/>
  <c r="C294" i="8"/>
  <c r="C290" i="8"/>
  <c r="C281" i="8"/>
  <c r="C275" i="8"/>
  <c r="C269" i="8"/>
  <c r="C263" i="8"/>
  <c r="C257" i="8"/>
  <c r="C251" i="8"/>
  <c r="C242" i="8"/>
  <c r="C238" i="8"/>
  <c r="C230" i="8"/>
  <c r="C226" i="8"/>
  <c r="C222" i="8"/>
  <c r="C218" i="8"/>
  <c r="C210" i="8"/>
  <c r="C206" i="8"/>
  <c r="C202" i="8"/>
  <c r="C193" i="8"/>
  <c r="C185" i="8"/>
  <c r="C176" i="8"/>
  <c r="C169" i="8"/>
  <c r="C162" i="8"/>
  <c r="C154" i="8"/>
  <c r="C145" i="8"/>
  <c r="C141" i="8"/>
  <c r="C133" i="8"/>
  <c r="C127" i="8"/>
  <c r="C121" i="8"/>
  <c r="C112" i="8"/>
  <c r="C106" i="8"/>
  <c r="C100" i="8"/>
  <c r="C96" i="8"/>
  <c r="C90" i="8"/>
  <c r="C86" i="8"/>
  <c r="C80" i="8"/>
  <c r="C73" i="8"/>
  <c r="C69" i="8"/>
  <c r="C62" i="8"/>
  <c r="C58" i="8"/>
  <c r="C54" i="8"/>
  <c r="C48" i="8"/>
  <c r="C39" i="8"/>
  <c r="C27" i="8"/>
  <c r="C17" i="8"/>
  <c r="C283" i="8"/>
  <c r="C277" i="8"/>
  <c r="C271" i="8"/>
  <c r="C253" i="8"/>
  <c r="C228" i="8"/>
  <c r="C208" i="8"/>
  <c r="C189" i="8"/>
  <c r="C164" i="8"/>
  <c r="C143" i="8"/>
  <c r="C123" i="8"/>
  <c r="C114" i="8"/>
  <c r="C104" i="8"/>
  <c r="C82" i="8"/>
  <c r="C60" i="8"/>
  <c r="C50" i="8"/>
  <c r="C25" i="8"/>
  <c r="C297" i="8"/>
  <c r="C293" i="8"/>
  <c r="C288" i="8"/>
  <c r="C280" i="8"/>
  <c r="C274" i="8"/>
  <c r="C268" i="8"/>
  <c r="C262" i="8"/>
  <c r="C256" i="8"/>
  <c r="C250" i="8"/>
  <c r="C241" i="8"/>
  <c r="C237" i="8"/>
  <c r="C229" i="8"/>
  <c r="C225" i="8"/>
  <c r="C221" i="8"/>
  <c r="C217" i="8"/>
  <c r="C209" i="8"/>
  <c r="C205" i="8"/>
  <c r="C197" i="8"/>
  <c r="C192" i="8"/>
  <c r="C184" i="8"/>
  <c r="C175" i="8"/>
  <c r="C165" i="8"/>
  <c r="C159" i="8"/>
  <c r="C153" i="8"/>
  <c r="C144" i="8"/>
  <c r="C140" i="8"/>
  <c r="C131" i="8"/>
  <c r="C126" i="8"/>
  <c r="C120" i="8"/>
  <c r="C111" i="8"/>
  <c r="C105" i="8"/>
  <c r="C99" i="8"/>
  <c r="C95" i="8"/>
  <c r="C89" i="8"/>
  <c r="C83" i="8"/>
  <c r="C79" i="8"/>
  <c r="C72" i="8"/>
  <c r="C68" i="8"/>
  <c r="C61" i="8"/>
  <c r="C57" i="8"/>
  <c r="C51" i="8"/>
  <c r="C47" i="8"/>
  <c r="C37" i="8"/>
  <c r="C26" i="8"/>
  <c r="C296" i="8"/>
  <c r="C265" i="8"/>
  <c r="C244" i="8"/>
  <c r="C236" i="8"/>
  <c r="C220" i="8"/>
  <c r="C204" i="8"/>
  <c r="C178" i="8"/>
  <c r="C158" i="8"/>
  <c r="C135" i="8"/>
  <c r="C108" i="8"/>
  <c r="C92" i="8"/>
  <c r="C71" i="8"/>
  <c r="D72" i="8"/>
  <c r="D71" i="8"/>
  <c r="F72" i="8"/>
  <c r="D70" i="8"/>
  <c r="F71" i="8"/>
  <c r="F70" i="8"/>
  <c r="F10" i="8" s="1"/>
  <c r="D198" i="8"/>
  <c r="D14" i="8" s="1"/>
  <c r="F198" i="8"/>
  <c r="F14" i="8" s="1"/>
  <c r="D12" i="8"/>
  <c r="F167" i="8"/>
  <c r="F12" i="8" s="1"/>
  <c r="F138" i="8"/>
  <c r="F11" i="8" s="1"/>
  <c r="D138" i="8"/>
  <c r="D11" i="8" s="1"/>
  <c r="C31" i="8" l="1"/>
  <c r="C84" i="8"/>
  <c r="C254" i="8"/>
  <c r="C75" i="8"/>
  <c r="C129" i="8"/>
  <c r="C155" i="8"/>
  <c r="C186" i="8"/>
  <c r="C260" i="8"/>
  <c r="C109" i="8"/>
  <c r="C190" i="8"/>
  <c r="F19" i="8"/>
  <c r="F33" i="8" s="1"/>
  <c r="D10" i="8"/>
  <c r="D19" i="8" s="1"/>
  <c r="D33" i="8" s="1"/>
  <c r="C245" i="8"/>
  <c r="C18" i="8" s="1"/>
  <c r="C102" i="8"/>
  <c r="C124" i="8"/>
  <c r="C278" i="8"/>
  <c r="C34" i="8"/>
  <c r="C52" i="8"/>
  <c r="C9" i="8" s="1"/>
  <c r="C160" i="8"/>
  <c r="C196" i="8"/>
  <c r="C266" i="8"/>
  <c r="C232" i="8"/>
  <c r="C16" i="8" s="1"/>
  <c r="C212" i="8"/>
  <c r="C15" i="8" s="1"/>
  <c r="C179" i="8"/>
  <c r="C13" i="8" s="1"/>
  <c r="C284" i="8"/>
  <c r="C115" i="8"/>
  <c r="C272" i="8"/>
  <c r="C93" i="8"/>
  <c r="C136" i="8"/>
  <c r="C166" i="8"/>
  <c r="C300" i="8"/>
  <c r="D34" i="8"/>
  <c r="C167" i="8" l="1"/>
  <c r="C198" i="8"/>
  <c r="C14" i="8" s="1"/>
  <c r="F35" i="8"/>
  <c r="F38" i="8" s="1"/>
  <c r="D35" i="8"/>
  <c r="D38" i="8" s="1"/>
  <c r="D41" i="8" s="1"/>
  <c r="F37" i="8" s="1"/>
  <c r="C12" i="8"/>
  <c r="C137" i="8"/>
  <c r="C40" i="3"/>
  <c r="C138" i="8" l="1"/>
  <c r="C11" i="8" s="1"/>
  <c r="F41" i="8"/>
  <c r="C10" i="8" l="1"/>
  <c r="C19" i="8" s="1"/>
  <c r="C33" i="8" s="1"/>
  <c r="C35" i="8" s="1"/>
  <c r="C38" i="8" s="1"/>
  <c r="C41" i="8" s="1"/>
</calcChain>
</file>

<file path=xl/sharedStrings.xml><?xml version="1.0" encoding="utf-8"?>
<sst xmlns="http://schemas.openxmlformats.org/spreadsheetml/2006/main" count="1725" uniqueCount="562">
  <si>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</si>
  <si>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</si>
  <si>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</si>
  <si>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</si>
  <si>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</si>
  <si>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</si>
  <si>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</si>
  <si>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</si>
  <si>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</si>
  <si>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</si>
  <si>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</si>
  <si>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</si>
  <si>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</si>
  <si>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</si>
  <si>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</si>
  <si>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</si>
  <si>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</si>
  <si>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</si>
  <si>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£ thousands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</si>
  <si>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</si>
  <si>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</si>
  <si>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</si>
  <si>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</si>
  <si>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</si>
  <si>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</si>
  <si>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</si>
  <si>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</si>
  <si>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</si>
  <si>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</si>
  <si>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</si>
  <si>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</si>
  <si>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</si>
  <si>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</si>
  <si>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Service</t>
  </si>
  <si>
    <t>Education</t>
  </si>
  <si>
    <t>Social Work</t>
  </si>
  <si>
    <t>Roads &amp; Transport</t>
  </si>
  <si>
    <t>Environmental Services</t>
  </si>
  <si>
    <t>Planning &amp; Development Services</t>
  </si>
  <si>
    <t>Cultural &amp; Related Services</t>
  </si>
  <si>
    <t>Central Services</t>
  </si>
  <si>
    <t>Housing</t>
  </si>
  <si>
    <t>General Fund Contributions to Trading Services</t>
  </si>
  <si>
    <t>Other expenditure</t>
  </si>
  <si>
    <t>A</t>
  </si>
  <si>
    <t>General Revenue Funding</t>
  </si>
  <si>
    <t>B</t>
  </si>
  <si>
    <t>C</t>
  </si>
  <si>
    <t>General Fund Opening Balance at 1 April</t>
  </si>
  <si>
    <t>Transfers to or from (-) Housing Revenue Account</t>
  </si>
  <si>
    <t>Transfers to or from (-) Other Reserves</t>
  </si>
  <si>
    <t>General Fund Closing Balance at 31 March</t>
  </si>
  <si>
    <t>Primary Education</t>
  </si>
  <si>
    <t>Secondary Education</t>
  </si>
  <si>
    <t>Special Education</t>
  </si>
  <si>
    <t>Primary School Teaching Staff</t>
  </si>
  <si>
    <t>Secondary School Teaching Staff</t>
  </si>
  <si>
    <t>School Meals</t>
  </si>
  <si>
    <t>School Non-Teaching staff</t>
  </si>
  <si>
    <t>School Hostels</t>
  </si>
  <si>
    <t>Children and Families</t>
  </si>
  <si>
    <t>Fieldwork services</t>
  </si>
  <si>
    <t>Community placements</t>
  </si>
  <si>
    <t>Day Care</t>
  </si>
  <si>
    <t>Other</t>
  </si>
  <si>
    <t>Assessment and Care Management</t>
  </si>
  <si>
    <t>Home care</t>
  </si>
  <si>
    <t>Equipment and adaptations</t>
  </si>
  <si>
    <t>Accommodation-based services</t>
  </si>
  <si>
    <t>Roads</t>
  </si>
  <si>
    <t>Construction</t>
  </si>
  <si>
    <t>Winter Maintenance</t>
  </si>
  <si>
    <t>Structural, environmental and safety maintenance and routine repairs</t>
  </si>
  <si>
    <t>Lighting</t>
  </si>
  <si>
    <t>School crossing patrols</t>
  </si>
  <si>
    <t>Road Safety and Traffic Calming</t>
  </si>
  <si>
    <t>Parking services</t>
  </si>
  <si>
    <t xml:space="preserve">Local authority public transport </t>
  </si>
  <si>
    <t>Concessionary Fares</t>
  </si>
  <si>
    <t>Support to operators and voluntary groups</t>
  </si>
  <si>
    <t>Co-ordination</t>
  </si>
  <si>
    <t>Rail</t>
  </si>
  <si>
    <t>Ferries</t>
  </si>
  <si>
    <t>Underground</t>
  </si>
  <si>
    <t xml:space="preserve">Air </t>
  </si>
  <si>
    <t>Piers and Harbours</t>
  </si>
  <si>
    <t>SPT not included above</t>
  </si>
  <si>
    <t>Trading Standards</t>
  </si>
  <si>
    <t>Citizens Advice</t>
  </si>
  <si>
    <t>Other (Consumer Protection)</t>
  </si>
  <si>
    <t>Waste Management</t>
  </si>
  <si>
    <t>Waste Collection</t>
  </si>
  <si>
    <t>Waste Disposal</t>
  </si>
  <si>
    <t>Coast Protection</t>
  </si>
  <si>
    <t>Environmental Health</t>
  </si>
  <si>
    <t>Public Conveniences</t>
  </si>
  <si>
    <t>Street Cleaning</t>
  </si>
  <si>
    <t>Building Control</t>
  </si>
  <si>
    <t>Development Control</t>
  </si>
  <si>
    <t>Planning Policy</t>
  </si>
  <si>
    <t>Environmental initiatives</t>
  </si>
  <si>
    <t>Economic Development</t>
  </si>
  <si>
    <t>Museums and Galleries</t>
  </si>
  <si>
    <t>Tourism</t>
  </si>
  <si>
    <t>Recreation and Sport</t>
  </si>
  <si>
    <t>Administration of Housing Advances</t>
  </si>
  <si>
    <t>Renovation and Improvement Grants (excl admin costs)</t>
  </si>
  <si>
    <t>Administration of Renovation and Improvement Grants</t>
  </si>
  <si>
    <t>Other Private Sector Housing Renewal</t>
  </si>
  <si>
    <t>Housing Benefits: Rent Allowance</t>
  </si>
  <si>
    <t>Housing Benefits: Rent Rebate</t>
  </si>
  <si>
    <t>Homelessness</t>
  </si>
  <si>
    <t>Housing Support Services</t>
  </si>
  <si>
    <t>Welfare Services</t>
  </si>
  <si>
    <t>Other non-HRA Housing (excl. admin of Housing Benefits)</t>
  </si>
  <si>
    <t xml:space="preserve">Council Tax Collection </t>
  </si>
  <si>
    <t>Non-Domestic Rates Collection</t>
  </si>
  <si>
    <t>Emergency Planning</t>
  </si>
  <si>
    <t>Licensing</t>
  </si>
  <si>
    <t>Conducting Elections</t>
  </si>
  <si>
    <t>Registration of Electors</t>
  </si>
  <si>
    <t>Non-Domestic Lands Valuation</t>
  </si>
  <si>
    <t>Council Tax Valuation</t>
  </si>
  <si>
    <t>Non-Road Lighting</t>
  </si>
  <si>
    <t>General Grants, Bequests &amp; Donations</t>
  </si>
  <si>
    <t>Registration of Births, Deaths &amp; Marriages</t>
  </si>
  <si>
    <t>Corporate and Democratic Core</t>
  </si>
  <si>
    <t>Miscellaneous</t>
  </si>
  <si>
    <t>Debt Management Expenses</t>
  </si>
  <si>
    <t>Cultural and Related Services</t>
  </si>
  <si>
    <t>Roads and Transport</t>
  </si>
  <si>
    <t>Planning and Development Services</t>
  </si>
  <si>
    <t>Version number</t>
  </si>
  <si>
    <t>Service Strategy</t>
  </si>
  <si>
    <t>Children's Panel</t>
  </si>
  <si>
    <t>Older Persons (aged over 65)</t>
  </si>
  <si>
    <t>Direct Payments</t>
  </si>
  <si>
    <t>Additional Support for Learning</t>
  </si>
  <si>
    <t>Transfer Payments - 
Further Education: Residual Travel &amp; Bursaries</t>
  </si>
  <si>
    <t>Administration of Council Tax Reduction &amp; Housing Benefit</t>
  </si>
  <si>
    <t>Scotland</t>
  </si>
  <si>
    <t>lgfstats@gov.scot</t>
  </si>
  <si>
    <t>Council Tax Income</t>
  </si>
  <si>
    <t>Contingency</t>
  </si>
  <si>
    <t>Total Revenue Contributions to Capital</t>
  </si>
  <si>
    <t>Please note, throughout the return:</t>
  </si>
  <si>
    <r>
      <t xml:space="preserve">All figures should be </t>
    </r>
    <r>
      <rPr>
        <b/>
        <sz val="12"/>
        <rFont val="Arial"/>
        <family val="2"/>
      </rPr>
      <t xml:space="preserve">entered in £ thousands </t>
    </r>
    <r>
      <rPr>
        <sz val="12"/>
        <rFont val="Arial"/>
        <family val="2"/>
      </rPr>
      <t xml:space="preserve">(unless otherwise specified) and </t>
    </r>
    <r>
      <rPr>
        <b/>
        <sz val="12"/>
        <rFont val="Arial"/>
        <family val="2"/>
      </rPr>
      <t>rounded to the nearest whole number</t>
    </r>
    <r>
      <rPr>
        <sz val="12"/>
        <rFont val="Arial"/>
        <family val="2"/>
      </rPr>
      <t>.</t>
    </r>
  </si>
  <si>
    <t>Completing the return</t>
  </si>
  <si>
    <t>or contact the team on 0131 244 7033.</t>
  </si>
  <si>
    <r>
      <rPr>
        <b/>
        <sz val="12"/>
        <rFont val="Arial"/>
        <family val="2"/>
      </rPr>
      <t xml:space="preserve">Completed returns </t>
    </r>
    <r>
      <rPr>
        <sz val="12"/>
        <rFont val="Arial"/>
        <family val="2"/>
      </rPr>
      <t xml:space="preserve">should be emailed to </t>
    </r>
  </si>
  <si>
    <t>Colour Coding and Automatic Validation Checks</t>
  </si>
  <si>
    <r>
      <t>The following colour coding has been applied to the return</t>
    </r>
    <r>
      <rPr>
        <sz val="12"/>
        <rFont val="Arial"/>
        <family val="2"/>
      </rPr>
      <t>:</t>
    </r>
  </si>
  <si>
    <r>
      <t xml:space="preserve">Plain white cells indicate where you are </t>
    </r>
    <r>
      <rPr>
        <b/>
        <sz val="12"/>
        <rFont val="Arial"/>
        <family val="2"/>
      </rPr>
      <t>required to enter data.</t>
    </r>
  </si>
  <si>
    <r>
      <t xml:space="preserve">Light blue cells indicate </t>
    </r>
    <r>
      <rPr>
        <b/>
        <sz val="12"/>
        <rFont val="Arial"/>
        <family val="2"/>
      </rPr>
      <t>subtotals.</t>
    </r>
  </si>
  <si>
    <r>
      <t xml:space="preserve">Dark blue cells indicate </t>
    </r>
    <r>
      <rPr>
        <b/>
        <sz val="12"/>
        <rFont val="Arial"/>
        <family val="2"/>
      </rPr>
      <t>totals.</t>
    </r>
  </si>
  <si>
    <t xml:space="preserve">Cell specific validation has also been included to ensure expenditure is entered as a positive whole number and income is entered as a negative whole number. If an incorrect figure is </t>
  </si>
  <si>
    <t>entered, a warning message will pop up asking you to review the figure entered and check it is correct - please ensure the correct format is being used as this will avoid these types of errors</t>
  </si>
  <si>
    <t>having to be corrected during the validation process.</t>
  </si>
  <si>
    <t>Authority</t>
  </si>
  <si>
    <t>Choose your authority</t>
  </si>
  <si>
    <t>Authority Type</t>
  </si>
  <si>
    <t>Name</t>
  </si>
  <si>
    <t>Email</t>
  </si>
  <si>
    <t>Phone number</t>
  </si>
  <si>
    <t>Certificate of Director of Finance</t>
  </si>
  <si>
    <t>Please give brief details of any special factors affecting the figures given in this return compared with previous returns which might be helpful when interpreting changes:</t>
  </si>
  <si>
    <t>FOR SG USE ONLY</t>
  </si>
  <si>
    <t>Date of e-mail</t>
  </si>
  <si>
    <t>Input Date</t>
  </si>
  <si>
    <t>Input By</t>
  </si>
  <si>
    <t>Version History</t>
  </si>
  <si>
    <t>Provisional Outturn and Budget Estimates (POBE) 2020</t>
  </si>
  <si>
    <t>Version 1</t>
  </si>
  <si>
    <t>Some formatting changes have been made to the form this year to try and improve accessibility. The main changes to note are that the</t>
  </si>
  <si>
    <t>Specific Changes</t>
  </si>
  <si>
    <t>Change</t>
  </si>
  <si>
    <r>
      <t xml:space="preserve">Please provide the </t>
    </r>
    <r>
      <rPr>
        <b/>
        <sz val="12"/>
        <rFont val="Arial"/>
        <family val="2"/>
      </rPr>
      <t>name</t>
    </r>
    <r>
      <rPr>
        <sz val="12"/>
        <rFont val="Arial"/>
        <family val="2"/>
      </rPr>
      <t xml:space="preserve"> of the Director of Finance (or designated officer) that has approved the figures in this return in the box below:</t>
    </r>
  </si>
  <si>
    <t>Please provide the name, email address and phone number of the relevant contact to whom enquiries can be made:</t>
  </si>
  <si>
    <t>Do not attempt to address error messages until all data has been input.</t>
  </si>
  <si>
    <t>All figures should be entered in £ thousands (unless otherwise specified) and rounded to the nearest whole number.</t>
  </si>
  <si>
    <t>Provisional Outturn and Budget Estimates (POBE) 2020: Guidance</t>
  </si>
  <si>
    <r>
      <t xml:space="preserve">A more detailed </t>
    </r>
    <r>
      <rPr>
        <b/>
        <sz val="12"/>
        <rFont val="Arial"/>
        <family val="2"/>
      </rPr>
      <t>POBE guidance document</t>
    </r>
    <r>
      <rPr>
        <sz val="12"/>
        <rFont val="Arial"/>
        <family val="2"/>
      </rPr>
      <t xml:space="preserve"> is available at </t>
    </r>
  </si>
  <si>
    <t>Select your authority from the list below to pre-populate relevant cells:</t>
  </si>
  <si>
    <r>
      <t>Should you</t>
    </r>
    <r>
      <rPr>
        <b/>
        <sz val="12"/>
        <rFont val="Arial"/>
        <family val="2"/>
      </rPr>
      <t xml:space="preserve"> have any queries</t>
    </r>
    <r>
      <rPr>
        <sz val="12"/>
        <rFont val="Arial"/>
        <family val="2"/>
      </rPr>
      <t xml:space="preserve"> on this return, please e-mail</t>
    </r>
  </si>
  <si>
    <t>by no later than Wednesday 25th March.</t>
  </si>
  <si>
    <r>
      <t xml:space="preserve">Please </t>
    </r>
    <r>
      <rPr>
        <b/>
        <sz val="12"/>
        <rFont val="Arial"/>
        <family val="2"/>
      </rPr>
      <t>select your authority</t>
    </r>
    <r>
      <rPr>
        <sz val="12"/>
        <rFont val="Arial"/>
        <family val="2"/>
      </rPr>
      <t xml:space="preserve"> from the drop down list on the Front Page before starting to complete the return to ensure relevant figures from last years' POBE are populated. The</t>
    </r>
  </si>
  <si>
    <r>
      <rPr>
        <b/>
        <sz val="12"/>
        <rFont val="Arial"/>
        <family val="2"/>
      </rPr>
      <t>front page</t>
    </r>
    <r>
      <rPr>
        <sz val="12"/>
        <rFont val="Arial"/>
        <family val="2"/>
      </rPr>
      <t xml:space="preserve"> also collects contact details and the certification from the Director of Finance.</t>
    </r>
  </si>
  <si>
    <t>This return collects Provisional Outturn figures for 2019-20 and Budget Estimates for 2020-21.</t>
  </si>
  <si>
    <t>Contents</t>
  </si>
  <si>
    <t>Part 1: Expenditure</t>
  </si>
  <si>
    <t>Part 2: Income and Balances</t>
  </si>
  <si>
    <t>1. Education</t>
  </si>
  <si>
    <t>2. Social Work</t>
  </si>
  <si>
    <t>3. Roads and Transport</t>
  </si>
  <si>
    <t>4. Environmental Services</t>
  </si>
  <si>
    <t>Part 3: Service Breakdown</t>
  </si>
  <si>
    <t>5. Planning and Development Services</t>
  </si>
  <si>
    <t>6. Cultural and Related Services</t>
  </si>
  <si>
    <t>7. Housing</t>
  </si>
  <si>
    <t>8. Central Services</t>
  </si>
  <si>
    <t>9. Other Expenditure</t>
  </si>
  <si>
    <t>10. Public Private Partnerships / Private Finance Initiatives</t>
  </si>
  <si>
    <t>Item</t>
  </si>
  <si>
    <t>General Fund</t>
  </si>
  <si>
    <t>Other Expenditure</t>
  </si>
  <si>
    <t>Total Expenditure</t>
  </si>
  <si>
    <t>2019-20 
Budget Estimate</t>
  </si>
  <si>
    <t>2019-20 
Provisional Outturn</t>
  </si>
  <si>
    <t>2020-21 
Budget Estimate</t>
  </si>
  <si>
    <t>Please provide any additional information that might be helpful when interpreting the data or variations from previous budgets in this column.</t>
  </si>
  <si>
    <t>2019-20 
Budget Estimate
Net Expenditure</t>
  </si>
  <si>
    <t>2019-20 
Provisional Outturn
Net Expenditure</t>
  </si>
  <si>
    <t>2020-21 
Budget Estimate
Net Expenditure</t>
  </si>
  <si>
    <t>Part 1: Total Net Expenditure</t>
  </si>
  <si>
    <t>Funding</t>
  </si>
  <si>
    <t>Ring-Fenced Revenue Grants</t>
  </si>
  <si>
    <t>Non-Domestic Rate Income Retained - BRIS</t>
  </si>
  <si>
    <t>Non-Domestic Rate Income Retained - TIF</t>
  </si>
  <si>
    <t>Redistributed Non-Domestic Rate Income</t>
  </si>
  <si>
    <t>Surplus / Deficit (Contribution to / from the General Fund)</t>
  </si>
  <si>
    <t>Total Income</t>
  </si>
  <si>
    <t>Subservice</t>
  </si>
  <si>
    <t>Non-school Funding: Community Learning</t>
  </si>
  <si>
    <t>Non-school Funding: Other non-school funding</t>
  </si>
  <si>
    <t>5a</t>
  </si>
  <si>
    <t>5b</t>
  </si>
  <si>
    <t>Total Education</t>
  </si>
  <si>
    <t>Sum devolved to Headteacher</t>
  </si>
  <si>
    <t>Additional Information</t>
  </si>
  <si>
    <t>Pre-Primary Education</t>
  </si>
  <si>
    <t>Pre-Primary Teaching Staff</t>
  </si>
  <si>
    <t>School Transport incurred under Section 50-51</t>
  </si>
  <si>
    <t>Total Social Work</t>
  </si>
  <si>
    <t>Adults with Physical or Sensory Disabilities (aged 18-64)</t>
  </si>
  <si>
    <t>Adults with Learning Disabilities (aged 18-64)</t>
  </si>
  <si>
    <t>Adults with Mental Health Needs (aged 18-64)</t>
  </si>
  <si>
    <t>Adults with Other Needs (aged 18-64)</t>
  </si>
  <si>
    <t>Criminal Justice Social Work Services</t>
  </si>
  <si>
    <t>Supported Employment</t>
  </si>
  <si>
    <t>Total Children and Families</t>
  </si>
  <si>
    <t>Total Older Persons (aged over 65)</t>
  </si>
  <si>
    <t>Total Adults with Physical or Sensory Disabilities (aged 18-64)</t>
  </si>
  <si>
    <t>Total Adults with Learning Disabilities (aged 18-64)</t>
  </si>
  <si>
    <t>Total Adults with Mental Health Needs (aged 18-64)</t>
  </si>
  <si>
    <t>Total Roads</t>
  </si>
  <si>
    <t>Network and Traffic Management</t>
  </si>
  <si>
    <t>Total Network and Traffic Management</t>
  </si>
  <si>
    <t>Non-LA Public Transport</t>
  </si>
  <si>
    <t>Total Non-LA Public Transport</t>
  </si>
  <si>
    <t>Total Public Transport</t>
  </si>
  <si>
    <t>Total Roads and Transport</t>
  </si>
  <si>
    <t>Buses - Annual bus subsidy for tendered mileage</t>
  </si>
  <si>
    <t>Buses - Other costs</t>
  </si>
  <si>
    <t>Additional Information: General Fund subsidy of Non-LA Public Transport</t>
  </si>
  <si>
    <t>Total Trading Standards</t>
  </si>
  <si>
    <t>Total Waste Management</t>
  </si>
  <si>
    <t>Total Other</t>
  </si>
  <si>
    <t>Flood Defence and Land Drainage</t>
  </si>
  <si>
    <t>Cemetery, Cremation and Mortuary Services</t>
  </si>
  <si>
    <t>Other Waste Management (not chargeable to roads)</t>
  </si>
  <si>
    <t>Total Environmental Services</t>
  </si>
  <si>
    <t>Total Planning and Development Services</t>
  </si>
  <si>
    <t>Culture and Heritage</t>
  </si>
  <si>
    <t>Total Tourism</t>
  </si>
  <si>
    <t>Total Culture and Heritage</t>
  </si>
  <si>
    <t>Total Recreation and Sport</t>
  </si>
  <si>
    <t>Library Services</t>
  </si>
  <si>
    <t>Total Cultural and Related Services</t>
  </si>
  <si>
    <t>Total Housing</t>
  </si>
  <si>
    <t>Other Cultural and Heritage</t>
  </si>
  <si>
    <t>Promotional Events</t>
  </si>
  <si>
    <t>Other Tourism</t>
  </si>
  <si>
    <t>Countryside Recreation and Management</t>
  </si>
  <si>
    <t>Sport Facilities</t>
  </si>
  <si>
    <t>Community Parks and Open Spaces</t>
  </si>
  <si>
    <t>Other Recreation and Sport</t>
  </si>
  <si>
    <t>Total Central Services</t>
  </si>
  <si>
    <t>Equal Pay / Single Status (prior year cost / provision only)</t>
  </si>
  <si>
    <t>Non-Distributed Costs</t>
  </si>
  <si>
    <t>Total Other Expenditure</t>
  </si>
  <si>
    <t xml:space="preserve">Surplus(-) / Deficit(+) on Trading Operations not already included </t>
  </si>
  <si>
    <t>Capital Expenditure charged to the General Fund</t>
  </si>
  <si>
    <t>Interest and Investment Income (record a credit as a negative value)</t>
  </si>
  <si>
    <t>Statutory Repayment of Debt - Loans fund</t>
  </si>
  <si>
    <t>Statutory Repayment of Debt - Credit arrangements (Finance leases / PPP / PFI)</t>
  </si>
  <si>
    <t>Interest Payable and similar charges</t>
  </si>
  <si>
    <t>Premiums and Discounts</t>
  </si>
  <si>
    <t>10. Public Private Partnerships (PPP) / Private Finance Initiatives (PFI)</t>
  </si>
  <si>
    <t>Fair Value of Services</t>
  </si>
  <si>
    <t>Interest Payments and Similar Charges</t>
  </si>
  <si>
    <t>Statutory Repayment of Debt</t>
  </si>
  <si>
    <t>Capital Expenditure Charged to the General Fund</t>
  </si>
  <si>
    <t>Total for Year for Education</t>
  </si>
  <si>
    <t>Total for Year for Social Work</t>
  </si>
  <si>
    <t>Total for Year for Roads and Transport</t>
  </si>
  <si>
    <t>Total for Year for Environmental Services</t>
  </si>
  <si>
    <t>Cultrual and Related Services</t>
  </si>
  <si>
    <t>Total for Year for Cultural and Related Services</t>
  </si>
  <si>
    <t>Total for Year for Other</t>
  </si>
  <si>
    <t>Part 4: Memorandum Items</t>
  </si>
  <si>
    <t>Revenue Contributions to Capital by Service</t>
  </si>
  <si>
    <t>Council Tax Reduction (Income Foregone)</t>
  </si>
  <si>
    <t>Council</t>
  </si>
  <si>
    <t>N/A</t>
  </si>
  <si>
    <t>GRG 2019-20</t>
  </si>
  <si>
    <t>NDRI 2019-20</t>
  </si>
  <si>
    <t>n/a</t>
  </si>
  <si>
    <t>Other Network and Traffic Management</t>
  </si>
  <si>
    <t>Part 1</t>
  </si>
  <si>
    <t>Part 2</t>
  </si>
  <si>
    <t>Part 3: 1. Education</t>
  </si>
  <si>
    <t>Part 3: 2. Social Work</t>
  </si>
  <si>
    <t>Part 3: 3. Roads &amp; Transport</t>
  </si>
  <si>
    <t>Part 3: 4. Environmental Services</t>
  </si>
  <si>
    <t>Part 3: 5. Planning and Development</t>
  </si>
  <si>
    <t>Part 3: 6. Cultural and Related Services</t>
  </si>
  <si>
    <t>Part 3: 7. Housing</t>
  </si>
  <si>
    <t>Part 3: 8. Central Services</t>
  </si>
  <si>
    <t>Part 3: 9. Other Expenditure</t>
  </si>
  <si>
    <t>Part 3: 10. PPP / PFI</t>
  </si>
  <si>
    <t>a. Education</t>
  </si>
  <si>
    <t>b. Social Work</t>
  </si>
  <si>
    <t>c. Roads and Transport</t>
  </si>
  <si>
    <t>d. Environmental Services</t>
  </si>
  <si>
    <t>e. Cultural and Related Services</t>
  </si>
  <si>
    <t>f. Other</t>
  </si>
  <si>
    <t>Row</t>
  </si>
  <si>
    <t>a. Children and Families</t>
  </si>
  <si>
    <t>b. Older Persons</t>
  </si>
  <si>
    <t>c. Adults with Physical or Sensory Disabilities</t>
  </si>
  <si>
    <t>d. Adults with Learning Disabilities</t>
  </si>
  <si>
    <t>e. Adults with Mental Health Needs</t>
  </si>
  <si>
    <t>H36</t>
  </si>
  <si>
    <t>H43</t>
  </si>
  <si>
    <t>H44</t>
  </si>
  <si>
    <t>H45</t>
  </si>
  <si>
    <t>H46</t>
  </si>
  <si>
    <t>H47</t>
  </si>
  <si>
    <t>H48</t>
  </si>
  <si>
    <t>H57</t>
  </si>
  <si>
    <t>H59</t>
  </si>
  <si>
    <t>H60</t>
  </si>
  <si>
    <t>Finance Circular</t>
  </si>
  <si>
    <t>H71</t>
  </si>
  <si>
    <t>H72</t>
  </si>
  <si>
    <t>H73</t>
  </si>
  <si>
    <t>H74</t>
  </si>
  <si>
    <t>H75</t>
  </si>
  <si>
    <t>H76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</si>
  <si>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</si>
  <si>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</si>
  <si>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</si>
  <si>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</si>
  <si>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</si>
  <si>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</si>
  <si>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</si>
  <si>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</si>
  <si>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</si>
  <si>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Transfers to or from (-) Housing Revenue Account (HRA)</t>
  </si>
  <si>
    <t>Structural, Environmental and Safety Maintenance and Routine Repairs</t>
  </si>
  <si>
    <t>School Crossing Patrols</t>
  </si>
  <si>
    <t>Parking Services</t>
  </si>
  <si>
    <t xml:space="preserve">Local Authority Public Transport </t>
  </si>
  <si>
    <t>Support to Operators and Voluntary Groups</t>
  </si>
  <si>
    <t>H96</t>
  </si>
  <si>
    <t>H97</t>
  </si>
  <si>
    <t>H98</t>
  </si>
  <si>
    <t>H100</t>
  </si>
  <si>
    <t>H99</t>
  </si>
  <si>
    <t>H101</t>
  </si>
  <si>
    <t>H102</t>
  </si>
  <si>
    <t>H103</t>
  </si>
  <si>
    <t>H104</t>
  </si>
  <si>
    <t>H106</t>
  </si>
  <si>
    <t>H110</t>
  </si>
  <si>
    <t>H111</t>
  </si>
  <si>
    <t>H112</t>
  </si>
  <si>
    <t>H113</t>
  </si>
  <si>
    <t>H118</t>
  </si>
  <si>
    <t>H119</t>
  </si>
  <si>
    <t>H120</t>
  </si>
  <si>
    <t>H121</t>
  </si>
  <si>
    <t>H122</t>
  </si>
  <si>
    <t>H123</t>
  </si>
  <si>
    <t>H124</t>
  </si>
  <si>
    <t>H128</t>
  </si>
  <si>
    <t>H129</t>
  </si>
  <si>
    <t>H130</t>
  </si>
  <si>
    <t>H131</t>
  </si>
  <si>
    <t>H132</t>
  </si>
  <si>
    <t>H133</t>
  </si>
  <si>
    <t>H134</t>
  </si>
  <si>
    <t>H138</t>
  </si>
  <si>
    <t>H139</t>
  </si>
  <si>
    <t>H140</t>
  </si>
  <si>
    <t>H141</t>
  </si>
  <si>
    <t>H142</t>
  </si>
  <si>
    <t>H146</t>
  </si>
  <si>
    <t>H147</t>
  </si>
  <si>
    <t>H148</t>
  </si>
  <si>
    <t>H149</t>
  </si>
  <si>
    <t>H159</t>
  </si>
  <si>
    <t>H160</t>
  </si>
  <si>
    <t>H161</t>
  </si>
  <si>
    <t>H162</t>
  </si>
  <si>
    <t>H166</t>
  </si>
  <si>
    <t>H167</t>
  </si>
  <si>
    <t>H168</t>
  </si>
  <si>
    <t>H172</t>
  </si>
  <si>
    <t>H175</t>
  </si>
  <si>
    <t>H176</t>
  </si>
  <si>
    <t>H177</t>
  </si>
  <si>
    <t>H171</t>
  </si>
  <si>
    <t>H183</t>
  </si>
  <si>
    <t>H184</t>
  </si>
  <si>
    <t>H185</t>
  </si>
  <si>
    <t>H186</t>
  </si>
  <si>
    <t>H187</t>
  </si>
  <si>
    <t>H188</t>
  </si>
  <si>
    <t>H189</t>
  </si>
  <si>
    <t>H190</t>
  </si>
  <si>
    <t>H199</t>
  </si>
  <si>
    <t>H200</t>
  </si>
  <si>
    <t>H204</t>
  </si>
  <si>
    <t>H205</t>
  </si>
  <si>
    <t>H206</t>
  </si>
  <si>
    <t>H210</t>
  </si>
  <si>
    <t>H211</t>
  </si>
  <si>
    <t>H212</t>
  </si>
  <si>
    <t>H213</t>
  </si>
  <si>
    <t>H217</t>
  </si>
  <si>
    <t>H218</t>
  </si>
  <si>
    <t>H226</t>
  </si>
  <si>
    <t>H227</t>
  </si>
  <si>
    <t>H228</t>
  </si>
  <si>
    <t>H229</t>
  </si>
  <si>
    <t>H230</t>
  </si>
  <si>
    <t>H240</t>
  </si>
  <si>
    <t>H241</t>
  </si>
  <si>
    <t>H245</t>
  </si>
  <si>
    <t>H246</t>
  </si>
  <si>
    <t>H250</t>
  </si>
  <si>
    <t>H251</t>
  </si>
  <si>
    <t>H252</t>
  </si>
  <si>
    <t>H253</t>
  </si>
  <si>
    <t>H256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</si>
  <si>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</si>
  <si>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</si>
  <si>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</si>
  <si>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</si>
  <si>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</si>
  <si>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</si>
  <si>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</si>
  <si>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</si>
  <si>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</si>
  <si>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</si>
  <si>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</si>
  <si>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</si>
  <si>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</si>
  <si>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</si>
  <si>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</si>
  <si>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</si>
  <si>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</si>
  <si>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</si>
  <si>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</si>
  <si>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</si>
  <si>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</si>
  <si>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</si>
  <si>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</si>
  <si>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</si>
  <si>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</si>
  <si>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</si>
  <si>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</si>
  <si>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</si>
  <si>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</si>
  <si>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</si>
  <si>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</si>
  <si>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</si>
  <si>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</si>
  <si>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</si>
  <si>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</si>
  <si>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C333</t>
  </si>
  <si>
    <t>C334</t>
  </si>
  <si>
    <t>C335</t>
  </si>
  <si>
    <t>C336</t>
  </si>
  <si>
    <t>D333</t>
  </si>
  <si>
    <t>D334</t>
  </si>
  <si>
    <t>D335</t>
  </si>
  <si>
    <t>D336</t>
  </si>
  <si>
    <t>E333</t>
  </si>
  <si>
    <t>E334</t>
  </si>
  <si>
    <t>E335</t>
  </si>
  <si>
    <t>E336</t>
  </si>
  <si>
    <t>F333</t>
  </si>
  <si>
    <t>F334</t>
  </si>
  <si>
    <t>F335</t>
  </si>
  <si>
    <t>F336</t>
  </si>
  <si>
    <t>G333</t>
  </si>
  <si>
    <t>G334</t>
  </si>
  <si>
    <t>G335</t>
  </si>
  <si>
    <t>G336</t>
  </si>
  <si>
    <t>H333</t>
  </si>
  <si>
    <t>H334</t>
  </si>
  <si>
    <t>H335</t>
  </si>
  <si>
    <t>H336</t>
  </si>
  <si>
    <t>H347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</si>
  <si>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</si>
  <si>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</si>
  <si>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</si>
  <si>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</si>
  <si>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</si>
  <si>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</si>
  <si>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</si>
  <si>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</si>
  <si>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</si>
  <si>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</si>
  <si>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H114</t>
  </si>
  <si>
    <t>POBE 2020: Changes to the form</t>
  </si>
  <si>
    <t>format of the file, including colour coding, has been changed to be consistent with the latest LFR and CR Final returns. This means that</t>
  </si>
  <si>
    <t>cell references will have changed from previous years. Please ensure you are taken extra care to ensure figures are entered in the correct</t>
  </si>
  <si>
    <t>cell when completing this return. Details of specific changes to the return are provided below.</t>
  </si>
  <si>
    <t>Part</t>
  </si>
  <si>
    <t>FAIL</t>
  </si>
  <si>
    <t>reviewed and either corrected or an explanatory comment provided.</t>
  </si>
  <si>
    <r>
      <t xml:space="preserve">The returns include </t>
    </r>
    <r>
      <rPr>
        <b/>
        <sz val="12"/>
        <rFont val="Arial"/>
        <family val="2"/>
      </rPr>
      <t>automatic validation checks</t>
    </r>
    <r>
      <rPr>
        <sz val="12"/>
        <rFont val="Arial"/>
        <family val="2"/>
      </rPr>
      <t>, detailed here. If any of the validation checks fail, the relevant cell will turn red and the figure should be</t>
    </r>
  </si>
  <si>
    <r>
      <t xml:space="preserve">2. </t>
    </r>
    <r>
      <rPr>
        <b/>
        <sz val="12"/>
        <rFont val="Arial"/>
        <family val="2"/>
      </rPr>
      <t>Pass / Fail validation checks</t>
    </r>
    <r>
      <rPr>
        <sz val="12"/>
        <rFont val="Arial"/>
        <family val="2"/>
      </rPr>
      <t xml:space="preserve"> test the figure entered against a specific set of validation criteria, such as comparing to other figures entered elsewhere</t>
    </r>
  </si>
  <si>
    <t>in the return or ensuring that the figure is of the right sign type (+/-). Where a check fails, it will be highlighted in red.</t>
  </si>
  <si>
    <r>
      <rPr>
        <b/>
        <sz val="12"/>
        <rFont val="Arial"/>
        <family val="2"/>
      </rPr>
      <t>Expenditure</t>
    </r>
    <r>
      <rPr>
        <sz val="12"/>
        <rFont val="Arial"/>
        <family val="2"/>
      </rPr>
      <t xml:space="preserve"> should be entered as a </t>
    </r>
    <r>
      <rPr>
        <b/>
        <sz val="12"/>
        <rFont val="Arial"/>
        <family val="2"/>
      </rPr>
      <t>positive</t>
    </r>
    <r>
      <rPr>
        <sz val="12"/>
        <rFont val="Arial"/>
        <family val="2"/>
      </rPr>
      <t xml:space="preserve"> number and</t>
    </r>
    <r>
      <rPr>
        <b/>
        <sz val="12"/>
        <rFont val="Arial"/>
        <family val="2"/>
      </rPr>
      <t xml:space="preserve"> income</t>
    </r>
    <r>
      <rPr>
        <sz val="12"/>
        <rFont val="Arial"/>
        <family val="2"/>
      </rPr>
      <t xml:space="preserve"> as a </t>
    </r>
    <r>
      <rPr>
        <b/>
        <sz val="12"/>
        <rFont val="Arial"/>
        <family val="2"/>
      </rPr>
      <t>negative</t>
    </r>
    <r>
      <rPr>
        <sz val="12"/>
        <rFont val="Arial"/>
        <family val="2"/>
      </rPr>
      <t xml:space="preserve"> number throughout the return</t>
    </r>
  </si>
  <si>
    <t>2</t>
  </si>
  <si>
    <t>Previously income figures in this part were entered as positive figures. To ensure consistency both within this return and with</t>
  </si>
  <si>
    <t>the LFRs, income figures in this section should now be entered as negative figures.</t>
  </si>
  <si>
    <t>LEAVE BLANK TO KEEP ROW NUMBERS CORRECT</t>
  </si>
  <si>
    <t>another source, such as last years' POBE return.</t>
  </si>
  <si>
    <r>
      <t xml:space="preserve">1. Provisional outturn figures and budget estimates are </t>
    </r>
    <r>
      <rPr>
        <b/>
        <sz val="12"/>
        <rFont val="Arial"/>
        <family val="2"/>
      </rPr>
      <t>validated against Budget Estimates for 2019-20</t>
    </r>
    <r>
      <rPr>
        <sz val="12"/>
        <rFont val="Arial"/>
        <family val="2"/>
      </rPr>
      <t>, as detailed in Column C. Figures which differ</t>
    </r>
  </si>
  <si>
    <t>significantly (over 10% and £500k) will be highlighted in red. These figures should be reviewed and an explanation for the difference provided in the comments</t>
  </si>
  <si>
    <t>box in Column I, or the figure amended as required.</t>
  </si>
  <si>
    <t>3.10</t>
  </si>
  <si>
    <t>The layout of this section has been changed to ensure the format is consistent with the rest of the return.</t>
  </si>
  <si>
    <t>Check: Additional Information total &lt;= Support to Operators and Voluntary Groups</t>
  </si>
  <si>
    <t>Children's Hearings</t>
  </si>
  <si>
    <r>
      <rPr>
        <b/>
        <sz val="12"/>
        <rFont val="Arial"/>
        <family val="2"/>
      </rPr>
      <t>Ring-Fenced Revenue Grants (RFRGs)</t>
    </r>
    <r>
      <rPr>
        <sz val="12"/>
        <rFont val="Arial"/>
        <family val="2"/>
      </rPr>
      <t xml:space="preserve"> as detailed in the local government settlement should be included in Row 28 and expenditure supported by these RFRG should be included</t>
    </r>
  </si>
  <si>
    <t>in Part 1 of the return.  Any other government grant, including grants from Scottish Government Agencies and NDPBs, should be netted off the expenditure figures recorded in the return.</t>
  </si>
  <si>
    <r>
      <t xml:space="preserve">These grants should </t>
    </r>
    <r>
      <rPr>
        <b/>
        <sz val="12"/>
        <rFont val="Arial"/>
        <family val="2"/>
      </rPr>
      <t>not</t>
    </r>
    <r>
      <rPr>
        <sz val="12"/>
        <rFont val="Arial"/>
        <family val="2"/>
      </rPr>
      <t xml:space="preserve"> be included in Total Income as calculated in Part 2 of the return. A list of RFRGs for 2019-20 and 2020-21 is included in the POBE Guidance for reference.</t>
    </r>
  </si>
  <si>
    <t>3.2</t>
  </si>
  <si>
    <t>before completing these figures.</t>
  </si>
  <si>
    <t>The name and guidance of Row 66 (previously Children's Panel) has been updated. Please ensure you review the guidance</t>
  </si>
  <si>
    <r>
      <t xml:space="preserve">Light grey cells indicate that the data has been </t>
    </r>
    <r>
      <rPr>
        <b/>
        <sz val="12"/>
        <rFont val="Arial"/>
        <family val="2"/>
      </rPr>
      <t>automatically populated</t>
    </r>
    <r>
      <rPr>
        <sz val="12"/>
        <rFont val="Arial"/>
        <family val="2"/>
      </rPr>
      <t>. This may be a calculation based on other cells in the return, or it may relate to data from</t>
    </r>
  </si>
  <si>
    <t>Agreed with Bill Stitt to leave blank as final figures won't be available until 10th March due to late budget announcement this year</t>
  </si>
  <si>
    <t>General Revenue Grant (GRG)</t>
  </si>
  <si>
    <t>Adjustments to GRG figure in Row 24</t>
  </si>
  <si>
    <t>Non-Domestic Rates Distributable Amount</t>
  </si>
  <si>
    <t>Non-Domestic Rates Income Retained - BRIS</t>
  </si>
  <si>
    <t>Non-Domestic Rates Income Retained - TIF</t>
  </si>
  <si>
    <t>year, the final 2019-20 GRG figures were not available at time of issue. This cell should be completed to reflect the final</t>
  </si>
  <si>
    <t>2019-20 GRG figures that will be circulated on 10 March 2020.</t>
  </si>
  <si>
    <r>
      <t xml:space="preserve">General Revenue Grant provisional outturn, </t>
    </r>
    <r>
      <rPr>
        <b/>
        <sz val="12"/>
        <rFont val="Arial"/>
        <family val="2"/>
      </rPr>
      <t>cell D24</t>
    </r>
    <r>
      <rPr>
        <sz val="12"/>
        <rFont val="Arial"/>
        <family val="2"/>
      </rPr>
      <t>, is normally pre-populated. Due to the late budget announcement this</t>
    </r>
  </si>
  <si>
    <r>
      <t xml:space="preserve">'Adjustments to GRG figure in Row 24' has been added at Row 30. </t>
    </r>
    <r>
      <rPr>
        <b/>
        <sz val="12"/>
        <rFont val="Arial"/>
        <family val="2"/>
      </rPr>
      <t>Cell D30</t>
    </r>
    <r>
      <rPr>
        <sz val="12"/>
        <rFont val="Arial"/>
        <family val="2"/>
      </rPr>
      <t xml:space="preserve"> should reflect the amount of GRG relating to </t>
    </r>
  </si>
  <si>
    <t>Annex A of the guidance document. A comment is required to explain any further adjustments made here.</t>
  </si>
  <si>
    <t>teacher pay that local authorities were asked to accrue in 2018-19. A note of the amount for each authority is provided in</t>
  </si>
  <si>
    <r>
      <rPr>
        <b/>
        <sz val="12"/>
        <rFont val="Arial"/>
        <family val="2"/>
      </rPr>
      <t>made in 2018-19</t>
    </r>
    <r>
      <rPr>
        <sz val="12"/>
        <rFont val="Arial"/>
        <family val="2"/>
      </rPr>
      <t>.</t>
    </r>
  </si>
  <si>
    <r>
      <t xml:space="preserve">Please see the 'Changes' tab and guidance document for guidance relating to the </t>
    </r>
    <r>
      <rPr>
        <b/>
        <sz val="12"/>
        <rFont val="Arial"/>
        <family val="2"/>
      </rPr>
      <t>GRG provisional outturn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adjustments required in relation to the teacher pay accruals</t>
    </r>
  </si>
  <si>
    <t>www.gov.scot/publications/provisional-outturn-and-budget-estimates-return/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</si>
</sst>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#,##0.00000_ ;\-#,##0.00000\ "/>
  </numFmts>
  <fonts count="28">
    <font>
      <sz val="10"/>
      <color theme="1"/>
      <name val="Arial"/>
      <family val="2"/>
    </font>
    <font>
      <sz val="10"/>
      <name val="Arial"/>
      <family val="2"/>
    </font>
    <font>
      <u/>
      <sz val="7.5"/>
      <color indexed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color rgb="FF000000"/>
      <name val="Calibri"/>
      <family val="2"/>
    </font>
    <font>
      <sz val="10"/>
      <name val="Geneva"/>
    </font>
    <font>
      <sz val="11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2"/>
      <color theme="0" tint="-0.249977111117893"/>
      <name val="Arial"/>
      <family val="2"/>
    </font>
    <font>
      <b/>
      <sz val="14"/>
      <color theme="0"/>
      <name val="Arial"/>
      <family val="2"/>
    </font>
    <font>
      <b/>
      <sz val="12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3" tint="-0.499984740745262"/>
        <bgColor indexed="2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323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5" fillId="0" borderId="0"/>
    <xf numFmtId="0" fontId="13" fillId="0" borderId="0"/>
    <xf numFmtId="0" fontId="13" fillId="0" borderId="0"/>
  </cellStyleXfs>
  <cellXfs count="137">
    <xf numFmtId="0" fontId="0" fillId="0" borderId="0" xfId="0"/>
    <xf numFmtId="0" fontId="0" fillId="3" borderId="0" xfId="0" applyFill="1" applyProtection="1"/>
    <xf numFmtId="0" fontId="1" fillId="3" borderId="0" xfId="0" applyFont="1" applyFill="1" applyBorder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horizontal="right" vertical="center"/>
    </xf>
    <xf numFmtId="0" fontId="10" fillId="3" borderId="0" xfId="0" applyFont="1" applyFill="1" applyAlignment="1" applyProtection="1">
      <alignment vertical="center"/>
    </xf>
    <xf numFmtId="0" fontId="7" fillId="7" borderId="0" xfId="0" applyFont="1" applyFill="1" applyAlignment="1" applyProtection="1">
      <alignment vertical="center"/>
      <protection locked="0"/>
    </xf>
    <xf numFmtId="0" fontId="7" fillId="7" borderId="0" xfId="0" applyFont="1" applyFill="1" applyAlignment="1" applyProtection="1">
      <alignment vertical="center"/>
    </xf>
    <xf numFmtId="0" fontId="16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  <protection locked="0"/>
    </xf>
    <xf numFmtId="0" fontId="7" fillId="3" borderId="3" xfId="0" applyFont="1" applyFill="1" applyBorder="1" applyAlignment="1" applyProtection="1">
      <alignment vertical="center"/>
      <protection locked="0"/>
    </xf>
    <xf numFmtId="0" fontId="18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16" xfId="0" applyFont="1" applyFill="1" applyBorder="1" applyAlignment="1" applyProtection="1">
      <alignment vertical="center"/>
    </xf>
    <xf numFmtId="0" fontId="19" fillId="3" borderId="0" xfId="0" applyFont="1" applyFill="1" applyAlignment="1" applyProtection="1">
      <alignment vertical="center"/>
    </xf>
    <xf numFmtId="0" fontId="20" fillId="3" borderId="0" xfId="0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10" fillId="2" borderId="0" xfId="1" applyFont="1" applyFill="1" applyAlignment="1" applyProtection="1">
      <alignment vertical="center"/>
    </xf>
    <xf numFmtId="3" fontId="7" fillId="3" borderId="0" xfId="0" applyNumberFormat="1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 wrapText="1"/>
    </xf>
    <xf numFmtId="0" fontId="21" fillId="2" borderId="0" xfId="4" applyFont="1" applyFill="1" applyAlignment="1" applyProtection="1">
      <alignment vertical="center" wrapText="1"/>
    </xf>
    <xf numFmtId="0" fontId="22" fillId="2" borderId="0" xfId="5" applyFont="1" applyFill="1" applyAlignment="1" applyProtection="1">
      <alignment horizontal="right" vertical="center"/>
    </xf>
    <xf numFmtId="0" fontId="1" fillId="2" borderId="0" xfId="4" applyFont="1" applyFill="1" applyBorder="1" applyAlignment="1" applyProtection="1">
      <alignment vertical="center" wrapText="1"/>
    </xf>
    <xf numFmtId="0" fontId="22" fillId="3" borderId="0" xfId="4" applyFont="1" applyFill="1" applyBorder="1" applyAlignment="1" applyProtection="1">
      <alignment vertical="center"/>
    </xf>
    <xf numFmtId="3" fontId="1" fillId="2" borderId="0" xfId="4" applyNumberFormat="1" applyFont="1" applyFill="1" applyAlignment="1" applyProtection="1">
      <alignment vertical="center" wrapText="1"/>
    </xf>
    <xf numFmtId="3" fontId="7" fillId="3" borderId="0" xfId="0" applyNumberFormat="1" applyFont="1" applyFill="1" applyAlignment="1" applyProtection="1">
      <alignment horizontal="right" vertical="center"/>
    </xf>
    <xf numFmtId="0" fontId="10" fillId="3" borderId="0" xfId="0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7" fillId="3" borderId="0" xfId="0" applyFont="1" applyFill="1" applyBorder="1" applyAlignment="1" applyProtection="1">
      <alignment horizontal="right" vertical="center"/>
    </xf>
    <xf numFmtId="3" fontId="17" fillId="3" borderId="0" xfId="0" applyNumberFormat="1" applyFont="1" applyFill="1" applyBorder="1" applyAlignment="1" applyProtection="1">
      <alignment horizontal="right" vertical="center"/>
    </xf>
    <xf numFmtId="0" fontId="23" fillId="2" borderId="0" xfId="4" applyFont="1" applyFill="1" applyBorder="1" applyAlignment="1" applyProtection="1">
      <alignment vertical="center"/>
    </xf>
    <xf numFmtId="0" fontId="14" fillId="3" borderId="0" xfId="0" applyFont="1" applyFill="1" applyAlignment="1" applyProtection="1">
      <alignment vertical="center"/>
    </xf>
    <xf numFmtId="0" fontId="14" fillId="3" borderId="0" xfId="0" applyFont="1" applyFill="1" applyBorder="1" applyAlignment="1" applyProtection="1">
      <alignment vertical="center"/>
    </xf>
    <xf numFmtId="49" fontId="1" fillId="4" borderId="2" xfId="0" quotePrefix="1" applyNumberFormat="1" applyFont="1" applyFill="1" applyBorder="1" applyAlignment="1" applyProtection="1">
      <alignment horizontal="left" vertical="center"/>
    </xf>
    <xf numFmtId="164" fontId="1" fillId="4" borderId="2" xfId="2" applyNumberFormat="1" applyFont="1" applyFill="1" applyBorder="1" applyAlignment="1" applyProtection="1">
      <alignment horizontal="right" vertical="center"/>
    </xf>
    <xf numFmtId="164" fontId="24" fillId="6" borderId="2" xfId="2" applyNumberFormat="1" applyFont="1" applyFill="1" applyBorder="1" applyAlignment="1" applyProtection="1">
      <alignment horizontal="right" vertical="center"/>
    </xf>
    <xf numFmtId="0" fontId="1" fillId="3" borderId="0" xfId="0" applyFont="1" applyFill="1" applyAlignment="1" applyProtection="1">
      <alignment vertical="center"/>
    </xf>
    <xf numFmtId="0" fontId="24" fillId="6" borderId="2" xfId="0" quotePrefix="1" applyFont="1" applyFill="1" applyBorder="1" applyAlignment="1" applyProtection="1">
      <alignment horizontal="left" vertical="center"/>
    </xf>
    <xf numFmtId="1" fontId="24" fillId="9" borderId="2" xfId="0" applyNumberFormat="1" applyFont="1" applyFill="1" applyBorder="1" applyAlignment="1" applyProtection="1">
      <alignment vertical="center"/>
    </xf>
    <xf numFmtId="0" fontId="24" fillId="10" borderId="2" xfId="0" quotePrefix="1" applyFont="1" applyFill="1" applyBorder="1" applyAlignment="1" applyProtection="1">
      <alignment horizontal="right" vertical="center" wrapText="1"/>
    </xf>
    <xf numFmtId="49" fontId="1" fillId="3" borderId="2" xfId="0" quotePrefix="1" applyNumberFormat="1" applyFont="1" applyFill="1" applyBorder="1" applyAlignment="1" applyProtection="1">
      <alignment horizontal="left" vertical="center"/>
    </xf>
    <xf numFmtId="0" fontId="24" fillId="3" borderId="23" xfId="0" applyFont="1" applyFill="1" applyBorder="1" applyAlignment="1" applyProtection="1">
      <alignment horizontal="right" vertical="center" wrapText="1"/>
    </xf>
    <xf numFmtId="164" fontId="1" fillId="3" borderId="23" xfId="2" applyNumberFormat="1" applyFont="1" applyFill="1" applyBorder="1" applyAlignment="1" applyProtection="1">
      <alignment horizontal="right" vertical="center"/>
    </xf>
    <xf numFmtId="164" fontId="24" fillId="3" borderId="23" xfId="2" applyNumberFormat="1" applyFont="1" applyFill="1" applyBorder="1" applyAlignment="1" applyProtection="1">
      <alignment horizontal="right" vertical="center"/>
    </xf>
    <xf numFmtId="0" fontId="1" fillId="3" borderId="8" xfId="0" applyFont="1" applyFill="1" applyBorder="1" applyAlignment="1" applyProtection="1">
      <alignment vertical="center"/>
    </xf>
    <xf numFmtId="164" fontId="24" fillId="8" borderId="2" xfId="2" applyNumberFormat="1" applyFont="1" applyFill="1" applyBorder="1" applyAlignment="1" applyProtection="1">
      <alignment horizontal="right" vertical="center"/>
    </xf>
    <xf numFmtId="164" fontId="24" fillId="10" borderId="2" xfId="2" applyNumberFormat="1" applyFont="1" applyFill="1" applyBorder="1" applyAlignment="1" applyProtection="1">
      <alignment horizontal="right" vertical="center"/>
    </xf>
    <xf numFmtId="3" fontId="1" fillId="3" borderId="0" xfId="4" applyNumberFormat="1" applyFont="1" applyFill="1" applyBorder="1" applyAlignment="1" applyProtection="1">
      <alignment horizontal="center" vertical="center" wrapText="1"/>
    </xf>
    <xf numFmtId="0" fontId="10" fillId="2" borderId="0" xfId="4" applyFont="1" applyFill="1" applyBorder="1" applyAlignment="1" applyProtection="1">
      <alignment vertical="center"/>
    </xf>
    <xf numFmtId="0" fontId="1" fillId="3" borderId="23" xfId="0" applyFont="1" applyFill="1" applyBorder="1" applyAlignment="1" applyProtection="1">
      <alignment vertical="center"/>
    </xf>
    <xf numFmtId="164" fontId="1" fillId="3" borderId="8" xfId="2" applyNumberFormat="1" applyFont="1" applyFill="1" applyBorder="1" applyAlignment="1" applyProtection="1">
      <alignment horizontal="right" vertical="center"/>
    </xf>
    <xf numFmtId="0" fontId="24" fillId="3" borderId="23" xfId="0" quotePrefix="1" applyFont="1" applyFill="1" applyBorder="1" applyAlignment="1" applyProtection="1">
      <alignment horizontal="right" vertical="center" wrapText="1"/>
    </xf>
    <xf numFmtId="0" fontId="24" fillId="3" borderId="8" xfId="0" quotePrefix="1" applyFont="1" applyFill="1" applyBorder="1" applyAlignment="1" applyProtection="1">
      <alignment horizontal="right" vertical="center" wrapText="1"/>
    </xf>
    <xf numFmtId="164" fontId="24" fillId="3" borderId="8" xfId="2" applyNumberFormat="1" applyFont="1" applyFill="1" applyBorder="1" applyAlignment="1" applyProtection="1">
      <alignment horizontal="right" vertical="center"/>
    </xf>
    <xf numFmtId="0" fontId="22" fillId="5" borderId="2" xfId="0" quotePrefix="1" applyFont="1" applyFill="1" applyBorder="1" applyAlignment="1" applyProtection="1">
      <alignment horizontal="left" vertical="center"/>
    </xf>
    <xf numFmtId="164" fontId="22" fillId="5" borderId="2" xfId="2" applyNumberFormat="1" applyFont="1" applyFill="1" applyBorder="1" applyAlignment="1" applyProtection="1">
      <alignment horizontal="right" vertical="center"/>
    </xf>
    <xf numFmtId="0" fontId="11" fillId="3" borderId="0" xfId="1" applyFont="1" applyFill="1" applyAlignment="1" applyProtection="1">
      <alignment horizontal="left" vertical="center" indent="2"/>
    </xf>
    <xf numFmtId="3" fontId="1" fillId="4" borderId="2" xfId="4" applyNumberFormat="1" applyFont="1" applyFill="1" applyBorder="1" applyAlignment="1" applyProtection="1">
      <alignment horizontal="right" vertical="center"/>
    </xf>
    <xf numFmtId="164" fontId="1" fillId="5" borderId="2" xfId="4" applyNumberFormat="1" applyFont="1" applyFill="1" applyBorder="1" applyAlignment="1" applyProtection="1">
      <alignment horizontal="right" vertical="center"/>
    </xf>
    <xf numFmtId="164" fontId="15" fillId="6" borderId="2" xfId="4" applyNumberFormat="1" applyFont="1" applyFill="1" applyBorder="1" applyAlignment="1" applyProtection="1">
      <alignment horizontal="right" vertical="center"/>
    </xf>
    <xf numFmtId="164" fontId="1" fillId="11" borderId="2" xfId="4" applyNumberFormat="1" applyFont="1" applyFill="1" applyBorder="1" applyAlignment="1" applyProtection="1">
      <alignment horizontal="center" vertical="center"/>
    </xf>
    <xf numFmtId="165" fontId="1" fillId="3" borderId="23" xfId="2" applyNumberFormat="1" applyFont="1" applyFill="1" applyBorder="1" applyAlignment="1" applyProtection="1">
      <alignment horizontal="right" vertical="center"/>
    </xf>
    <xf numFmtId="164" fontId="22" fillId="3" borderId="23" xfId="2" applyNumberFormat="1" applyFont="1" applyFill="1" applyBorder="1" applyAlignment="1" applyProtection="1">
      <alignment horizontal="right" vertical="center"/>
    </xf>
    <xf numFmtId="164" fontId="1" fillId="4" borderId="2" xfId="2" applyNumberFormat="1" applyFont="1" applyFill="1" applyBorder="1" applyAlignment="1" applyProtection="1">
      <alignment horizontal="center" vertical="center"/>
    </xf>
    <xf numFmtId="0" fontId="2" fillId="3" borderId="0" xfId="1" applyFill="1" applyAlignment="1" applyProtection="1">
      <alignment vertical="center"/>
    </xf>
    <xf numFmtId="0" fontId="11" fillId="3" borderId="0" xfId="1" applyFont="1" applyFill="1" applyAlignment="1" applyProtection="1">
      <alignment vertical="center"/>
    </xf>
    <xf numFmtId="164" fontId="1" fillId="3" borderId="2" xfId="2" applyNumberFormat="1" applyFont="1" applyFill="1" applyBorder="1" applyAlignment="1" applyProtection="1">
      <alignment horizontal="right" vertical="center"/>
      <protection locked="0"/>
    </xf>
    <xf numFmtId="0" fontId="0" fillId="3" borderId="7" xfId="0" applyFill="1" applyBorder="1" applyProtection="1"/>
    <xf numFmtId="49" fontId="7" fillId="3" borderId="0" xfId="0" applyNumberFormat="1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vertical="center"/>
    </xf>
    <xf numFmtId="49" fontId="10" fillId="3" borderId="0" xfId="0" applyNumberFormat="1" applyFont="1" applyFill="1" applyAlignment="1" applyProtection="1">
      <alignment horizontal="left" vertical="center"/>
    </xf>
    <xf numFmtId="0" fontId="26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vertical="center"/>
    </xf>
    <xf numFmtId="3" fontId="26" fillId="0" borderId="0" xfId="0" applyNumberFormat="1" applyFont="1" applyAlignment="1" applyProtection="1">
      <alignment horizontal="right"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3" fontId="0" fillId="0" borderId="0" xfId="0" applyNumberForma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3" fontId="4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3" fontId="1" fillId="0" borderId="0" xfId="0" applyNumberFormat="1" applyFont="1" applyAlignment="1" applyProtection="1">
      <alignment horizontal="right" vertical="center"/>
    </xf>
    <xf numFmtId="0" fontId="2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0" fontId="9" fillId="3" borderId="0" xfId="0" applyFont="1" applyFill="1" applyAlignment="1" applyProtection="1">
      <alignment vertical="center"/>
    </xf>
    <xf numFmtId="0" fontId="12" fillId="3" borderId="0" xfId="0" applyFont="1" applyFill="1" applyProtection="1"/>
    <xf numFmtId="3" fontId="14" fillId="3" borderId="1" xfId="4" applyNumberFormat="1" applyFont="1" applyFill="1" applyBorder="1" applyAlignment="1" applyProtection="1">
      <alignment horizontal="center" vertical="center"/>
    </xf>
    <xf numFmtId="0" fontId="20" fillId="3" borderId="3" xfId="0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left" vertical="center"/>
    </xf>
    <xf numFmtId="3" fontId="22" fillId="0" borderId="0" xfId="0" applyNumberFormat="1" applyFont="1" applyAlignment="1" applyProtection="1">
      <alignment horizontal="left" vertical="center"/>
    </xf>
    <xf numFmtId="49" fontId="22" fillId="5" borderId="2" xfId="0" quotePrefix="1" applyNumberFormat="1" applyFont="1" applyFill="1" applyBorder="1" applyAlignment="1" applyProtection="1">
      <alignment horizontal="left" vertical="center"/>
    </xf>
    <xf numFmtId="0" fontId="7" fillId="3" borderId="0" xfId="0" quotePrefix="1" applyFont="1" applyFill="1" applyAlignment="1" applyProtection="1">
      <alignment vertical="center"/>
    </xf>
    <xf numFmtId="164" fontId="1" fillId="3" borderId="2" xfId="2" applyNumberFormat="1" applyFont="1" applyFill="1" applyBorder="1" applyAlignment="1" applyProtection="1">
      <alignment horizontal="left" vertical="center"/>
      <protection locked="0"/>
    </xf>
    <xf numFmtId="164" fontId="1" fillId="3" borderId="2" xfId="2" applyNumberFormat="1" applyFont="1" applyFill="1" applyBorder="1" applyAlignment="1" applyProtection="1">
      <alignment horizontal="left" vertical="center" wrapText="1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16" fillId="3" borderId="0" xfId="4" applyFont="1" applyFill="1" applyAlignment="1" applyProtection="1">
      <alignment horizontal="left" vertical="center" wrapText="1"/>
    </xf>
    <xf numFmtId="0" fontId="15" fillId="2" borderId="0" xfId="4" applyFont="1" applyFill="1" applyAlignment="1" applyProtection="1">
      <alignment horizontal="left" vertical="center" wrapText="1"/>
    </xf>
    <xf numFmtId="0" fontId="27" fillId="3" borderId="0" xfId="4" applyFont="1" applyFill="1" applyAlignment="1" applyProtection="1">
      <alignment horizontal="left" vertical="center" wrapText="1"/>
    </xf>
    <xf numFmtId="0" fontId="15" fillId="3" borderId="0" xfId="4" applyFont="1" applyFill="1" applyAlignment="1" applyProtection="1">
      <alignment horizontal="left" vertical="center" wrapText="1"/>
    </xf>
    <xf numFmtId="0" fontId="24" fillId="3" borderId="0" xfId="4" applyFont="1" applyFill="1" applyAlignment="1" applyProtection="1">
      <alignment horizontal="left" vertical="center" wrapText="1"/>
    </xf>
    <xf numFmtId="0" fontId="15" fillId="3" borderId="0" xfId="0" applyFont="1" applyFill="1" applyAlignment="1" applyProtection="1">
      <alignment horizontal="left"/>
    </xf>
    <xf numFmtId="0" fontId="7" fillId="3" borderId="0" xfId="0" applyFont="1" applyFill="1" applyAlignment="1" applyProtection="1">
      <alignment horizontal="left" vertical="center"/>
    </xf>
    <xf numFmtId="0" fontId="1" fillId="2" borderId="0" xfId="4" applyFont="1" applyFill="1" applyAlignment="1" applyProtection="1">
      <alignment horizontal="left" vertical="center" wrapText="1"/>
    </xf>
    <xf numFmtId="0" fontId="24" fillId="10" borderId="2" xfId="0" applyFont="1" applyFill="1" applyBorder="1" applyAlignment="1" applyProtection="1">
      <alignment horizontal="left" vertical="center" wrapText="1"/>
    </xf>
    <xf numFmtId="164" fontId="24" fillId="8" borderId="2" xfId="2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left"/>
    </xf>
    <xf numFmtId="164" fontId="1" fillId="10" borderId="2" xfId="2" applyNumberFormat="1" applyFont="1" applyFill="1" applyBorder="1" applyAlignment="1" applyProtection="1">
      <alignment horizontal="left" vertical="center"/>
    </xf>
    <xf numFmtId="164" fontId="1" fillId="8" borderId="2" xfId="2" applyNumberFormat="1" applyFont="1" applyFill="1" applyBorder="1" applyAlignment="1" applyProtection="1">
      <alignment horizontal="left" vertical="center"/>
    </xf>
    <xf numFmtId="164" fontId="24" fillId="10" borderId="2" xfId="2" applyNumberFormat="1" applyFont="1" applyFill="1" applyBorder="1" applyAlignment="1" applyProtection="1">
      <alignment horizontal="left" vertical="center"/>
    </xf>
    <xf numFmtId="0" fontId="7" fillId="3" borderId="13" xfId="0" applyFont="1" applyFill="1" applyBorder="1" applyAlignment="1" applyProtection="1">
      <alignment horizontal="left" vertical="center"/>
      <protection locked="0"/>
    </xf>
    <xf numFmtId="0" fontId="7" fillId="3" borderId="14" xfId="0" applyFont="1" applyFill="1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 applyProtection="1">
      <alignment horizontal="left" vertical="center"/>
      <protection locked="0"/>
    </xf>
    <xf numFmtId="0" fontId="7" fillId="3" borderId="17" xfId="0" applyFont="1" applyFill="1" applyBorder="1" applyAlignment="1" applyProtection="1">
      <alignment horizontal="left" vertical="top"/>
      <protection locked="0"/>
    </xf>
    <xf numFmtId="0" fontId="7" fillId="3" borderId="12" xfId="0" applyFont="1" applyFill="1" applyBorder="1" applyAlignment="1" applyProtection="1">
      <alignment horizontal="left" vertical="top"/>
      <protection locked="0"/>
    </xf>
    <xf numFmtId="0" fontId="7" fillId="3" borderId="18" xfId="0" applyFont="1" applyFill="1" applyBorder="1" applyAlignment="1" applyProtection="1">
      <alignment horizontal="left" vertical="top"/>
      <protection locked="0"/>
    </xf>
    <xf numFmtId="0" fontId="7" fillId="3" borderId="16" xfId="0" applyFont="1" applyFill="1" applyBorder="1" applyAlignment="1" applyProtection="1">
      <alignment horizontal="left" vertical="top"/>
      <protection locked="0"/>
    </xf>
    <xf numFmtId="0" fontId="7" fillId="3" borderId="0" xfId="0" applyFont="1" applyFill="1" applyBorder="1" applyAlignment="1" applyProtection="1">
      <alignment horizontal="left" vertical="top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1" xfId="0" applyFont="1" applyFill="1" applyBorder="1" applyAlignment="1" applyProtection="1">
      <alignment horizontal="left" vertical="top"/>
      <protection locked="0"/>
    </xf>
    <xf numFmtId="0" fontId="7" fillId="3" borderId="22" xfId="0" applyFont="1" applyFill="1" applyBorder="1" applyAlignment="1" applyProtection="1">
      <alignment horizontal="left" vertical="top"/>
      <protection locked="0"/>
    </xf>
    <xf numFmtId="0" fontId="11" fillId="3" borderId="0" xfId="1" applyFont="1" applyFill="1" applyAlignment="1" applyProtection="1">
      <alignment vertical="center"/>
    </xf>
    <xf numFmtId="0" fontId="11" fillId="3" borderId="0" xfId="1" applyFont="1" applyFill="1" applyAlignment="1" applyProtection="1">
      <alignment horizontal="left" vertical="center"/>
    </xf>
    <xf numFmtId="0" fontId="7" fillId="3" borderId="0" xfId="0" applyFont="1" applyFill="1" applyAlignment="1" applyProtection="1">
      <alignment horizontal="right" vertical="center"/>
    </xf>
    <xf numFmtId="49" fontId="24" fillId="10" borderId="4" xfId="0" quotePrefix="1" applyNumberFormat="1" applyFont="1" applyFill="1" applyBorder="1" applyAlignment="1" applyProtection="1">
      <alignment horizontal="left" vertical="center"/>
    </xf>
    <xf numFmtId="49" fontId="24" fillId="10" borderId="5" xfId="0" quotePrefix="1" applyNumberFormat="1" applyFont="1" applyFill="1" applyBorder="1" applyAlignment="1" applyProtection="1">
      <alignment horizontal="left" vertical="center"/>
    </xf>
    <xf numFmtId="49" fontId="24" fillId="10" borderId="6" xfId="0" quotePrefix="1" applyNumberFormat="1" applyFont="1" applyFill="1" applyBorder="1" applyAlignment="1" applyProtection="1">
      <alignment horizontal="left" vertical="center"/>
    </xf>
    <xf numFmtId="49" fontId="25" fillId="10" borderId="9" xfId="0" quotePrefix="1" applyNumberFormat="1" applyFont="1" applyFill="1" applyBorder="1" applyAlignment="1" applyProtection="1">
      <alignment horizontal="left" vertical="center"/>
    </xf>
    <xf numFmtId="49" fontId="25" fillId="10" borderId="10" xfId="0" quotePrefix="1" applyNumberFormat="1" applyFont="1" applyFill="1" applyBorder="1" applyAlignment="1" applyProtection="1">
      <alignment horizontal="left" vertical="center"/>
    </xf>
    <xf numFmtId="49" fontId="25" fillId="10" borderId="11" xfId="0" quotePrefix="1" applyNumberFormat="1" applyFont="1" applyFill="1" applyBorder="1" applyAlignment="1" applyProtection="1">
      <alignment horizontal="left" vertical="center"/>
    </xf>
    <xf numFmtId="0" fontId="25" fillId="10" borderId="4" xfId="0" quotePrefix="1" applyFont="1" applyFill="1" applyBorder="1" applyAlignment="1" applyProtection="1">
      <alignment horizontal="left" vertical="center"/>
    </xf>
    <xf numFmtId="0" fontId="25" fillId="10" borderId="5" xfId="0" quotePrefix="1" applyFont="1" applyFill="1" applyBorder="1" applyAlignment="1" applyProtection="1">
      <alignment horizontal="left" vertical="center"/>
    </xf>
    <xf numFmtId="0" fontId="25" fillId="10" borderId="6" xfId="0" quotePrefix="1" applyFont="1" applyFill="1" applyBorder="1" applyAlignment="1" applyProtection="1">
      <alignment horizontal="left" vertical="center"/>
    </xf>
    <xf numFmtId="0" fontId="24" fillId="10" borderId="4" xfId="0" quotePrefix="1" applyFont="1" applyFill="1" applyBorder="1" applyAlignment="1" applyProtection="1">
      <alignment horizontal="left" vertical="center"/>
    </xf>
    <xf numFmtId="0" fontId="24" fillId="10" borderId="5" xfId="0" quotePrefix="1" applyFont="1" applyFill="1" applyBorder="1" applyAlignment="1" applyProtection="1">
      <alignment horizontal="left" vertical="center"/>
    </xf>
    <xf numFmtId="0" fontId="24" fillId="10" borderId="6" xfId="0" quotePrefix="1" applyFont="1" applyFill="1" applyBorder="1" applyAlignment="1" applyProtection="1">
      <alignment horizontal="left" vertical="center"/>
    </xf>
  </cellXfs>
  <cellStyles count="6">
    <cellStyle name="Comma" xfId="2" builtinId="3"/>
    <cellStyle name="Hyperlink" xfId="1" builtinId="8"/>
    <cellStyle name="Normal" xfId="0" builtinId="0"/>
    <cellStyle name="Normal 2" xfId="3"/>
    <cellStyle name="Normal_A3366421" xfId="4"/>
    <cellStyle name="Style 1" xfId="5"/>
  </cellStyles>
  <dxfs count="23">
    <dxf>
      <fill>
        <patternFill>
          <bgColor rgb="FFFF3232"/>
        </patternFill>
      </fill>
    </dxf>
    <dxf>
      <fill>
        <patternFill>
          <bgColor rgb="FFFF3232"/>
        </patternFill>
      </fill>
    </dxf>
    <dxf>
      <fill>
        <patternFill>
          <bgColor rgb="FFFF3232"/>
        </patternFill>
      </fill>
    </dxf>
    <dxf>
      <fill>
        <patternFill>
          <bgColor rgb="FFFF3232"/>
        </patternFill>
      </fill>
    </dxf>
    <dxf>
      <fill>
        <patternFill>
          <bgColor rgb="FFFF3232"/>
        </patternFill>
      </fill>
    </dxf>
    <dxf>
      <fill>
        <patternFill>
          <bgColor rgb="FFFF3232"/>
        </patternFill>
      </fill>
    </dxf>
    <dxf>
      <fill>
        <patternFill>
          <bgColor indexed="10"/>
        </patternFill>
      </fill>
    </dxf>
    <dxf>
      <fill>
        <patternFill>
          <bgColor rgb="FFFF323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u/>
        <color rgb="FF0000FF"/>
      </font>
    </dxf>
    <dxf>
      <fill>
        <patternFill>
          <bgColor rgb="FFFF323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u/>
        <color rgb="FF0000FF"/>
      </font>
    </dxf>
  </dxfs>
  <tableStyles count="0" defaultTableStyle="TableStyleMedium2" defaultPivotStyle="PivotStyleLight16"/>
  <colors>
    <mruColors>
      <color rgb="FFB9D1ED"/>
      <color rgb="FF8DB4E2"/>
      <color rgb="FFFF3232"/>
      <color rgb="FFD9D9D9"/>
      <color rgb="FF777777"/>
      <color rgb="FF8DB4F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/customXML/item2.xml" Id="R360c77fea910446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scot/publications/provisional-outturn-and-budget-estimates-return/" TargetMode="External"/><Relationship Id="rId2" Type="http://schemas.openxmlformats.org/officeDocument/2006/relationships/hyperlink" Target="mailto:lgfstats@gov.scot" TargetMode="External"/><Relationship Id="rId1" Type="http://schemas.openxmlformats.org/officeDocument/2006/relationships/hyperlink" Target="mailto:lgfstats@gov.sco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L61"/>
  <sheetViews>
    <sheetView tabSelected="1" zoomScaleNormal="100" workbookViewId="0">
      <selection activeCell="J1" sqref="J1"/>
    </sheetView>
  </sheetViews>
  <sheetFormatPr defaultColWidth="9.140625" defaultRowHeight="15"/>
  <cols>
    <col min="1" max="1" width="3.42578125" style="4" customWidth="1"/>
    <col min="2" max="2" width="17.7109375" style="4" customWidth="1"/>
    <col min="3" max="3" width="48.85546875" style="4" customWidth="1"/>
    <col min="4" max="4" width="37.85546875" style="4" customWidth="1"/>
    <col min="5" max="5" width="23.5703125" style="4" customWidth="1"/>
    <col min="6" max="6" width="22.7109375" style="4" customWidth="1"/>
    <col min="7" max="16384" width="9.140625" style="4"/>
  </cols>
  <sheetData>
    <row r="1" spans="1:12" ht="30" customHeight="1">
      <c r="A1" s="3" t="s">
        <v>171</v>
      </c>
      <c r="F1" s="5" t="s">
        <v>172</v>
      </c>
    </row>
    <row r="3" spans="1:12" ht="18" customHeight="1">
      <c r="B3" s="4" t="s">
        <v>182</v>
      </c>
    </row>
    <row r="4" spans="1:12" ht="9.9499999999999993" customHeight="1"/>
    <row r="5" spans="1:12" ht="18" customHeight="1">
      <c r="B5" s="6" t="s">
        <v>158</v>
      </c>
      <c r="C5" s="7" t="s">
        <v>159</v>
      </c>
      <c r="E5" s="6" t="s">
        <v>160</v>
      </c>
      <c r="F5" s="8" t="str">
        <f>HLOOKUP(C5, 'Lookup Data'!1:2, 2, FALSE)</f>
        <v>N/A</v>
      </c>
    </row>
    <row r="7" spans="1:12" ht="15.95" customHeight="1">
      <c r="B7" s="4" t="s">
        <v>177</v>
      </c>
    </row>
    <row r="8" spans="1:12">
      <c r="C8" s="13"/>
    </row>
    <row r="9" spans="1:12" ht="18" customHeight="1">
      <c r="B9" s="6" t="s">
        <v>188</v>
      </c>
      <c r="E9" s="27"/>
      <c r="F9" s="27"/>
      <c r="G9" s="27"/>
      <c r="H9" s="13"/>
      <c r="I9" s="28"/>
      <c r="J9" s="28"/>
      <c r="K9" s="28"/>
      <c r="L9" s="13"/>
    </row>
    <row r="10" spans="1:12" ht="18" customHeight="1">
      <c r="A10" s="9"/>
      <c r="B10" s="66" t="s">
        <v>189</v>
      </c>
      <c r="C10" s="66"/>
      <c r="D10" s="66"/>
      <c r="E10" s="29"/>
      <c r="F10" s="30"/>
      <c r="G10" s="29"/>
      <c r="H10" s="13"/>
      <c r="I10" s="89"/>
      <c r="J10" s="89"/>
      <c r="K10" s="89"/>
      <c r="L10" s="13"/>
    </row>
    <row r="11" spans="1:12" ht="18" customHeight="1">
      <c r="A11" s="9"/>
      <c r="B11" s="66" t="s">
        <v>190</v>
      </c>
      <c r="C11" s="66"/>
      <c r="D11" s="66"/>
      <c r="E11" s="29"/>
      <c r="F11" s="30"/>
      <c r="G11" s="29"/>
      <c r="H11" s="13"/>
      <c r="I11" s="89"/>
      <c r="J11" s="89"/>
      <c r="K11" s="89"/>
      <c r="L11" s="13"/>
    </row>
    <row r="12" spans="1:12" ht="18" customHeight="1">
      <c r="A12" s="9"/>
      <c r="B12" s="66" t="s">
        <v>195</v>
      </c>
      <c r="C12" s="66"/>
      <c r="D12" s="66"/>
      <c r="E12" s="29"/>
      <c r="F12" s="30"/>
      <c r="G12" s="29"/>
      <c r="H12" s="13"/>
      <c r="I12" s="89"/>
      <c r="J12" s="89"/>
      <c r="K12" s="89"/>
      <c r="L12" s="13"/>
    </row>
    <row r="13" spans="1:12" ht="18" customHeight="1">
      <c r="A13" s="9"/>
      <c r="B13" s="57" t="s">
        <v>191</v>
      </c>
      <c r="C13" s="66"/>
      <c r="D13" s="66"/>
      <c r="E13" s="29"/>
      <c r="F13" s="30"/>
      <c r="G13" s="29"/>
      <c r="H13" s="13"/>
      <c r="I13" s="89"/>
      <c r="J13" s="89"/>
      <c r="K13" s="89"/>
      <c r="L13" s="13"/>
    </row>
    <row r="14" spans="1:12" ht="18" customHeight="1">
      <c r="A14" s="9"/>
      <c r="B14" s="57" t="s">
        <v>192</v>
      </c>
      <c r="C14" s="66"/>
      <c r="D14" s="66"/>
      <c r="E14" s="29"/>
      <c r="F14" s="30"/>
      <c r="G14" s="29"/>
      <c r="H14" s="13"/>
      <c r="I14" s="89"/>
      <c r="J14" s="89"/>
      <c r="K14" s="89"/>
      <c r="L14" s="13"/>
    </row>
    <row r="15" spans="1:12" ht="18" customHeight="1">
      <c r="A15" s="9"/>
      <c r="B15" s="57" t="s">
        <v>193</v>
      </c>
      <c r="C15" s="66"/>
      <c r="D15" s="66"/>
      <c r="E15" s="29"/>
      <c r="F15" s="30"/>
      <c r="G15" s="29"/>
      <c r="H15" s="13"/>
      <c r="I15" s="89"/>
      <c r="J15" s="89"/>
      <c r="K15" s="89"/>
      <c r="L15" s="13"/>
    </row>
    <row r="16" spans="1:12" ht="18" customHeight="1">
      <c r="A16" s="9"/>
      <c r="B16" s="57" t="s">
        <v>194</v>
      </c>
      <c r="C16" s="66"/>
      <c r="D16" s="66"/>
      <c r="E16" s="29"/>
      <c r="F16" s="30"/>
      <c r="G16" s="29"/>
      <c r="H16" s="13"/>
      <c r="I16" s="89"/>
      <c r="J16" s="89"/>
      <c r="K16" s="89"/>
      <c r="L16" s="13"/>
    </row>
    <row r="17" spans="1:12" ht="18" customHeight="1">
      <c r="A17" s="9"/>
      <c r="B17" s="57" t="s">
        <v>196</v>
      </c>
      <c r="C17" s="66"/>
      <c r="D17" s="66"/>
      <c r="E17" s="29"/>
      <c r="F17" s="30"/>
      <c r="G17" s="29"/>
      <c r="H17" s="13"/>
      <c r="I17" s="89"/>
      <c r="J17" s="89"/>
      <c r="K17" s="89"/>
      <c r="L17" s="13"/>
    </row>
    <row r="18" spans="1:12" ht="18" customHeight="1">
      <c r="A18" s="9"/>
      <c r="B18" s="57" t="s">
        <v>197</v>
      </c>
      <c r="C18" s="66"/>
      <c r="D18" s="66"/>
      <c r="E18" s="29"/>
      <c r="F18" s="30"/>
      <c r="G18" s="30"/>
      <c r="H18" s="13"/>
      <c r="I18" s="89"/>
      <c r="J18" s="89"/>
      <c r="K18" s="89"/>
      <c r="L18" s="13"/>
    </row>
    <row r="19" spans="1:12" ht="18" customHeight="1">
      <c r="A19" s="9"/>
      <c r="B19" s="57" t="s">
        <v>198</v>
      </c>
      <c r="C19" s="66"/>
      <c r="D19" s="66"/>
      <c r="E19" s="29"/>
      <c r="F19" s="30"/>
      <c r="G19" s="30"/>
      <c r="H19" s="13"/>
      <c r="I19" s="89"/>
      <c r="J19" s="89"/>
      <c r="K19" s="89"/>
      <c r="L19" s="13"/>
    </row>
    <row r="20" spans="1:12" ht="18" customHeight="1">
      <c r="A20" s="9"/>
      <c r="B20" s="57" t="s">
        <v>199</v>
      </c>
      <c r="C20" s="66"/>
      <c r="D20" s="66"/>
      <c r="E20" s="29"/>
      <c r="F20" s="30"/>
      <c r="G20" s="29"/>
      <c r="H20" s="13"/>
      <c r="I20" s="89"/>
      <c r="J20" s="89"/>
      <c r="K20" s="89"/>
      <c r="L20" s="13"/>
    </row>
    <row r="21" spans="1:12" ht="18" customHeight="1">
      <c r="A21" s="9"/>
      <c r="B21" s="57" t="s">
        <v>200</v>
      </c>
      <c r="C21" s="66"/>
      <c r="D21" s="66"/>
      <c r="E21" s="29"/>
      <c r="F21" s="30"/>
      <c r="G21" s="29"/>
      <c r="H21" s="13"/>
      <c r="I21" s="89"/>
      <c r="J21" s="89"/>
      <c r="K21" s="89"/>
      <c r="L21" s="13"/>
    </row>
    <row r="22" spans="1:12" ht="18" customHeight="1">
      <c r="A22" s="9"/>
      <c r="B22" s="57" t="s">
        <v>201</v>
      </c>
      <c r="C22" s="66"/>
      <c r="D22" s="66"/>
      <c r="E22" s="29"/>
      <c r="F22" s="30"/>
      <c r="G22" s="29"/>
      <c r="H22" s="13"/>
      <c r="I22" s="89"/>
      <c r="J22" s="89"/>
      <c r="K22" s="89"/>
      <c r="L22" s="13"/>
    </row>
    <row r="23" spans="1:12" ht="18" customHeight="1">
      <c r="A23" s="9"/>
      <c r="B23" s="66" t="s">
        <v>299</v>
      </c>
      <c r="C23" s="66"/>
      <c r="D23" s="66"/>
      <c r="E23" s="29"/>
      <c r="F23" s="30"/>
      <c r="G23" s="29"/>
      <c r="H23" s="13"/>
      <c r="I23" s="89"/>
      <c r="J23" s="89"/>
      <c r="K23" s="89"/>
      <c r="L23" s="13"/>
    </row>
    <row r="24" spans="1:12">
      <c r="C24" s="13"/>
    </row>
    <row r="25" spans="1:12" ht="18" customHeight="1">
      <c r="B25" s="6" t="s">
        <v>161</v>
      </c>
      <c r="C25" s="6"/>
      <c r="D25" s="6" t="s">
        <v>162</v>
      </c>
      <c r="E25" s="6"/>
      <c r="F25" s="6" t="s">
        <v>163</v>
      </c>
    </row>
    <row r="26" spans="1:12" ht="20.100000000000001" customHeight="1">
      <c r="A26" s="9"/>
      <c r="B26" s="110"/>
      <c r="C26" s="112"/>
      <c r="D26" s="110"/>
      <c r="E26" s="112"/>
      <c r="F26" s="11"/>
    </row>
    <row r="27" spans="1:12" ht="20.100000000000001" customHeight="1">
      <c r="B27" s="12"/>
      <c r="C27" s="12"/>
      <c r="D27" s="12"/>
      <c r="E27" s="12"/>
      <c r="F27" s="12"/>
      <c r="G27" s="12"/>
    </row>
    <row r="28" spans="1:12" ht="18" customHeight="1">
      <c r="B28" s="6" t="s">
        <v>164</v>
      </c>
    </row>
    <row r="29" spans="1:12" ht="8.1" customHeight="1"/>
    <row r="30" spans="1:12" ht="20.100000000000001" customHeight="1">
      <c r="B30" s="4" t="s">
        <v>176</v>
      </c>
      <c r="E30" s="13"/>
      <c r="F30" s="13"/>
    </row>
    <row r="31" spans="1:12" ht="20.100000000000001" customHeight="1">
      <c r="B31" s="110"/>
      <c r="C31" s="111"/>
      <c r="D31" s="112"/>
      <c r="E31" s="14"/>
      <c r="F31" s="13"/>
    </row>
    <row r="33" spans="1:6" ht="20.100000000000001" customHeight="1">
      <c r="B33" s="4" t="s">
        <v>165</v>
      </c>
    </row>
    <row r="34" spans="1:6">
      <c r="B34" s="113"/>
      <c r="C34" s="114"/>
      <c r="D34" s="114"/>
      <c r="E34" s="114"/>
      <c r="F34" s="115"/>
    </row>
    <row r="35" spans="1:6">
      <c r="B35" s="116"/>
      <c r="C35" s="117"/>
      <c r="D35" s="117"/>
      <c r="E35" s="117"/>
      <c r="F35" s="118"/>
    </row>
    <row r="36" spans="1:6">
      <c r="B36" s="116"/>
      <c r="C36" s="117"/>
      <c r="D36" s="117"/>
      <c r="E36" s="117"/>
      <c r="F36" s="118"/>
    </row>
    <row r="37" spans="1:6">
      <c r="B37" s="116"/>
      <c r="C37" s="117"/>
      <c r="D37" s="117"/>
      <c r="E37" s="117"/>
      <c r="F37" s="118"/>
    </row>
    <row r="38" spans="1:6">
      <c r="B38" s="116"/>
      <c r="C38" s="117"/>
      <c r="D38" s="117"/>
      <c r="E38" s="117"/>
      <c r="F38" s="118"/>
    </row>
    <row r="39" spans="1:6">
      <c r="B39" s="116"/>
      <c r="C39" s="117"/>
      <c r="D39" s="117"/>
      <c r="E39" s="117"/>
      <c r="F39" s="118"/>
    </row>
    <row r="40" spans="1:6">
      <c r="B40" s="116"/>
      <c r="C40" s="117"/>
      <c r="D40" s="117"/>
      <c r="E40" s="117"/>
      <c r="F40" s="118"/>
    </row>
    <row r="41" spans="1:6">
      <c r="B41" s="116"/>
      <c r="C41" s="117"/>
      <c r="D41" s="117"/>
      <c r="E41" s="117"/>
      <c r="F41" s="118"/>
    </row>
    <row r="42" spans="1:6">
      <c r="B42" s="116"/>
      <c r="C42" s="117"/>
      <c r="D42" s="117"/>
      <c r="E42" s="117"/>
      <c r="F42" s="118"/>
    </row>
    <row r="43" spans="1:6">
      <c r="B43" s="116"/>
      <c r="C43" s="117"/>
      <c r="D43" s="117"/>
      <c r="E43" s="117"/>
      <c r="F43" s="118"/>
    </row>
    <row r="44" spans="1:6">
      <c r="B44" s="116"/>
      <c r="C44" s="117"/>
      <c r="D44" s="117"/>
      <c r="E44" s="117"/>
      <c r="F44" s="118"/>
    </row>
    <row r="45" spans="1:6">
      <c r="B45" s="119"/>
      <c r="C45" s="120"/>
      <c r="D45" s="120"/>
      <c r="E45" s="120"/>
      <c r="F45" s="121"/>
    </row>
    <row r="48" spans="1:6" ht="15.75">
      <c r="A48" s="15" t="s">
        <v>166</v>
      </c>
      <c r="B48" s="6"/>
    </row>
    <row r="49" spans="1:3" ht="9.9499999999999993" customHeight="1"/>
    <row r="50" spans="1:3" ht="15.95" customHeight="1">
      <c r="A50" s="16"/>
      <c r="B50" s="16" t="s">
        <v>167</v>
      </c>
      <c r="C50" s="88"/>
    </row>
    <row r="51" spans="1:3" ht="15.95" customHeight="1">
      <c r="A51" s="16"/>
      <c r="B51" s="16" t="s">
        <v>132</v>
      </c>
      <c r="C51" s="88"/>
    </row>
    <row r="52" spans="1:3" ht="15.95" customHeight="1">
      <c r="A52" s="16"/>
      <c r="B52" s="16" t="s">
        <v>168</v>
      </c>
      <c r="C52" s="88"/>
    </row>
    <row r="53" spans="1:3" ht="15.95" customHeight="1">
      <c r="A53" s="16"/>
      <c r="B53" s="16" t="s">
        <v>169</v>
      </c>
      <c r="C53" s="88"/>
    </row>
    <row r="55" spans="1:3" ht="15.75">
      <c r="A55" s="15" t="s">
        <v>170</v>
      </c>
      <c r="B55" s="15"/>
    </row>
    <row r="56" spans="1:3">
      <c r="A56" s="95"/>
      <c r="B56" s="95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</sheetData>
  <sheetProtection algorithmName="SHA-512" hashValue="d+aNjIHmo5tw9dMHDu0cteFEySJU6IlX5J5KmxmpBLeEzoQW9mjSqNG10VjcGiaWMzQ3S2/8Vu0DgsszVw6FHw==" saltValue="QMm6KtwiddAbxVLXQLaKrA==" spinCount="100000" sheet="1" objects="1" scenarios="1"/>
  <mergeCells count="4">
    <mergeCell ref="B31:D31"/>
    <mergeCell ref="B34:F45"/>
    <mergeCell ref="B26:C26"/>
    <mergeCell ref="D26:E26"/>
  </mergeCells>
  <conditionalFormatting sqref="B10:B22">
    <cfRule type="expression" dxfId="22" priority="6">
      <formula>E10="Yes"</formula>
    </cfRule>
  </conditionalFormatting>
  <conditionalFormatting sqref="F14">
    <cfRule type="expression" dxfId="21" priority="15">
      <formula>E14="Yes"</formula>
    </cfRule>
  </conditionalFormatting>
  <conditionalFormatting sqref="E10:E22">
    <cfRule type="cellIs" dxfId="20" priority="7" operator="equal">
      <formula>"Yes"</formula>
    </cfRule>
  </conditionalFormatting>
  <conditionalFormatting sqref="G14">
    <cfRule type="expression" dxfId="19" priority="13">
      <formula>E14="Yes"</formula>
    </cfRule>
  </conditionalFormatting>
  <conditionalFormatting sqref="F15:F22">
    <cfRule type="expression" dxfId="18" priority="12">
      <formula>E15="Yes"</formula>
    </cfRule>
  </conditionalFormatting>
  <conditionalFormatting sqref="G15:G22">
    <cfRule type="expression" dxfId="17" priority="11">
      <formula>E15="Yes"</formula>
    </cfRule>
  </conditionalFormatting>
  <conditionalFormatting sqref="F13">
    <cfRule type="expression" dxfId="16" priority="10">
      <formula>E13="Yes"</formula>
    </cfRule>
  </conditionalFormatting>
  <conditionalFormatting sqref="G13">
    <cfRule type="expression" dxfId="15" priority="9">
      <formula>E13="Yes"</formula>
    </cfRule>
  </conditionalFormatting>
  <conditionalFormatting sqref="F10:F12">
    <cfRule type="expression" dxfId="14" priority="8">
      <formula>E10="Yes"</formula>
    </cfRule>
  </conditionalFormatting>
  <conditionalFormatting sqref="G10:G12">
    <cfRule type="expression" dxfId="13" priority="14">
      <formula>E10="Yes"</formula>
    </cfRule>
  </conditionalFormatting>
  <conditionalFormatting sqref="B10:B22 E10:G22">
    <cfRule type="expression" dxfId="12" priority="16">
      <formula>AND($F10&lt;&gt;0, $G10="Yes")</formula>
    </cfRule>
  </conditionalFormatting>
  <conditionalFormatting sqref="B23">
    <cfRule type="expression" dxfId="11" priority="1">
      <formula>E23="Yes"</formula>
    </cfRule>
  </conditionalFormatting>
  <conditionalFormatting sqref="E23">
    <cfRule type="cellIs" dxfId="10" priority="2" operator="equal">
      <formula>"Yes"</formula>
    </cfRule>
  </conditionalFormatting>
  <conditionalFormatting sqref="F23">
    <cfRule type="expression" dxfId="9" priority="3">
      <formula>E23="Yes"</formula>
    </cfRule>
  </conditionalFormatting>
  <conditionalFormatting sqref="G23">
    <cfRule type="expression" dxfId="8" priority="4">
      <formula>E23="Yes"</formula>
    </cfRule>
  </conditionalFormatting>
  <conditionalFormatting sqref="B23 E23:G23">
    <cfRule type="expression" dxfId="7" priority="5">
      <formula>AND($F23&lt;&gt;0, $G23="Yes")</formula>
    </cfRule>
  </conditionalFormatting>
  <hyperlinks>
    <hyperlink ref="B10" location="'POBE 2020'!B7" display="Part 1: Expenditure"/>
    <hyperlink ref="B11" location="'POBE 2020'!B21" display="Part 2: Income and Balances"/>
    <hyperlink ref="B12" location="'Front Page'!B42" display="Part 3: Service Breakdown"/>
    <hyperlink ref="B13" location="'POBE 2020'!B43" display="1. Education"/>
    <hyperlink ref="B14" location="'Front Page'!B63" display="2. Social Work"/>
    <hyperlink ref="B15" location="'POBE 2020'!B121" display="3. Roads and Transport"/>
    <hyperlink ref="B16" location="'POBE 2020'!B154" display="4. Environmental Services"/>
    <hyperlink ref="B17" location="'POBE 2020'!B176" display="5. Planning and Development Services"/>
    <hyperlink ref="B18" location="'Front Page'!B185" display="6. Cultural and Related Services"/>
    <hyperlink ref="B19" location="'POBE 2020'!B204" display="7. Housing"/>
    <hyperlink ref="B20" location="'POBE 2020'!B218" display="8. Central Services"/>
    <hyperlink ref="B21" location="'POBE 2020'!B238" display="9. Other Expenditure"/>
    <hyperlink ref="B22" location="'POBE 2020'!B251" display="10. Public Private Partnerships / Private Finance Initiatives"/>
    <hyperlink ref="B23" location="'Front Page'!B290" display="Part 4: Memorandum Items"/>
  </hyperlinks>
  <pageMargins left="0.7" right="0.7" top="0.75" bottom="0.75" header="0.3" footer="0.3"/>
  <pageSetup paperSize="9" scale="5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Data'!$C$1:$AI$1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R54"/>
  <sheetViews>
    <sheetView workbookViewId="0">
      <selection activeCell="R1" sqref="R1"/>
    </sheetView>
  </sheetViews>
  <sheetFormatPr defaultColWidth="9.140625" defaultRowHeight="15"/>
  <cols>
    <col min="1" max="1" width="4" style="4" customWidth="1"/>
    <col min="2" max="2" width="6.7109375" style="4" customWidth="1"/>
    <col min="3" max="3" width="15.42578125" style="4" customWidth="1"/>
    <col min="4" max="4" width="2.28515625" style="4" customWidth="1"/>
    <col min="5" max="5" width="5" style="4" customWidth="1"/>
    <col min="6" max="6" width="12.5703125" style="4" customWidth="1"/>
    <col min="7" max="7" width="17" style="4" customWidth="1"/>
    <col min="8" max="8" width="1.7109375" style="4" customWidth="1"/>
    <col min="9" max="9" width="17.28515625" style="4" customWidth="1"/>
    <col min="10" max="10" width="17.7109375" style="4" customWidth="1"/>
    <col min="11" max="21" width="9.140625" style="4"/>
    <col min="22" max="22" width="9.140625" style="4" customWidth="1"/>
    <col min="23" max="16384" width="9.140625" style="4"/>
  </cols>
  <sheetData>
    <row r="1" spans="1:18" ht="30" customHeight="1">
      <c r="A1" s="3" t="s">
        <v>180</v>
      </c>
    </row>
    <row r="3" spans="1:18" s="85" customFormat="1" ht="18" customHeight="1">
      <c r="A3" s="70" t="s">
        <v>145</v>
      </c>
    </row>
    <row r="4" spans="1:18" ht="6" customHeight="1"/>
    <row r="5" spans="1:18" ht="15.95" customHeight="1">
      <c r="B5" s="4" t="s">
        <v>527</v>
      </c>
    </row>
    <row r="6" spans="1:18" ht="6" customHeight="1"/>
    <row r="7" spans="1:18" ht="15.95" customHeight="1">
      <c r="B7" s="4" t="s">
        <v>146</v>
      </c>
    </row>
    <row r="8" spans="1:18" ht="20.100000000000001" customHeight="1"/>
    <row r="9" spans="1:18" s="85" customFormat="1" ht="18" customHeight="1">
      <c r="A9" s="70" t="s">
        <v>147</v>
      </c>
    </row>
    <row r="10" spans="1:18" ht="6" customHeight="1"/>
    <row r="11" spans="1:18" ht="15.95" customHeight="1">
      <c r="B11" s="4" t="s">
        <v>187</v>
      </c>
    </row>
    <row r="12" spans="1:18" ht="6" customHeight="1"/>
    <row r="13" spans="1:18" ht="15.95" customHeight="1">
      <c r="B13" s="4" t="s">
        <v>185</v>
      </c>
    </row>
    <row r="14" spans="1:18" ht="15.95" customHeight="1">
      <c r="B14" s="4" t="s">
        <v>186</v>
      </c>
    </row>
    <row r="15" spans="1:18" ht="9.9499999999999993" customHeight="1"/>
    <row r="16" spans="1:18" ht="15.95" customHeight="1">
      <c r="B16" s="4" t="s">
        <v>181</v>
      </c>
      <c r="E16" s="66"/>
      <c r="F16" s="66"/>
      <c r="G16" s="66"/>
      <c r="H16" s="66"/>
      <c r="I16" s="123" t="s">
        <v>561</v>
      </c>
      <c r="J16" s="123"/>
      <c r="K16" s="123"/>
      <c r="L16" s="123"/>
      <c r="M16" s="123"/>
      <c r="N16" s="123"/>
      <c r="O16" s="123"/>
      <c r="P16" s="66"/>
      <c r="Q16" s="66"/>
      <c r="R16" s="66"/>
    </row>
    <row r="17" spans="1:10" ht="9.9499999999999993" customHeight="1"/>
    <row r="18" spans="1:10" ht="15.95" customHeight="1">
      <c r="B18" s="4" t="s">
        <v>183</v>
      </c>
      <c r="G18" s="66"/>
      <c r="H18" s="123" t="s">
        <v>141</v>
      </c>
      <c r="I18" s="123"/>
      <c r="J18" s="4" t="s">
        <v>148</v>
      </c>
    </row>
    <row r="19" spans="1:10" ht="9.9499999999999993" customHeight="1"/>
    <row r="20" spans="1:10" ht="15.95" customHeight="1">
      <c r="B20" s="4" t="s">
        <v>149</v>
      </c>
      <c r="F20" s="66"/>
      <c r="G20" s="122" t="s">
        <v>141</v>
      </c>
      <c r="H20" s="122"/>
      <c r="I20" s="6" t="s">
        <v>184</v>
      </c>
    </row>
    <row r="21" spans="1:10" ht="9.9499999999999993" customHeight="1"/>
    <row r="22" spans="1:10" ht="15.95" customHeight="1">
      <c r="B22" s="4" t="s">
        <v>540</v>
      </c>
    </row>
    <row r="23" spans="1:10" ht="15.95" customHeight="1">
      <c r="B23" s="4" t="s">
        <v>541</v>
      </c>
    </row>
    <row r="24" spans="1:10" ht="15.95" customHeight="1">
      <c r="B24" s="4" t="s">
        <v>542</v>
      </c>
    </row>
    <row r="25" spans="1:10" ht="9.9499999999999993" customHeight="1"/>
    <row r="26" spans="1:10" ht="15.95" customHeight="1">
      <c r="B26" s="4" t="s">
        <v>560</v>
      </c>
    </row>
    <row r="27" spans="1:10" ht="15.95" customHeight="1">
      <c r="B27" s="4" t="s">
        <v>559</v>
      </c>
    </row>
    <row r="28" spans="1:10" ht="20.100000000000001" customHeight="1">
      <c r="B28" s="86"/>
    </row>
    <row r="29" spans="1:10" s="85" customFormat="1" ht="18" customHeight="1">
      <c r="A29" s="70" t="s">
        <v>150</v>
      </c>
    </row>
    <row r="30" spans="1:10" ht="6" customHeight="1"/>
    <row r="31" spans="1:10" ht="15.95" customHeight="1">
      <c r="B31" s="4" t="s">
        <v>151</v>
      </c>
    </row>
    <row r="32" spans="1:10" ht="6" customHeight="1"/>
    <row r="33" spans="3:6" ht="15.95" customHeight="1">
      <c r="C33" s="87"/>
      <c r="E33" s="4" t="s">
        <v>152</v>
      </c>
    </row>
    <row r="34" spans="3:6" ht="6" customHeight="1"/>
    <row r="35" spans="3:6" ht="15.95" customHeight="1">
      <c r="C35" s="58">
        <v>0</v>
      </c>
      <c r="E35" s="4" t="s">
        <v>546</v>
      </c>
    </row>
    <row r="36" spans="3:6" ht="15.95" customHeight="1">
      <c r="E36" s="4" t="s">
        <v>532</v>
      </c>
    </row>
    <row r="37" spans="3:6" ht="6" customHeight="1"/>
    <row r="38" spans="3:6" ht="15.95" customHeight="1">
      <c r="C38" s="59">
        <v>0</v>
      </c>
      <c r="E38" s="4" t="s">
        <v>153</v>
      </c>
    </row>
    <row r="39" spans="3:6" ht="6" customHeight="1"/>
    <row r="40" spans="3:6" ht="15.95" customHeight="1">
      <c r="C40" s="60">
        <f>0</f>
        <v>0</v>
      </c>
      <c r="E40" s="4" t="s">
        <v>154</v>
      </c>
    </row>
    <row r="41" spans="3:6" ht="9.9499999999999993" customHeight="1"/>
    <row r="42" spans="3:6" ht="15.95" customHeight="1">
      <c r="C42" s="61" t="s">
        <v>522</v>
      </c>
      <c r="E42" s="4" t="s">
        <v>524</v>
      </c>
    </row>
    <row r="43" spans="3:6" ht="15.95" customHeight="1">
      <c r="E43" s="4" t="s">
        <v>523</v>
      </c>
    </row>
    <row r="44" spans="3:6" ht="6" customHeight="1"/>
    <row r="45" spans="3:6" ht="15.95" customHeight="1">
      <c r="F45" s="4" t="s">
        <v>533</v>
      </c>
    </row>
    <row r="46" spans="3:6" ht="15.95" customHeight="1">
      <c r="F46" s="4" t="s">
        <v>534</v>
      </c>
    </row>
    <row r="47" spans="3:6" ht="15.95" customHeight="1">
      <c r="F47" s="4" t="s">
        <v>535</v>
      </c>
    </row>
    <row r="48" spans="3:6" ht="6" customHeight="1"/>
    <row r="49" spans="2:14" ht="15.95" customHeight="1">
      <c r="F49" s="4" t="s">
        <v>525</v>
      </c>
    </row>
    <row r="50" spans="2:14" ht="15.95" customHeight="1">
      <c r="F50" s="4" t="s">
        <v>526</v>
      </c>
    </row>
    <row r="51" spans="2:14" ht="6" customHeight="1"/>
    <row r="52" spans="2:14" ht="15.95" customHeight="1">
      <c r="B52" s="4" t="s">
        <v>155</v>
      </c>
    </row>
    <row r="53" spans="2:14" ht="15.95" customHeight="1">
      <c r="B53" s="4" t="s">
        <v>156</v>
      </c>
      <c r="D53" s="66"/>
      <c r="N53" s="65"/>
    </row>
    <row r="54" spans="2:14" ht="15.95" customHeight="1">
      <c r="B54" s="4" t="s">
        <v>157</v>
      </c>
      <c r="D54" s="66"/>
      <c r="N54" s="65"/>
    </row>
  </sheetData>
  <sheetProtection algorithmName="SHA-512" hashValue="WFMkWiStAPKfWp+XKUWMKtLaowI2DYwzQNx3coPGSuBeiMgE/ZO5HHlQTxsht00K8exZqQPekZMloZvXDrBdHA==" saltValue="VSkEX2ICs+AK4vR2141cwQ==" spinCount="100000" sheet="1" objects="1" scenarios="1"/>
  <mergeCells count="3">
    <mergeCell ref="G20:H20"/>
    <mergeCell ref="H18:I18"/>
    <mergeCell ref="I16:O16"/>
  </mergeCells>
  <conditionalFormatting sqref="C33">
    <cfRule type="expression" dxfId="6" priority="1" stopIfTrue="1">
      <formula>ABS(ROUND(C33,0)-C33)&gt;0</formula>
    </cfRule>
  </conditionalFormatting>
  <hyperlinks>
    <hyperlink ref="G20" r:id="rId1"/>
    <hyperlink ref="H18" r:id="rId2"/>
    <hyperlink ref="I16" r:id="rId3"/>
  </hyperlinks>
  <pageMargins left="0.7" right="0.7" top="0.75" bottom="0.75" header="0.3" footer="0.3"/>
  <pageSetup paperSize="9" scale="49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C25"/>
  <sheetViews>
    <sheetView workbookViewId="0">
      <selection activeCell="S1" sqref="S1"/>
    </sheetView>
  </sheetViews>
  <sheetFormatPr defaultColWidth="9.140625" defaultRowHeight="15"/>
  <cols>
    <col min="1" max="1" width="4" style="4" customWidth="1"/>
    <col min="2" max="2" width="8.5703125" style="69" customWidth="1"/>
    <col min="3" max="3" width="15.42578125" style="4" customWidth="1"/>
    <col min="4" max="16384" width="9.140625" style="4"/>
  </cols>
  <sheetData>
    <row r="1" spans="1:3" ht="20.25">
      <c r="A1" s="3" t="s">
        <v>517</v>
      </c>
    </row>
    <row r="3" spans="1:3">
      <c r="A3" s="4" t="s">
        <v>173</v>
      </c>
    </row>
    <row r="4" spans="1:3">
      <c r="A4" s="4" t="s">
        <v>518</v>
      </c>
    </row>
    <row r="5" spans="1:3">
      <c r="A5" s="4" t="s">
        <v>519</v>
      </c>
    </row>
    <row r="6" spans="1:3">
      <c r="A6" s="4" t="s">
        <v>520</v>
      </c>
    </row>
    <row r="8" spans="1:3" ht="18">
      <c r="A8" s="70" t="s">
        <v>174</v>
      </c>
    </row>
    <row r="10" spans="1:3" ht="15.75">
      <c r="B10" s="71" t="s">
        <v>521</v>
      </c>
      <c r="C10" s="6" t="s">
        <v>175</v>
      </c>
    </row>
    <row r="11" spans="1:3">
      <c r="B11" s="69" t="s">
        <v>528</v>
      </c>
      <c r="C11" s="4" t="s">
        <v>529</v>
      </c>
    </row>
    <row r="12" spans="1:3">
      <c r="C12" s="4" t="s">
        <v>530</v>
      </c>
    </row>
    <row r="14" spans="1:3" ht="15.75">
      <c r="B14" s="69" t="s">
        <v>528</v>
      </c>
      <c r="C14" s="4" t="s">
        <v>555</v>
      </c>
    </row>
    <row r="15" spans="1:3">
      <c r="C15" s="4" t="s">
        <v>553</v>
      </c>
    </row>
    <row r="16" spans="1:3">
      <c r="C16" s="4" t="s">
        <v>554</v>
      </c>
    </row>
    <row r="18" spans="2:3" ht="15.75">
      <c r="B18" s="69" t="s">
        <v>528</v>
      </c>
      <c r="C18" s="92" t="s">
        <v>556</v>
      </c>
    </row>
    <row r="19" spans="2:3">
      <c r="C19" s="92" t="s">
        <v>558</v>
      </c>
    </row>
    <row r="20" spans="2:3">
      <c r="C20" s="92" t="s">
        <v>557</v>
      </c>
    </row>
    <row r="22" spans="2:3">
      <c r="B22" s="69" t="s">
        <v>543</v>
      </c>
      <c r="C22" s="4" t="s">
        <v>545</v>
      </c>
    </row>
    <row r="23" spans="2:3">
      <c r="C23" s="4" t="s">
        <v>544</v>
      </c>
    </row>
    <row r="25" spans="2:3">
      <c r="B25" s="69" t="s">
        <v>536</v>
      </c>
      <c r="C25" s="4" t="s">
        <v>537</v>
      </c>
    </row>
  </sheetData>
  <sheetProtection algorithmName="SHA-512" hashValue="03NJJHubtLk52RIIXSoDLob3hoxps+t2IbMZaeVp2wC6DdLSc+CowLJmBIT0BwTxxQTAqAK7NWpAQDBvsLM/1w==" saltValue="KiLWkhjmG39DG1Hhb1gOjw==" spinCount="100000" sheet="1" objects="1" scenarios="1"/>
  <pageMargins left="0.7" right="0.7" top="0.75" bottom="0.75" header="0.3" footer="0.3"/>
  <pageSetup paperSize="9" scale="97" fitToHeight="0" orientation="landscape" r:id="rId1"/>
  <ignoredErrors>
    <ignoredError sqref="B11 B25 B22 B14 B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9D1ED"/>
    <pageSetUpPr fitToPage="1"/>
  </sheetPr>
  <dimension ref="A1:I300"/>
  <sheetViews>
    <sheetView zoomScaleNormal="100" workbookViewId="0">
      <selection activeCell="I1" sqref="I1"/>
    </sheetView>
  </sheetViews>
  <sheetFormatPr defaultColWidth="9.140625" defaultRowHeight="12.75"/>
  <cols>
    <col min="1" max="1" width="4" style="101" customWidth="1"/>
    <col min="2" max="2" width="69.7109375" style="1" customWidth="1"/>
    <col min="3" max="4" width="24.7109375" style="1" customWidth="1"/>
    <col min="5" max="5" width="13.28515625" style="1" customWidth="1"/>
    <col min="6" max="6" width="24.7109375" style="1" customWidth="1"/>
    <col min="7" max="7" width="13.28515625" style="1" customWidth="1"/>
    <col min="8" max="8" width="2.7109375" style="1" customWidth="1"/>
    <col min="9" max="9" width="69" style="106" customWidth="1"/>
    <col min="10" max="16384" width="9.140625" style="1"/>
  </cols>
  <sheetData>
    <row r="1" spans="1:9" s="4" customFormat="1" ht="20.100000000000001" customHeight="1">
      <c r="A1" s="96"/>
      <c r="B1" s="17" t="str">
        <f>'Front Page'!A1</f>
        <v>Provisional Outturn and Budget Estimates (POBE) 2020</v>
      </c>
      <c r="I1" s="102"/>
    </row>
    <row r="2" spans="1:9" s="4" customFormat="1" ht="20.100000000000001" customHeight="1">
      <c r="A2" s="96"/>
      <c r="B2" s="18" t="str">
        <f>'Front Page'!C5</f>
        <v>Choose your authority</v>
      </c>
      <c r="G2" s="19"/>
      <c r="I2" s="102"/>
    </row>
    <row r="3" spans="1:9" s="20" customFormat="1" ht="12.75" customHeight="1">
      <c r="A3" s="97"/>
      <c r="B3" s="21"/>
      <c r="E3" s="23"/>
      <c r="I3" s="103"/>
    </row>
    <row r="4" spans="1:9" s="20" customFormat="1" ht="20.100000000000001" customHeight="1">
      <c r="A4" s="97"/>
      <c r="B4" s="24" t="s">
        <v>179</v>
      </c>
      <c r="C4" s="23"/>
      <c r="D4" s="23"/>
      <c r="F4" s="23"/>
      <c r="I4" s="103"/>
    </row>
    <row r="5" spans="1:9" s="20" customFormat="1" ht="20.100000000000001" customHeight="1">
      <c r="A5" s="97"/>
      <c r="B5" s="24" t="s">
        <v>178</v>
      </c>
      <c r="C5" s="24"/>
      <c r="D5" s="124"/>
      <c r="E5" s="124"/>
      <c r="F5" s="26"/>
      <c r="G5" s="25"/>
      <c r="I5" s="103"/>
    </row>
    <row r="6" spans="1:9" s="20" customFormat="1" ht="20.100000000000001" customHeight="1">
      <c r="A6" s="97"/>
      <c r="B6" s="24"/>
      <c r="C6" s="23"/>
      <c r="D6" s="23"/>
      <c r="E6" s="23"/>
      <c r="F6" s="23"/>
      <c r="I6" s="103"/>
    </row>
    <row r="7" spans="1:9" s="20" customFormat="1" ht="24.95" customHeight="1">
      <c r="A7" s="97"/>
      <c r="B7" s="49" t="s">
        <v>213</v>
      </c>
      <c r="C7" s="48"/>
      <c r="D7" s="25"/>
      <c r="E7" s="25"/>
      <c r="F7" s="22" t="s">
        <v>18</v>
      </c>
      <c r="G7" s="22"/>
      <c r="H7" s="25"/>
      <c r="I7" s="103"/>
    </row>
    <row r="8" spans="1:9" s="32" customFormat="1" ht="45" customHeight="1">
      <c r="A8" s="98"/>
      <c r="B8" s="39" t="s">
        <v>33</v>
      </c>
      <c r="C8" s="40" t="s">
        <v>210</v>
      </c>
      <c r="D8" s="40" t="s">
        <v>211</v>
      </c>
      <c r="E8" s="42"/>
      <c r="F8" s="40" t="s">
        <v>212</v>
      </c>
      <c r="H8" s="33"/>
      <c r="I8" s="104" t="s">
        <v>209</v>
      </c>
    </row>
    <row r="9" spans="1:9" s="37" customFormat="1" ht="15.95" customHeight="1">
      <c r="A9" s="99">
        <v>1</v>
      </c>
      <c r="B9" s="34" t="s">
        <v>34</v>
      </c>
      <c r="C9" s="35">
        <f>C52</f>
        <v>0</v>
      </c>
      <c r="D9" s="35">
        <f>D52</f>
        <v>0</v>
      </c>
      <c r="E9" s="43"/>
      <c r="F9" s="35">
        <f>F52</f>
        <v>0</v>
      </c>
      <c r="H9" s="2"/>
      <c r="I9" s="94"/>
    </row>
    <row r="10" spans="1:9" s="37" customFormat="1" ht="15.95" customHeight="1">
      <c r="A10" s="99">
        <v>2</v>
      </c>
      <c r="B10" s="34" t="s">
        <v>35</v>
      </c>
      <c r="C10" s="35">
        <f>C75</f>
        <v>0</v>
      </c>
      <c r="D10" s="35">
        <f>D75</f>
        <v>0</v>
      </c>
      <c r="E10" s="43"/>
      <c r="F10" s="35">
        <f>F75</f>
        <v>0</v>
      </c>
      <c r="H10" s="2"/>
      <c r="I10" s="94"/>
    </row>
    <row r="11" spans="1:9" s="37" customFormat="1" ht="15.95" customHeight="1">
      <c r="A11" s="99">
        <v>3</v>
      </c>
      <c r="B11" s="34" t="s">
        <v>36</v>
      </c>
      <c r="C11" s="35" t="e">
        <f>C138</f>
        <v>#VALUE!</v>
      </c>
      <c r="D11" s="35">
        <f>D138</f>
        <v>0</v>
      </c>
      <c r="E11" s="43"/>
      <c r="F11" s="35">
        <f>F138</f>
        <v>0</v>
      </c>
      <c r="H11" s="2"/>
      <c r="I11" s="94"/>
    </row>
    <row r="12" spans="1:9" s="37" customFormat="1" ht="15.95" customHeight="1">
      <c r="A12" s="99">
        <v>4</v>
      </c>
      <c r="B12" s="34" t="s">
        <v>37</v>
      </c>
      <c r="C12" s="35">
        <f>C167</f>
        <v>0</v>
      </c>
      <c r="D12" s="35">
        <f>D167</f>
        <v>0</v>
      </c>
      <c r="E12" s="43"/>
      <c r="F12" s="35">
        <f>F167</f>
        <v>0</v>
      </c>
      <c r="H12" s="2"/>
      <c r="I12" s="94"/>
    </row>
    <row r="13" spans="1:9" s="37" customFormat="1" ht="15.95" customHeight="1">
      <c r="A13" s="99">
        <v>5</v>
      </c>
      <c r="B13" s="34" t="s">
        <v>131</v>
      </c>
      <c r="C13" s="35">
        <f>C179</f>
        <v>0</v>
      </c>
      <c r="D13" s="35">
        <f>D179</f>
        <v>0</v>
      </c>
      <c r="E13" s="43"/>
      <c r="F13" s="35">
        <f>F179</f>
        <v>0</v>
      </c>
      <c r="H13" s="2"/>
      <c r="I13" s="94"/>
    </row>
    <row r="14" spans="1:9" s="37" customFormat="1" ht="15.95" customHeight="1">
      <c r="A14" s="99">
        <v>6</v>
      </c>
      <c r="B14" s="34" t="s">
        <v>129</v>
      </c>
      <c r="C14" s="35" t="e">
        <f>C198</f>
        <v>#VALUE!</v>
      </c>
      <c r="D14" s="35">
        <f>D198</f>
        <v>0</v>
      </c>
      <c r="E14" s="43"/>
      <c r="F14" s="35">
        <f>F198</f>
        <v>0</v>
      </c>
      <c r="H14" s="2"/>
      <c r="I14" s="94"/>
    </row>
    <row r="15" spans="1:9" s="37" customFormat="1" ht="15.95" customHeight="1">
      <c r="A15" s="99">
        <v>7</v>
      </c>
      <c r="B15" s="34" t="s">
        <v>41</v>
      </c>
      <c r="C15" s="35">
        <f>C212</f>
        <v>0</v>
      </c>
      <c r="D15" s="35">
        <f>D212</f>
        <v>0</v>
      </c>
      <c r="E15" s="43"/>
      <c r="F15" s="35">
        <f>F212</f>
        <v>0</v>
      </c>
      <c r="H15" s="2"/>
      <c r="I15" s="94"/>
    </row>
    <row r="16" spans="1:9" s="37" customFormat="1" ht="15.95" customHeight="1">
      <c r="A16" s="99">
        <v>8</v>
      </c>
      <c r="B16" s="34" t="s">
        <v>40</v>
      </c>
      <c r="C16" s="35">
        <f>C232</f>
        <v>0</v>
      </c>
      <c r="D16" s="35">
        <f>D232</f>
        <v>0</v>
      </c>
      <c r="E16" s="43"/>
      <c r="F16" s="35">
        <f>F232</f>
        <v>0</v>
      </c>
      <c r="H16" s="2"/>
      <c r="I16" s="94"/>
    </row>
    <row r="17" spans="1:9" s="37" customFormat="1" ht="15.95" customHeight="1">
      <c r="A17" s="99">
        <v>9</v>
      </c>
      <c r="B17" s="41" t="s">
        <v>42</v>
      </c>
      <c r="C17" s="35" t="str">
        <f>HLOOKUP($B$2, 'Lookup Data'!$A:$AJ, 'Lookup Data'!$A7, FALSE)</f>
        <v>H36</v>
      </c>
      <c r="D17" s="67"/>
      <c r="E17" s="43"/>
      <c r="F17" s="67"/>
      <c r="H17" s="2"/>
      <c r="I17" s="94"/>
    </row>
    <row r="18" spans="1:9" s="37" customFormat="1" ht="15.95" customHeight="1">
      <c r="A18" s="99">
        <v>10</v>
      </c>
      <c r="B18" s="34" t="s">
        <v>204</v>
      </c>
      <c r="C18" s="35">
        <f>C245</f>
        <v>0</v>
      </c>
      <c r="D18" s="35">
        <f>D245</f>
        <v>0</v>
      </c>
      <c r="E18" s="62"/>
      <c r="F18" s="35">
        <f>F245</f>
        <v>0</v>
      </c>
      <c r="H18" s="2"/>
      <c r="I18" s="94"/>
    </row>
    <row r="19" spans="1:9" s="37" customFormat="1" ht="15.95" customHeight="1">
      <c r="A19" s="100">
        <v>11</v>
      </c>
      <c r="B19" s="38" t="s">
        <v>205</v>
      </c>
      <c r="C19" s="36" t="e">
        <f>SUM(C9:C18)</f>
        <v>#VALUE!</v>
      </c>
      <c r="D19" s="36">
        <f>SUM(D9:D18)</f>
        <v>0</v>
      </c>
      <c r="E19" s="63"/>
      <c r="F19" s="36">
        <f>SUM(F9:F18)</f>
        <v>0</v>
      </c>
      <c r="G19" s="45"/>
      <c r="H19" s="2"/>
      <c r="I19" s="105"/>
    </row>
    <row r="20" spans="1:9" ht="18" customHeight="1">
      <c r="D20" s="68"/>
      <c r="F20" s="68"/>
    </row>
    <row r="21" spans="1:9" s="20" customFormat="1" ht="24.95" customHeight="1">
      <c r="A21" s="97"/>
      <c r="B21" s="49" t="s">
        <v>190</v>
      </c>
      <c r="C21" s="48"/>
      <c r="D21" s="25"/>
      <c r="E21" s="25"/>
      <c r="F21" s="22" t="s">
        <v>18</v>
      </c>
      <c r="G21" s="22"/>
      <c r="H21" s="25"/>
      <c r="I21" s="103"/>
    </row>
    <row r="22" spans="1:9" s="32" customFormat="1" ht="36" customHeight="1">
      <c r="A22" s="98"/>
      <c r="B22" s="39" t="s">
        <v>33</v>
      </c>
      <c r="C22" s="40" t="s">
        <v>206</v>
      </c>
      <c r="D22" s="40" t="s">
        <v>207</v>
      </c>
      <c r="E22" s="42"/>
      <c r="F22" s="40" t="s">
        <v>208</v>
      </c>
      <c r="H22" s="33"/>
      <c r="I22" s="104" t="s">
        <v>209</v>
      </c>
    </row>
    <row r="23" spans="1:9" s="37" customFormat="1" ht="20.100000000000001" customHeight="1">
      <c r="A23" s="100" t="s">
        <v>44</v>
      </c>
      <c r="B23" s="125" t="s">
        <v>214</v>
      </c>
      <c r="C23" s="126"/>
      <c r="D23" s="127"/>
      <c r="E23" s="43"/>
      <c r="F23" s="47"/>
      <c r="H23" s="2"/>
      <c r="I23" s="107"/>
    </row>
    <row r="24" spans="1:9" s="37" customFormat="1" ht="15.95" customHeight="1">
      <c r="A24" s="99">
        <v>1</v>
      </c>
      <c r="B24" s="41" t="s">
        <v>548</v>
      </c>
      <c r="C24" s="35" t="str">
        <f>HLOOKUP($B$2, 'Lookup Data'!$A:$AJ, 'Lookup Data'!$A9, FALSE)</f>
        <v>H43</v>
      </c>
      <c r="D24" s="67"/>
      <c r="E24" s="43"/>
      <c r="F24" s="67"/>
      <c r="H24" s="2"/>
      <c r="I24" s="93"/>
    </row>
    <row r="25" spans="1:9" s="37" customFormat="1" ht="15.95" customHeight="1">
      <c r="A25" s="99">
        <v>2</v>
      </c>
      <c r="B25" s="41" t="s">
        <v>550</v>
      </c>
      <c r="C25" s="35" t="str">
        <f>HLOOKUP($B$2, 'Lookup Data'!$A:$AJ, 'Lookup Data'!$A10, FALSE)</f>
        <v>H44</v>
      </c>
      <c r="D25" s="35" t="str">
        <f>HLOOKUP($B$2, 'Lookup Data'!$A:$AJ, 4, FALSE)</f>
        <v>Finance Circular</v>
      </c>
      <c r="E25" s="43"/>
      <c r="F25" s="67"/>
      <c r="H25" s="2"/>
      <c r="I25" s="93"/>
    </row>
    <row r="26" spans="1:9" s="37" customFormat="1" ht="15.95" customHeight="1">
      <c r="A26" s="99">
        <v>3</v>
      </c>
      <c r="B26" s="41" t="s">
        <v>551</v>
      </c>
      <c r="C26" s="35" t="str">
        <f>HLOOKUP($B$2, 'Lookup Data'!$A:$AJ, 'Lookup Data'!$A11, FALSE)</f>
        <v>H45</v>
      </c>
      <c r="D26" s="67"/>
      <c r="E26" s="43"/>
      <c r="F26" s="67"/>
      <c r="H26" s="2"/>
      <c r="I26" s="93"/>
    </row>
    <row r="27" spans="1:9" s="37" customFormat="1" ht="15.95" customHeight="1">
      <c r="A27" s="99">
        <v>4</v>
      </c>
      <c r="B27" s="41" t="s">
        <v>552</v>
      </c>
      <c r="C27" s="35" t="str">
        <f>HLOOKUP($B$2, 'Lookup Data'!$A:$AJ, 'Lookup Data'!$A12, FALSE)</f>
        <v>H46</v>
      </c>
      <c r="D27" s="67"/>
      <c r="E27" s="43"/>
      <c r="F27" s="67"/>
      <c r="H27" s="2"/>
      <c r="I27" s="93"/>
    </row>
    <row r="28" spans="1:9" s="37" customFormat="1" ht="15.95" customHeight="1">
      <c r="A28" s="99">
        <v>5</v>
      </c>
      <c r="B28" s="41" t="s">
        <v>215</v>
      </c>
      <c r="C28" s="35" t="str">
        <f>HLOOKUP($B$2, 'Lookup Data'!$A:$AJ, 'Lookup Data'!$A13, FALSE)</f>
        <v>H47</v>
      </c>
      <c r="D28" s="67"/>
      <c r="E28" s="43"/>
      <c r="F28" s="67"/>
      <c r="H28" s="2"/>
      <c r="I28" s="93"/>
    </row>
    <row r="29" spans="1:9" s="37" customFormat="1" ht="15.95" customHeight="1">
      <c r="A29" s="99">
        <v>6</v>
      </c>
      <c r="B29" s="41" t="s">
        <v>142</v>
      </c>
      <c r="C29" s="35" t="str">
        <f>HLOOKUP($B$2, 'Lookup Data'!$A:$AJ, 'Lookup Data'!$A14, FALSE)</f>
        <v>H48</v>
      </c>
      <c r="D29" s="67"/>
      <c r="E29" s="43"/>
      <c r="F29" s="67"/>
      <c r="H29" s="2"/>
      <c r="I29" s="93"/>
    </row>
    <row r="30" spans="1:9" s="37" customFormat="1" ht="15.95" customHeight="1">
      <c r="A30" s="99"/>
      <c r="B30" s="41" t="s">
        <v>549</v>
      </c>
      <c r="C30" s="46"/>
      <c r="D30" s="67"/>
      <c r="E30" s="43"/>
      <c r="F30" s="67"/>
      <c r="H30" s="2"/>
      <c r="I30" s="93"/>
    </row>
    <row r="31" spans="1:9" s="37" customFormat="1" ht="15.95" customHeight="1">
      <c r="A31" s="100">
        <v>7</v>
      </c>
      <c r="B31" s="38" t="s">
        <v>220</v>
      </c>
      <c r="C31" s="36">
        <f>SUM(C24:C29)</f>
        <v>0</v>
      </c>
      <c r="D31" s="36">
        <f>SUM(D24:D30)</f>
        <v>0</v>
      </c>
      <c r="E31" s="44"/>
      <c r="F31" s="36">
        <f>SUM(F24:F30)</f>
        <v>0</v>
      </c>
      <c r="G31" s="45"/>
      <c r="H31" s="2"/>
      <c r="I31" s="105"/>
    </row>
    <row r="32" spans="1:9" s="37" customFormat="1" ht="20.100000000000001" customHeight="1">
      <c r="A32" s="100" t="s">
        <v>46</v>
      </c>
      <c r="B32" s="125" t="s">
        <v>219</v>
      </c>
      <c r="C32" s="126"/>
      <c r="D32" s="127"/>
      <c r="E32" s="43"/>
      <c r="F32" s="47"/>
      <c r="H32" s="2"/>
      <c r="I32" s="107"/>
    </row>
    <row r="33" spans="1:9" s="37" customFormat="1" ht="15.95" customHeight="1">
      <c r="A33" s="99">
        <v>8</v>
      </c>
      <c r="B33" s="34" t="s">
        <v>205</v>
      </c>
      <c r="C33" s="35" t="e">
        <f>C19</f>
        <v>#VALUE!</v>
      </c>
      <c r="D33" s="35">
        <f>D19</f>
        <v>0</v>
      </c>
      <c r="E33" s="43"/>
      <c r="F33" s="35">
        <f>F19</f>
        <v>0</v>
      </c>
      <c r="H33" s="2"/>
      <c r="I33" s="108"/>
    </row>
    <row r="34" spans="1:9" s="37" customFormat="1" ht="15.95" customHeight="1">
      <c r="A34" s="99">
        <v>9</v>
      </c>
      <c r="B34" s="34" t="s">
        <v>220</v>
      </c>
      <c r="C34" s="35">
        <f>C31</f>
        <v>0</v>
      </c>
      <c r="D34" s="35">
        <f>D31</f>
        <v>0</v>
      </c>
      <c r="E34" s="43"/>
      <c r="F34" s="35">
        <f>F31</f>
        <v>0</v>
      </c>
      <c r="H34" s="2"/>
      <c r="I34" s="108"/>
    </row>
    <row r="35" spans="1:9" s="37" customFormat="1" ht="15.95" customHeight="1">
      <c r="A35" s="100">
        <v>10</v>
      </c>
      <c r="B35" s="38" t="s">
        <v>219</v>
      </c>
      <c r="C35" s="36" t="e">
        <f>C33+C34</f>
        <v>#VALUE!</v>
      </c>
      <c r="D35" s="36">
        <f>D33+D34</f>
        <v>0</v>
      </c>
      <c r="E35" s="44"/>
      <c r="F35" s="36">
        <f>F33+F34</f>
        <v>0</v>
      </c>
      <c r="G35" s="45"/>
      <c r="H35" s="2"/>
      <c r="I35" s="105"/>
    </row>
    <row r="36" spans="1:9" s="37" customFormat="1" ht="20.100000000000001" customHeight="1">
      <c r="A36" s="100" t="s">
        <v>47</v>
      </c>
      <c r="B36" s="125" t="s">
        <v>203</v>
      </c>
      <c r="C36" s="126"/>
      <c r="D36" s="127"/>
      <c r="E36" s="43"/>
      <c r="F36" s="47"/>
      <c r="H36" s="2"/>
      <c r="I36" s="107"/>
    </row>
    <row r="37" spans="1:9" s="37" customFormat="1" ht="15.95" customHeight="1">
      <c r="A37" s="99">
        <v>11</v>
      </c>
      <c r="B37" s="41" t="s">
        <v>48</v>
      </c>
      <c r="C37" s="35" t="str">
        <f>HLOOKUP($B$2, 'Lookup Data'!$A:$AJ, 'Lookup Data'!$A15, FALSE)</f>
        <v>H57</v>
      </c>
      <c r="D37" s="67"/>
      <c r="E37" s="43"/>
      <c r="F37" s="35">
        <f>D41</f>
        <v>0</v>
      </c>
      <c r="H37" s="2"/>
      <c r="I37" s="93"/>
    </row>
    <row r="38" spans="1:9" s="37" customFormat="1" ht="15.95" customHeight="1">
      <c r="A38" s="99">
        <v>12</v>
      </c>
      <c r="B38" s="34" t="s">
        <v>219</v>
      </c>
      <c r="C38" s="35" t="e">
        <f>C35</f>
        <v>#VALUE!</v>
      </c>
      <c r="D38" s="35">
        <f>D35</f>
        <v>0</v>
      </c>
      <c r="E38" s="43"/>
      <c r="F38" s="35">
        <f>F35</f>
        <v>0</v>
      </c>
      <c r="H38" s="2"/>
      <c r="I38" s="93"/>
    </row>
    <row r="39" spans="1:9" s="37" customFormat="1" ht="15.95" customHeight="1">
      <c r="A39" s="99">
        <v>13</v>
      </c>
      <c r="B39" s="41" t="s">
        <v>358</v>
      </c>
      <c r="C39" s="35" t="str">
        <f>HLOOKUP($B$2, 'Lookup Data'!$A:$AJ, 'Lookup Data'!$A16, FALSE)</f>
        <v>H59</v>
      </c>
      <c r="D39" s="67"/>
      <c r="E39" s="43"/>
      <c r="F39" s="67"/>
      <c r="H39" s="2"/>
      <c r="I39" s="93"/>
    </row>
    <row r="40" spans="1:9" s="37" customFormat="1" ht="15.95" customHeight="1">
      <c r="A40" s="99">
        <v>14</v>
      </c>
      <c r="B40" s="41" t="s">
        <v>50</v>
      </c>
      <c r="C40" s="35" t="str">
        <f>HLOOKUP($B$2, 'Lookup Data'!$A:$AJ, 'Lookup Data'!$A17, FALSE)</f>
        <v>H60</v>
      </c>
      <c r="D40" s="67"/>
      <c r="E40" s="43"/>
      <c r="F40" s="67"/>
      <c r="H40" s="2"/>
      <c r="I40" s="93"/>
    </row>
    <row r="41" spans="1:9" s="37" customFormat="1" ht="15.95" customHeight="1">
      <c r="A41" s="99">
        <v>15</v>
      </c>
      <c r="B41" s="91" t="s">
        <v>51</v>
      </c>
      <c r="C41" s="56" t="e">
        <f>SUM(C37:C40)</f>
        <v>#VALUE!</v>
      </c>
      <c r="D41" s="56">
        <f>SUM(D37:D40)</f>
        <v>0</v>
      </c>
      <c r="E41" s="43"/>
      <c r="F41" s="56">
        <f>SUM(F37:F40)</f>
        <v>0</v>
      </c>
      <c r="H41" s="2"/>
      <c r="I41" s="105"/>
    </row>
    <row r="42" spans="1:9" ht="18" customHeight="1">
      <c r="D42" s="68"/>
      <c r="F42" s="68"/>
    </row>
    <row r="43" spans="1:9" s="20" customFormat="1" ht="24.95" customHeight="1">
      <c r="A43" s="97"/>
      <c r="B43" s="49" t="s">
        <v>195</v>
      </c>
      <c r="C43" s="48"/>
      <c r="D43" s="25"/>
      <c r="E43" s="25"/>
      <c r="F43" s="22"/>
      <c r="G43" s="22"/>
      <c r="H43" s="25"/>
      <c r="I43" s="103"/>
    </row>
    <row r="44" spans="1:9" s="20" customFormat="1" ht="20.100000000000001" customHeight="1">
      <c r="A44" s="97"/>
      <c r="B44" s="31" t="s">
        <v>191</v>
      </c>
      <c r="C44" s="48"/>
      <c r="D44" s="25"/>
      <c r="E44" s="25"/>
      <c r="F44" s="22"/>
      <c r="G44" s="22" t="s">
        <v>18</v>
      </c>
      <c r="H44" s="25"/>
      <c r="I44" s="103"/>
    </row>
    <row r="45" spans="1:9" s="32" customFormat="1" ht="45" customHeight="1">
      <c r="A45" s="98"/>
      <c r="B45" s="39" t="s">
        <v>221</v>
      </c>
      <c r="C45" s="40" t="s">
        <v>210</v>
      </c>
      <c r="D45" s="40" t="s">
        <v>211</v>
      </c>
      <c r="E45" s="40" t="s">
        <v>227</v>
      </c>
      <c r="F45" s="40" t="s">
        <v>212</v>
      </c>
      <c r="G45" s="40" t="s">
        <v>227</v>
      </c>
      <c r="H45" s="33"/>
      <c r="I45" s="104" t="s">
        <v>209</v>
      </c>
    </row>
    <row r="46" spans="1:9" s="37" customFormat="1" ht="15.95" customHeight="1">
      <c r="A46" s="99">
        <v>1</v>
      </c>
      <c r="B46" s="41" t="s">
        <v>229</v>
      </c>
      <c r="C46" s="35" t="str">
        <f>HLOOKUP($B$2, 'Lookup Data'!$A:$AJ, 'Lookup Data'!$A19, FALSE)</f>
        <v>H71</v>
      </c>
      <c r="D46" s="67"/>
      <c r="E46" s="67"/>
      <c r="F46" s="67"/>
      <c r="G46" s="67"/>
      <c r="H46" s="2"/>
      <c r="I46" s="93"/>
    </row>
    <row r="47" spans="1:9" s="37" customFormat="1" ht="15.95" customHeight="1">
      <c r="A47" s="99">
        <v>2</v>
      </c>
      <c r="B47" s="41" t="s">
        <v>52</v>
      </c>
      <c r="C47" s="35" t="str">
        <f>HLOOKUP($B$2, 'Lookup Data'!$A:$AJ, 'Lookup Data'!$A20, FALSE)</f>
        <v>H72</v>
      </c>
      <c r="D47" s="67"/>
      <c r="E47" s="67"/>
      <c r="F47" s="67"/>
      <c r="G47" s="67"/>
      <c r="H47" s="2"/>
      <c r="I47" s="93"/>
    </row>
    <row r="48" spans="1:9" s="37" customFormat="1" ht="15.95" customHeight="1">
      <c r="A48" s="99">
        <v>3</v>
      </c>
      <c r="B48" s="41" t="s">
        <v>53</v>
      </c>
      <c r="C48" s="35" t="str">
        <f>HLOOKUP($B$2, 'Lookup Data'!$A:$AJ, 'Lookup Data'!$A21, FALSE)</f>
        <v>H73</v>
      </c>
      <c r="D48" s="67"/>
      <c r="E48" s="67"/>
      <c r="F48" s="67"/>
      <c r="G48" s="67"/>
      <c r="H48" s="2"/>
      <c r="I48" s="93"/>
    </row>
    <row r="49" spans="1:9" s="37" customFormat="1" ht="15.95" customHeight="1">
      <c r="A49" s="99">
        <v>4</v>
      </c>
      <c r="B49" s="41" t="s">
        <v>54</v>
      </c>
      <c r="C49" s="35" t="str">
        <f>HLOOKUP($B$2, 'Lookup Data'!$A:$AJ, 'Lookup Data'!$A22, FALSE)</f>
        <v>H74</v>
      </c>
      <c r="D49" s="67"/>
      <c r="E49" s="67"/>
      <c r="F49" s="67"/>
      <c r="G49" s="67"/>
      <c r="H49" s="2"/>
      <c r="I49" s="93"/>
    </row>
    <row r="50" spans="1:9" s="37" customFormat="1" ht="15.95" customHeight="1">
      <c r="A50" s="99" t="s">
        <v>224</v>
      </c>
      <c r="B50" s="41" t="s">
        <v>222</v>
      </c>
      <c r="C50" s="35" t="str">
        <f>HLOOKUP($B$2, 'Lookup Data'!$A:$AJ, 'Lookup Data'!$A23, FALSE)</f>
        <v>H75</v>
      </c>
      <c r="D50" s="67"/>
      <c r="E50" s="67"/>
      <c r="F50" s="67"/>
      <c r="G50" s="67"/>
      <c r="H50" s="2"/>
      <c r="I50" s="93"/>
    </row>
    <row r="51" spans="1:9" s="37" customFormat="1" ht="15.95" customHeight="1">
      <c r="A51" s="99" t="s">
        <v>225</v>
      </c>
      <c r="B51" s="41" t="s">
        <v>223</v>
      </c>
      <c r="C51" s="35" t="str">
        <f>HLOOKUP($B$2, 'Lookup Data'!$A:$AJ, 'Lookup Data'!$A24, FALSE)</f>
        <v>H76</v>
      </c>
      <c r="D51" s="67"/>
      <c r="E51" s="67"/>
      <c r="F51" s="67"/>
      <c r="G51" s="67"/>
      <c r="H51" s="2"/>
      <c r="I51" s="93"/>
    </row>
    <row r="52" spans="1:9" s="37" customFormat="1" ht="15.95" customHeight="1">
      <c r="A52" s="100">
        <v>6</v>
      </c>
      <c r="B52" s="38" t="s">
        <v>226</v>
      </c>
      <c r="C52" s="36">
        <f>SUM(C46:C51)</f>
        <v>0</v>
      </c>
      <c r="D52" s="36">
        <f>SUM(D46:D51)</f>
        <v>0</v>
      </c>
      <c r="E52" s="36">
        <f>SUM(E46:E51)</f>
        <v>0</v>
      </c>
      <c r="F52" s="36">
        <f>SUM(F46:F51)</f>
        <v>0</v>
      </c>
      <c r="G52" s="36">
        <f>SUM(G46:G51)</f>
        <v>0</v>
      </c>
      <c r="H52" s="2"/>
      <c r="I52" s="105"/>
    </row>
    <row r="53" spans="1:9" s="37" customFormat="1" ht="20.100000000000001" customHeight="1">
      <c r="A53" s="100"/>
      <c r="B53" s="128" t="s">
        <v>228</v>
      </c>
      <c r="C53" s="129"/>
      <c r="D53" s="129"/>
      <c r="E53" s="129"/>
      <c r="F53" s="129"/>
      <c r="G53" s="130"/>
      <c r="H53" s="50"/>
      <c r="I53" s="107"/>
    </row>
    <row r="54" spans="1:9" s="37" customFormat="1" ht="15.95" customHeight="1">
      <c r="A54" s="99">
        <v>7</v>
      </c>
      <c r="B54" s="41" t="s">
        <v>230</v>
      </c>
      <c r="C54" s="35" t="str">
        <f>HLOOKUP($B$2, 'Lookup Data'!$A:$AJ, 'Lookup Data'!$A25, FALSE)</f>
        <v>H80</v>
      </c>
      <c r="D54" s="67"/>
      <c r="E54" s="67"/>
      <c r="F54" s="67"/>
      <c r="G54" s="67"/>
      <c r="H54" s="2"/>
      <c r="I54" s="93"/>
    </row>
    <row r="55" spans="1:9" s="37" customFormat="1" ht="15.95" customHeight="1">
      <c r="A55" s="99">
        <v>8</v>
      </c>
      <c r="B55" s="41" t="s">
        <v>55</v>
      </c>
      <c r="C55" s="35" t="str">
        <f>HLOOKUP($B$2, 'Lookup Data'!$A:$AJ, 'Lookup Data'!$A26, FALSE)</f>
        <v>H81</v>
      </c>
      <c r="D55" s="67"/>
      <c r="E55" s="67"/>
      <c r="F55" s="67"/>
      <c r="G55" s="67"/>
      <c r="H55" s="2"/>
      <c r="I55" s="93"/>
    </row>
    <row r="56" spans="1:9" s="37" customFormat="1" ht="15.95" customHeight="1">
      <c r="A56" s="99">
        <v>9</v>
      </c>
      <c r="B56" s="41" t="s">
        <v>56</v>
      </c>
      <c r="C56" s="35" t="str">
        <f>HLOOKUP($B$2, 'Lookup Data'!$A:$AJ, 'Lookup Data'!$A27, FALSE)</f>
        <v>H82</v>
      </c>
      <c r="D56" s="67"/>
      <c r="E56" s="67"/>
      <c r="F56" s="67"/>
      <c r="G56" s="67"/>
      <c r="H56" s="2"/>
      <c r="I56" s="93"/>
    </row>
    <row r="57" spans="1:9" s="37" customFormat="1" ht="15.95" customHeight="1">
      <c r="A57" s="99">
        <v>10</v>
      </c>
      <c r="B57" s="41" t="s">
        <v>137</v>
      </c>
      <c r="C57" s="35" t="str">
        <f>HLOOKUP($B$2, 'Lookup Data'!$A:$AJ, 'Lookup Data'!$A28, FALSE)</f>
        <v>H83</v>
      </c>
      <c r="D57" s="67"/>
      <c r="E57" s="67"/>
      <c r="F57" s="67"/>
      <c r="G57" s="67"/>
      <c r="H57" s="2"/>
      <c r="I57" s="93"/>
    </row>
    <row r="58" spans="1:9" s="37" customFormat="1" ht="15.95" customHeight="1">
      <c r="A58" s="99">
        <v>11</v>
      </c>
      <c r="B58" s="41" t="s">
        <v>231</v>
      </c>
      <c r="C58" s="35" t="str">
        <f>HLOOKUP($B$2, 'Lookup Data'!$A:$AJ, 'Lookup Data'!$A29, FALSE)</f>
        <v>H84</v>
      </c>
      <c r="D58" s="67"/>
      <c r="E58" s="67"/>
      <c r="F58" s="67"/>
      <c r="G58" s="67"/>
      <c r="H58" s="2"/>
      <c r="I58" s="93"/>
    </row>
    <row r="59" spans="1:9" s="37" customFormat="1" ht="15.95" customHeight="1">
      <c r="A59" s="99">
        <v>12</v>
      </c>
      <c r="B59" s="41" t="s">
        <v>57</v>
      </c>
      <c r="C59" s="35" t="str">
        <f>HLOOKUP($B$2, 'Lookup Data'!$A:$AJ, 'Lookup Data'!$A30, FALSE)</f>
        <v>H85</v>
      </c>
      <c r="D59" s="67"/>
      <c r="E59" s="67"/>
      <c r="F59" s="67"/>
      <c r="G59" s="67"/>
      <c r="H59" s="2"/>
      <c r="I59" s="93"/>
    </row>
    <row r="60" spans="1:9" s="37" customFormat="1" ht="15.95" customHeight="1">
      <c r="A60" s="99">
        <v>13</v>
      </c>
      <c r="B60" s="41" t="s">
        <v>58</v>
      </c>
      <c r="C60" s="35" t="str">
        <f>HLOOKUP($B$2, 'Lookup Data'!$A:$AJ, 'Lookup Data'!$A31, FALSE)</f>
        <v>H86</v>
      </c>
      <c r="D60" s="67"/>
      <c r="E60" s="67"/>
      <c r="F60" s="67"/>
      <c r="G60" s="67"/>
      <c r="H60" s="2"/>
      <c r="I60" s="93"/>
    </row>
    <row r="61" spans="1:9" s="37" customFormat="1" ht="15.95" customHeight="1">
      <c r="A61" s="99">
        <v>14</v>
      </c>
      <c r="B61" s="41" t="s">
        <v>59</v>
      </c>
      <c r="C61" s="35" t="str">
        <f>HLOOKUP($B$2, 'Lookup Data'!$A:$AJ, 'Lookup Data'!$A32, FALSE)</f>
        <v>H87</v>
      </c>
      <c r="D61" s="67"/>
      <c r="E61" s="67"/>
      <c r="F61" s="67"/>
      <c r="G61" s="67"/>
      <c r="H61" s="2"/>
      <c r="I61" s="93"/>
    </row>
    <row r="62" spans="1:9" s="37" customFormat="1" ht="15.95" customHeight="1">
      <c r="A62" s="99">
        <v>15</v>
      </c>
      <c r="B62" s="41" t="s">
        <v>138</v>
      </c>
      <c r="C62" s="35" t="str">
        <f>HLOOKUP($B$2, 'Lookup Data'!$A:$AJ, 'Lookup Data'!$A33, FALSE)</f>
        <v>H88</v>
      </c>
      <c r="D62" s="67"/>
      <c r="E62" s="67"/>
      <c r="F62" s="67"/>
      <c r="G62" s="67"/>
      <c r="H62" s="2"/>
      <c r="I62" s="93"/>
    </row>
    <row r="63" spans="1:9" ht="18" customHeight="1">
      <c r="D63" s="68"/>
      <c r="F63" s="68"/>
    </row>
    <row r="64" spans="1:9" s="20" customFormat="1" ht="20.100000000000001" customHeight="1">
      <c r="A64" s="97"/>
      <c r="B64" s="31" t="s">
        <v>192</v>
      </c>
      <c r="C64" s="48"/>
      <c r="D64" s="25"/>
      <c r="E64" s="25"/>
      <c r="F64" s="22" t="s">
        <v>18</v>
      </c>
      <c r="G64" s="22"/>
      <c r="H64" s="25"/>
      <c r="I64" s="103"/>
    </row>
    <row r="65" spans="1:9" s="32" customFormat="1" ht="45" customHeight="1">
      <c r="A65" s="98"/>
      <c r="B65" s="39" t="s">
        <v>221</v>
      </c>
      <c r="C65" s="40" t="s">
        <v>210</v>
      </c>
      <c r="D65" s="40" t="s">
        <v>211</v>
      </c>
      <c r="E65" s="52"/>
      <c r="F65" s="40" t="s">
        <v>212</v>
      </c>
      <c r="G65" s="53"/>
      <c r="H65" s="33"/>
      <c r="I65" s="104" t="s">
        <v>209</v>
      </c>
    </row>
    <row r="66" spans="1:9" s="37" customFormat="1" ht="15.95" customHeight="1">
      <c r="A66" s="99">
        <v>1</v>
      </c>
      <c r="B66" s="41" t="s">
        <v>133</v>
      </c>
      <c r="C66" s="35" t="str">
        <f>HLOOKUP($B$2, 'Lookup Data'!$A:$AJ, 'Lookup Data'!$A35, FALSE)</f>
        <v>H96</v>
      </c>
      <c r="D66" s="67"/>
      <c r="E66" s="43"/>
      <c r="F66" s="67"/>
      <c r="G66" s="51"/>
      <c r="H66" s="2"/>
      <c r="I66" s="93"/>
    </row>
    <row r="67" spans="1:9" s="37" customFormat="1" ht="15.95" customHeight="1">
      <c r="A67" s="99">
        <v>2</v>
      </c>
      <c r="B67" s="41" t="s">
        <v>539</v>
      </c>
      <c r="C67" s="35" t="str">
        <f>HLOOKUP($B$2, 'Lookup Data'!$A:$AJ, 'Lookup Data'!$A36, FALSE)</f>
        <v>H97</v>
      </c>
      <c r="D67" s="67"/>
      <c r="E67" s="43"/>
      <c r="F67" s="67"/>
      <c r="G67" s="51"/>
      <c r="H67" s="2"/>
      <c r="I67" s="93"/>
    </row>
    <row r="68" spans="1:9" s="37" customFormat="1" ht="15.95" customHeight="1">
      <c r="A68" s="99">
        <v>3</v>
      </c>
      <c r="B68" s="34" t="s">
        <v>60</v>
      </c>
      <c r="C68" s="35" t="str">
        <f>HLOOKUP($B$2, 'Lookup Data'!$A:$AJ, 'Lookup Data'!$A37, FALSE)</f>
        <v>H98</v>
      </c>
      <c r="D68" s="35">
        <f>D84</f>
        <v>0</v>
      </c>
      <c r="E68" s="43"/>
      <c r="F68" s="35">
        <f>F84</f>
        <v>0</v>
      </c>
      <c r="G68" s="51"/>
      <c r="H68" s="2"/>
      <c r="I68" s="93"/>
    </row>
    <row r="69" spans="1:9" s="37" customFormat="1" ht="15.95" customHeight="1">
      <c r="A69" s="99">
        <v>4</v>
      </c>
      <c r="B69" s="34" t="s">
        <v>135</v>
      </c>
      <c r="C69" s="35" t="str">
        <f>HLOOKUP($B$2, 'Lookup Data'!$A:$AJ, 'Lookup Data'!$A38, FALSE)</f>
        <v>H99</v>
      </c>
      <c r="D69" s="35">
        <f>D93</f>
        <v>0</v>
      </c>
      <c r="E69" s="43"/>
      <c r="F69" s="35">
        <f>F93</f>
        <v>0</v>
      </c>
      <c r="G69" s="51"/>
      <c r="H69" s="2"/>
      <c r="I69" s="93"/>
    </row>
    <row r="70" spans="1:9" s="37" customFormat="1" ht="15.95" customHeight="1">
      <c r="A70" s="99">
        <v>5</v>
      </c>
      <c r="B70" s="34" t="s">
        <v>233</v>
      </c>
      <c r="C70" s="35" t="str">
        <f>HLOOKUP($B$2, 'Lookup Data'!$A:$AJ, 'Lookup Data'!$A39, FALSE)</f>
        <v>H100</v>
      </c>
      <c r="D70" s="35">
        <f>D102</f>
        <v>0</v>
      </c>
      <c r="E70" s="43"/>
      <c r="F70" s="35">
        <f>F102</f>
        <v>0</v>
      </c>
      <c r="G70" s="51"/>
      <c r="H70" s="2"/>
      <c r="I70" s="93"/>
    </row>
    <row r="71" spans="1:9" s="37" customFormat="1" ht="15.95" customHeight="1">
      <c r="A71" s="99">
        <v>6</v>
      </c>
      <c r="B71" s="34" t="s">
        <v>234</v>
      </c>
      <c r="C71" s="35" t="str">
        <f>HLOOKUP($B$2, 'Lookup Data'!$A:$AJ, 'Lookup Data'!$A40, FALSE)</f>
        <v>H101</v>
      </c>
      <c r="D71" s="35">
        <f>D109</f>
        <v>0</v>
      </c>
      <c r="E71" s="43"/>
      <c r="F71" s="35">
        <f>F109</f>
        <v>0</v>
      </c>
      <c r="G71" s="51"/>
      <c r="H71" s="2"/>
      <c r="I71" s="93"/>
    </row>
    <row r="72" spans="1:9" s="37" customFormat="1" ht="15.95" customHeight="1">
      <c r="A72" s="99">
        <v>7</v>
      </c>
      <c r="B72" s="34" t="s">
        <v>235</v>
      </c>
      <c r="C72" s="35" t="str">
        <f>HLOOKUP($B$2, 'Lookup Data'!$A:$AJ, 'Lookup Data'!$A41, FALSE)</f>
        <v>H102</v>
      </c>
      <c r="D72" s="35">
        <f>D115</f>
        <v>0</v>
      </c>
      <c r="E72" s="43"/>
      <c r="F72" s="35">
        <f>F115</f>
        <v>0</v>
      </c>
      <c r="G72" s="51"/>
      <c r="H72" s="2"/>
      <c r="I72" s="93"/>
    </row>
    <row r="73" spans="1:9" s="37" customFormat="1" ht="15.95" customHeight="1">
      <c r="A73" s="99">
        <v>8</v>
      </c>
      <c r="B73" s="41" t="s">
        <v>236</v>
      </c>
      <c r="C73" s="35" t="str">
        <f>HLOOKUP($B$2, 'Lookup Data'!$A:$AJ, 'Lookup Data'!$A42, FALSE)</f>
        <v>H103</v>
      </c>
      <c r="D73" s="67"/>
      <c r="E73" s="43"/>
      <c r="F73" s="67"/>
      <c r="G73" s="51"/>
      <c r="H73" s="2"/>
      <c r="I73" s="93"/>
    </row>
    <row r="74" spans="1:9" s="37" customFormat="1" ht="15.95" customHeight="1">
      <c r="A74" s="99">
        <v>9</v>
      </c>
      <c r="B74" s="41" t="s">
        <v>237</v>
      </c>
      <c r="C74" s="35" t="str">
        <f>HLOOKUP($B$2, 'Lookup Data'!$A:$AJ, 'Lookup Data'!$A43, FALSE)</f>
        <v>H104</v>
      </c>
      <c r="D74" s="67"/>
      <c r="E74" s="43"/>
      <c r="F74" s="67"/>
      <c r="G74" s="51"/>
      <c r="H74" s="2"/>
      <c r="I74" s="93"/>
    </row>
    <row r="75" spans="1:9" s="37" customFormat="1" ht="15.95" customHeight="1">
      <c r="A75" s="100">
        <v>10</v>
      </c>
      <c r="B75" s="38" t="s">
        <v>232</v>
      </c>
      <c r="C75" s="36">
        <f>SUM(C66:C74)</f>
        <v>0</v>
      </c>
      <c r="D75" s="36">
        <f>SUM(D66:D74)</f>
        <v>0</v>
      </c>
      <c r="E75" s="44"/>
      <c r="F75" s="36">
        <f>SUM(F66:F74)</f>
        <v>0</v>
      </c>
      <c r="G75" s="54"/>
      <c r="H75" s="2"/>
      <c r="I75" s="105"/>
    </row>
    <row r="76" spans="1:9" s="37" customFormat="1" ht="20.100000000000001" customHeight="1">
      <c r="A76" s="100"/>
      <c r="B76" s="131" t="s">
        <v>228</v>
      </c>
      <c r="C76" s="132"/>
      <c r="D76" s="133"/>
      <c r="E76" s="44"/>
      <c r="F76" s="47"/>
      <c r="G76" s="54"/>
      <c r="H76" s="2"/>
      <c r="I76" s="109"/>
    </row>
    <row r="77" spans="1:9" s="37" customFormat="1" ht="15.95" customHeight="1">
      <c r="A77" s="99">
        <v>11</v>
      </c>
      <c r="B77" s="41" t="s">
        <v>238</v>
      </c>
      <c r="C77" s="35" t="str">
        <f>HLOOKUP($B$2, 'Lookup Data'!$A:$AJ, 'Lookup Data'!$A44, FALSE)</f>
        <v>H106</v>
      </c>
      <c r="D77" s="67"/>
      <c r="E77" s="43"/>
      <c r="F77" s="67"/>
      <c r="G77" s="51"/>
      <c r="H77" s="2"/>
      <c r="I77" s="93"/>
    </row>
    <row r="78" spans="1:9" s="37" customFormat="1" ht="18" customHeight="1">
      <c r="A78" s="100"/>
      <c r="B78" s="134" t="s">
        <v>60</v>
      </c>
      <c r="C78" s="135"/>
      <c r="D78" s="136"/>
      <c r="E78" s="44"/>
      <c r="F78" s="47"/>
      <c r="G78" s="54"/>
      <c r="H78" s="2"/>
      <c r="I78" s="109"/>
    </row>
    <row r="79" spans="1:9" s="37" customFormat="1" ht="15.95" customHeight="1">
      <c r="A79" s="99">
        <v>12</v>
      </c>
      <c r="B79" s="41" t="s">
        <v>61</v>
      </c>
      <c r="C79" s="35" t="str">
        <f>HLOOKUP($B$2, 'Lookup Data'!$A:$AJ, 'Lookup Data'!$A46, FALSE)</f>
        <v>H110</v>
      </c>
      <c r="D79" s="67"/>
      <c r="E79" s="43"/>
      <c r="F79" s="67"/>
      <c r="G79" s="51"/>
      <c r="H79" s="2"/>
      <c r="I79" s="93"/>
    </row>
    <row r="80" spans="1:9" s="37" customFormat="1" ht="15.95" customHeight="1">
      <c r="A80" s="99">
        <v>13</v>
      </c>
      <c r="B80" s="41" t="s">
        <v>62</v>
      </c>
      <c r="C80" s="35" t="str">
        <f>HLOOKUP($B$2, 'Lookup Data'!$A:$AJ, 'Lookup Data'!$A47, FALSE)</f>
        <v>H111</v>
      </c>
      <c r="D80" s="67"/>
      <c r="E80" s="43"/>
      <c r="F80" s="67"/>
      <c r="G80" s="51"/>
      <c r="H80" s="2"/>
      <c r="I80" s="93"/>
    </row>
    <row r="81" spans="1:9" s="37" customFormat="1" ht="15.95" customHeight="1">
      <c r="A81" s="99">
        <v>14</v>
      </c>
      <c r="B81" s="41" t="s">
        <v>68</v>
      </c>
      <c r="C81" s="35" t="str">
        <f>HLOOKUP($B$2, 'Lookup Data'!$A:$AJ, 'Lookup Data'!$A48, FALSE)</f>
        <v>H112</v>
      </c>
      <c r="D81" s="67"/>
      <c r="E81" s="43"/>
      <c r="F81" s="67"/>
      <c r="G81" s="51"/>
      <c r="H81" s="2"/>
      <c r="I81" s="93"/>
    </row>
    <row r="82" spans="1:9" s="37" customFormat="1" ht="15.95" customHeight="1">
      <c r="A82" s="99">
        <v>15</v>
      </c>
      <c r="B82" s="41" t="s">
        <v>63</v>
      </c>
      <c r="C82" s="35" t="str">
        <f>HLOOKUP($B$2, 'Lookup Data'!$A:$AJ, 'Lookup Data'!$A49, FALSE)</f>
        <v>H113</v>
      </c>
      <c r="D82" s="67"/>
      <c r="E82" s="43"/>
      <c r="F82" s="67"/>
      <c r="G82" s="51"/>
      <c r="H82" s="2"/>
      <c r="I82" s="93"/>
    </row>
    <row r="83" spans="1:9" s="37" customFormat="1" ht="15.95" customHeight="1">
      <c r="A83" s="99">
        <v>16</v>
      </c>
      <c r="B83" s="41" t="s">
        <v>64</v>
      </c>
      <c r="C83" s="35" t="str">
        <f>HLOOKUP($B$2, 'Lookup Data'!$A:$AJ, 'Lookup Data'!$A50, FALSE)</f>
        <v>H114</v>
      </c>
      <c r="D83" s="67"/>
      <c r="E83" s="43"/>
      <c r="F83" s="67"/>
      <c r="G83" s="51"/>
      <c r="H83" s="2"/>
      <c r="I83" s="93"/>
    </row>
    <row r="84" spans="1:9" s="37" customFormat="1" ht="15.95" customHeight="1">
      <c r="A84" s="100">
        <v>17</v>
      </c>
      <c r="B84" s="55" t="s">
        <v>239</v>
      </c>
      <c r="C84" s="56">
        <f>SUM(C79:C83)</f>
        <v>0</v>
      </c>
      <c r="D84" s="56">
        <f>SUM(D79:D83)</f>
        <v>0</v>
      </c>
      <c r="E84" s="44"/>
      <c r="F84" s="56">
        <f>SUM(F79:F83)</f>
        <v>0</v>
      </c>
      <c r="G84" s="54"/>
      <c r="H84" s="2"/>
      <c r="I84" s="105"/>
    </row>
    <row r="85" spans="1:9" s="37" customFormat="1" ht="18" customHeight="1">
      <c r="A85" s="100"/>
      <c r="B85" s="134" t="s">
        <v>135</v>
      </c>
      <c r="C85" s="135"/>
      <c r="D85" s="136"/>
      <c r="E85" s="44"/>
      <c r="F85" s="47"/>
      <c r="G85" s="54"/>
      <c r="H85" s="2"/>
      <c r="I85" s="109"/>
    </row>
    <row r="86" spans="1:9" s="37" customFormat="1" ht="15.95" customHeight="1">
      <c r="A86" s="99">
        <v>18</v>
      </c>
      <c r="B86" s="41" t="s">
        <v>65</v>
      </c>
      <c r="C86" s="35" t="str">
        <f>HLOOKUP($B$2, 'Lookup Data'!$A:$AJ, 'Lookup Data'!$A52, FALSE)</f>
        <v>H118</v>
      </c>
      <c r="D86" s="67"/>
      <c r="E86" s="43"/>
      <c r="F86" s="67"/>
      <c r="G86" s="51"/>
      <c r="H86" s="2"/>
      <c r="I86" s="93"/>
    </row>
    <row r="87" spans="1:9" s="37" customFormat="1" ht="15.95" customHeight="1">
      <c r="A87" s="99">
        <v>19</v>
      </c>
      <c r="B87" s="41" t="s">
        <v>66</v>
      </c>
      <c r="C87" s="35" t="str">
        <f>HLOOKUP($B$2, 'Lookup Data'!$A:$AJ, 'Lookup Data'!$A53, FALSE)</f>
        <v>H119</v>
      </c>
      <c r="D87" s="67"/>
      <c r="E87" s="43"/>
      <c r="F87" s="67"/>
      <c r="G87" s="51"/>
      <c r="H87" s="2"/>
      <c r="I87" s="93"/>
    </row>
    <row r="88" spans="1:9" s="37" customFormat="1" ht="15.95" customHeight="1">
      <c r="A88" s="99">
        <v>20</v>
      </c>
      <c r="B88" s="41" t="s">
        <v>68</v>
      </c>
      <c r="C88" s="35" t="str">
        <f>HLOOKUP($B$2, 'Lookup Data'!$A:$AJ, 'Lookup Data'!$A54, FALSE)</f>
        <v>H120</v>
      </c>
      <c r="D88" s="67"/>
      <c r="E88" s="43"/>
      <c r="F88" s="67"/>
      <c r="G88" s="51"/>
      <c r="H88" s="2"/>
      <c r="I88" s="93"/>
    </row>
    <row r="89" spans="1:9" s="37" customFormat="1" ht="15.95" customHeight="1">
      <c r="A89" s="99">
        <v>21</v>
      </c>
      <c r="B89" s="41" t="s">
        <v>63</v>
      </c>
      <c r="C89" s="35" t="str">
        <f>HLOOKUP($B$2, 'Lookup Data'!$A:$AJ, 'Lookup Data'!$A55, FALSE)</f>
        <v>H121</v>
      </c>
      <c r="D89" s="67"/>
      <c r="E89" s="43"/>
      <c r="F89" s="67"/>
      <c r="G89" s="51"/>
      <c r="H89" s="2"/>
      <c r="I89" s="93"/>
    </row>
    <row r="90" spans="1:9" s="37" customFormat="1" ht="15.95" customHeight="1">
      <c r="A90" s="99">
        <v>22</v>
      </c>
      <c r="B90" s="41" t="s">
        <v>67</v>
      </c>
      <c r="C90" s="35" t="str">
        <f>HLOOKUP($B$2, 'Lookup Data'!$A:$AJ, 'Lookup Data'!$A56, FALSE)</f>
        <v>H122</v>
      </c>
      <c r="D90" s="67"/>
      <c r="E90" s="43"/>
      <c r="F90" s="67"/>
      <c r="G90" s="51"/>
      <c r="H90" s="2"/>
      <c r="I90" s="93"/>
    </row>
    <row r="91" spans="1:9" s="37" customFormat="1" ht="15.95" customHeight="1">
      <c r="A91" s="99">
        <v>23</v>
      </c>
      <c r="B91" s="41" t="s">
        <v>136</v>
      </c>
      <c r="C91" s="35" t="str">
        <f>HLOOKUP($B$2, 'Lookup Data'!$A:$AJ, 'Lookup Data'!$A57, FALSE)</f>
        <v>H123</v>
      </c>
      <c r="D91" s="67"/>
      <c r="E91" s="43"/>
      <c r="F91" s="67"/>
      <c r="G91" s="51"/>
      <c r="H91" s="2"/>
      <c r="I91" s="93"/>
    </row>
    <row r="92" spans="1:9" s="37" customFormat="1" ht="15.95" customHeight="1">
      <c r="A92" s="99">
        <v>24</v>
      </c>
      <c r="B92" s="41" t="s">
        <v>64</v>
      </c>
      <c r="C92" s="35" t="str">
        <f>HLOOKUP($B$2, 'Lookup Data'!$A:$AJ, 'Lookup Data'!$A58, FALSE)</f>
        <v>H124</v>
      </c>
      <c r="D92" s="67"/>
      <c r="E92" s="43"/>
      <c r="F92" s="67"/>
      <c r="G92" s="51"/>
      <c r="H92" s="2"/>
      <c r="I92" s="93"/>
    </row>
    <row r="93" spans="1:9" s="37" customFormat="1" ht="15.95" customHeight="1">
      <c r="A93" s="100">
        <v>25</v>
      </c>
      <c r="B93" s="55" t="s">
        <v>240</v>
      </c>
      <c r="C93" s="56">
        <f>SUM(C86:C92)</f>
        <v>0</v>
      </c>
      <c r="D93" s="56">
        <f>SUM(D86:D92)</f>
        <v>0</v>
      </c>
      <c r="E93" s="44"/>
      <c r="F93" s="56">
        <f>SUM(F86:F92)</f>
        <v>0</v>
      </c>
      <c r="G93" s="54"/>
      <c r="H93" s="2"/>
      <c r="I93" s="105"/>
    </row>
    <row r="94" spans="1:9" s="37" customFormat="1" ht="18" customHeight="1">
      <c r="A94" s="100"/>
      <c r="B94" s="134" t="s">
        <v>233</v>
      </c>
      <c r="C94" s="135"/>
      <c r="D94" s="136"/>
      <c r="E94" s="44"/>
      <c r="F94" s="47"/>
      <c r="G94" s="54"/>
      <c r="H94" s="2"/>
      <c r="I94" s="109"/>
    </row>
    <row r="95" spans="1:9" s="37" customFormat="1" ht="15.95" customHeight="1">
      <c r="A95" s="99">
        <v>26</v>
      </c>
      <c r="B95" s="41" t="s">
        <v>65</v>
      </c>
      <c r="C95" s="35" t="str">
        <f>HLOOKUP($B$2, 'Lookup Data'!$A:$AJ, 'Lookup Data'!$A60, FALSE)</f>
        <v>H128</v>
      </c>
      <c r="D95" s="67"/>
      <c r="E95" s="43"/>
      <c r="F95" s="67"/>
      <c r="G95" s="51"/>
      <c r="H95" s="2"/>
      <c r="I95" s="93"/>
    </row>
    <row r="96" spans="1:9" s="37" customFormat="1" ht="15.95" customHeight="1">
      <c r="A96" s="99">
        <v>27</v>
      </c>
      <c r="B96" s="41" t="s">
        <v>66</v>
      </c>
      <c r="C96" s="35" t="str">
        <f>HLOOKUP($B$2, 'Lookup Data'!$A:$AJ, 'Lookup Data'!$A61, FALSE)</f>
        <v>H129</v>
      </c>
      <c r="D96" s="67"/>
      <c r="E96" s="43"/>
      <c r="F96" s="67"/>
      <c r="G96" s="51"/>
      <c r="H96" s="2"/>
      <c r="I96" s="93"/>
    </row>
    <row r="97" spans="1:9" s="37" customFormat="1" ht="15.95" customHeight="1">
      <c r="A97" s="99">
        <v>28</v>
      </c>
      <c r="B97" s="41" t="s">
        <v>68</v>
      </c>
      <c r="C97" s="35" t="str">
        <f>HLOOKUP($B$2, 'Lookup Data'!$A:$AJ, 'Lookup Data'!$A62, FALSE)</f>
        <v>H130</v>
      </c>
      <c r="D97" s="67"/>
      <c r="E97" s="43"/>
      <c r="F97" s="67"/>
      <c r="G97" s="51"/>
      <c r="H97" s="2"/>
      <c r="I97" s="93"/>
    </row>
    <row r="98" spans="1:9" s="37" customFormat="1" ht="15.95" customHeight="1">
      <c r="A98" s="99">
        <v>29</v>
      </c>
      <c r="B98" s="41" t="s">
        <v>63</v>
      </c>
      <c r="C98" s="35" t="str">
        <f>HLOOKUP($B$2, 'Lookup Data'!$A:$AJ, 'Lookup Data'!$A63, FALSE)</f>
        <v>H131</v>
      </c>
      <c r="D98" s="67"/>
      <c r="E98" s="43"/>
      <c r="F98" s="67"/>
      <c r="G98" s="51"/>
      <c r="H98" s="2"/>
      <c r="I98" s="93"/>
    </row>
    <row r="99" spans="1:9" s="37" customFormat="1" ht="15.95" customHeight="1">
      <c r="A99" s="99">
        <v>30</v>
      </c>
      <c r="B99" s="41" t="s">
        <v>67</v>
      </c>
      <c r="C99" s="35" t="str">
        <f>HLOOKUP($B$2, 'Lookup Data'!$A:$AJ, 'Lookup Data'!$A64, FALSE)</f>
        <v>H132</v>
      </c>
      <c r="D99" s="67"/>
      <c r="E99" s="43"/>
      <c r="F99" s="67"/>
      <c r="G99" s="51"/>
      <c r="H99" s="2"/>
      <c r="I99" s="93"/>
    </row>
    <row r="100" spans="1:9" s="37" customFormat="1" ht="15.95" customHeight="1">
      <c r="A100" s="99">
        <v>31</v>
      </c>
      <c r="B100" s="41" t="s">
        <v>136</v>
      </c>
      <c r="C100" s="35" t="str">
        <f>HLOOKUP($B$2, 'Lookup Data'!$A:$AJ, 'Lookup Data'!$A65, FALSE)</f>
        <v>H133</v>
      </c>
      <c r="D100" s="67"/>
      <c r="E100" s="43"/>
      <c r="F100" s="67"/>
      <c r="G100" s="51"/>
      <c r="H100" s="2"/>
      <c r="I100" s="93"/>
    </row>
    <row r="101" spans="1:9" s="37" customFormat="1" ht="15.95" customHeight="1">
      <c r="A101" s="99">
        <v>32</v>
      </c>
      <c r="B101" s="41" t="s">
        <v>64</v>
      </c>
      <c r="C101" s="35" t="str">
        <f>HLOOKUP($B$2, 'Lookup Data'!$A:$AJ, 'Lookup Data'!$A66, FALSE)</f>
        <v>H134</v>
      </c>
      <c r="D101" s="67"/>
      <c r="E101" s="43"/>
      <c r="F101" s="67"/>
      <c r="G101" s="51"/>
      <c r="H101" s="2"/>
      <c r="I101" s="93"/>
    </row>
    <row r="102" spans="1:9" s="37" customFormat="1" ht="15.95" customHeight="1">
      <c r="A102" s="100">
        <v>33</v>
      </c>
      <c r="B102" s="55" t="s">
        <v>241</v>
      </c>
      <c r="C102" s="56">
        <f>SUM(C95:C101)</f>
        <v>0</v>
      </c>
      <c r="D102" s="56">
        <f>SUM(D95:D101)</f>
        <v>0</v>
      </c>
      <c r="E102" s="44"/>
      <c r="F102" s="56">
        <f>SUM(F95:F101)</f>
        <v>0</v>
      </c>
      <c r="G102" s="54"/>
      <c r="H102" s="2"/>
      <c r="I102" s="105"/>
    </row>
    <row r="103" spans="1:9" s="37" customFormat="1" ht="18" customHeight="1">
      <c r="A103" s="100"/>
      <c r="B103" s="134" t="s">
        <v>234</v>
      </c>
      <c r="C103" s="135"/>
      <c r="D103" s="136"/>
      <c r="E103" s="44"/>
      <c r="F103" s="47"/>
      <c r="G103" s="54"/>
      <c r="H103" s="2"/>
      <c r="I103" s="109"/>
    </row>
    <row r="104" spans="1:9" s="37" customFormat="1" ht="15.95" customHeight="1">
      <c r="A104" s="99">
        <v>34</v>
      </c>
      <c r="B104" s="41" t="s">
        <v>65</v>
      </c>
      <c r="C104" s="35" t="str">
        <f>HLOOKUP($B$2, 'Lookup Data'!$A:$AJ, 'Lookup Data'!$A68, FALSE)</f>
        <v>H138</v>
      </c>
      <c r="D104" s="67"/>
      <c r="E104" s="43"/>
      <c r="F104" s="67"/>
      <c r="G104" s="51"/>
      <c r="H104" s="2"/>
      <c r="I104" s="93"/>
    </row>
    <row r="105" spans="1:9" s="37" customFormat="1" ht="15.95" customHeight="1">
      <c r="A105" s="99">
        <v>35</v>
      </c>
      <c r="B105" s="41" t="s">
        <v>68</v>
      </c>
      <c r="C105" s="35" t="str">
        <f>HLOOKUP($B$2, 'Lookup Data'!$A:$AJ, 'Lookup Data'!$A69, FALSE)</f>
        <v>H139</v>
      </c>
      <c r="D105" s="67"/>
      <c r="E105" s="43"/>
      <c r="F105" s="67"/>
      <c r="G105" s="51"/>
      <c r="H105" s="2"/>
      <c r="I105" s="93"/>
    </row>
    <row r="106" spans="1:9" s="37" customFormat="1" ht="15.95" customHeight="1">
      <c r="A106" s="99">
        <v>36</v>
      </c>
      <c r="B106" s="41" t="s">
        <v>63</v>
      </c>
      <c r="C106" s="35" t="str">
        <f>HLOOKUP($B$2, 'Lookup Data'!$A:$AJ, 'Lookup Data'!$A70, FALSE)</f>
        <v>H140</v>
      </c>
      <c r="D106" s="67"/>
      <c r="E106" s="43"/>
      <c r="F106" s="67"/>
      <c r="G106" s="51"/>
      <c r="H106" s="2"/>
      <c r="I106" s="93"/>
    </row>
    <row r="107" spans="1:9" s="37" customFormat="1" ht="15.95" customHeight="1">
      <c r="A107" s="99">
        <v>37</v>
      </c>
      <c r="B107" s="41" t="s">
        <v>136</v>
      </c>
      <c r="C107" s="35" t="str">
        <f>HLOOKUP($B$2, 'Lookup Data'!$A:$AJ, 'Lookup Data'!$A71, FALSE)</f>
        <v>H141</v>
      </c>
      <c r="D107" s="67"/>
      <c r="E107" s="43"/>
      <c r="F107" s="67"/>
      <c r="G107" s="51"/>
      <c r="H107" s="2"/>
      <c r="I107" s="93"/>
    </row>
    <row r="108" spans="1:9" s="37" customFormat="1" ht="15.95" customHeight="1">
      <c r="A108" s="99">
        <v>38</v>
      </c>
      <c r="B108" s="41" t="s">
        <v>64</v>
      </c>
      <c r="C108" s="35" t="str">
        <f>HLOOKUP($B$2, 'Lookup Data'!$A:$AJ, 'Lookup Data'!$A72, FALSE)</f>
        <v>H142</v>
      </c>
      <c r="D108" s="67"/>
      <c r="E108" s="43"/>
      <c r="F108" s="67"/>
      <c r="G108" s="51"/>
      <c r="H108" s="2"/>
      <c r="I108" s="93"/>
    </row>
    <row r="109" spans="1:9" s="37" customFormat="1" ht="15.95" customHeight="1">
      <c r="A109" s="100">
        <v>39</v>
      </c>
      <c r="B109" s="55" t="s">
        <v>242</v>
      </c>
      <c r="C109" s="56">
        <f>SUM(C104:C108)</f>
        <v>0</v>
      </c>
      <c r="D109" s="56">
        <f>SUM(D104:D108)</f>
        <v>0</v>
      </c>
      <c r="E109" s="44"/>
      <c r="F109" s="56">
        <f>SUM(F104:F108)</f>
        <v>0</v>
      </c>
      <c r="G109" s="54"/>
      <c r="H109" s="2"/>
      <c r="I109" s="105"/>
    </row>
    <row r="110" spans="1:9" s="37" customFormat="1" ht="18" customHeight="1">
      <c r="A110" s="100"/>
      <c r="B110" s="134" t="s">
        <v>235</v>
      </c>
      <c r="C110" s="135"/>
      <c r="D110" s="136"/>
      <c r="E110" s="44"/>
      <c r="F110" s="47"/>
      <c r="G110" s="54"/>
      <c r="H110" s="2"/>
      <c r="I110" s="109"/>
    </row>
    <row r="111" spans="1:9" s="37" customFormat="1" ht="15.95" customHeight="1">
      <c r="A111" s="99">
        <v>40</v>
      </c>
      <c r="B111" s="41" t="s">
        <v>65</v>
      </c>
      <c r="C111" s="35" t="str">
        <f>HLOOKUP($B$2, 'Lookup Data'!$A:$AJ, 'Lookup Data'!$A74, FALSE)</f>
        <v>H146</v>
      </c>
      <c r="D111" s="67"/>
      <c r="E111" s="43"/>
      <c r="F111" s="67"/>
      <c r="G111" s="51"/>
      <c r="H111" s="2"/>
      <c r="I111" s="93"/>
    </row>
    <row r="112" spans="1:9" s="37" customFormat="1" ht="15.95" customHeight="1">
      <c r="A112" s="99">
        <v>41</v>
      </c>
      <c r="B112" s="41" t="s">
        <v>68</v>
      </c>
      <c r="C112" s="35" t="str">
        <f>HLOOKUP($B$2, 'Lookup Data'!$A:$AJ, 'Lookup Data'!$A75, FALSE)</f>
        <v>H147</v>
      </c>
      <c r="D112" s="67"/>
      <c r="E112" s="43"/>
      <c r="F112" s="67"/>
      <c r="G112" s="51"/>
      <c r="H112" s="2"/>
      <c r="I112" s="93"/>
    </row>
    <row r="113" spans="1:9" s="37" customFormat="1" ht="15.95" customHeight="1">
      <c r="A113" s="99">
        <v>42</v>
      </c>
      <c r="B113" s="41" t="s">
        <v>63</v>
      </c>
      <c r="C113" s="35" t="str">
        <f>HLOOKUP($B$2, 'Lookup Data'!$A:$AJ, 'Lookup Data'!$A76, FALSE)</f>
        <v>H148</v>
      </c>
      <c r="D113" s="67"/>
      <c r="E113" s="43"/>
      <c r="F113" s="67"/>
      <c r="G113" s="51"/>
      <c r="H113" s="2"/>
      <c r="I113" s="93"/>
    </row>
    <row r="114" spans="1:9" s="37" customFormat="1" ht="15.95" customHeight="1">
      <c r="A114" s="99">
        <v>43</v>
      </c>
      <c r="B114" s="41" t="s">
        <v>64</v>
      </c>
      <c r="C114" s="35" t="str">
        <f>HLOOKUP($B$2, 'Lookup Data'!$A:$AJ, 'Lookup Data'!$A77, FALSE)</f>
        <v>H149</v>
      </c>
      <c r="D114" s="67"/>
      <c r="E114" s="43"/>
      <c r="F114" s="67"/>
      <c r="G114" s="51"/>
      <c r="H114" s="2"/>
      <c r="I114" s="93"/>
    </row>
    <row r="115" spans="1:9" s="37" customFormat="1" ht="15.95" customHeight="1">
      <c r="A115" s="100">
        <v>44</v>
      </c>
      <c r="B115" s="55" t="s">
        <v>243</v>
      </c>
      <c r="C115" s="56">
        <f>SUM(C111:C114)</f>
        <v>0</v>
      </c>
      <c r="D115" s="56">
        <f>SUM(D111:D114)</f>
        <v>0</v>
      </c>
      <c r="E115" s="44"/>
      <c r="F115" s="56">
        <f>SUM(F111:F114)</f>
        <v>0</v>
      </c>
      <c r="G115" s="54"/>
      <c r="H115" s="2"/>
      <c r="I115" s="105"/>
    </row>
    <row r="116" spans="1:9" ht="18" customHeight="1">
      <c r="D116" s="68"/>
      <c r="F116" s="68"/>
    </row>
    <row r="117" spans="1:9" s="20" customFormat="1" ht="20.100000000000001" customHeight="1">
      <c r="A117" s="97"/>
      <c r="B117" s="31" t="s">
        <v>193</v>
      </c>
      <c r="C117" s="48"/>
      <c r="D117" s="25"/>
      <c r="E117" s="25"/>
      <c r="F117" s="22" t="s">
        <v>18</v>
      </c>
      <c r="G117" s="22"/>
      <c r="H117" s="25"/>
      <c r="I117" s="103"/>
    </row>
    <row r="118" spans="1:9" s="32" customFormat="1" ht="45" customHeight="1">
      <c r="A118" s="98"/>
      <c r="B118" s="39" t="s">
        <v>221</v>
      </c>
      <c r="C118" s="40" t="s">
        <v>210</v>
      </c>
      <c r="D118" s="40" t="s">
        <v>211</v>
      </c>
      <c r="E118" s="52"/>
      <c r="F118" s="40" t="s">
        <v>212</v>
      </c>
      <c r="G118" s="53"/>
      <c r="H118" s="33"/>
      <c r="I118" s="104" t="s">
        <v>209</v>
      </c>
    </row>
    <row r="119" spans="1:9" s="37" customFormat="1" ht="18" customHeight="1">
      <c r="A119" s="100"/>
      <c r="B119" s="134" t="s">
        <v>69</v>
      </c>
      <c r="C119" s="135"/>
      <c r="D119" s="136"/>
      <c r="E119" s="44"/>
      <c r="F119" s="47"/>
      <c r="G119" s="54"/>
      <c r="H119" s="2"/>
      <c r="I119" s="109"/>
    </row>
    <row r="120" spans="1:9" s="37" customFormat="1" ht="15.95" customHeight="1">
      <c r="A120" s="99">
        <v>1</v>
      </c>
      <c r="B120" s="41" t="s">
        <v>70</v>
      </c>
      <c r="C120" s="35" t="str">
        <f>HLOOKUP($B$2, 'Lookup Data'!$A:$AJ, 'Lookup Data'!$A79, FALSE)</f>
        <v>H159</v>
      </c>
      <c r="D120" s="67"/>
      <c r="E120" s="43"/>
      <c r="F120" s="67"/>
      <c r="G120" s="51"/>
      <c r="H120" s="2"/>
      <c r="I120" s="93"/>
    </row>
    <row r="121" spans="1:9" s="37" customFormat="1" ht="15.95" customHeight="1">
      <c r="A121" s="99">
        <v>2</v>
      </c>
      <c r="B121" s="41" t="s">
        <v>71</v>
      </c>
      <c r="C121" s="35" t="str">
        <f>HLOOKUP($B$2, 'Lookup Data'!$A:$AJ, 'Lookup Data'!$A80, FALSE)</f>
        <v>H160</v>
      </c>
      <c r="D121" s="67"/>
      <c r="E121" s="43"/>
      <c r="F121" s="67"/>
      <c r="G121" s="51"/>
      <c r="H121" s="2"/>
      <c r="I121" s="93"/>
    </row>
    <row r="122" spans="1:9" s="37" customFormat="1" ht="15.95" customHeight="1">
      <c r="A122" s="99">
        <v>3</v>
      </c>
      <c r="B122" s="41" t="s">
        <v>359</v>
      </c>
      <c r="C122" s="35" t="str">
        <f>HLOOKUP($B$2, 'Lookup Data'!$A:$AJ, 'Lookup Data'!$A81, FALSE)</f>
        <v>H161</v>
      </c>
      <c r="D122" s="67"/>
      <c r="E122" s="43"/>
      <c r="F122" s="67"/>
      <c r="G122" s="51"/>
      <c r="H122" s="2"/>
      <c r="I122" s="93"/>
    </row>
    <row r="123" spans="1:9" s="37" customFormat="1" ht="15.95" customHeight="1">
      <c r="A123" s="99">
        <v>4</v>
      </c>
      <c r="B123" s="41" t="s">
        <v>73</v>
      </c>
      <c r="C123" s="35" t="str">
        <f>HLOOKUP($B$2, 'Lookup Data'!$A:$AJ, 'Lookup Data'!$A82, FALSE)</f>
        <v>H162</v>
      </c>
      <c r="D123" s="67"/>
      <c r="E123" s="43"/>
      <c r="F123" s="67"/>
      <c r="G123" s="51"/>
      <c r="H123" s="2"/>
      <c r="I123" s="93"/>
    </row>
    <row r="124" spans="1:9" s="37" customFormat="1" ht="15.95" customHeight="1">
      <c r="A124" s="100">
        <v>5</v>
      </c>
      <c r="B124" s="55" t="s">
        <v>244</v>
      </c>
      <c r="C124" s="56">
        <f>SUM(C120:C123)</f>
        <v>0</v>
      </c>
      <c r="D124" s="56">
        <f>SUM(D120:D123)</f>
        <v>0</v>
      </c>
      <c r="E124" s="44"/>
      <c r="F124" s="56">
        <f>SUM(F120:F123)</f>
        <v>0</v>
      </c>
      <c r="G124" s="54"/>
      <c r="H124" s="2"/>
      <c r="I124" s="105"/>
    </row>
    <row r="125" spans="1:9" s="37" customFormat="1" ht="18" customHeight="1">
      <c r="A125" s="100"/>
      <c r="B125" s="134" t="s">
        <v>245</v>
      </c>
      <c r="C125" s="135"/>
      <c r="D125" s="136"/>
      <c r="E125" s="44"/>
      <c r="F125" s="47"/>
      <c r="G125" s="54"/>
      <c r="H125" s="2"/>
      <c r="I125" s="109"/>
    </row>
    <row r="126" spans="1:9" s="37" customFormat="1" ht="15.95" customHeight="1">
      <c r="A126" s="99">
        <v>6</v>
      </c>
      <c r="B126" s="41" t="s">
        <v>360</v>
      </c>
      <c r="C126" s="35" t="str">
        <f>HLOOKUP($B$2, 'Lookup Data'!$A:$AJ, 'Lookup Data'!$A83, FALSE)</f>
        <v>H166</v>
      </c>
      <c r="D126" s="67"/>
      <c r="E126" s="43"/>
      <c r="F126" s="67"/>
      <c r="G126" s="51"/>
      <c r="H126" s="2"/>
      <c r="I126" s="93"/>
    </row>
    <row r="127" spans="1:9" s="37" customFormat="1" ht="15.95" customHeight="1">
      <c r="A127" s="99">
        <v>7</v>
      </c>
      <c r="B127" s="41" t="s">
        <v>75</v>
      </c>
      <c r="C127" s="35" t="str">
        <f>HLOOKUP($B$2, 'Lookup Data'!$A:$AJ, 'Lookup Data'!$A84, FALSE)</f>
        <v>H167</v>
      </c>
      <c r="D127" s="67"/>
      <c r="E127" s="43"/>
      <c r="F127" s="67"/>
      <c r="G127" s="51"/>
      <c r="H127" s="2"/>
      <c r="I127" s="93"/>
    </row>
    <row r="128" spans="1:9" s="37" customFormat="1" ht="15.95" customHeight="1">
      <c r="A128" s="99">
        <v>8</v>
      </c>
      <c r="B128" s="41" t="s">
        <v>307</v>
      </c>
      <c r="C128" s="35" t="str">
        <f>HLOOKUP($B$2, 'Lookup Data'!$A:$AJ, 'Lookup Data'!$A85, FALSE)</f>
        <v>H168</v>
      </c>
      <c r="D128" s="67"/>
      <c r="E128" s="43"/>
      <c r="F128" s="67"/>
      <c r="G128" s="51"/>
      <c r="H128" s="2"/>
      <c r="I128" s="93"/>
    </row>
    <row r="129" spans="1:9" s="37" customFormat="1" ht="15.95" customHeight="1">
      <c r="A129" s="100">
        <v>9</v>
      </c>
      <c r="B129" s="55" t="s">
        <v>246</v>
      </c>
      <c r="C129" s="56">
        <f>SUM(C126:C128)</f>
        <v>0</v>
      </c>
      <c r="D129" s="56">
        <f>SUM(D126:D128)</f>
        <v>0</v>
      </c>
      <c r="E129" s="44"/>
      <c r="F129" s="56">
        <f>SUM(F126:F128)</f>
        <v>0</v>
      </c>
      <c r="G129" s="54"/>
      <c r="H129" s="2"/>
      <c r="I129" s="105"/>
    </row>
    <row r="130" spans="1:9" s="37" customFormat="1" ht="15.95" customHeight="1">
      <c r="A130" s="99">
        <v>10</v>
      </c>
      <c r="B130" s="41" t="s">
        <v>361</v>
      </c>
      <c r="C130" s="35" t="str">
        <f>HLOOKUP($B$2, 'Lookup Data'!$A:$AJ, 'Lookup Data'!$A86, FALSE)</f>
        <v>H171</v>
      </c>
      <c r="D130" s="67"/>
      <c r="E130" s="43"/>
      <c r="F130" s="67"/>
      <c r="G130" s="51"/>
      <c r="H130" s="2"/>
      <c r="I130" s="93"/>
    </row>
    <row r="131" spans="1:9" s="37" customFormat="1" ht="15.95" customHeight="1">
      <c r="A131" s="99">
        <v>11</v>
      </c>
      <c r="B131" s="41" t="s">
        <v>362</v>
      </c>
      <c r="C131" s="35" t="str">
        <f>HLOOKUP($B$2, 'Lookup Data'!$A:$AJ, 'Lookup Data'!$A87, FALSE)</f>
        <v>H172</v>
      </c>
      <c r="D131" s="67"/>
      <c r="E131" s="43"/>
      <c r="F131" s="67"/>
      <c r="G131" s="51"/>
      <c r="H131" s="2"/>
      <c r="I131" s="93"/>
    </row>
    <row r="132" spans="1:9" s="37" customFormat="1" ht="18" customHeight="1">
      <c r="A132" s="100"/>
      <c r="B132" s="134" t="s">
        <v>247</v>
      </c>
      <c r="C132" s="135"/>
      <c r="D132" s="136"/>
      <c r="E132" s="44"/>
      <c r="F132" s="47"/>
      <c r="G132" s="54"/>
      <c r="H132" s="2"/>
      <c r="I132" s="109"/>
    </row>
    <row r="133" spans="1:9" s="37" customFormat="1" ht="15.95" customHeight="1">
      <c r="A133" s="99">
        <v>12</v>
      </c>
      <c r="B133" s="41" t="s">
        <v>78</v>
      </c>
      <c r="C133" s="35" t="str">
        <f>HLOOKUP($B$2, 'Lookup Data'!$A:$AJ, 'Lookup Data'!$A88, FALSE)</f>
        <v>H175</v>
      </c>
      <c r="D133" s="67"/>
      <c r="E133" s="43"/>
      <c r="F133" s="67"/>
      <c r="G133" s="51"/>
      <c r="H133" s="2"/>
      <c r="I133" s="93"/>
    </row>
    <row r="134" spans="1:9" s="37" customFormat="1" ht="15.95" customHeight="1">
      <c r="A134" s="99">
        <v>13</v>
      </c>
      <c r="B134" s="41" t="s">
        <v>363</v>
      </c>
      <c r="C134" s="35" t="str">
        <f>HLOOKUP($B$2, 'Lookup Data'!$A:$AJ, 'Lookup Data'!$A89, FALSE)</f>
        <v>H176</v>
      </c>
      <c r="D134" s="67"/>
      <c r="E134" s="43"/>
      <c r="F134" s="67"/>
      <c r="G134" s="51"/>
      <c r="H134" s="2"/>
      <c r="I134" s="93"/>
    </row>
    <row r="135" spans="1:9" s="37" customFormat="1" ht="15.95" customHeight="1">
      <c r="A135" s="99">
        <v>14</v>
      </c>
      <c r="B135" s="41" t="s">
        <v>80</v>
      </c>
      <c r="C135" s="35" t="str">
        <f>HLOOKUP($B$2, 'Lookup Data'!$A:$AJ, 'Lookup Data'!$A90, FALSE)</f>
        <v>H177</v>
      </c>
      <c r="D135" s="67"/>
      <c r="E135" s="43"/>
      <c r="F135" s="67"/>
      <c r="G135" s="51"/>
      <c r="H135" s="2"/>
      <c r="I135" s="93"/>
    </row>
    <row r="136" spans="1:9" s="37" customFormat="1" ht="15.95" customHeight="1">
      <c r="A136" s="100">
        <v>15</v>
      </c>
      <c r="B136" s="55" t="s">
        <v>248</v>
      </c>
      <c r="C136" s="56">
        <f>SUM(C133:C135)</f>
        <v>0</v>
      </c>
      <c r="D136" s="56">
        <f>SUM(D133:D135)</f>
        <v>0</v>
      </c>
      <c r="E136" s="44"/>
      <c r="F136" s="56">
        <f>SUM(F133:F135)</f>
        <v>0</v>
      </c>
      <c r="G136" s="54"/>
      <c r="H136" s="2"/>
      <c r="I136" s="105"/>
    </row>
    <row r="137" spans="1:9" s="37" customFormat="1" ht="15.95" customHeight="1">
      <c r="A137" s="100">
        <v>16</v>
      </c>
      <c r="B137" s="55" t="s">
        <v>249</v>
      </c>
      <c r="C137" s="56" t="e">
        <f>C131+C136</f>
        <v>#VALUE!</v>
      </c>
      <c r="D137" s="56">
        <f>D131+D136</f>
        <v>0</v>
      </c>
      <c r="E137" s="44"/>
      <c r="F137" s="56">
        <f>F131+F136</f>
        <v>0</v>
      </c>
      <c r="G137" s="54"/>
      <c r="H137" s="2"/>
      <c r="I137" s="105"/>
    </row>
    <row r="138" spans="1:9" s="37" customFormat="1" ht="15.95" customHeight="1">
      <c r="A138" s="100">
        <v>17</v>
      </c>
      <c r="B138" s="38" t="s">
        <v>250</v>
      </c>
      <c r="C138" s="36" t="e">
        <f>C124+C129+C130+C137</f>
        <v>#VALUE!</v>
      </c>
      <c r="D138" s="36">
        <f>D124+D129+D130+D137</f>
        <v>0</v>
      </c>
      <c r="E138" s="44"/>
      <c r="F138" s="36">
        <f>F124+F129+F130+F137</f>
        <v>0</v>
      </c>
      <c r="G138" s="54"/>
      <c r="H138" s="2"/>
      <c r="I138" s="105"/>
    </row>
    <row r="139" spans="1:9" s="37" customFormat="1" ht="20.100000000000001" customHeight="1">
      <c r="A139" s="100"/>
      <c r="B139" s="131" t="s">
        <v>253</v>
      </c>
      <c r="C139" s="132"/>
      <c r="D139" s="133"/>
      <c r="E139" s="44"/>
      <c r="F139" s="47"/>
      <c r="G139" s="54"/>
      <c r="H139" s="2"/>
      <c r="I139" s="109"/>
    </row>
    <row r="140" spans="1:9" s="37" customFormat="1" ht="15.95" customHeight="1">
      <c r="A140" s="99">
        <v>18</v>
      </c>
      <c r="B140" s="41" t="s">
        <v>251</v>
      </c>
      <c r="C140" s="35" t="str">
        <f>HLOOKUP($B$2, 'Lookup Data'!$A:$AJ, 'Lookup Data'!$A91, FALSE)</f>
        <v>H183</v>
      </c>
      <c r="D140" s="67"/>
      <c r="E140" s="43"/>
      <c r="F140" s="67"/>
      <c r="G140" s="51"/>
      <c r="H140" s="2"/>
      <c r="I140" s="93"/>
    </row>
    <row r="141" spans="1:9" s="37" customFormat="1" ht="15.95" customHeight="1">
      <c r="A141" s="99">
        <v>19</v>
      </c>
      <c r="B141" s="41" t="s">
        <v>252</v>
      </c>
      <c r="C141" s="35" t="str">
        <f>HLOOKUP($B$2, 'Lookup Data'!$A:$AJ, 'Lookup Data'!$A92, FALSE)</f>
        <v>H184</v>
      </c>
      <c r="D141" s="67"/>
      <c r="E141" s="43"/>
      <c r="F141" s="67"/>
      <c r="G141" s="51"/>
      <c r="H141" s="2"/>
      <c r="I141" s="93"/>
    </row>
    <row r="142" spans="1:9" s="37" customFormat="1" ht="15.95" customHeight="1">
      <c r="A142" s="99">
        <v>20</v>
      </c>
      <c r="B142" s="41" t="s">
        <v>81</v>
      </c>
      <c r="C142" s="35" t="str">
        <f>HLOOKUP($B$2, 'Lookup Data'!$A:$AJ, 'Lookup Data'!$A93, FALSE)</f>
        <v>H185</v>
      </c>
      <c r="D142" s="67"/>
      <c r="E142" s="43"/>
      <c r="F142" s="67"/>
      <c r="G142" s="51"/>
      <c r="H142" s="2"/>
      <c r="I142" s="93"/>
    </row>
    <row r="143" spans="1:9" s="37" customFormat="1" ht="15.95" customHeight="1">
      <c r="A143" s="99">
        <v>21</v>
      </c>
      <c r="B143" s="41" t="s">
        <v>82</v>
      </c>
      <c r="C143" s="35" t="str">
        <f>HLOOKUP($B$2, 'Lookup Data'!$A:$AJ, 'Lookup Data'!$A94, FALSE)</f>
        <v>H186</v>
      </c>
      <c r="D143" s="67"/>
      <c r="E143" s="43"/>
      <c r="F143" s="67"/>
      <c r="G143" s="51"/>
      <c r="H143" s="2"/>
      <c r="I143" s="93"/>
    </row>
    <row r="144" spans="1:9" s="37" customFormat="1" ht="15.95" customHeight="1">
      <c r="A144" s="99">
        <v>22</v>
      </c>
      <c r="B144" s="41" t="s">
        <v>83</v>
      </c>
      <c r="C144" s="35" t="str">
        <f>HLOOKUP($B$2, 'Lookup Data'!$A:$AJ, 'Lookup Data'!$A95, FALSE)</f>
        <v>H187</v>
      </c>
      <c r="D144" s="67"/>
      <c r="E144" s="43"/>
      <c r="F144" s="67"/>
      <c r="G144" s="51"/>
      <c r="H144" s="2"/>
      <c r="I144" s="93"/>
    </row>
    <row r="145" spans="1:9" s="37" customFormat="1" ht="15.95" customHeight="1">
      <c r="A145" s="99">
        <v>23</v>
      </c>
      <c r="B145" s="41" t="s">
        <v>84</v>
      </c>
      <c r="C145" s="35" t="str">
        <f>HLOOKUP($B$2, 'Lookup Data'!$A:$AJ, 'Lookup Data'!$A96, FALSE)</f>
        <v>H188</v>
      </c>
      <c r="D145" s="67"/>
      <c r="E145" s="43"/>
      <c r="F145" s="67"/>
      <c r="G145" s="51"/>
      <c r="H145" s="2"/>
      <c r="I145" s="93"/>
    </row>
    <row r="146" spans="1:9" s="37" customFormat="1" ht="15.95" customHeight="1">
      <c r="A146" s="99">
        <v>24</v>
      </c>
      <c r="B146" s="41" t="s">
        <v>85</v>
      </c>
      <c r="C146" s="35" t="str">
        <f>HLOOKUP($B$2, 'Lookup Data'!$A:$AJ, 'Lookup Data'!$A97, FALSE)</f>
        <v>H189</v>
      </c>
      <c r="D146" s="67"/>
      <c r="E146" s="43"/>
      <c r="F146" s="67"/>
      <c r="G146" s="51"/>
      <c r="H146" s="2"/>
      <c r="I146" s="93"/>
    </row>
    <row r="147" spans="1:9" s="37" customFormat="1" ht="15.95" customHeight="1">
      <c r="A147" s="99">
        <v>25</v>
      </c>
      <c r="B147" s="41" t="s">
        <v>86</v>
      </c>
      <c r="C147" s="35" t="str">
        <f>HLOOKUP($B$2, 'Lookup Data'!$A:$AJ, 'Lookup Data'!$A98, FALSE)</f>
        <v>H190</v>
      </c>
      <c r="D147" s="67"/>
      <c r="E147" s="43"/>
      <c r="F147" s="67"/>
      <c r="G147" s="51"/>
      <c r="H147" s="2"/>
      <c r="I147" s="93"/>
    </row>
    <row r="148" spans="1:9" s="37" customFormat="1" ht="15.95" customHeight="1">
      <c r="A148" s="99"/>
      <c r="B148" s="34" t="s">
        <v>538</v>
      </c>
      <c r="C148" s="46"/>
      <c r="D148" s="64" t="str">
        <f>IF(SUM(D140:D147)&gt;D134, "FAIL", "PASS")</f>
        <v>PASS</v>
      </c>
      <c r="E148" s="43"/>
      <c r="F148" s="64" t="str">
        <f>IF(SUM(F140:F147)&gt;F134, "FAIL", "PASS")</f>
        <v>PASS</v>
      </c>
      <c r="G148" s="51"/>
      <c r="H148" s="2"/>
      <c r="I148" s="105"/>
    </row>
    <row r="149" spans="1:9" ht="18" customHeight="1">
      <c r="D149" s="68"/>
      <c r="F149" s="68"/>
    </row>
    <row r="150" spans="1:9" s="20" customFormat="1" ht="20.100000000000001" customHeight="1">
      <c r="A150" s="97"/>
      <c r="B150" s="31" t="s">
        <v>194</v>
      </c>
      <c r="C150" s="48"/>
      <c r="D150" s="25"/>
      <c r="E150" s="25"/>
      <c r="F150" s="22" t="s">
        <v>18</v>
      </c>
      <c r="G150" s="22"/>
      <c r="H150" s="25"/>
      <c r="I150" s="103"/>
    </row>
    <row r="151" spans="1:9" s="32" customFormat="1" ht="45" customHeight="1">
      <c r="A151" s="98"/>
      <c r="B151" s="39" t="s">
        <v>221</v>
      </c>
      <c r="C151" s="40" t="s">
        <v>210</v>
      </c>
      <c r="D151" s="40" t="s">
        <v>211</v>
      </c>
      <c r="E151" s="52"/>
      <c r="F151" s="40" t="s">
        <v>212</v>
      </c>
      <c r="G151" s="53"/>
      <c r="H151" s="33"/>
      <c r="I151" s="104" t="s">
        <v>209</v>
      </c>
    </row>
    <row r="152" spans="1:9" s="37" customFormat="1" ht="18" customHeight="1">
      <c r="A152" s="100"/>
      <c r="B152" s="134" t="s">
        <v>87</v>
      </c>
      <c r="C152" s="135"/>
      <c r="D152" s="136"/>
      <c r="E152" s="44"/>
      <c r="F152" s="47"/>
      <c r="G152" s="54"/>
      <c r="H152" s="2"/>
      <c r="I152" s="109"/>
    </row>
    <row r="153" spans="1:9" s="37" customFormat="1" ht="15.95" customHeight="1">
      <c r="A153" s="99">
        <v>1</v>
      </c>
      <c r="B153" s="41" t="s">
        <v>88</v>
      </c>
      <c r="C153" s="35" t="str">
        <f>HLOOKUP($B$2, 'Lookup Data'!$A:$AJ, 'Lookup Data'!$A100, FALSE)</f>
        <v>H199</v>
      </c>
      <c r="D153" s="67"/>
      <c r="E153" s="43"/>
      <c r="F153" s="67"/>
      <c r="G153" s="51"/>
      <c r="H153" s="2"/>
      <c r="I153" s="93"/>
    </row>
    <row r="154" spans="1:9" s="37" customFormat="1" ht="15.95" customHeight="1">
      <c r="A154" s="99">
        <v>2</v>
      </c>
      <c r="B154" s="41" t="s">
        <v>89</v>
      </c>
      <c r="C154" s="35" t="str">
        <f>HLOOKUP($B$2, 'Lookup Data'!$A:$AJ, 'Lookup Data'!$A101, FALSE)</f>
        <v>H200</v>
      </c>
      <c r="D154" s="67"/>
      <c r="E154" s="43"/>
      <c r="F154" s="67"/>
      <c r="G154" s="51"/>
      <c r="H154" s="2"/>
      <c r="I154" s="93"/>
    </row>
    <row r="155" spans="1:9" s="37" customFormat="1" ht="15.95" customHeight="1">
      <c r="A155" s="100">
        <v>3</v>
      </c>
      <c r="B155" s="55" t="s">
        <v>254</v>
      </c>
      <c r="C155" s="56">
        <f>SUM(C153:C154)</f>
        <v>0</v>
      </c>
      <c r="D155" s="56">
        <f>SUM(D153:D154)</f>
        <v>0</v>
      </c>
      <c r="E155" s="44"/>
      <c r="F155" s="56">
        <f>SUM(F153:F154)</f>
        <v>0</v>
      </c>
      <c r="G155" s="54"/>
      <c r="H155" s="2"/>
      <c r="I155" s="105"/>
    </row>
    <row r="156" spans="1:9" s="37" customFormat="1" ht="18" customHeight="1">
      <c r="A156" s="100"/>
      <c r="B156" s="134" t="s">
        <v>90</v>
      </c>
      <c r="C156" s="135"/>
      <c r="D156" s="136"/>
      <c r="E156" s="44"/>
      <c r="F156" s="47"/>
      <c r="G156" s="54"/>
      <c r="H156" s="2"/>
      <c r="I156" s="109"/>
    </row>
    <row r="157" spans="1:9" s="37" customFormat="1" ht="15.95" customHeight="1">
      <c r="A157" s="99">
        <v>4</v>
      </c>
      <c r="B157" s="41" t="s">
        <v>91</v>
      </c>
      <c r="C157" s="35" t="str">
        <f>HLOOKUP($B$2, 'Lookup Data'!$A:$AJ, 'Lookup Data'!$A102, FALSE)</f>
        <v>H204</v>
      </c>
      <c r="D157" s="67"/>
      <c r="E157" s="43"/>
      <c r="F157" s="67"/>
      <c r="G157" s="51"/>
      <c r="H157" s="2"/>
      <c r="I157" s="93"/>
    </row>
    <row r="158" spans="1:9" s="37" customFormat="1" ht="15.95" customHeight="1">
      <c r="A158" s="99">
        <v>5</v>
      </c>
      <c r="B158" s="41" t="s">
        <v>92</v>
      </c>
      <c r="C158" s="35" t="str">
        <f>HLOOKUP($B$2, 'Lookup Data'!$A:$AJ, 'Lookup Data'!$A103, FALSE)</f>
        <v>H205</v>
      </c>
      <c r="D158" s="67"/>
      <c r="E158" s="43"/>
      <c r="F158" s="67"/>
      <c r="G158" s="51"/>
      <c r="H158" s="2"/>
      <c r="I158" s="93"/>
    </row>
    <row r="159" spans="1:9" s="37" customFormat="1" ht="15.95" customHeight="1">
      <c r="A159" s="99">
        <v>6</v>
      </c>
      <c r="B159" s="41" t="s">
        <v>259</v>
      </c>
      <c r="C159" s="35" t="str">
        <f>HLOOKUP($B$2, 'Lookup Data'!$A:$AJ, 'Lookup Data'!$A104, FALSE)</f>
        <v>H206</v>
      </c>
      <c r="D159" s="67"/>
      <c r="E159" s="43"/>
      <c r="F159" s="67"/>
      <c r="G159" s="51"/>
      <c r="H159" s="2"/>
      <c r="I159" s="93"/>
    </row>
    <row r="160" spans="1:9" s="37" customFormat="1" ht="15.95" customHeight="1">
      <c r="A160" s="100">
        <v>7</v>
      </c>
      <c r="B160" s="55" t="s">
        <v>255</v>
      </c>
      <c r="C160" s="56">
        <f>SUM(C157:C159)</f>
        <v>0</v>
      </c>
      <c r="D160" s="56">
        <f>SUM(D157:D159)</f>
        <v>0</v>
      </c>
      <c r="E160" s="44"/>
      <c r="F160" s="56">
        <f>SUM(F157:F159)</f>
        <v>0</v>
      </c>
      <c r="G160" s="54"/>
      <c r="H160" s="2"/>
      <c r="I160" s="105"/>
    </row>
    <row r="161" spans="1:9" s="37" customFormat="1" ht="18" customHeight="1">
      <c r="A161" s="100"/>
      <c r="B161" s="134" t="s">
        <v>64</v>
      </c>
      <c r="C161" s="135"/>
      <c r="D161" s="136"/>
      <c r="E161" s="44"/>
      <c r="F161" s="47"/>
      <c r="G161" s="54"/>
      <c r="H161" s="2"/>
      <c r="I161" s="109"/>
    </row>
    <row r="162" spans="1:9" s="37" customFormat="1" ht="15.95" customHeight="1">
      <c r="A162" s="99">
        <v>8</v>
      </c>
      <c r="B162" s="41" t="s">
        <v>258</v>
      </c>
      <c r="C162" s="35" t="str">
        <f>HLOOKUP($B$2, 'Lookup Data'!$A:$AJ, 'Lookup Data'!$A105, FALSE)</f>
        <v>H210</v>
      </c>
      <c r="D162" s="67"/>
      <c r="E162" s="43"/>
      <c r="F162" s="67"/>
      <c r="G162" s="51"/>
      <c r="H162" s="2"/>
      <c r="I162" s="93"/>
    </row>
    <row r="163" spans="1:9" s="37" customFormat="1" ht="15.95" customHeight="1">
      <c r="A163" s="99">
        <v>9</v>
      </c>
      <c r="B163" s="41" t="s">
        <v>93</v>
      </c>
      <c r="C163" s="35" t="str">
        <f>HLOOKUP($B$2, 'Lookup Data'!$A:$AJ, 'Lookup Data'!$A106, FALSE)</f>
        <v>H211</v>
      </c>
      <c r="D163" s="67"/>
      <c r="E163" s="43"/>
      <c r="F163" s="67"/>
      <c r="G163" s="51"/>
      <c r="H163" s="2"/>
      <c r="I163" s="93"/>
    </row>
    <row r="164" spans="1:9" s="37" customFormat="1" ht="15.95" customHeight="1">
      <c r="A164" s="99">
        <v>10</v>
      </c>
      <c r="B164" s="41" t="s">
        <v>257</v>
      </c>
      <c r="C164" s="35" t="str">
        <f>HLOOKUP($B$2, 'Lookup Data'!$A:$AJ, 'Lookup Data'!$A107, FALSE)</f>
        <v>H212</v>
      </c>
      <c r="D164" s="67"/>
      <c r="E164" s="43"/>
      <c r="F164" s="67"/>
      <c r="G164" s="51"/>
      <c r="H164" s="2"/>
      <c r="I164" s="93"/>
    </row>
    <row r="165" spans="1:9" s="37" customFormat="1" ht="15.95" customHeight="1">
      <c r="A165" s="99">
        <v>11</v>
      </c>
      <c r="B165" s="41" t="s">
        <v>94</v>
      </c>
      <c r="C165" s="35" t="str">
        <f>HLOOKUP($B$2, 'Lookup Data'!$A:$AJ, 'Lookup Data'!$A108, FALSE)</f>
        <v>H213</v>
      </c>
      <c r="D165" s="67"/>
      <c r="E165" s="43"/>
      <c r="F165" s="67"/>
      <c r="G165" s="51"/>
      <c r="H165" s="2"/>
      <c r="I165" s="93"/>
    </row>
    <row r="166" spans="1:9" s="37" customFormat="1" ht="15.95" customHeight="1">
      <c r="A166" s="100">
        <v>12</v>
      </c>
      <c r="B166" s="55" t="s">
        <v>256</v>
      </c>
      <c r="C166" s="56">
        <f>SUM(C162:C165)</f>
        <v>0</v>
      </c>
      <c r="D166" s="56">
        <f>SUM(D162:D165)</f>
        <v>0</v>
      </c>
      <c r="E166" s="44"/>
      <c r="F166" s="56">
        <f>SUM(F162:F165)</f>
        <v>0</v>
      </c>
      <c r="G166" s="54"/>
      <c r="H166" s="2"/>
      <c r="I166" s="105"/>
    </row>
    <row r="167" spans="1:9" s="37" customFormat="1" ht="15.95" customHeight="1">
      <c r="A167" s="100">
        <v>13</v>
      </c>
      <c r="B167" s="38" t="s">
        <v>260</v>
      </c>
      <c r="C167" s="36">
        <f>C155+C160+C166</f>
        <v>0</v>
      </c>
      <c r="D167" s="36">
        <f>D155+D160+D166</f>
        <v>0</v>
      </c>
      <c r="E167" s="44"/>
      <c r="F167" s="36">
        <f>F155+F160+F166</f>
        <v>0</v>
      </c>
      <c r="G167" s="54"/>
      <c r="H167" s="2"/>
      <c r="I167" s="105"/>
    </row>
    <row r="168" spans="1:9" s="37" customFormat="1" ht="20.100000000000001" customHeight="1">
      <c r="A168" s="100"/>
      <c r="B168" s="131" t="s">
        <v>228</v>
      </c>
      <c r="C168" s="132"/>
      <c r="D168" s="133"/>
      <c r="E168" s="44"/>
      <c r="F168" s="47"/>
      <c r="G168" s="54"/>
      <c r="H168" s="2"/>
      <c r="I168" s="109"/>
    </row>
    <row r="169" spans="1:9" s="37" customFormat="1" ht="15.95" customHeight="1">
      <c r="A169" s="99">
        <v>14</v>
      </c>
      <c r="B169" s="41" t="s">
        <v>95</v>
      </c>
      <c r="C169" s="35" t="str">
        <f>HLOOKUP($B$2, 'Lookup Data'!$A:$AJ, 'Lookup Data'!$A109, FALSE)</f>
        <v>H217</v>
      </c>
      <c r="D169" s="67"/>
      <c r="E169" s="43"/>
      <c r="F169" s="67"/>
      <c r="G169" s="51"/>
      <c r="H169" s="2"/>
      <c r="I169" s="93"/>
    </row>
    <row r="170" spans="1:9" s="37" customFormat="1" ht="15.95" customHeight="1">
      <c r="A170" s="99">
        <v>15</v>
      </c>
      <c r="B170" s="41" t="s">
        <v>96</v>
      </c>
      <c r="C170" s="35" t="str">
        <f>HLOOKUP($B$2, 'Lookup Data'!$A:$AJ, 'Lookup Data'!$A110, FALSE)</f>
        <v>H218</v>
      </c>
      <c r="D170" s="67"/>
      <c r="E170" s="43"/>
      <c r="F170" s="67"/>
      <c r="G170" s="51"/>
      <c r="H170" s="2"/>
      <c r="I170" s="93"/>
    </row>
    <row r="171" spans="1:9" ht="18" customHeight="1">
      <c r="D171" s="68"/>
      <c r="F171" s="68"/>
    </row>
    <row r="172" spans="1:9" s="20" customFormat="1" ht="20.100000000000001" customHeight="1">
      <c r="A172" s="97"/>
      <c r="B172" s="31" t="s">
        <v>196</v>
      </c>
      <c r="C172" s="48"/>
      <c r="D172" s="25"/>
      <c r="E172" s="25"/>
      <c r="F172" s="22" t="s">
        <v>18</v>
      </c>
      <c r="G172" s="22"/>
      <c r="H172" s="25"/>
      <c r="I172" s="103"/>
    </row>
    <row r="173" spans="1:9" s="32" customFormat="1" ht="45" customHeight="1">
      <c r="A173" s="98"/>
      <c r="B173" s="39" t="s">
        <v>221</v>
      </c>
      <c r="C173" s="40" t="s">
        <v>210</v>
      </c>
      <c r="D173" s="40" t="s">
        <v>211</v>
      </c>
      <c r="E173" s="52"/>
      <c r="F173" s="40" t="s">
        <v>212</v>
      </c>
      <c r="G173" s="53"/>
      <c r="H173" s="33"/>
      <c r="I173" s="104" t="s">
        <v>209</v>
      </c>
    </row>
    <row r="174" spans="1:9" s="37" customFormat="1" ht="15.95" customHeight="1">
      <c r="A174" s="99">
        <v>1</v>
      </c>
      <c r="B174" s="41" t="s">
        <v>97</v>
      </c>
      <c r="C174" s="35" t="str">
        <f>HLOOKUP($B$2, 'Lookup Data'!$A:$AJ, 'Lookup Data'!$A112, FALSE)</f>
        <v>H226</v>
      </c>
      <c r="D174" s="67"/>
      <c r="E174" s="43"/>
      <c r="F174" s="67"/>
      <c r="G174" s="51"/>
      <c r="H174" s="2"/>
      <c r="I174" s="93"/>
    </row>
    <row r="175" spans="1:9" s="37" customFormat="1" ht="15.95" customHeight="1">
      <c r="A175" s="99">
        <v>2</v>
      </c>
      <c r="B175" s="41" t="s">
        <v>98</v>
      </c>
      <c r="C175" s="35" t="str">
        <f>HLOOKUP($B$2, 'Lookup Data'!$A:$AJ, 'Lookup Data'!$A113, FALSE)</f>
        <v>H227</v>
      </c>
      <c r="D175" s="67"/>
      <c r="E175" s="43"/>
      <c r="F175" s="67"/>
      <c r="G175" s="51"/>
      <c r="H175" s="2"/>
      <c r="I175" s="93"/>
    </row>
    <row r="176" spans="1:9" s="37" customFormat="1" ht="15.95" customHeight="1">
      <c r="A176" s="99">
        <v>3</v>
      </c>
      <c r="B176" s="41" t="s">
        <v>99</v>
      </c>
      <c r="C176" s="35" t="str">
        <f>HLOOKUP($B$2, 'Lookup Data'!$A:$AJ, 'Lookup Data'!$A114, FALSE)</f>
        <v>H228</v>
      </c>
      <c r="D176" s="67"/>
      <c r="E176" s="43"/>
      <c r="F176" s="67"/>
      <c r="G176" s="51"/>
      <c r="H176" s="2"/>
      <c r="I176" s="93"/>
    </row>
    <row r="177" spans="1:9" s="37" customFormat="1" ht="15.95" customHeight="1">
      <c r="A177" s="99">
        <v>4</v>
      </c>
      <c r="B177" s="41" t="s">
        <v>100</v>
      </c>
      <c r="C177" s="35" t="str">
        <f>HLOOKUP($B$2, 'Lookup Data'!$A:$AJ, 'Lookup Data'!$A115, FALSE)</f>
        <v>H229</v>
      </c>
      <c r="D177" s="67"/>
      <c r="E177" s="43"/>
      <c r="F177" s="67"/>
      <c r="G177" s="51"/>
      <c r="H177" s="2"/>
      <c r="I177" s="93"/>
    </row>
    <row r="178" spans="1:9" s="37" customFormat="1" ht="15.95" customHeight="1">
      <c r="A178" s="99">
        <v>5</v>
      </c>
      <c r="B178" s="41" t="s">
        <v>101</v>
      </c>
      <c r="C178" s="35" t="str">
        <f>HLOOKUP($B$2, 'Lookup Data'!$A:$AJ, 'Lookup Data'!$A116, FALSE)</f>
        <v>H230</v>
      </c>
      <c r="D178" s="67"/>
      <c r="E178" s="43"/>
      <c r="F178" s="67"/>
      <c r="G178" s="51"/>
      <c r="H178" s="2"/>
      <c r="I178" s="93"/>
    </row>
    <row r="179" spans="1:9" s="37" customFormat="1" ht="15.95" customHeight="1">
      <c r="A179" s="100">
        <v>6</v>
      </c>
      <c r="B179" s="38" t="s">
        <v>261</v>
      </c>
      <c r="C179" s="36">
        <f>SUM(C174:C178)</f>
        <v>0</v>
      </c>
      <c r="D179" s="36">
        <f>SUM(D174:D178)</f>
        <v>0</v>
      </c>
      <c r="E179" s="44"/>
      <c r="F179" s="36">
        <f>SUM(F174:F178)</f>
        <v>0</v>
      </c>
      <c r="G179" s="54"/>
      <c r="H179" s="2"/>
      <c r="I179" s="105"/>
    </row>
    <row r="180" spans="1:9" ht="18" customHeight="1">
      <c r="D180" s="68"/>
      <c r="F180" s="68"/>
    </row>
    <row r="181" spans="1:9" s="20" customFormat="1" ht="20.100000000000001" customHeight="1">
      <c r="A181" s="97"/>
      <c r="B181" s="31" t="s">
        <v>197</v>
      </c>
      <c r="C181" s="48"/>
      <c r="D181" s="25"/>
      <c r="E181" s="25"/>
      <c r="F181" s="22" t="s">
        <v>18</v>
      </c>
      <c r="G181" s="22"/>
      <c r="H181" s="25"/>
      <c r="I181" s="103"/>
    </row>
    <row r="182" spans="1:9" s="32" customFormat="1" ht="45" customHeight="1">
      <c r="A182" s="98"/>
      <c r="B182" s="39" t="s">
        <v>221</v>
      </c>
      <c r="C182" s="40" t="s">
        <v>210</v>
      </c>
      <c r="D182" s="40" t="s">
        <v>211</v>
      </c>
      <c r="E182" s="52"/>
      <c r="F182" s="40" t="s">
        <v>212</v>
      </c>
      <c r="G182" s="53"/>
      <c r="H182" s="33"/>
      <c r="I182" s="104" t="s">
        <v>209</v>
      </c>
    </row>
    <row r="183" spans="1:9" s="37" customFormat="1" ht="18" customHeight="1">
      <c r="A183" s="100"/>
      <c r="B183" s="134" t="s">
        <v>262</v>
      </c>
      <c r="C183" s="135"/>
      <c r="D183" s="136"/>
      <c r="E183" s="44"/>
      <c r="F183" s="47"/>
      <c r="G183" s="54"/>
      <c r="H183" s="2"/>
      <c r="I183" s="109"/>
    </row>
    <row r="184" spans="1:9" s="37" customFormat="1" ht="15.95" customHeight="1">
      <c r="A184" s="99">
        <v>1</v>
      </c>
      <c r="B184" s="41" t="s">
        <v>102</v>
      </c>
      <c r="C184" s="35" t="str">
        <f>HLOOKUP($B$2, 'Lookup Data'!$A:$AJ, 'Lookup Data'!$A118, FALSE)</f>
        <v>H240</v>
      </c>
      <c r="D184" s="67"/>
      <c r="E184" s="43"/>
      <c r="F184" s="67"/>
      <c r="G184" s="51"/>
      <c r="H184" s="2"/>
      <c r="I184" s="93"/>
    </row>
    <row r="185" spans="1:9" s="37" customFormat="1" ht="15.95" customHeight="1">
      <c r="A185" s="99">
        <v>2</v>
      </c>
      <c r="B185" s="41" t="s">
        <v>269</v>
      </c>
      <c r="C185" s="35" t="str">
        <f>HLOOKUP($B$2, 'Lookup Data'!$A:$AJ, 'Lookup Data'!$A119, FALSE)</f>
        <v>H241</v>
      </c>
      <c r="D185" s="67"/>
      <c r="E185" s="43"/>
      <c r="F185" s="67"/>
      <c r="G185" s="51"/>
      <c r="H185" s="2"/>
      <c r="I185" s="93"/>
    </row>
    <row r="186" spans="1:9" s="37" customFormat="1" ht="15.95" customHeight="1">
      <c r="A186" s="100">
        <v>3</v>
      </c>
      <c r="B186" s="55" t="s">
        <v>264</v>
      </c>
      <c r="C186" s="56">
        <f>SUM(C184:C185)</f>
        <v>0</v>
      </c>
      <c r="D186" s="56">
        <f>SUM(D184:D185)</f>
        <v>0</v>
      </c>
      <c r="E186" s="44"/>
      <c r="F186" s="56">
        <f>SUM(F184:F185)</f>
        <v>0</v>
      </c>
      <c r="G186" s="54"/>
      <c r="H186" s="2"/>
      <c r="I186" s="105"/>
    </row>
    <row r="187" spans="1:9" s="37" customFormat="1" ht="18" customHeight="1">
      <c r="A187" s="100"/>
      <c r="B187" s="134" t="s">
        <v>103</v>
      </c>
      <c r="C187" s="135"/>
      <c r="D187" s="136"/>
      <c r="E187" s="44"/>
      <c r="F187" s="47"/>
      <c r="G187" s="54"/>
      <c r="H187" s="2"/>
      <c r="I187" s="109"/>
    </row>
    <row r="188" spans="1:9" s="37" customFormat="1" ht="15.95" customHeight="1">
      <c r="A188" s="99">
        <v>4</v>
      </c>
      <c r="B188" s="41" t="s">
        <v>270</v>
      </c>
      <c r="C188" s="35" t="str">
        <f>HLOOKUP($B$2, 'Lookup Data'!$A:$AJ, 'Lookup Data'!$A120, FALSE)</f>
        <v>H245</v>
      </c>
      <c r="D188" s="67"/>
      <c r="E188" s="43"/>
      <c r="F188" s="67"/>
      <c r="G188" s="51"/>
      <c r="H188" s="2"/>
      <c r="I188" s="93"/>
    </row>
    <row r="189" spans="1:9" s="37" customFormat="1" ht="15.95" customHeight="1">
      <c r="A189" s="99">
        <v>5</v>
      </c>
      <c r="B189" s="41" t="s">
        <v>271</v>
      </c>
      <c r="C189" s="35" t="str">
        <f>HLOOKUP($B$2, 'Lookup Data'!$A:$AJ, 'Lookup Data'!$A121, FALSE)</f>
        <v>H246</v>
      </c>
      <c r="D189" s="67"/>
      <c r="E189" s="43"/>
      <c r="F189" s="67"/>
      <c r="G189" s="51"/>
      <c r="H189" s="2"/>
      <c r="I189" s="93"/>
    </row>
    <row r="190" spans="1:9" s="37" customFormat="1" ht="15.95" customHeight="1">
      <c r="A190" s="100">
        <v>6</v>
      </c>
      <c r="B190" s="55" t="s">
        <v>263</v>
      </c>
      <c r="C190" s="56">
        <f>SUM(C188:C189)</f>
        <v>0</v>
      </c>
      <c r="D190" s="56">
        <f>SUM(D188:D189)</f>
        <v>0</v>
      </c>
      <c r="E190" s="44"/>
      <c r="F190" s="56">
        <f>SUM(F188:F189)</f>
        <v>0</v>
      </c>
      <c r="G190" s="54"/>
      <c r="H190" s="2"/>
      <c r="I190" s="105"/>
    </row>
    <row r="191" spans="1:9" s="37" customFormat="1" ht="18" customHeight="1">
      <c r="A191" s="100"/>
      <c r="B191" s="134" t="s">
        <v>104</v>
      </c>
      <c r="C191" s="135"/>
      <c r="D191" s="136"/>
      <c r="E191" s="44"/>
      <c r="F191" s="47"/>
      <c r="G191" s="54"/>
      <c r="H191" s="2"/>
      <c r="I191" s="109"/>
    </row>
    <row r="192" spans="1:9" s="37" customFormat="1" ht="15.95" customHeight="1">
      <c r="A192" s="99">
        <v>7</v>
      </c>
      <c r="B192" s="41" t="s">
        <v>272</v>
      </c>
      <c r="C192" s="35" t="str">
        <f>HLOOKUP($B$2, 'Lookup Data'!$A:$AJ, 'Lookup Data'!$A122, FALSE)</f>
        <v>H250</v>
      </c>
      <c r="D192" s="67"/>
      <c r="E192" s="43"/>
      <c r="F192" s="67"/>
      <c r="G192" s="51"/>
      <c r="H192" s="2"/>
      <c r="I192" s="93"/>
    </row>
    <row r="193" spans="1:9" s="37" customFormat="1" ht="15.95" customHeight="1">
      <c r="A193" s="99">
        <v>8</v>
      </c>
      <c r="B193" s="41" t="s">
        <v>273</v>
      </c>
      <c r="C193" s="35" t="str">
        <f>HLOOKUP($B$2, 'Lookup Data'!$A:$AJ, 'Lookup Data'!$A123, FALSE)</f>
        <v>H251</v>
      </c>
      <c r="D193" s="67"/>
      <c r="E193" s="43"/>
      <c r="F193" s="67"/>
      <c r="G193" s="51"/>
      <c r="H193" s="2"/>
      <c r="I193" s="93"/>
    </row>
    <row r="194" spans="1:9" s="37" customFormat="1" ht="15.95" customHeight="1">
      <c r="A194" s="99">
        <v>9</v>
      </c>
      <c r="B194" s="41" t="s">
        <v>274</v>
      </c>
      <c r="C194" s="35" t="str">
        <f>HLOOKUP($B$2, 'Lookup Data'!$A:$AJ, 'Lookup Data'!$A124, FALSE)</f>
        <v>H252</v>
      </c>
      <c r="D194" s="67"/>
      <c r="E194" s="43"/>
      <c r="F194" s="67"/>
      <c r="G194" s="51"/>
      <c r="H194" s="2"/>
      <c r="I194" s="93"/>
    </row>
    <row r="195" spans="1:9" s="37" customFormat="1" ht="15.95" customHeight="1">
      <c r="A195" s="99">
        <v>10</v>
      </c>
      <c r="B195" s="41" t="s">
        <v>275</v>
      </c>
      <c r="C195" s="35" t="str">
        <f>HLOOKUP($B$2, 'Lookup Data'!$A:$AJ, 'Lookup Data'!$A125, FALSE)</f>
        <v>H253</v>
      </c>
      <c r="D195" s="67"/>
      <c r="E195" s="43"/>
      <c r="F195" s="67"/>
      <c r="G195" s="51"/>
      <c r="H195" s="2"/>
      <c r="I195" s="93"/>
    </row>
    <row r="196" spans="1:9" s="37" customFormat="1" ht="15.95" customHeight="1">
      <c r="A196" s="100">
        <v>11</v>
      </c>
      <c r="B196" s="55" t="s">
        <v>265</v>
      </c>
      <c r="C196" s="56">
        <f>SUM(C192:C195)</f>
        <v>0</v>
      </c>
      <c r="D196" s="56">
        <f>SUM(D192:D195)</f>
        <v>0</v>
      </c>
      <c r="E196" s="44"/>
      <c r="F196" s="56">
        <f>SUM(F192:F195)</f>
        <v>0</v>
      </c>
      <c r="G196" s="54"/>
      <c r="H196" s="2"/>
      <c r="I196" s="105"/>
    </row>
    <row r="197" spans="1:9" s="37" customFormat="1" ht="15.95" customHeight="1">
      <c r="A197" s="99">
        <v>12</v>
      </c>
      <c r="B197" s="41" t="s">
        <v>266</v>
      </c>
      <c r="C197" s="35" t="str">
        <f>HLOOKUP($B$2, 'Lookup Data'!$A:$AJ, 'Lookup Data'!$A126, FALSE)</f>
        <v>H256</v>
      </c>
      <c r="D197" s="67"/>
      <c r="E197" s="43"/>
      <c r="F197" s="67"/>
      <c r="G197" s="51"/>
      <c r="H197" s="2"/>
      <c r="I197" s="93"/>
    </row>
    <row r="198" spans="1:9" s="37" customFormat="1" ht="15.95" customHeight="1">
      <c r="A198" s="100">
        <v>13</v>
      </c>
      <c r="B198" s="38" t="s">
        <v>267</v>
      </c>
      <c r="C198" s="36" t="e">
        <f>C186+C190+C196+C197</f>
        <v>#VALUE!</v>
      </c>
      <c r="D198" s="36">
        <f>D186+D190+D196+D197</f>
        <v>0</v>
      </c>
      <c r="E198" s="44"/>
      <c r="F198" s="36">
        <f>F186+F190+F196+F197</f>
        <v>0</v>
      </c>
      <c r="G198" s="54"/>
      <c r="H198" s="2"/>
      <c r="I198" s="105"/>
    </row>
    <row r="199" spans="1:9" ht="18" customHeight="1">
      <c r="D199" s="68"/>
      <c r="F199" s="68"/>
    </row>
    <row r="200" spans="1:9" s="20" customFormat="1" ht="20.100000000000001" customHeight="1">
      <c r="A200" s="97"/>
      <c r="B200" s="31" t="s">
        <v>198</v>
      </c>
      <c r="C200" s="48"/>
      <c r="D200" s="25"/>
      <c r="E200" s="25"/>
      <c r="F200" s="22" t="s">
        <v>18</v>
      </c>
      <c r="G200" s="22"/>
      <c r="H200" s="25"/>
      <c r="I200" s="103"/>
    </row>
    <row r="201" spans="1:9" s="32" customFormat="1" ht="45" customHeight="1">
      <c r="A201" s="98"/>
      <c r="B201" s="39" t="s">
        <v>221</v>
      </c>
      <c r="C201" s="40" t="s">
        <v>210</v>
      </c>
      <c r="D201" s="40" t="s">
        <v>211</v>
      </c>
      <c r="E201" s="52"/>
      <c r="F201" s="40" t="s">
        <v>212</v>
      </c>
      <c r="G201" s="53"/>
      <c r="H201" s="33"/>
      <c r="I201" s="104" t="s">
        <v>209</v>
      </c>
    </row>
    <row r="202" spans="1:9" s="37" customFormat="1" ht="15.95" customHeight="1">
      <c r="A202" s="99">
        <v>1</v>
      </c>
      <c r="B202" s="41" t="s">
        <v>105</v>
      </c>
      <c r="C202" s="35" t="str">
        <f>HLOOKUP($B$2, 'Lookup Data'!$A:$AJ, 'Lookup Data'!$A128, FALSE)</f>
        <v>H267</v>
      </c>
      <c r="D202" s="67"/>
      <c r="E202" s="43"/>
      <c r="F202" s="67"/>
      <c r="G202" s="51"/>
      <c r="H202" s="2"/>
      <c r="I202" s="93"/>
    </row>
    <row r="203" spans="1:9" s="37" customFormat="1" ht="15.95" customHeight="1">
      <c r="A203" s="99">
        <v>2</v>
      </c>
      <c r="B203" s="41" t="s">
        <v>106</v>
      </c>
      <c r="C203" s="35" t="str">
        <f>HLOOKUP($B$2, 'Lookup Data'!$A:$AJ, 'Lookup Data'!$A129, FALSE)</f>
        <v>H268</v>
      </c>
      <c r="D203" s="67"/>
      <c r="E203" s="43"/>
      <c r="F203" s="67"/>
      <c r="G203" s="51"/>
      <c r="H203" s="2"/>
      <c r="I203" s="93"/>
    </row>
    <row r="204" spans="1:9" s="37" customFormat="1" ht="15.95" customHeight="1">
      <c r="A204" s="99">
        <v>3</v>
      </c>
      <c r="B204" s="41" t="s">
        <v>107</v>
      </c>
      <c r="C204" s="35" t="str">
        <f>HLOOKUP($B$2, 'Lookup Data'!$A:$AJ, 'Lookup Data'!$A130, FALSE)</f>
        <v>H269</v>
      </c>
      <c r="D204" s="67"/>
      <c r="E204" s="43"/>
      <c r="F204" s="67"/>
      <c r="G204" s="51"/>
      <c r="H204" s="2"/>
      <c r="I204" s="93"/>
    </row>
    <row r="205" spans="1:9" s="37" customFormat="1" ht="15.95" customHeight="1">
      <c r="A205" s="99">
        <v>4</v>
      </c>
      <c r="B205" s="41" t="s">
        <v>108</v>
      </c>
      <c r="C205" s="35" t="str">
        <f>HLOOKUP($B$2, 'Lookup Data'!$A:$AJ, 'Lookup Data'!$A131, FALSE)</f>
        <v>H270</v>
      </c>
      <c r="D205" s="67"/>
      <c r="E205" s="43"/>
      <c r="F205" s="67"/>
      <c r="G205" s="51"/>
      <c r="H205" s="2"/>
      <c r="I205" s="93"/>
    </row>
    <row r="206" spans="1:9" s="37" customFormat="1" ht="15.95" customHeight="1">
      <c r="A206" s="99">
        <v>5</v>
      </c>
      <c r="B206" s="41" t="s">
        <v>109</v>
      </c>
      <c r="C206" s="35" t="str">
        <f>HLOOKUP($B$2, 'Lookup Data'!$A:$AJ, 'Lookup Data'!$A132, FALSE)</f>
        <v>H271</v>
      </c>
      <c r="D206" s="67"/>
      <c r="E206" s="43"/>
      <c r="F206" s="67"/>
      <c r="G206" s="51"/>
      <c r="H206" s="2"/>
      <c r="I206" s="93"/>
    </row>
    <row r="207" spans="1:9" s="37" customFormat="1" ht="15.95" customHeight="1">
      <c r="A207" s="99">
        <v>6</v>
      </c>
      <c r="B207" s="41" t="s">
        <v>110</v>
      </c>
      <c r="C207" s="35" t="str">
        <f>HLOOKUP($B$2, 'Lookup Data'!$A:$AJ, 'Lookup Data'!$A133, FALSE)</f>
        <v>H272</v>
      </c>
      <c r="D207" s="67"/>
      <c r="E207" s="43"/>
      <c r="F207" s="67"/>
      <c r="G207" s="51"/>
      <c r="H207" s="2"/>
      <c r="I207" s="93"/>
    </row>
    <row r="208" spans="1:9" s="37" customFormat="1" ht="15.95" customHeight="1">
      <c r="A208" s="99">
        <v>7</v>
      </c>
      <c r="B208" s="41" t="s">
        <v>111</v>
      </c>
      <c r="C208" s="35" t="str">
        <f>HLOOKUP($B$2, 'Lookup Data'!$A:$AJ, 'Lookup Data'!$A134, FALSE)</f>
        <v>H273</v>
      </c>
      <c r="D208" s="67"/>
      <c r="E208" s="43"/>
      <c r="F208" s="67"/>
      <c r="G208" s="51"/>
      <c r="H208" s="2"/>
      <c r="I208" s="93"/>
    </row>
    <row r="209" spans="1:9" s="37" customFormat="1" ht="15.95" customHeight="1">
      <c r="A209" s="99">
        <v>8</v>
      </c>
      <c r="B209" s="41" t="s">
        <v>112</v>
      </c>
      <c r="C209" s="35" t="str">
        <f>HLOOKUP($B$2, 'Lookup Data'!$A:$AJ, 'Lookup Data'!$A135, FALSE)</f>
        <v>H274</v>
      </c>
      <c r="D209" s="67"/>
      <c r="E209" s="43"/>
      <c r="F209" s="67"/>
      <c r="G209" s="51"/>
      <c r="H209" s="2"/>
      <c r="I209" s="93"/>
    </row>
    <row r="210" spans="1:9" s="37" customFormat="1" ht="15.95" customHeight="1">
      <c r="A210" s="99">
        <v>9</v>
      </c>
      <c r="B210" s="41" t="s">
        <v>113</v>
      </c>
      <c r="C210" s="35" t="str">
        <f>HLOOKUP($B$2, 'Lookup Data'!$A:$AJ, 'Lookup Data'!$A136, FALSE)</f>
        <v>H275</v>
      </c>
      <c r="D210" s="67"/>
      <c r="E210" s="43"/>
      <c r="F210" s="67"/>
      <c r="G210" s="51"/>
      <c r="H210" s="2"/>
      <c r="I210" s="93"/>
    </row>
    <row r="211" spans="1:9" s="37" customFormat="1" ht="15.95" customHeight="1">
      <c r="A211" s="99">
        <v>10</v>
      </c>
      <c r="B211" s="41" t="s">
        <v>114</v>
      </c>
      <c r="C211" s="35" t="str">
        <f>HLOOKUP($B$2, 'Lookup Data'!$A:$AJ, 'Lookup Data'!$A137, FALSE)</f>
        <v>H276</v>
      </c>
      <c r="D211" s="67"/>
      <c r="E211" s="43"/>
      <c r="F211" s="67"/>
      <c r="G211" s="51"/>
      <c r="H211" s="2"/>
      <c r="I211" s="93"/>
    </row>
    <row r="212" spans="1:9" s="37" customFormat="1" ht="15.95" customHeight="1">
      <c r="A212" s="100">
        <v>11</v>
      </c>
      <c r="B212" s="38" t="s">
        <v>268</v>
      </c>
      <c r="C212" s="36">
        <f>SUM(C202:C211)</f>
        <v>0</v>
      </c>
      <c r="D212" s="36">
        <f>SUM(D202:D211)</f>
        <v>0</v>
      </c>
      <c r="E212" s="44"/>
      <c r="F212" s="36">
        <f>SUM(F202:F211)</f>
        <v>0</v>
      </c>
      <c r="G212" s="54"/>
      <c r="H212" s="2"/>
      <c r="I212" s="105"/>
    </row>
    <row r="213" spans="1:9" ht="18" customHeight="1">
      <c r="D213" s="68"/>
      <c r="F213" s="68"/>
    </row>
    <row r="214" spans="1:9" s="20" customFormat="1" ht="20.100000000000001" customHeight="1">
      <c r="A214" s="97"/>
      <c r="B214" s="31" t="s">
        <v>199</v>
      </c>
      <c r="C214" s="48"/>
      <c r="D214" s="25"/>
      <c r="E214" s="25"/>
      <c r="F214" s="22" t="s">
        <v>18</v>
      </c>
      <c r="G214" s="22"/>
      <c r="H214" s="25"/>
      <c r="I214" s="103"/>
    </row>
    <row r="215" spans="1:9" s="32" customFormat="1" ht="45" customHeight="1">
      <c r="A215" s="98"/>
      <c r="B215" s="39" t="s">
        <v>221</v>
      </c>
      <c r="C215" s="40" t="s">
        <v>210</v>
      </c>
      <c r="D215" s="40" t="s">
        <v>211</v>
      </c>
      <c r="E215" s="52"/>
      <c r="F215" s="40" t="s">
        <v>212</v>
      </c>
      <c r="G215" s="53"/>
      <c r="H215" s="33"/>
      <c r="I215" s="104" t="s">
        <v>209</v>
      </c>
    </row>
    <row r="216" spans="1:9" s="37" customFormat="1" ht="15.95" customHeight="1">
      <c r="A216" s="99">
        <v>1</v>
      </c>
      <c r="B216" s="41" t="s">
        <v>115</v>
      </c>
      <c r="C216" s="35" t="str">
        <f>HLOOKUP($B$2, 'Lookup Data'!$A:$AJ, 'Lookup Data'!$A139, FALSE)</f>
        <v>H286</v>
      </c>
      <c r="D216" s="67"/>
      <c r="E216" s="43"/>
      <c r="F216" s="67"/>
      <c r="G216" s="51"/>
      <c r="H216" s="2"/>
      <c r="I216" s="93"/>
    </row>
    <row r="217" spans="1:9" s="37" customFormat="1" ht="15.95" customHeight="1">
      <c r="A217" s="99">
        <v>2</v>
      </c>
      <c r="B217" s="41" t="s">
        <v>116</v>
      </c>
      <c r="C217" s="35" t="str">
        <f>HLOOKUP($B$2, 'Lookup Data'!$A:$AJ, 'Lookup Data'!$A140, FALSE)</f>
        <v>H287</v>
      </c>
      <c r="D217" s="67"/>
      <c r="E217" s="43"/>
      <c r="F217" s="67"/>
      <c r="G217" s="51"/>
      <c r="H217" s="2"/>
      <c r="I217" s="93"/>
    </row>
    <row r="218" spans="1:9" s="37" customFormat="1" ht="15.95" customHeight="1">
      <c r="A218" s="99">
        <v>3</v>
      </c>
      <c r="B218" s="41" t="s">
        <v>139</v>
      </c>
      <c r="C218" s="35" t="str">
        <f>HLOOKUP($B$2, 'Lookup Data'!$A:$AJ, 'Lookup Data'!$A141, FALSE)</f>
        <v>H288</v>
      </c>
      <c r="D218" s="67"/>
      <c r="E218" s="43"/>
      <c r="F218" s="67"/>
      <c r="G218" s="51"/>
      <c r="H218" s="2"/>
      <c r="I218" s="93"/>
    </row>
    <row r="219" spans="1:9" s="37" customFormat="1" ht="15.95" customHeight="1">
      <c r="A219" s="99">
        <v>4</v>
      </c>
      <c r="B219" s="41" t="s">
        <v>117</v>
      </c>
      <c r="C219" s="35" t="str">
        <f>HLOOKUP($B$2, 'Lookup Data'!$A:$AJ, 'Lookup Data'!$A142, FALSE)</f>
        <v>H289</v>
      </c>
      <c r="D219" s="67"/>
      <c r="E219" s="43"/>
      <c r="F219" s="67"/>
      <c r="G219" s="51"/>
      <c r="H219" s="2"/>
      <c r="I219" s="93"/>
    </row>
    <row r="220" spans="1:9" s="37" customFormat="1" ht="15.95" customHeight="1">
      <c r="A220" s="99">
        <v>5</v>
      </c>
      <c r="B220" s="41" t="s">
        <v>118</v>
      </c>
      <c r="C220" s="35" t="str">
        <f>HLOOKUP($B$2, 'Lookup Data'!$A:$AJ, 'Lookup Data'!$A143, FALSE)</f>
        <v>H290</v>
      </c>
      <c r="D220" s="67"/>
      <c r="E220" s="43"/>
      <c r="F220" s="67"/>
      <c r="G220" s="51"/>
      <c r="H220" s="2"/>
      <c r="I220" s="93"/>
    </row>
    <row r="221" spans="1:9" s="37" customFormat="1" ht="15.95" customHeight="1">
      <c r="A221" s="99">
        <v>6</v>
      </c>
      <c r="B221" s="41" t="s">
        <v>119</v>
      </c>
      <c r="C221" s="35" t="str">
        <f>HLOOKUP($B$2, 'Lookup Data'!$A:$AJ, 'Lookup Data'!$A144, FALSE)</f>
        <v>H291</v>
      </c>
      <c r="D221" s="67"/>
      <c r="E221" s="43"/>
      <c r="F221" s="67"/>
      <c r="G221" s="51"/>
      <c r="H221" s="2"/>
      <c r="I221" s="93"/>
    </row>
    <row r="222" spans="1:9" s="37" customFormat="1" ht="15.95" customHeight="1">
      <c r="A222" s="99">
        <v>7</v>
      </c>
      <c r="B222" s="41" t="s">
        <v>120</v>
      </c>
      <c r="C222" s="35" t="str">
        <f>HLOOKUP($B$2, 'Lookup Data'!$A:$AJ, 'Lookup Data'!$A145, FALSE)</f>
        <v>H292</v>
      </c>
      <c r="D222" s="67"/>
      <c r="E222" s="43"/>
      <c r="F222" s="67"/>
      <c r="G222" s="51"/>
      <c r="H222" s="2"/>
      <c r="I222" s="93"/>
    </row>
    <row r="223" spans="1:9" s="37" customFormat="1" ht="15.95" customHeight="1">
      <c r="A223" s="99">
        <v>8</v>
      </c>
      <c r="B223" s="41" t="s">
        <v>121</v>
      </c>
      <c r="C223" s="35" t="str">
        <f>HLOOKUP($B$2, 'Lookup Data'!$A:$AJ, 'Lookup Data'!$A146, FALSE)</f>
        <v>H293</v>
      </c>
      <c r="D223" s="67"/>
      <c r="E223" s="43"/>
      <c r="F223" s="67"/>
      <c r="G223" s="51"/>
      <c r="H223" s="2"/>
      <c r="I223" s="93"/>
    </row>
    <row r="224" spans="1:9" s="37" customFormat="1" ht="15.95" customHeight="1">
      <c r="A224" s="99">
        <v>9</v>
      </c>
      <c r="B224" s="41" t="s">
        <v>122</v>
      </c>
      <c r="C224" s="35" t="str">
        <f>HLOOKUP($B$2, 'Lookup Data'!$A:$AJ, 'Lookup Data'!$A147, FALSE)</f>
        <v>H294</v>
      </c>
      <c r="D224" s="67"/>
      <c r="E224" s="43"/>
      <c r="F224" s="67"/>
      <c r="G224" s="51"/>
      <c r="H224" s="2"/>
      <c r="I224" s="93"/>
    </row>
    <row r="225" spans="1:9" s="37" customFormat="1" ht="15.95" customHeight="1">
      <c r="A225" s="99">
        <v>10</v>
      </c>
      <c r="B225" s="41" t="s">
        <v>123</v>
      </c>
      <c r="C225" s="35" t="str">
        <f>HLOOKUP($B$2, 'Lookup Data'!$A:$AJ, 'Lookup Data'!$A148, FALSE)</f>
        <v>H295</v>
      </c>
      <c r="D225" s="67"/>
      <c r="E225" s="43"/>
      <c r="F225" s="67"/>
      <c r="G225" s="51"/>
      <c r="H225" s="2"/>
      <c r="I225" s="93"/>
    </row>
    <row r="226" spans="1:9" s="37" customFormat="1" ht="15.95" customHeight="1">
      <c r="A226" s="99">
        <v>11</v>
      </c>
      <c r="B226" s="41" t="s">
        <v>124</v>
      </c>
      <c r="C226" s="35" t="str">
        <f>HLOOKUP($B$2, 'Lookup Data'!$A:$AJ, 'Lookup Data'!$A149, FALSE)</f>
        <v>H296</v>
      </c>
      <c r="D226" s="67"/>
      <c r="E226" s="43"/>
      <c r="F226" s="67"/>
      <c r="G226" s="51"/>
      <c r="H226" s="2"/>
      <c r="I226" s="93"/>
    </row>
    <row r="227" spans="1:9" s="37" customFormat="1" ht="15.95" customHeight="1">
      <c r="A227" s="99">
        <v>12</v>
      </c>
      <c r="B227" s="41" t="s">
        <v>125</v>
      </c>
      <c r="C227" s="35" t="str">
        <f>HLOOKUP($B$2, 'Lookup Data'!$A:$AJ, 'Lookup Data'!$A150, FALSE)</f>
        <v>H297</v>
      </c>
      <c r="D227" s="67"/>
      <c r="E227" s="43"/>
      <c r="F227" s="67"/>
      <c r="G227" s="51"/>
      <c r="H227" s="2"/>
      <c r="I227" s="93"/>
    </row>
    <row r="228" spans="1:9" s="37" customFormat="1" ht="15.95" customHeight="1">
      <c r="A228" s="99">
        <v>13</v>
      </c>
      <c r="B228" s="41" t="s">
        <v>126</v>
      </c>
      <c r="C228" s="35" t="str">
        <f>HLOOKUP($B$2, 'Lookup Data'!$A:$AJ, 'Lookup Data'!$A151, FALSE)</f>
        <v>H298</v>
      </c>
      <c r="D228" s="67"/>
      <c r="E228" s="43"/>
      <c r="F228" s="67"/>
      <c r="G228" s="51"/>
      <c r="H228" s="2"/>
      <c r="I228" s="93"/>
    </row>
    <row r="229" spans="1:9" s="37" customFormat="1" ht="15.95" customHeight="1">
      <c r="A229" s="99">
        <v>14</v>
      </c>
      <c r="B229" s="41" t="s">
        <v>277</v>
      </c>
      <c r="C229" s="35" t="str">
        <f>HLOOKUP($B$2, 'Lookup Data'!$A:$AJ, 'Lookup Data'!$A152, FALSE)</f>
        <v>H299</v>
      </c>
      <c r="D229" s="67"/>
      <c r="E229" s="43"/>
      <c r="F229" s="67"/>
      <c r="G229" s="51"/>
      <c r="H229" s="2"/>
      <c r="I229" s="93"/>
    </row>
    <row r="230" spans="1:9" s="37" customFormat="1" ht="15.95" customHeight="1">
      <c r="A230" s="99">
        <v>15</v>
      </c>
      <c r="B230" s="41" t="s">
        <v>278</v>
      </c>
      <c r="C230" s="35" t="str">
        <f>HLOOKUP($B$2, 'Lookup Data'!$A:$AJ, 'Lookup Data'!$A153, FALSE)</f>
        <v>H300</v>
      </c>
      <c r="D230" s="67"/>
      <c r="E230" s="43"/>
      <c r="F230" s="67"/>
      <c r="G230" s="51"/>
      <c r="H230" s="2"/>
      <c r="I230" s="93"/>
    </row>
    <row r="231" spans="1:9" s="37" customFormat="1" ht="15.95" customHeight="1">
      <c r="A231" s="99">
        <v>16</v>
      </c>
      <c r="B231" s="41" t="s">
        <v>127</v>
      </c>
      <c r="C231" s="35" t="str">
        <f>HLOOKUP($B$2, 'Lookup Data'!$A:$AJ, 'Lookup Data'!$A154, FALSE)</f>
        <v>H301</v>
      </c>
      <c r="D231" s="67"/>
      <c r="E231" s="43"/>
      <c r="F231" s="67"/>
      <c r="G231" s="51"/>
      <c r="H231" s="2"/>
      <c r="I231" s="93"/>
    </row>
    <row r="232" spans="1:9" s="37" customFormat="1" ht="15.95" customHeight="1">
      <c r="A232" s="100">
        <v>17</v>
      </c>
      <c r="B232" s="38" t="s">
        <v>276</v>
      </c>
      <c r="C232" s="36">
        <f>SUM(C216:C231)</f>
        <v>0</v>
      </c>
      <c r="D232" s="36">
        <f>SUM(D216:D231)</f>
        <v>0</v>
      </c>
      <c r="E232" s="44"/>
      <c r="F232" s="36">
        <f>SUM(F216:F231)</f>
        <v>0</v>
      </c>
      <c r="G232" s="54"/>
      <c r="H232" s="2"/>
      <c r="I232" s="105"/>
    </row>
    <row r="233" spans="1:9" ht="18" customHeight="1">
      <c r="D233" s="68"/>
      <c r="F233" s="68"/>
    </row>
    <row r="234" spans="1:9" s="20" customFormat="1" ht="20.100000000000001" customHeight="1">
      <c r="A234" s="97"/>
      <c r="B234" s="31" t="s">
        <v>200</v>
      </c>
      <c r="C234" s="48"/>
      <c r="D234" s="25"/>
      <c r="E234" s="25"/>
      <c r="F234" s="22" t="s">
        <v>18</v>
      </c>
      <c r="G234" s="22"/>
      <c r="H234" s="25"/>
      <c r="I234" s="103"/>
    </row>
    <row r="235" spans="1:9" s="32" customFormat="1" ht="45" customHeight="1">
      <c r="A235" s="98"/>
      <c r="B235" s="39" t="s">
        <v>221</v>
      </c>
      <c r="C235" s="40" t="s">
        <v>210</v>
      </c>
      <c r="D235" s="40" t="s">
        <v>211</v>
      </c>
      <c r="E235" s="52"/>
      <c r="F235" s="40" t="s">
        <v>212</v>
      </c>
      <c r="G235" s="53"/>
      <c r="H235" s="33"/>
      <c r="I235" s="104" t="s">
        <v>209</v>
      </c>
    </row>
    <row r="236" spans="1:9" s="37" customFormat="1" ht="15.95" customHeight="1">
      <c r="A236" s="99">
        <v>1</v>
      </c>
      <c r="B236" s="41" t="s">
        <v>280</v>
      </c>
      <c r="C236" s="35" t="str">
        <f>HLOOKUP($B$2, 'Lookup Data'!$A:$AJ, 'Lookup Data'!$A156, FALSE)</f>
        <v>H311</v>
      </c>
      <c r="D236" s="67"/>
      <c r="E236" s="43"/>
      <c r="F236" s="67"/>
      <c r="G236" s="51"/>
      <c r="H236" s="2"/>
      <c r="I236" s="93"/>
    </row>
    <row r="237" spans="1:9" s="37" customFormat="1" ht="15.95" customHeight="1">
      <c r="A237" s="99">
        <v>2</v>
      </c>
      <c r="B237" s="41" t="s">
        <v>281</v>
      </c>
      <c r="C237" s="35" t="str">
        <f>HLOOKUP($B$2, 'Lookup Data'!$A:$AJ, 'Lookup Data'!$A157, FALSE)</f>
        <v>H312</v>
      </c>
      <c r="D237" s="67"/>
      <c r="E237" s="43"/>
      <c r="F237" s="67"/>
      <c r="G237" s="51"/>
      <c r="H237" s="2"/>
      <c r="I237" s="93"/>
    </row>
    <row r="238" spans="1:9" s="37" customFormat="1" ht="15.95" customHeight="1">
      <c r="A238" s="99">
        <v>3</v>
      </c>
      <c r="B238" s="41" t="s">
        <v>282</v>
      </c>
      <c r="C238" s="35" t="str">
        <f>HLOOKUP($B$2, 'Lookup Data'!$A:$AJ, 'Lookup Data'!$A158, FALSE)</f>
        <v>H313</v>
      </c>
      <c r="D238" s="67"/>
      <c r="E238" s="43"/>
      <c r="F238" s="67"/>
      <c r="G238" s="51"/>
      <c r="H238" s="2"/>
      <c r="I238" s="93"/>
    </row>
    <row r="239" spans="1:9" s="37" customFormat="1" ht="15.95" customHeight="1">
      <c r="A239" s="99">
        <v>4</v>
      </c>
      <c r="B239" s="41" t="s">
        <v>283</v>
      </c>
      <c r="C239" s="35" t="str">
        <f>HLOOKUP($B$2, 'Lookup Data'!$A:$AJ, 'Lookup Data'!$A159, FALSE)</f>
        <v>H314</v>
      </c>
      <c r="D239" s="67"/>
      <c r="E239" s="43"/>
      <c r="F239" s="67"/>
      <c r="G239" s="51"/>
      <c r="H239" s="2"/>
      <c r="I239" s="93"/>
    </row>
    <row r="240" spans="1:9" s="37" customFormat="1" ht="15.95" customHeight="1">
      <c r="A240" s="99">
        <v>5</v>
      </c>
      <c r="B240" s="41" t="s">
        <v>284</v>
      </c>
      <c r="C240" s="35" t="str">
        <f>HLOOKUP($B$2, 'Lookup Data'!$A:$AJ, 'Lookup Data'!$A160, FALSE)</f>
        <v>H315</v>
      </c>
      <c r="D240" s="67"/>
      <c r="E240" s="43"/>
      <c r="F240" s="67"/>
      <c r="G240" s="51"/>
      <c r="H240" s="2"/>
      <c r="I240" s="93"/>
    </row>
    <row r="241" spans="1:9" s="37" customFormat="1" ht="15.95" customHeight="1">
      <c r="A241" s="99">
        <v>6</v>
      </c>
      <c r="B241" s="41" t="s">
        <v>285</v>
      </c>
      <c r="C241" s="35" t="str">
        <f>HLOOKUP($B$2, 'Lookup Data'!$A:$AJ, 'Lookup Data'!$A161, FALSE)</f>
        <v>H316</v>
      </c>
      <c r="D241" s="67"/>
      <c r="E241" s="43"/>
      <c r="F241" s="67"/>
      <c r="G241" s="51"/>
      <c r="H241" s="2"/>
      <c r="I241" s="93"/>
    </row>
    <row r="242" spans="1:9" s="37" customFormat="1" ht="15.95" customHeight="1">
      <c r="A242" s="99">
        <v>7</v>
      </c>
      <c r="B242" s="41" t="s">
        <v>286</v>
      </c>
      <c r="C242" s="35" t="str">
        <f>HLOOKUP($B$2, 'Lookup Data'!$A:$AJ, 'Lookup Data'!$A162, FALSE)</f>
        <v>H317</v>
      </c>
      <c r="D242" s="67"/>
      <c r="E242" s="43"/>
      <c r="F242" s="67"/>
      <c r="G242" s="51"/>
      <c r="H242" s="2"/>
      <c r="I242" s="93"/>
    </row>
    <row r="243" spans="1:9" s="37" customFormat="1" ht="15.95" customHeight="1">
      <c r="A243" s="99">
        <v>8</v>
      </c>
      <c r="B243" s="41" t="s">
        <v>128</v>
      </c>
      <c r="C243" s="35" t="str">
        <f>HLOOKUP($B$2, 'Lookup Data'!$A:$AJ, 'Lookup Data'!$A163, FALSE)</f>
        <v>H318</v>
      </c>
      <c r="D243" s="67"/>
      <c r="E243" s="43"/>
      <c r="F243" s="67"/>
      <c r="G243" s="51"/>
      <c r="H243" s="2"/>
      <c r="I243" s="93"/>
    </row>
    <row r="244" spans="1:9" s="37" customFormat="1" ht="15.95" customHeight="1">
      <c r="A244" s="99">
        <v>9</v>
      </c>
      <c r="B244" s="41" t="s">
        <v>143</v>
      </c>
      <c r="C244" s="35" t="str">
        <f>HLOOKUP($B$2, 'Lookup Data'!$A:$AJ, 'Lookup Data'!$A164, FALSE)</f>
        <v>H319</v>
      </c>
      <c r="D244" s="67"/>
      <c r="E244" s="43"/>
      <c r="F244" s="67"/>
      <c r="G244" s="51"/>
      <c r="H244" s="2"/>
      <c r="I244" s="93"/>
    </row>
    <row r="245" spans="1:9" s="37" customFormat="1" ht="15.95" customHeight="1">
      <c r="A245" s="100">
        <v>10</v>
      </c>
      <c r="B245" s="38" t="s">
        <v>279</v>
      </c>
      <c r="C245" s="36">
        <f>SUM(C236:C244)</f>
        <v>0</v>
      </c>
      <c r="D245" s="36">
        <f>SUM(D236:D244)</f>
        <v>0</v>
      </c>
      <c r="E245" s="44"/>
      <c r="F245" s="36">
        <f>SUM(F236:F244)</f>
        <v>0</v>
      </c>
      <c r="G245" s="54"/>
      <c r="H245" s="2"/>
      <c r="I245" s="105"/>
    </row>
    <row r="246" spans="1:9" ht="18" customHeight="1">
      <c r="D246" s="68"/>
      <c r="F246" s="68"/>
    </row>
    <row r="247" spans="1:9" s="20" customFormat="1" ht="20.100000000000001" customHeight="1">
      <c r="A247" s="97"/>
      <c r="B247" s="31" t="s">
        <v>287</v>
      </c>
      <c r="C247" s="48"/>
      <c r="D247" s="25"/>
      <c r="E247" s="25"/>
      <c r="F247" s="22" t="s">
        <v>18</v>
      </c>
      <c r="G247" s="22"/>
      <c r="H247" s="25"/>
      <c r="I247" s="103"/>
    </row>
    <row r="248" spans="1:9" s="32" customFormat="1" ht="45" customHeight="1">
      <c r="A248" s="98"/>
      <c r="B248" s="39" t="s">
        <v>221</v>
      </c>
      <c r="C248" s="40" t="s">
        <v>210</v>
      </c>
      <c r="D248" s="40" t="s">
        <v>211</v>
      </c>
      <c r="E248" s="52"/>
      <c r="F248" s="40" t="s">
        <v>212</v>
      </c>
      <c r="G248" s="53"/>
      <c r="H248" s="33"/>
      <c r="I248" s="104" t="s">
        <v>209</v>
      </c>
    </row>
    <row r="249" spans="1:9" s="37" customFormat="1" ht="18" customHeight="1">
      <c r="A249" s="100"/>
      <c r="B249" s="134" t="s">
        <v>34</v>
      </c>
      <c r="C249" s="135"/>
      <c r="D249" s="136"/>
      <c r="E249" s="44"/>
      <c r="F249" s="47"/>
      <c r="G249" s="54"/>
      <c r="H249" s="2"/>
      <c r="I249" s="109"/>
    </row>
    <row r="250" spans="1:9" s="37" customFormat="1" ht="15.95" customHeight="1">
      <c r="A250" s="99">
        <v>1</v>
      </c>
      <c r="B250" s="41" t="s">
        <v>288</v>
      </c>
      <c r="C250" s="35" t="str">
        <f>HLOOKUP($B$2, 'Lookup Data'!$A:$AJ, 'Lookup Data'!$A167, FALSE)</f>
        <v>C333</v>
      </c>
      <c r="D250" s="67"/>
      <c r="E250" s="43"/>
      <c r="F250" s="67"/>
      <c r="G250" s="51"/>
      <c r="H250" s="2"/>
      <c r="I250" s="93"/>
    </row>
    <row r="251" spans="1:9" s="37" customFormat="1" ht="15.95" customHeight="1">
      <c r="A251" s="99">
        <v>2</v>
      </c>
      <c r="B251" s="41" t="s">
        <v>289</v>
      </c>
      <c r="C251" s="35" t="str">
        <f>HLOOKUP($B$2, 'Lookup Data'!$A:$AJ, 'Lookup Data'!$A168, FALSE)</f>
        <v>C334</v>
      </c>
      <c r="D251" s="67"/>
      <c r="E251" s="43"/>
      <c r="F251" s="67"/>
      <c r="G251" s="51"/>
      <c r="H251" s="2"/>
      <c r="I251" s="93"/>
    </row>
    <row r="252" spans="1:9" s="37" customFormat="1" ht="15.95" customHeight="1">
      <c r="A252" s="99">
        <v>3</v>
      </c>
      <c r="B252" s="41" t="s">
        <v>290</v>
      </c>
      <c r="C252" s="35" t="str">
        <f>HLOOKUP($B$2, 'Lookup Data'!$A:$AJ, 'Lookup Data'!$A169, FALSE)</f>
        <v>C335</v>
      </c>
      <c r="D252" s="67"/>
      <c r="E252" s="43"/>
      <c r="F252" s="67"/>
      <c r="G252" s="51"/>
      <c r="H252" s="2"/>
      <c r="I252" s="93"/>
    </row>
    <row r="253" spans="1:9" s="37" customFormat="1" ht="15.95" customHeight="1">
      <c r="A253" s="99">
        <v>4</v>
      </c>
      <c r="B253" s="41" t="s">
        <v>291</v>
      </c>
      <c r="C253" s="35" t="str">
        <f>HLOOKUP($B$2, 'Lookup Data'!$A:$AJ, 'Lookup Data'!$A170, FALSE)</f>
        <v>C336</v>
      </c>
      <c r="D253" s="67"/>
      <c r="E253" s="43"/>
      <c r="F253" s="67"/>
      <c r="G253" s="51"/>
      <c r="H253" s="2"/>
      <c r="I253" s="93"/>
    </row>
    <row r="254" spans="1:9" s="37" customFormat="1" ht="15.95" customHeight="1">
      <c r="A254" s="100">
        <v>5</v>
      </c>
      <c r="B254" s="55" t="s">
        <v>292</v>
      </c>
      <c r="C254" s="56">
        <f>SUM(C250:C253)</f>
        <v>0</v>
      </c>
      <c r="D254" s="56">
        <f>SUM(D250:D253)</f>
        <v>0</v>
      </c>
      <c r="E254" s="44"/>
      <c r="F254" s="56">
        <f>SUM(F250:F253)</f>
        <v>0</v>
      </c>
      <c r="G254" s="54"/>
      <c r="H254" s="2"/>
      <c r="I254" s="105"/>
    </row>
    <row r="255" spans="1:9" s="37" customFormat="1" ht="18" customHeight="1">
      <c r="A255" s="100"/>
      <c r="B255" s="134" t="s">
        <v>35</v>
      </c>
      <c r="C255" s="135"/>
      <c r="D255" s="136"/>
      <c r="E255" s="44"/>
      <c r="F255" s="47"/>
      <c r="G255" s="54"/>
      <c r="H255" s="2"/>
      <c r="I255" s="109"/>
    </row>
    <row r="256" spans="1:9" s="37" customFormat="1" ht="15.95" customHeight="1">
      <c r="A256" s="99">
        <v>6</v>
      </c>
      <c r="B256" s="41" t="s">
        <v>288</v>
      </c>
      <c r="C256" s="35" t="str">
        <f>HLOOKUP($B$2, 'Lookup Data'!$A:$AJ, 'Lookup Data'!$A172, FALSE)</f>
        <v>D333</v>
      </c>
      <c r="D256" s="67"/>
      <c r="E256" s="43"/>
      <c r="F256" s="67"/>
      <c r="G256" s="51"/>
      <c r="H256" s="2"/>
      <c r="I256" s="93"/>
    </row>
    <row r="257" spans="1:9" s="37" customFormat="1" ht="15.95" customHeight="1">
      <c r="A257" s="99">
        <v>7</v>
      </c>
      <c r="B257" s="41" t="s">
        <v>289</v>
      </c>
      <c r="C257" s="35" t="str">
        <f>HLOOKUP($B$2, 'Lookup Data'!$A:$AJ, 'Lookup Data'!$A173, FALSE)</f>
        <v>D334</v>
      </c>
      <c r="D257" s="67"/>
      <c r="E257" s="43"/>
      <c r="F257" s="67"/>
      <c r="G257" s="51"/>
      <c r="H257" s="2"/>
      <c r="I257" s="93"/>
    </row>
    <row r="258" spans="1:9" s="37" customFormat="1" ht="15.95" customHeight="1">
      <c r="A258" s="99">
        <v>8</v>
      </c>
      <c r="B258" s="41" t="s">
        <v>290</v>
      </c>
      <c r="C258" s="35" t="str">
        <f>HLOOKUP($B$2, 'Lookup Data'!$A:$AJ, 'Lookup Data'!$A174, FALSE)</f>
        <v>D335</v>
      </c>
      <c r="D258" s="67"/>
      <c r="E258" s="43"/>
      <c r="F258" s="67"/>
      <c r="G258" s="51"/>
      <c r="H258" s="2"/>
      <c r="I258" s="93"/>
    </row>
    <row r="259" spans="1:9" s="37" customFormat="1" ht="15.95" customHeight="1">
      <c r="A259" s="99">
        <v>9</v>
      </c>
      <c r="B259" s="41" t="s">
        <v>291</v>
      </c>
      <c r="C259" s="35" t="str">
        <f>HLOOKUP($B$2, 'Lookup Data'!$A:$AJ, 'Lookup Data'!$A175, FALSE)</f>
        <v>D336</v>
      </c>
      <c r="D259" s="67"/>
      <c r="E259" s="43"/>
      <c r="F259" s="67"/>
      <c r="G259" s="51"/>
      <c r="H259" s="2"/>
      <c r="I259" s="93"/>
    </row>
    <row r="260" spans="1:9" s="37" customFormat="1" ht="15.95" customHeight="1">
      <c r="A260" s="100">
        <v>10</v>
      </c>
      <c r="B260" s="55" t="s">
        <v>293</v>
      </c>
      <c r="C260" s="56">
        <f>SUM(C256:C259)</f>
        <v>0</v>
      </c>
      <c r="D260" s="56">
        <f>SUM(D256:D259)</f>
        <v>0</v>
      </c>
      <c r="E260" s="44"/>
      <c r="F260" s="56">
        <f>SUM(F256:F259)</f>
        <v>0</v>
      </c>
      <c r="G260" s="54"/>
      <c r="H260" s="2"/>
      <c r="I260" s="105"/>
    </row>
    <row r="261" spans="1:9" s="37" customFormat="1" ht="18" customHeight="1">
      <c r="A261" s="100"/>
      <c r="B261" s="134" t="s">
        <v>130</v>
      </c>
      <c r="C261" s="135"/>
      <c r="D261" s="136"/>
      <c r="E261" s="44"/>
      <c r="F261" s="47"/>
      <c r="G261" s="54"/>
      <c r="H261" s="2"/>
      <c r="I261" s="109"/>
    </row>
    <row r="262" spans="1:9" s="37" customFormat="1" ht="15.95" customHeight="1">
      <c r="A262" s="99">
        <v>11</v>
      </c>
      <c r="B262" s="41" t="s">
        <v>288</v>
      </c>
      <c r="C262" s="35" t="str">
        <f>HLOOKUP($B$2, 'Lookup Data'!$A:$AJ, 'Lookup Data'!$A177, FALSE)</f>
        <v>E333</v>
      </c>
      <c r="D262" s="67"/>
      <c r="E262" s="43"/>
      <c r="F262" s="67"/>
      <c r="G262" s="51"/>
      <c r="H262" s="2"/>
      <c r="I262" s="93"/>
    </row>
    <row r="263" spans="1:9" s="37" customFormat="1" ht="15.95" customHeight="1">
      <c r="A263" s="99">
        <v>12</v>
      </c>
      <c r="B263" s="41" t="s">
        <v>289</v>
      </c>
      <c r="C263" s="35" t="str">
        <f>HLOOKUP($B$2, 'Lookup Data'!$A:$AJ, 'Lookup Data'!$A178, FALSE)</f>
        <v>E334</v>
      </c>
      <c r="D263" s="67"/>
      <c r="E263" s="43"/>
      <c r="F263" s="67"/>
      <c r="G263" s="51"/>
      <c r="H263" s="2"/>
      <c r="I263" s="93"/>
    </row>
    <row r="264" spans="1:9" s="37" customFormat="1" ht="15.95" customHeight="1">
      <c r="A264" s="99">
        <v>13</v>
      </c>
      <c r="B264" s="41" t="s">
        <v>290</v>
      </c>
      <c r="C264" s="35" t="str">
        <f>HLOOKUP($B$2, 'Lookup Data'!$A:$AJ, 'Lookup Data'!$A179, FALSE)</f>
        <v>E335</v>
      </c>
      <c r="D264" s="67"/>
      <c r="E264" s="43"/>
      <c r="F264" s="67"/>
      <c r="G264" s="51"/>
      <c r="H264" s="2"/>
      <c r="I264" s="93"/>
    </row>
    <row r="265" spans="1:9" s="37" customFormat="1" ht="15.95" customHeight="1">
      <c r="A265" s="99">
        <v>14</v>
      </c>
      <c r="B265" s="41" t="s">
        <v>291</v>
      </c>
      <c r="C265" s="35" t="str">
        <f>HLOOKUP($B$2, 'Lookup Data'!$A:$AJ, 'Lookup Data'!$A180, FALSE)</f>
        <v>E336</v>
      </c>
      <c r="D265" s="67"/>
      <c r="E265" s="43"/>
      <c r="F265" s="67"/>
      <c r="G265" s="51"/>
      <c r="H265" s="2"/>
      <c r="I265" s="93"/>
    </row>
    <row r="266" spans="1:9" s="37" customFormat="1" ht="15.95" customHeight="1">
      <c r="A266" s="100">
        <v>15</v>
      </c>
      <c r="B266" s="55" t="s">
        <v>294</v>
      </c>
      <c r="C266" s="56">
        <f>SUM(C262:C265)</f>
        <v>0</v>
      </c>
      <c r="D266" s="56">
        <f>SUM(D262:D265)</f>
        <v>0</v>
      </c>
      <c r="E266" s="44"/>
      <c r="F266" s="56">
        <f>SUM(F262:F265)</f>
        <v>0</v>
      </c>
      <c r="G266" s="54"/>
      <c r="H266" s="2"/>
      <c r="I266" s="105"/>
    </row>
    <row r="267" spans="1:9" s="37" customFormat="1" ht="18" customHeight="1">
      <c r="A267" s="100"/>
      <c r="B267" s="134" t="s">
        <v>37</v>
      </c>
      <c r="C267" s="135"/>
      <c r="D267" s="136"/>
      <c r="E267" s="44"/>
      <c r="F267" s="47"/>
      <c r="G267" s="54"/>
      <c r="H267" s="2"/>
      <c r="I267" s="109"/>
    </row>
    <row r="268" spans="1:9" s="37" customFormat="1" ht="15.95" customHeight="1">
      <c r="A268" s="99">
        <v>16</v>
      </c>
      <c r="B268" s="41" t="s">
        <v>288</v>
      </c>
      <c r="C268" s="35" t="str">
        <f>HLOOKUP($B$2, 'Lookup Data'!$A:$AJ, 'Lookup Data'!$A182, FALSE)</f>
        <v>F333</v>
      </c>
      <c r="D268" s="67"/>
      <c r="E268" s="43"/>
      <c r="F268" s="67"/>
      <c r="G268" s="51"/>
      <c r="H268" s="2"/>
      <c r="I268" s="93"/>
    </row>
    <row r="269" spans="1:9" s="37" customFormat="1" ht="15.95" customHeight="1">
      <c r="A269" s="99">
        <v>17</v>
      </c>
      <c r="B269" s="41" t="s">
        <v>289</v>
      </c>
      <c r="C269" s="35" t="str">
        <f>HLOOKUP($B$2, 'Lookup Data'!$A:$AJ, 'Lookup Data'!$A183, FALSE)</f>
        <v>F334</v>
      </c>
      <c r="D269" s="67"/>
      <c r="E269" s="43"/>
      <c r="F269" s="67"/>
      <c r="G269" s="51"/>
      <c r="H269" s="2"/>
      <c r="I269" s="93"/>
    </row>
    <row r="270" spans="1:9" s="37" customFormat="1" ht="15.95" customHeight="1">
      <c r="A270" s="99">
        <v>18</v>
      </c>
      <c r="B270" s="41" t="s">
        <v>290</v>
      </c>
      <c r="C270" s="35" t="str">
        <f>HLOOKUP($B$2, 'Lookup Data'!$A:$AJ, 'Lookup Data'!$A184, FALSE)</f>
        <v>F335</v>
      </c>
      <c r="D270" s="67"/>
      <c r="E270" s="43"/>
      <c r="F270" s="67"/>
      <c r="G270" s="51"/>
      <c r="H270" s="2"/>
      <c r="I270" s="93"/>
    </row>
    <row r="271" spans="1:9" s="37" customFormat="1" ht="15.95" customHeight="1">
      <c r="A271" s="99">
        <v>19</v>
      </c>
      <c r="B271" s="41" t="s">
        <v>291</v>
      </c>
      <c r="C271" s="35" t="str">
        <f>HLOOKUP($B$2, 'Lookup Data'!$A:$AJ, 'Lookup Data'!$A185, FALSE)</f>
        <v>F336</v>
      </c>
      <c r="D271" s="67"/>
      <c r="E271" s="43"/>
      <c r="F271" s="67"/>
      <c r="G271" s="51"/>
      <c r="H271" s="2"/>
      <c r="I271" s="93"/>
    </row>
    <row r="272" spans="1:9" s="37" customFormat="1" ht="15.95" customHeight="1">
      <c r="A272" s="100">
        <v>20</v>
      </c>
      <c r="B272" s="55" t="s">
        <v>295</v>
      </c>
      <c r="C272" s="56">
        <f>SUM(C268:C271)</f>
        <v>0</v>
      </c>
      <c r="D272" s="56">
        <f>SUM(D268:D271)</f>
        <v>0</v>
      </c>
      <c r="E272" s="44"/>
      <c r="F272" s="56">
        <f>SUM(F268:F271)</f>
        <v>0</v>
      </c>
      <c r="G272" s="54"/>
      <c r="H272" s="2"/>
      <c r="I272" s="105"/>
    </row>
    <row r="273" spans="1:9" s="37" customFormat="1" ht="18" customHeight="1">
      <c r="A273" s="100"/>
      <c r="B273" s="134" t="s">
        <v>296</v>
      </c>
      <c r="C273" s="135"/>
      <c r="D273" s="136"/>
      <c r="E273" s="44"/>
      <c r="F273" s="47"/>
      <c r="G273" s="54"/>
      <c r="H273" s="2"/>
      <c r="I273" s="109"/>
    </row>
    <row r="274" spans="1:9" s="37" customFormat="1" ht="15.95" customHeight="1">
      <c r="A274" s="99">
        <v>21</v>
      </c>
      <c r="B274" s="41" t="s">
        <v>288</v>
      </c>
      <c r="C274" s="35" t="str">
        <f>HLOOKUP($B$2, 'Lookup Data'!$A:$AJ, 'Lookup Data'!$A187, FALSE)</f>
        <v>G333</v>
      </c>
      <c r="D274" s="67"/>
      <c r="E274" s="43"/>
      <c r="F274" s="67"/>
      <c r="G274" s="51"/>
      <c r="H274" s="2"/>
      <c r="I274" s="93"/>
    </row>
    <row r="275" spans="1:9" s="37" customFormat="1" ht="15.95" customHeight="1">
      <c r="A275" s="99">
        <v>22</v>
      </c>
      <c r="B275" s="41" t="s">
        <v>289</v>
      </c>
      <c r="C275" s="35" t="str">
        <f>HLOOKUP($B$2, 'Lookup Data'!$A:$AJ, 'Lookup Data'!$A188, FALSE)</f>
        <v>G334</v>
      </c>
      <c r="D275" s="67"/>
      <c r="E275" s="43"/>
      <c r="F275" s="67"/>
      <c r="G275" s="51"/>
      <c r="H275" s="2"/>
      <c r="I275" s="93"/>
    </row>
    <row r="276" spans="1:9" s="37" customFormat="1" ht="15.95" customHeight="1">
      <c r="A276" s="99">
        <v>23</v>
      </c>
      <c r="B276" s="41" t="s">
        <v>290</v>
      </c>
      <c r="C276" s="35" t="str">
        <f>HLOOKUP($B$2, 'Lookup Data'!$A:$AJ, 'Lookup Data'!$A189, FALSE)</f>
        <v>G335</v>
      </c>
      <c r="D276" s="67"/>
      <c r="E276" s="43"/>
      <c r="F276" s="67"/>
      <c r="G276" s="51"/>
      <c r="H276" s="2"/>
      <c r="I276" s="93"/>
    </row>
    <row r="277" spans="1:9" s="37" customFormat="1" ht="15.95" customHeight="1">
      <c r="A277" s="99">
        <v>24</v>
      </c>
      <c r="B277" s="41" t="s">
        <v>291</v>
      </c>
      <c r="C277" s="35" t="str">
        <f>HLOOKUP($B$2, 'Lookup Data'!$A:$AJ, 'Lookup Data'!$A190, FALSE)</f>
        <v>G336</v>
      </c>
      <c r="D277" s="67"/>
      <c r="E277" s="43"/>
      <c r="F277" s="67"/>
      <c r="G277" s="51"/>
      <c r="H277" s="2"/>
      <c r="I277" s="93"/>
    </row>
    <row r="278" spans="1:9" s="37" customFormat="1" ht="15.95" customHeight="1">
      <c r="A278" s="100">
        <v>25</v>
      </c>
      <c r="B278" s="55" t="s">
        <v>297</v>
      </c>
      <c r="C278" s="56">
        <f>SUM(C274:C277)</f>
        <v>0</v>
      </c>
      <c r="D278" s="56">
        <f>SUM(D274:D277)</f>
        <v>0</v>
      </c>
      <c r="E278" s="44"/>
      <c r="F278" s="56">
        <f>SUM(F274:F277)</f>
        <v>0</v>
      </c>
      <c r="G278" s="54"/>
      <c r="H278" s="2"/>
      <c r="I278" s="105"/>
    </row>
    <row r="279" spans="1:9" s="37" customFormat="1" ht="18" customHeight="1">
      <c r="A279" s="100"/>
      <c r="B279" s="134" t="s">
        <v>64</v>
      </c>
      <c r="C279" s="135"/>
      <c r="D279" s="136"/>
      <c r="E279" s="44"/>
      <c r="F279" s="47"/>
      <c r="G279" s="54"/>
      <c r="H279" s="2"/>
      <c r="I279" s="109"/>
    </row>
    <row r="280" spans="1:9" s="37" customFormat="1" ht="15.95" customHeight="1">
      <c r="A280" s="99">
        <v>26</v>
      </c>
      <c r="B280" s="41" t="s">
        <v>288</v>
      </c>
      <c r="C280" s="35" t="str">
        <f>HLOOKUP($B$2, 'Lookup Data'!$A:$AJ, 'Lookup Data'!$A192, FALSE)</f>
        <v>H333</v>
      </c>
      <c r="D280" s="67"/>
      <c r="E280" s="43"/>
      <c r="F280" s="67"/>
      <c r="G280" s="51"/>
      <c r="H280" s="2"/>
      <c r="I280" s="93"/>
    </row>
    <row r="281" spans="1:9" s="37" customFormat="1" ht="15.95" customHeight="1">
      <c r="A281" s="99">
        <v>27</v>
      </c>
      <c r="B281" s="41" t="s">
        <v>289</v>
      </c>
      <c r="C281" s="35" t="str">
        <f>HLOOKUP($B$2, 'Lookup Data'!$A:$AJ, 'Lookup Data'!$A193, FALSE)</f>
        <v>H334</v>
      </c>
      <c r="D281" s="67"/>
      <c r="E281" s="43"/>
      <c r="F281" s="67"/>
      <c r="G281" s="51"/>
      <c r="H281" s="2"/>
      <c r="I281" s="93"/>
    </row>
    <row r="282" spans="1:9" s="37" customFormat="1" ht="15.95" customHeight="1">
      <c r="A282" s="99">
        <v>28</v>
      </c>
      <c r="B282" s="41" t="s">
        <v>290</v>
      </c>
      <c r="C282" s="35" t="str">
        <f>HLOOKUP($B$2, 'Lookup Data'!$A:$AJ, 'Lookup Data'!$A194, FALSE)</f>
        <v>H335</v>
      </c>
      <c r="D282" s="67"/>
      <c r="E282" s="43"/>
      <c r="F282" s="67"/>
      <c r="G282" s="51"/>
      <c r="H282" s="2"/>
      <c r="I282" s="93"/>
    </row>
    <row r="283" spans="1:9" s="37" customFormat="1" ht="15.95" customHeight="1">
      <c r="A283" s="99">
        <v>29</v>
      </c>
      <c r="B283" s="41" t="s">
        <v>291</v>
      </c>
      <c r="C283" s="35" t="str">
        <f>HLOOKUP($B$2, 'Lookup Data'!$A:$AJ, 'Lookup Data'!$A195, FALSE)</f>
        <v>H336</v>
      </c>
      <c r="D283" s="67"/>
      <c r="E283" s="43"/>
      <c r="F283" s="67"/>
      <c r="G283" s="51"/>
      <c r="H283" s="2"/>
      <c r="I283" s="93"/>
    </row>
    <row r="284" spans="1:9" s="37" customFormat="1" ht="15.95" customHeight="1">
      <c r="A284" s="100">
        <v>30</v>
      </c>
      <c r="B284" s="55" t="s">
        <v>298</v>
      </c>
      <c r="C284" s="56">
        <f>SUM(C280:C283)</f>
        <v>0</v>
      </c>
      <c r="D284" s="56">
        <f>SUM(D280:D283)</f>
        <v>0</v>
      </c>
      <c r="E284" s="44"/>
      <c r="F284" s="56">
        <f>SUM(F280:F283)</f>
        <v>0</v>
      </c>
      <c r="G284" s="54"/>
      <c r="H284" s="2"/>
      <c r="I284" s="105"/>
    </row>
    <row r="285" spans="1:9" ht="18" customHeight="1">
      <c r="D285" s="68"/>
      <c r="F285" s="68"/>
    </row>
    <row r="286" spans="1:9" s="20" customFormat="1" ht="24.95" customHeight="1">
      <c r="A286" s="97"/>
      <c r="B286" s="49" t="s">
        <v>299</v>
      </c>
      <c r="C286" s="48"/>
      <c r="D286" s="25"/>
      <c r="E286" s="25"/>
      <c r="F286" s="22" t="s">
        <v>18</v>
      </c>
      <c r="G286" s="22"/>
      <c r="H286" s="25"/>
      <c r="I286" s="103"/>
    </row>
    <row r="287" spans="1:9" s="32" customFormat="1" ht="45" customHeight="1">
      <c r="A287" s="98"/>
      <c r="B287" s="39" t="s">
        <v>202</v>
      </c>
      <c r="C287" s="40" t="s">
        <v>210</v>
      </c>
      <c r="D287" s="40" t="s">
        <v>211</v>
      </c>
      <c r="E287" s="52"/>
      <c r="F287" s="40" t="s">
        <v>212</v>
      </c>
      <c r="G287" s="53"/>
      <c r="H287" s="33"/>
      <c r="I287" s="104" t="s">
        <v>209</v>
      </c>
    </row>
    <row r="288" spans="1:9" s="37" customFormat="1" ht="15.95" customHeight="1">
      <c r="A288" s="99">
        <v>1</v>
      </c>
      <c r="B288" s="41" t="s">
        <v>301</v>
      </c>
      <c r="C288" s="35" t="str">
        <f>HLOOKUP($B$2, 'Lookup Data'!$A:$AJ, 'Lookup Data'!$A197, FALSE)</f>
        <v>H347</v>
      </c>
      <c r="D288" s="67"/>
      <c r="E288" s="43"/>
      <c r="F288" s="67"/>
      <c r="G288" s="51"/>
      <c r="H288" s="2"/>
      <c r="I288" s="93"/>
    </row>
    <row r="289" spans="1:9" s="37" customFormat="1" ht="18" customHeight="1">
      <c r="A289" s="100"/>
      <c r="B289" s="134" t="s">
        <v>300</v>
      </c>
      <c r="C289" s="135"/>
      <c r="D289" s="136"/>
      <c r="E289" s="44"/>
      <c r="F289" s="47"/>
      <c r="G289" s="54"/>
      <c r="H289" s="2"/>
      <c r="I289" s="109"/>
    </row>
    <row r="290" spans="1:9" s="37" customFormat="1" ht="15.95" customHeight="1">
      <c r="A290" s="99">
        <v>2</v>
      </c>
      <c r="B290" s="41" t="s">
        <v>34</v>
      </c>
      <c r="C290" s="35" t="str">
        <f>HLOOKUP($B$2, 'Lookup Data'!$A:$AJ, 'Lookup Data'!$A198, FALSE)</f>
        <v>H353</v>
      </c>
      <c r="D290" s="67"/>
      <c r="E290" s="43"/>
      <c r="F290" s="67"/>
      <c r="G290" s="51"/>
      <c r="H290" s="2"/>
      <c r="I290" s="93"/>
    </row>
    <row r="291" spans="1:9" s="37" customFormat="1" ht="15.95" customHeight="1">
      <c r="A291" s="99">
        <v>3</v>
      </c>
      <c r="B291" s="41" t="s">
        <v>35</v>
      </c>
      <c r="C291" s="35" t="str">
        <f>HLOOKUP($B$2, 'Lookup Data'!$A:$AJ, 'Lookup Data'!$A199, FALSE)</f>
        <v>H354</v>
      </c>
      <c r="D291" s="67"/>
      <c r="E291" s="43"/>
      <c r="F291" s="67"/>
      <c r="G291" s="51"/>
      <c r="H291" s="2"/>
      <c r="I291" s="93"/>
    </row>
    <row r="292" spans="1:9" s="37" customFormat="1" ht="15.95" customHeight="1">
      <c r="A292" s="99">
        <v>4</v>
      </c>
      <c r="B292" s="41" t="s">
        <v>36</v>
      </c>
      <c r="C292" s="35" t="str">
        <f>HLOOKUP($B$2, 'Lookup Data'!$A:$AJ, 'Lookup Data'!$A200, FALSE)</f>
        <v>H355</v>
      </c>
      <c r="D292" s="67"/>
      <c r="E292" s="43"/>
      <c r="F292" s="67"/>
      <c r="G292" s="51"/>
      <c r="H292" s="2"/>
      <c r="I292" s="93"/>
    </row>
    <row r="293" spans="1:9" s="37" customFormat="1" ht="15.95" customHeight="1">
      <c r="A293" s="99">
        <v>5</v>
      </c>
      <c r="B293" s="41" t="s">
        <v>37</v>
      </c>
      <c r="C293" s="35" t="str">
        <f>HLOOKUP($B$2, 'Lookup Data'!$A:$AJ, 'Lookup Data'!$A201, FALSE)</f>
        <v>H356</v>
      </c>
      <c r="D293" s="67"/>
      <c r="E293" s="43"/>
      <c r="F293" s="67"/>
      <c r="G293" s="51"/>
      <c r="H293" s="2"/>
      <c r="I293" s="93"/>
    </row>
    <row r="294" spans="1:9" s="37" customFormat="1" ht="15.95" customHeight="1">
      <c r="A294" s="99">
        <v>6</v>
      </c>
      <c r="B294" s="41" t="s">
        <v>38</v>
      </c>
      <c r="C294" s="35" t="str">
        <f>HLOOKUP($B$2, 'Lookup Data'!$A:$AJ, 'Lookup Data'!$A202, FALSE)</f>
        <v>H357</v>
      </c>
      <c r="D294" s="67"/>
      <c r="E294" s="43"/>
      <c r="F294" s="67"/>
      <c r="G294" s="51"/>
      <c r="H294" s="2"/>
      <c r="I294" s="93"/>
    </row>
    <row r="295" spans="1:9" s="37" customFormat="1" ht="15.95" customHeight="1">
      <c r="A295" s="99">
        <v>7</v>
      </c>
      <c r="B295" s="41" t="s">
        <v>39</v>
      </c>
      <c r="C295" s="35" t="str">
        <f>HLOOKUP($B$2, 'Lookup Data'!$A:$AJ, 'Lookup Data'!$A203, FALSE)</f>
        <v>H358</v>
      </c>
      <c r="D295" s="67"/>
      <c r="E295" s="43"/>
      <c r="F295" s="67"/>
      <c r="G295" s="51"/>
      <c r="H295" s="2"/>
      <c r="I295" s="93"/>
    </row>
    <row r="296" spans="1:9" s="37" customFormat="1" ht="15.95" customHeight="1">
      <c r="A296" s="99">
        <v>8</v>
      </c>
      <c r="B296" s="41" t="s">
        <v>41</v>
      </c>
      <c r="C296" s="35" t="str">
        <f>HLOOKUP($B$2, 'Lookup Data'!$A:$AJ, 'Lookup Data'!$A204, FALSE)</f>
        <v>H359</v>
      </c>
      <c r="D296" s="67"/>
      <c r="E296" s="43"/>
      <c r="F296" s="67"/>
      <c r="G296" s="51"/>
      <c r="H296" s="2"/>
      <c r="I296" s="93"/>
    </row>
    <row r="297" spans="1:9" s="37" customFormat="1" ht="15.95" customHeight="1">
      <c r="A297" s="99">
        <v>9</v>
      </c>
      <c r="B297" s="41" t="s">
        <v>40</v>
      </c>
      <c r="C297" s="35" t="str">
        <f>HLOOKUP($B$2, 'Lookup Data'!$A:$AJ, 'Lookup Data'!$A205, FALSE)</f>
        <v>H360</v>
      </c>
      <c r="D297" s="67"/>
      <c r="E297" s="43"/>
      <c r="F297" s="67"/>
      <c r="G297" s="51"/>
      <c r="H297" s="2"/>
      <c r="I297" s="93"/>
    </row>
    <row r="298" spans="1:9" s="37" customFormat="1" ht="15.95" customHeight="1">
      <c r="A298" s="99">
        <v>10</v>
      </c>
      <c r="B298" s="41" t="s">
        <v>42</v>
      </c>
      <c r="C298" s="35" t="str">
        <f>HLOOKUP($B$2, 'Lookup Data'!$A:$AJ, 'Lookup Data'!$A206, FALSE)</f>
        <v>H361</v>
      </c>
      <c r="D298" s="67"/>
      <c r="E298" s="43"/>
      <c r="F298" s="67"/>
      <c r="G298" s="51"/>
      <c r="H298" s="2"/>
      <c r="I298" s="93"/>
    </row>
    <row r="299" spans="1:9" s="37" customFormat="1" ht="15.95" customHeight="1">
      <c r="A299" s="99">
        <v>11</v>
      </c>
      <c r="B299" s="41" t="s">
        <v>43</v>
      </c>
      <c r="C299" s="35" t="str">
        <f>HLOOKUP($B$2, 'Lookup Data'!$A:$AJ, 'Lookup Data'!$A207, FALSE)</f>
        <v>H362</v>
      </c>
      <c r="D299" s="67"/>
      <c r="E299" s="43"/>
      <c r="F299" s="67"/>
      <c r="G299" s="51"/>
      <c r="H299" s="2"/>
      <c r="I299" s="93"/>
    </row>
    <row r="300" spans="1:9" s="37" customFormat="1" ht="15.95" customHeight="1">
      <c r="A300" s="100">
        <v>12</v>
      </c>
      <c r="B300" s="38" t="s">
        <v>144</v>
      </c>
      <c r="C300" s="36">
        <f>SUM(C290:C299)</f>
        <v>0</v>
      </c>
      <c r="D300" s="36">
        <f>SUM(D290:D299)</f>
        <v>0</v>
      </c>
      <c r="E300" s="44"/>
      <c r="F300" s="36">
        <f>SUM(F290:F299)</f>
        <v>0</v>
      </c>
      <c r="G300" s="54"/>
      <c r="H300" s="2"/>
      <c r="I300" s="105"/>
    </row>
  </sheetData>
  <sheetProtection algorithmName="SHA-512" hashValue="3TVgfzZ0P0wWbuR15Zuf6lW/yorQVkibcCTJV8iu79opxa60uL+BjsbLHbRaEa9DXHQtptqS2Enc3oSeMA/I3Q==" saltValue="dUrx4gOy7+Jq12E3nviiGQ==" spinCount="100000" sheet="1" objects="1" scenarios="1"/>
  <mergeCells count="29">
    <mergeCell ref="B279:D279"/>
    <mergeCell ref="B289:D289"/>
    <mergeCell ref="B249:D249"/>
    <mergeCell ref="B255:D255"/>
    <mergeCell ref="B261:D261"/>
    <mergeCell ref="B267:D267"/>
    <mergeCell ref="B273:D273"/>
    <mergeCell ref="B191:D191"/>
    <mergeCell ref="B110:D110"/>
    <mergeCell ref="B139:D139"/>
    <mergeCell ref="B119:D119"/>
    <mergeCell ref="B125:D125"/>
    <mergeCell ref="B132:D132"/>
    <mergeCell ref="B152:D152"/>
    <mergeCell ref="B156:D156"/>
    <mergeCell ref="B161:D161"/>
    <mergeCell ref="B168:D168"/>
    <mergeCell ref="B183:D183"/>
    <mergeCell ref="B187:D187"/>
    <mergeCell ref="B76:D76"/>
    <mergeCell ref="B78:D78"/>
    <mergeCell ref="B85:D85"/>
    <mergeCell ref="B94:D94"/>
    <mergeCell ref="B103:D103"/>
    <mergeCell ref="D5:E5"/>
    <mergeCell ref="B23:D23"/>
    <mergeCell ref="B32:D32"/>
    <mergeCell ref="B36:D36"/>
    <mergeCell ref="B53:G53"/>
  </mergeCells>
  <conditionalFormatting sqref="B148 D148">
    <cfRule type="expression" dxfId="5" priority="6">
      <formula>$D$148="FAIL"</formula>
    </cfRule>
  </conditionalFormatting>
  <conditionalFormatting sqref="B148 F148">
    <cfRule type="expression" dxfId="4" priority="5">
      <formula>$F$148="FAIL"</formula>
    </cfRule>
  </conditionalFormatting>
  <conditionalFormatting sqref="D17 D26:D29 D37 D39:D40 D46:D51 D54:D62 D66:D67 D73:D74 D77 D79:D83 D86:D92 D95:D101 D104:D108 D111:D114 D120:D123 D126:D128 D130:D131 D133:D135 D140:D147 D153:D154 D157:D159 D162:D165 D169:D170 D174:D178 D184:D185 D188:D189 D192:D195 D197 D202:D211 D216:D231 D236:D244 D250:D253 D256:D259 D262:D265 D268:D271 D274:D277 D280:D283 D288 D290:D299">
    <cfRule type="expression" dxfId="3" priority="4">
      <formula>IF(AND(D17&lt;&gt;"", ABS(D17-C17)&gt;500, ABS((D17-C17)/C17)&gt;0.1),TRUE, FALSE)</formula>
    </cfRule>
  </conditionalFormatting>
  <conditionalFormatting sqref="F17 F24:F29 F39:F40 F46:F51 F54:F62 F66:F67 F73:F74 F77 F79:F83 F86:F92 F95:F101 F104:F108 F111:F114 F120:F123 F126:F128 F130:F131 F133:F135 F140:F147 F153:F154 F157:F159 F162:F165 F169:F170 F174:F178 F184:F185 F188:F189 F192:F195 F197 F202:F211 F216:F231 F236:F244 F250:F253 F256:F259 F262:F265 F268:F271 F274:F277 F280:F283 F288 F290:F299">
    <cfRule type="expression" dxfId="2" priority="3">
      <formula>IF(AND(F17&lt;&gt;"", ABS(F17-C17)&gt;500, ABS((F17-C17)/C17)&gt;0.1),TRUE, FALSE)</formula>
    </cfRule>
  </conditionalFormatting>
  <dataValidations count="3">
    <dataValidation type="whole" errorStyle="warning" operator="lessThan" allowBlank="1" showInputMessage="1" showErrorMessage="1" errorTitle="WARNING" error="Income must be entered as a negative whole number. Please review the figure you have entered." sqref="F24:F29 D37 D26:D29 D24">
      <formula1>1</formula1>
    </dataValidation>
    <dataValidation type="whole" errorStyle="warning" allowBlank="1" showInputMessage="1" showErrorMessage="1" errorTitle="WARNING" error="All figures need to be entered rounded to the nearest whole number. Please review the figure you have entered." sqref="D17 F290:F299 D39:D40 F39:F40 D46:G51 D54:G62 D66:D67 F66:F67 D73:D74 F73:F74 D77 F77 D79:D83 F79:F83 D86:D92 F86:F92 D95:D101 F95:F101 D104:D108 F104:F108 D111:D114 F111:F114 D120:D123 F120:F123 D126:D128 F126:F128 D130:D131 F130:F131 D133:D135 F133:F135 D140:D147 F140:F147 D153:D154 F153:F154 D157:D159 F157:F159 D162:D165 F162:F165 D169:D170 F169:F170 D174:D178 F174:F178 D184:D185 F184:F185 D188:D189 F188:F189 D192:D195 F192:F195 D197 F197 D202:D211 F202:F211 D216:D231 F216:F231 D236:D244 F236:F244 D250:D253 F250:F253 D256:D259 F256:F259 D262:D265 F262:F265 D268:D271 F268:F271 D274:D277 F274:F277 D280:D283 F280:F283 D288 D290:D299 F288 F17">
      <formula1>-100000000</formula1>
      <formula2>100000000</formula2>
    </dataValidation>
    <dataValidation type="whole" errorStyle="warning" allowBlank="1" showInputMessage="1" showErrorMessage="1" errorTitle="WARNING" error="All figures need to be entered rounded to the nearest whole number. Please review the figure you have entered." sqref="D30 F30">
      <formula1>-100000000</formula1>
      <formula2>100000000</formula2>
    </dataValidation>
  </dataValidations>
  <pageMargins left="0.7" right="0.7" top="0.75" bottom="0.75" header="0.3" footer="0.3"/>
  <pageSetup paperSize="9" scale="54" fitToHeight="0" orientation="landscape" r:id="rId1"/>
  <rowBreaks count="6" manualBreakCount="6">
    <brk id="42" max="16383" man="1"/>
    <brk id="63" max="16383" man="1"/>
    <brk id="116" max="16383" man="1"/>
    <brk id="149" max="16383" man="1"/>
    <brk id="246" max="16383" man="1"/>
    <brk id="28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140625" defaultRowHeight="12.75"/>
  <cols>
    <col min="1" max="1" width="4.7109375" style="75" customWidth="1"/>
    <col min="2" max="2" width="69.5703125" style="76" customWidth="1"/>
    <col min="3" max="3" width="24.85546875" style="76" customWidth="1"/>
    <col min="4" max="36" width="17.85546875" style="77" customWidth="1"/>
    <col min="37" max="16384" width="9.140625" style="76"/>
  </cols>
  <sheetData>
    <row r="1" spans="1:36" s="73" customFormat="1">
      <c r="A1" s="72">
        <v>1</v>
      </c>
      <c r="B1" s="73" t="s">
        <v>326</v>
      </c>
      <c r="C1" s="73" t="s">
        <v>159</v>
      </c>
      <c r="D1" s="74" t="s">
        <v>0</v>
      </c>
      <c r="E1" s="74" t="s">
        <v>1</v>
      </c>
      <c r="F1" s="74" t="s">
        <v>2</v>
      </c>
      <c r="G1" s="74" t="s">
        <v>3</v>
      </c>
      <c r="H1" s="74" t="s">
        <v>4</v>
      </c>
      <c r="I1" s="74" t="s">
        <v>5</v>
      </c>
      <c r="J1" s="74" t="s">
        <v>6</v>
      </c>
      <c r="K1" s="74" t="s">
        <v>7</v>
      </c>
      <c r="L1" s="74" t="s">
        <v>8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13</v>
      </c>
      <c r="R1" s="74" t="s">
        <v>14</v>
      </c>
      <c r="S1" s="74" t="s">
        <v>15</v>
      </c>
      <c r="T1" s="74" t="s">
        <v>16</v>
      </c>
      <c r="U1" s="74" t="s">
        <v>17</v>
      </c>
      <c r="V1" s="74" t="s">
        <v>19</v>
      </c>
      <c r="W1" s="74" t="s">
        <v>20</v>
      </c>
      <c r="X1" s="74" t="s">
        <v>21</v>
      </c>
      <c r="Y1" s="74" t="s">
        <v>22</v>
      </c>
      <c r="Z1" s="74" t="s">
        <v>23</v>
      </c>
      <c r="AA1" s="74" t="s">
        <v>24</v>
      </c>
      <c r="AB1" s="74" t="s">
        <v>25</v>
      </c>
      <c r="AC1" s="74" t="s">
        <v>26</v>
      </c>
      <c r="AD1" s="74" t="s">
        <v>27</v>
      </c>
      <c r="AE1" s="74" t="s">
        <v>28</v>
      </c>
      <c r="AF1" s="74" t="s">
        <v>29</v>
      </c>
      <c r="AG1" s="74" t="s">
        <v>30</v>
      </c>
      <c r="AH1" s="74" t="s">
        <v>31</v>
      </c>
      <c r="AI1" s="74" t="s">
        <v>32</v>
      </c>
      <c r="AJ1" s="74" t="s">
        <v>140</v>
      </c>
    </row>
    <row r="2" spans="1:36">
      <c r="A2" s="75">
        <v>2</v>
      </c>
      <c r="B2" s="76" t="s">
        <v>160</v>
      </c>
      <c r="C2" s="76" t="s">
        <v>303</v>
      </c>
      <c r="D2" s="77" t="s">
        <v>302</v>
      </c>
      <c r="E2" s="77" t="s">
        <v>302</v>
      </c>
      <c r="F2" s="77" t="s">
        <v>302</v>
      </c>
      <c r="G2" s="77" t="s">
        <v>302</v>
      </c>
      <c r="H2" s="77" t="s">
        <v>302</v>
      </c>
      <c r="I2" s="77" t="s">
        <v>302</v>
      </c>
      <c r="J2" s="77" t="s">
        <v>302</v>
      </c>
      <c r="K2" s="77" t="s">
        <v>302</v>
      </c>
      <c r="L2" s="77" t="s">
        <v>302</v>
      </c>
      <c r="M2" s="77" t="s">
        <v>302</v>
      </c>
      <c r="N2" s="77" t="s">
        <v>302</v>
      </c>
      <c r="O2" s="77" t="s">
        <v>302</v>
      </c>
      <c r="P2" s="77" t="s">
        <v>302</v>
      </c>
      <c r="Q2" s="77" t="s">
        <v>302</v>
      </c>
      <c r="R2" s="77" t="s">
        <v>302</v>
      </c>
      <c r="S2" s="77" t="s">
        <v>302</v>
      </c>
      <c r="T2" s="77" t="s">
        <v>302</v>
      </c>
      <c r="U2" s="77" t="s">
        <v>302</v>
      </c>
      <c r="V2" s="77" t="s">
        <v>302</v>
      </c>
      <c r="W2" s="77" t="s">
        <v>302</v>
      </c>
      <c r="X2" s="77" t="s">
        <v>302</v>
      </c>
      <c r="Y2" s="77" t="s">
        <v>302</v>
      </c>
      <c r="Z2" s="77" t="s">
        <v>302</v>
      </c>
      <c r="AA2" s="77" t="s">
        <v>302</v>
      </c>
      <c r="AB2" s="77" t="s">
        <v>302</v>
      </c>
      <c r="AC2" s="77" t="s">
        <v>302</v>
      </c>
      <c r="AD2" s="77" t="s">
        <v>302</v>
      </c>
      <c r="AE2" s="77" t="s">
        <v>302</v>
      </c>
      <c r="AF2" s="77" t="s">
        <v>302</v>
      </c>
      <c r="AG2" s="77" t="s">
        <v>302</v>
      </c>
      <c r="AH2" s="77" t="s">
        <v>302</v>
      </c>
      <c r="AI2" s="77" t="s">
        <v>302</v>
      </c>
      <c r="AJ2" s="77" t="s">
        <v>140</v>
      </c>
    </row>
    <row r="3" spans="1:36" s="81" customFormat="1">
      <c r="A3" s="80">
        <v>3</v>
      </c>
      <c r="B3" s="81" t="s">
        <v>304</v>
      </c>
      <c r="C3" s="81" t="s">
        <v>342</v>
      </c>
      <c r="D3" s="90" t="s">
        <v>547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</row>
    <row r="4" spans="1:36" s="81" customFormat="1">
      <c r="A4" s="80">
        <v>4</v>
      </c>
      <c r="B4" s="81" t="s">
        <v>305</v>
      </c>
      <c r="C4" s="81" t="s">
        <v>342</v>
      </c>
      <c r="D4" s="82">
        <v>-258560</v>
      </c>
      <c r="E4" s="82">
        <v>-123812</v>
      </c>
      <c r="F4" s="82">
        <v>-27468</v>
      </c>
      <c r="G4" s="82">
        <v>-35634</v>
      </c>
      <c r="H4" s="82">
        <v>-17315</v>
      </c>
      <c r="I4" s="82">
        <v>-51150</v>
      </c>
      <c r="J4" s="82">
        <v>-64307</v>
      </c>
      <c r="K4" s="82">
        <v>-27360</v>
      </c>
      <c r="L4" s="82">
        <v>-22669</v>
      </c>
      <c r="M4" s="82">
        <v>-25550</v>
      </c>
      <c r="N4" s="82">
        <v>-15377</v>
      </c>
      <c r="O4" s="82">
        <v>-365250</v>
      </c>
      <c r="P4" s="82">
        <v>-8482</v>
      </c>
      <c r="Q4" s="82">
        <v>-69739</v>
      </c>
      <c r="R4" s="82">
        <v>-165717</v>
      </c>
      <c r="S4" s="82">
        <v>-356234</v>
      </c>
      <c r="T4" s="82">
        <v>-143240</v>
      </c>
      <c r="U4" s="82">
        <v>-19834</v>
      </c>
      <c r="V4" s="82">
        <v>-31615</v>
      </c>
      <c r="W4" s="82">
        <v>-43563</v>
      </c>
      <c r="X4" s="82">
        <v>-41124</v>
      </c>
      <c r="Y4" s="82">
        <v>-107252</v>
      </c>
      <c r="Z4" s="82">
        <v>-10459</v>
      </c>
      <c r="AA4" s="82">
        <v>-56590</v>
      </c>
      <c r="AB4" s="82">
        <v>-104417</v>
      </c>
      <c r="AC4" s="82">
        <v>-36624</v>
      </c>
      <c r="AD4" s="82">
        <v>-25925</v>
      </c>
      <c r="AE4" s="82">
        <v>-42462</v>
      </c>
      <c r="AF4" s="82">
        <v>-341166</v>
      </c>
      <c r="AG4" s="82">
        <v>-44042</v>
      </c>
      <c r="AH4" s="82">
        <v>-84736</v>
      </c>
      <c r="AI4" s="82">
        <v>-85327</v>
      </c>
      <c r="AJ4" s="82">
        <v>-2853000</v>
      </c>
    </row>
    <row r="5" spans="1:36" s="78" customFormat="1">
      <c r="A5" s="80">
        <v>5</v>
      </c>
      <c r="B5" s="83" t="s">
        <v>531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</row>
    <row r="6" spans="1:36" s="73" customFormat="1">
      <c r="A6" s="72">
        <v>6</v>
      </c>
      <c r="B6" s="73" t="s">
        <v>308</v>
      </c>
      <c r="C6" s="73" t="s">
        <v>306</v>
      </c>
      <c r="D6" s="74" t="s">
        <v>306</v>
      </c>
      <c r="E6" s="74" t="s">
        <v>306</v>
      </c>
      <c r="F6" s="74" t="s">
        <v>306</v>
      </c>
      <c r="G6" s="74" t="s">
        <v>306</v>
      </c>
      <c r="H6" s="74" t="s">
        <v>306</v>
      </c>
      <c r="I6" s="74" t="s">
        <v>306</v>
      </c>
      <c r="J6" s="74" t="s">
        <v>306</v>
      </c>
      <c r="K6" s="74" t="s">
        <v>306</v>
      </c>
      <c r="L6" s="74" t="s">
        <v>306</v>
      </c>
      <c r="M6" s="74" t="s">
        <v>306</v>
      </c>
      <c r="N6" s="74" t="s">
        <v>306</v>
      </c>
      <c r="O6" s="74" t="s">
        <v>306</v>
      </c>
      <c r="P6" s="74" t="s">
        <v>306</v>
      </c>
      <c r="Q6" s="74" t="s">
        <v>306</v>
      </c>
      <c r="R6" s="74" t="s">
        <v>306</v>
      </c>
      <c r="S6" s="74" t="s">
        <v>306</v>
      </c>
      <c r="T6" s="74" t="s">
        <v>306</v>
      </c>
      <c r="U6" s="74" t="s">
        <v>306</v>
      </c>
      <c r="V6" s="74" t="s">
        <v>306</v>
      </c>
      <c r="W6" s="74" t="s">
        <v>306</v>
      </c>
      <c r="X6" s="74" t="s">
        <v>306</v>
      </c>
      <c r="Y6" s="74" t="s">
        <v>306</v>
      </c>
      <c r="Z6" s="74" t="s">
        <v>306</v>
      </c>
      <c r="AA6" s="74" t="s">
        <v>306</v>
      </c>
      <c r="AB6" s="74" t="s">
        <v>306</v>
      </c>
      <c r="AC6" s="74" t="s">
        <v>306</v>
      </c>
      <c r="AD6" s="74" t="s">
        <v>306</v>
      </c>
      <c r="AE6" s="74" t="s">
        <v>306</v>
      </c>
      <c r="AF6" s="74" t="s">
        <v>306</v>
      </c>
      <c r="AG6" s="74" t="s">
        <v>306</v>
      </c>
      <c r="AH6" s="74" t="s">
        <v>306</v>
      </c>
      <c r="AI6" s="74" t="s">
        <v>306</v>
      </c>
      <c r="AJ6" s="74" t="s">
        <v>306</v>
      </c>
    </row>
    <row r="7" spans="1:36">
      <c r="A7" s="75">
        <v>7</v>
      </c>
      <c r="B7" s="76" t="s">
        <v>42</v>
      </c>
      <c r="C7" s="76" t="s">
        <v>332</v>
      </c>
      <c r="D7" s="77">
        <v>0</v>
      </c>
      <c r="E7" s="77">
        <v>0</v>
      </c>
      <c r="F7" s="77">
        <v>-34</v>
      </c>
      <c r="G7" s="77">
        <v>-256</v>
      </c>
      <c r="H7" s="77">
        <v>0</v>
      </c>
      <c r="I7" s="77">
        <v>0</v>
      </c>
      <c r="J7" s="77">
        <v>383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286</v>
      </c>
      <c r="Q7" s="77">
        <v>0</v>
      </c>
      <c r="R7" s="77">
        <v>234</v>
      </c>
      <c r="S7" s="77">
        <v>0</v>
      </c>
      <c r="T7" s="77">
        <v>-1302</v>
      </c>
      <c r="U7" s="77">
        <v>0</v>
      </c>
      <c r="V7" s="77">
        <v>0</v>
      </c>
      <c r="W7" s="77">
        <v>153</v>
      </c>
      <c r="X7" s="77">
        <v>0</v>
      </c>
      <c r="Y7" s="77">
        <v>0</v>
      </c>
      <c r="Z7" s="77">
        <v>0</v>
      </c>
      <c r="AA7" s="77">
        <v>0</v>
      </c>
      <c r="AB7" s="77">
        <v>0</v>
      </c>
      <c r="AC7" s="77">
        <v>0</v>
      </c>
      <c r="AD7" s="77">
        <v>0</v>
      </c>
      <c r="AE7" s="77">
        <v>64</v>
      </c>
      <c r="AF7" s="77">
        <v>0</v>
      </c>
      <c r="AG7" s="77">
        <v>0</v>
      </c>
      <c r="AH7" s="77">
        <v>0</v>
      </c>
      <c r="AI7" s="77">
        <v>0</v>
      </c>
      <c r="AJ7" s="77">
        <v>-472</v>
      </c>
    </row>
    <row r="8" spans="1:36" s="73" customFormat="1">
      <c r="A8" s="72">
        <v>8</v>
      </c>
      <c r="B8" s="73" t="s">
        <v>309</v>
      </c>
      <c r="C8" s="73" t="s">
        <v>306</v>
      </c>
      <c r="D8" s="74" t="s">
        <v>306</v>
      </c>
      <c r="E8" s="74" t="s">
        <v>306</v>
      </c>
      <c r="F8" s="74" t="s">
        <v>306</v>
      </c>
      <c r="G8" s="74" t="s">
        <v>306</v>
      </c>
      <c r="H8" s="74" t="s">
        <v>306</v>
      </c>
      <c r="I8" s="74" t="s">
        <v>306</v>
      </c>
      <c r="J8" s="74" t="s">
        <v>306</v>
      </c>
      <c r="K8" s="74" t="s">
        <v>306</v>
      </c>
      <c r="L8" s="74" t="s">
        <v>306</v>
      </c>
      <c r="M8" s="74" t="s">
        <v>306</v>
      </c>
      <c r="N8" s="74" t="s">
        <v>306</v>
      </c>
      <c r="O8" s="74" t="s">
        <v>306</v>
      </c>
      <c r="P8" s="74" t="s">
        <v>306</v>
      </c>
      <c r="Q8" s="74" t="s">
        <v>306</v>
      </c>
      <c r="R8" s="74" t="s">
        <v>306</v>
      </c>
      <c r="S8" s="74" t="s">
        <v>306</v>
      </c>
      <c r="T8" s="74" t="s">
        <v>306</v>
      </c>
      <c r="U8" s="74" t="s">
        <v>306</v>
      </c>
      <c r="V8" s="74" t="s">
        <v>306</v>
      </c>
      <c r="W8" s="74" t="s">
        <v>306</v>
      </c>
      <c r="X8" s="74" t="s">
        <v>306</v>
      </c>
      <c r="Y8" s="74" t="s">
        <v>306</v>
      </c>
      <c r="Z8" s="74" t="s">
        <v>306</v>
      </c>
      <c r="AA8" s="74" t="s">
        <v>306</v>
      </c>
      <c r="AB8" s="74" t="s">
        <v>306</v>
      </c>
      <c r="AC8" s="74" t="s">
        <v>306</v>
      </c>
      <c r="AD8" s="74" t="s">
        <v>306</v>
      </c>
      <c r="AE8" s="74" t="s">
        <v>306</v>
      </c>
      <c r="AF8" s="74" t="s">
        <v>306</v>
      </c>
      <c r="AG8" s="74" t="s">
        <v>306</v>
      </c>
      <c r="AH8" s="74" t="s">
        <v>306</v>
      </c>
      <c r="AI8" s="74" t="s">
        <v>306</v>
      </c>
      <c r="AJ8" s="74" t="s">
        <v>306</v>
      </c>
    </row>
    <row r="9" spans="1:36">
      <c r="A9" s="75">
        <v>9</v>
      </c>
      <c r="B9" s="76" t="s">
        <v>45</v>
      </c>
      <c r="C9" s="76" t="s">
        <v>333</v>
      </c>
      <c r="D9" s="77">
        <v>-63399</v>
      </c>
      <c r="E9" s="77">
        <v>-279278</v>
      </c>
      <c r="F9" s="77">
        <v>-176762</v>
      </c>
      <c r="G9" s="77">
        <v>-157169</v>
      </c>
      <c r="H9" s="77">
        <v>-77926</v>
      </c>
      <c r="I9" s="77">
        <v>-226039</v>
      </c>
      <c r="J9" s="77">
        <v>-220963</v>
      </c>
      <c r="K9" s="77">
        <v>-200626</v>
      </c>
      <c r="L9" s="77">
        <v>-158945</v>
      </c>
      <c r="M9" s="77">
        <v>-143537</v>
      </c>
      <c r="N9" s="77">
        <v>-161290</v>
      </c>
      <c r="O9" s="77">
        <v>-338679</v>
      </c>
      <c r="P9" s="77">
        <v>-84793</v>
      </c>
      <c r="Q9" s="77">
        <v>-202700</v>
      </c>
      <c r="R9" s="77">
        <v>-461753</v>
      </c>
      <c r="S9" s="77">
        <v>-871105</v>
      </c>
      <c r="T9" s="77">
        <v>-292198</v>
      </c>
      <c r="U9" s="77">
        <v>-140741</v>
      </c>
      <c r="V9" s="77">
        <v>-125798</v>
      </c>
      <c r="W9" s="77">
        <v>-115869</v>
      </c>
      <c r="X9" s="77">
        <v>-222589</v>
      </c>
      <c r="Y9" s="77">
        <v>-491075</v>
      </c>
      <c r="Z9" s="77">
        <v>-58359</v>
      </c>
      <c r="AA9" s="77">
        <v>-187820</v>
      </c>
      <c r="AB9" s="77">
        <v>-198913</v>
      </c>
      <c r="AC9" s="77">
        <v>-167589</v>
      </c>
      <c r="AD9" s="77">
        <v>-53390</v>
      </c>
      <c r="AE9" s="77">
        <v>-158842</v>
      </c>
      <c r="AF9" s="77">
        <v>-211597</v>
      </c>
      <c r="AG9" s="77">
        <v>-119822</v>
      </c>
      <c r="AH9" s="77">
        <v>-96829</v>
      </c>
      <c r="AI9" s="77">
        <v>-224994</v>
      </c>
      <c r="AJ9" s="77">
        <v>-6691389</v>
      </c>
    </row>
    <row r="10" spans="1:36">
      <c r="A10" s="75">
        <v>10</v>
      </c>
      <c r="B10" s="76" t="s">
        <v>218</v>
      </c>
      <c r="C10" s="76" t="s">
        <v>334</v>
      </c>
      <c r="D10" s="77">
        <v>-258560</v>
      </c>
      <c r="E10" s="77">
        <v>-123812</v>
      </c>
      <c r="F10" s="77">
        <v>-27468</v>
      </c>
      <c r="G10" s="77">
        <v>-35634</v>
      </c>
      <c r="H10" s="77">
        <v>-17315</v>
      </c>
      <c r="I10" s="77">
        <v>-51150</v>
      </c>
      <c r="J10" s="77">
        <v>-64307</v>
      </c>
      <c r="K10" s="77">
        <v>-27360</v>
      </c>
      <c r="L10" s="77">
        <v>-22669</v>
      </c>
      <c r="M10" s="77">
        <v>-25550</v>
      </c>
      <c r="N10" s="77">
        <v>-15377</v>
      </c>
      <c r="O10" s="77">
        <v>-365250</v>
      </c>
      <c r="P10" s="77">
        <v>-8482</v>
      </c>
      <c r="Q10" s="77">
        <v>-69739</v>
      </c>
      <c r="R10" s="77">
        <v>-165717</v>
      </c>
      <c r="S10" s="77">
        <v>-356234</v>
      </c>
      <c r="T10" s="77">
        <v>-143240</v>
      </c>
      <c r="U10" s="77">
        <v>-19834</v>
      </c>
      <c r="V10" s="77">
        <v>-31615</v>
      </c>
      <c r="W10" s="77">
        <v>-43563</v>
      </c>
      <c r="X10" s="77">
        <v>-41124</v>
      </c>
      <c r="Y10" s="77">
        <v>-107252</v>
      </c>
      <c r="Z10" s="77">
        <v>-10459</v>
      </c>
      <c r="AA10" s="77">
        <v>-56590</v>
      </c>
      <c r="AB10" s="77">
        <v>-104417</v>
      </c>
      <c r="AC10" s="77">
        <v>-36624</v>
      </c>
      <c r="AD10" s="77">
        <v>-25925</v>
      </c>
      <c r="AE10" s="77">
        <v>-42462</v>
      </c>
      <c r="AF10" s="77">
        <v>-341166</v>
      </c>
      <c r="AG10" s="77">
        <v>-44042</v>
      </c>
      <c r="AH10" s="77">
        <v>-84736</v>
      </c>
      <c r="AI10" s="77">
        <v>-85327</v>
      </c>
      <c r="AJ10" s="77">
        <v>-2853000</v>
      </c>
    </row>
    <row r="11" spans="1:36">
      <c r="A11" s="75">
        <v>11</v>
      </c>
      <c r="B11" s="76" t="s">
        <v>216</v>
      </c>
      <c r="C11" s="76" t="s">
        <v>335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</row>
    <row r="12" spans="1:36">
      <c r="A12" s="75">
        <v>12</v>
      </c>
      <c r="B12" s="76" t="s">
        <v>217</v>
      </c>
      <c r="C12" s="76" t="s">
        <v>336</v>
      </c>
      <c r="D12" s="77">
        <v>0</v>
      </c>
      <c r="E12" s="77">
        <v>0</v>
      </c>
      <c r="F12" s="77">
        <v>0</v>
      </c>
      <c r="G12" s="77">
        <v>-193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-193</v>
      </c>
    </row>
    <row r="13" spans="1:36">
      <c r="A13" s="75">
        <v>13</v>
      </c>
      <c r="B13" s="76" t="s">
        <v>215</v>
      </c>
      <c r="C13" s="76" t="s">
        <v>337</v>
      </c>
      <c r="D13" s="77">
        <v>-20337</v>
      </c>
      <c r="E13" s="77">
        <v>-20697</v>
      </c>
      <c r="F13" s="77">
        <v>-9142</v>
      </c>
      <c r="G13" s="77">
        <v>-7585</v>
      </c>
      <c r="H13" s="77">
        <v>-5161</v>
      </c>
      <c r="I13" s="77">
        <v>-11017</v>
      </c>
      <c r="J13" s="77">
        <v>-17188</v>
      </c>
      <c r="K13" s="77">
        <v>-13049</v>
      </c>
      <c r="L13" s="77">
        <v>-8113</v>
      </c>
      <c r="M13" s="77">
        <v>-9403</v>
      </c>
      <c r="N13" s="77">
        <v>-5366</v>
      </c>
      <c r="O13" s="77">
        <v>-49159</v>
      </c>
      <c r="P13" s="77">
        <v>-3128</v>
      </c>
      <c r="Q13" s="77">
        <v>-15996</v>
      </c>
      <c r="R13" s="77">
        <v>-34395</v>
      </c>
      <c r="S13" s="77">
        <v>-67256</v>
      </c>
      <c r="T13" s="77">
        <v>-21328</v>
      </c>
      <c r="U13" s="77">
        <v>-8334</v>
      </c>
      <c r="V13" s="77">
        <v>-1232</v>
      </c>
      <c r="W13" s="77">
        <v>-8109</v>
      </c>
      <c r="X13" s="77">
        <v>-19309</v>
      </c>
      <c r="Y13" s="77">
        <v>-33644</v>
      </c>
      <c r="Z13" s="77">
        <v>-7021</v>
      </c>
      <c r="AA13" s="77">
        <v>-10531</v>
      </c>
      <c r="AB13" s="77">
        <v>-18398</v>
      </c>
      <c r="AC13" s="77">
        <v>-9330</v>
      </c>
      <c r="AD13" s="77">
        <v>-7168</v>
      </c>
      <c r="AE13" s="77">
        <v>-9221</v>
      </c>
      <c r="AF13" s="77">
        <v>-28144</v>
      </c>
      <c r="AG13" s="77">
        <v>-9204</v>
      </c>
      <c r="AH13" s="77">
        <v>-9976</v>
      </c>
      <c r="AI13" s="77">
        <v>-15637</v>
      </c>
      <c r="AJ13" s="77">
        <v>-513578</v>
      </c>
    </row>
    <row r="14" spans="1:36">
      <c r="A14" s="75">
        <v>14</v>
      </c>
      <c r="B14" s="76" t="s">
        <v>142</v>
      </c>
      <c r="C14" s="76" t="s">
        <v>338</v>
      </c>
      <c r="D14" s="77">
        <v>-122517</v>
      </c>
      <c r="E14" s="77">
        <v>-141815</v>
      </c>
      <c r="F14" s="77">
        <v>-48953</v>
      </c>
      <c r="G14" s="77">
        <v>-52604</v>
      </c>
      <c r="H14" s="77">
        <v>-22988</v>
      </c>
      <c r="I14" s="77">
        <v>-64717</v>
      </c>
      <c r="J14" s="77">
        <v>-53916</v>
      </c>
      <c r="K14" s="77">
        <v>-51604</v>
      </c>
      <c r="L14" s="77">
        <v>-63141</v>
      </c>
      <c r="M14" s="77">
        <v>-60315</v>
      </c>
      <c r="N14" s="77">
        <v>-52280</v>
      </c>
      <c r="O14" s="77">
        <v>-267329</v>
      </c>
      <c r="P14" s="77">
        <v>-11022</v>
      </c>
      <c r="Q14" s="77">
        <v>-66604</v>
      </c>
      <c r="R14" s="77">
        <v>-159450</v>
      </c>
      <c r="S14" s="77">
        <v>-220230</v>
      </c>
      <c r="T14" s="77">
        <v>-124350</v>
      </c>
      <c r="U14" s="77">
        <v>-31650</v>
      </c>
      <c r="V14" s="77">
        <v>-46187</v>
      </c>
      <c r="W14" s="77">
        <v>-41530</v>
      </c>
      <c r="X14" s="77">
        <v>-56619</v>
      </c>
      <c r="Y14" s="77">
        <v>-119968</v>
      </c>
      <c r="Z14" s="77">
        <v>-9254</v>
      </c>
      <c r="AA14" s="77">
        <v>-83268</v>
      </c>
      <c r="AB14" s="77">
        <v>-77132</v>
      </c>
      <c r="AC14" s="77">
        <v>-57591</v>
      </c>
      <c r="AD14" s="77">
        <v>-9738</v>
      </c>
      <c r="AE14" s="77">
        <v>-57025</v>
      </c>
      <c r="AF14" s="77">
        <v>-132007</v>
      </c>
      <c r="AG14" s="77">
        <v>-49794</v>
      </c>
      <c r="AH14" s="77">
        <v>-34797</v>
      </c>
      <c r="AI14" s="77">
        <v>-72462</v>
      </c>
      <c r="AJ14" s="77">
        <v>-2462857</v>
      </c>
    </row>
    <row r="15" spans="1:36">
      <c r="A15" s="75">
        <v>15</v>
      </c>
      <c r="B15" s="76" t="s">
        <v>48</v>
      </c>
      <c r="C15" s="76" t="s">
        <v>339</v>
      </c>
      <c r="D15" s="77">
        <v>-36851.015655137249</v>
      </c>
      <c r="E15" s="77">
        <v>-31409</v>
      </c>
      <c r="F15" s="77">
        <v>-25407.999999999971</v>
      </c>
      <c r="G15" s="77">
        <v>-46154.999999999971</v>
      </c>
      <c r="H15" s="77">
        <v>-6133.0000000000146</v>
      </c>
      <c r="I15" s="77">
        <v>-44084</v>
      </c>
      <c r="J15" s="77">
        <v>-9293</v>
      </c>
      <c r="K15" s="77">
        <v>-34517</v>
      </c>
      <c r="L15" s="77">
        <v>-14786.000000000029</v>
      </c>
      <c r="M15" s="77">
        <v>-15799.000000000058</v>
      </c>
      <c r="N15" s="77">
        <v>-26918.899999999965</v>
      </c>
      <c r="O15" s="77">
        <v>-145864</v>
      </c>
      <c r="P15" s="77">
        <v>-18697</v>
      </c>
      <c r="Q15" s="77">
        <v>-9450.9999999999418</v>
      </c>
      <c r="R15" s="77">
        <v>-34585.999999999767</v>
      </c>
      <c r="S15" s="77">
        <v>-30319</v>
      </c>
      <c r="T15" s="77">
        <v>-15036</v>
      </c>
      <c r="U15" s="77">
        <v>-42445.97</v>
      </c>
      <c r="V15" s="77">
        <v>-6244</v>
      </c>
      <c r="W15" s="77">
        <v>-8826.9999999999418</v>
      </c>
      <c r="X15" s="77">
        <v>-36250</v>
      </c>
      <c r="Y15" s="77">
        <v>-33404.999999999884</v>
      </c>
      <c r="Z15" s="77">
        <v>-14983</v>
      </c>
      <c r="AA15" s="77">
        <v>-42827.999999999942</v>
      </c>
      <c r="AB15" s="77">
        <v>-61864</v>
      </c>
      <c r="AC15" s="77">
        <v>-13463.000000000029</v>
      </c>
      <c r="AD15" s="77">
        <v>-60319</v>
      </c>
      <c r="AE15" s="77">
        <v>-20786</v>
      </c>
      <c r="AF15" s="77">
        <v>-79995.999999999884</v>
      </c>
      <c r="AG15" s="77">
        <v>-24812</v>
      </c>
      <c r="AH15" s="77">
        <v>-10908.375813172461</v>
      </c>
      <c r="AI15" s="77">
        <v>-23706</v>
      </c>
      <c r="AJ15" s="77">
        <v>-1026144.2614683099</v>
      </c>
    </row>
    <row r="16" spans="1:36">
      <c r="A16" s="75">
        <v>16</v>
      </c>
      <c r="B16" s="76" t="s">
        <v>49</v>
      </c>
      <c r="C16" s="76" t="s">
        <v>340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1900</v>
      </c>
      <c r="Z16" s="77">
        <v>0</v>
      </c>
      <c r="AA16" s="77">
        <v>-320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1580</v>
      </c>
    </row>
    <row r="17" spans="1:36">
      <c r="A17" s="75">
        <v>17</v>
      </c>
      <c r="B17" s="76" t="s">
        <v>50</v>
      </c>
      <c r="C17" s="76" t="s">
        <v>341</v>
      </c>
      <c r="D17" s="77">
        <v>0</v>
      </c>
      <c r="E17" s="77">
        <v>0</v>
      </c>
      <c r="F17" s="77">
        <v>0</v>
      </c>
      <c r="G17" s="77">
        <v>0</v>
      </c>
      <c r="H17" s="77">
        <v>2041</v>
      </c>
      <c r="I17" s="77">
        <v>0</v>
      </c>
      <c r="J17" s="77">
        <v>0</v>
      </c>
      <c r="K17" s="77">
        <v>-787</v>
      </c>
      <c r="L17" s="77">
        <v>0</v>
      </c>
      <c r="M17" s="77">
        <v>0</v>
      </c>
      <c r="N17" s="77">
        <v>1100</v>
      </c>
      <c r="O17" s="77">
        <v>0</v>
      </c>
      <c r="P17" s="77">
        <v>0</v>
      </c>
      <c r="Q17" s="77">
        <v>950</v>
      </c>
      <c r="R17" s="77">
        <v>0</v>
      </c>
      <c r="S17" s="77">
        <v>3221</v>
      </c>
      <c r="T17" s="77">
        <v>0</v>
      </c>
      <c r="U17" s="77">
        <v>1063</v>
      </c>
      <c r="V17" s="77">
        <v>0</v>
      </c>
      <c r="W17" s="77">
        <v>704</v>
      </c>
      <c r="X17" s="77">
        <v>0</v>
      </c>
      <c r="Y17" s="77">
        <v>0</v>
      </c>
      <c r="Z17" s="77">
        <v>6083</v>
      </c>
      <c r="AA17" s="77">
        <v>-1826</v>
      </c>
      <c r="AB17" s="77">
        <v>0</v>
      </c>
      <c r="AC17" s="77">
        <v>0</v>
      </c>
      <c r="AD17" s="77">
        <v>24673</v>
      </c>
      <c r="AE17" s="77">
        <v>0</v>
      </c>
      <c r="AF17" s="77">
        <v>4000</v>
      </c>
      <c r="AG17" s="77">
        <v>0</v>
      </c>
      <c r="AH17" s="77">
        <v>0</v>
      </c>
      <c r="AI17" s="77">
        <v>0</v>
      </c>
      <c r="AJ17" s="77">
        <v>41222</v>
      </c>
    </row>
    <row r="18" spans="1:36" s="73" customFormat="1">
      <c r="A18" s="72">
        <v>18</v>
      </c>
      <c r="B18" s="73" t="s">
        <v>310</v>
      </c>
      <c r="C18" s="73" t="s">
        <v>306</v>
      </c>
      <c r="D18" s="84" t="s">
        <v>306</v>
      </c>
      <c r="E18" s="84" t="s">
        <v>306</v>
      </c>
      <c r="F18" s="84" t="s">
        <v>306</v>
      </c>
      <c r="G18" s="84" t="s">
        <v>306</v>
      </c>
      <c r="H18" s="84" t="s">
        <v>306</v>
      </c>
      <c r="I18" s="84" t="s">
        <v>306</v>
      </c>
      <c r="J18" s="84" t="s">
        <v>306</v>
      </c>
      <c r="K18" s="84" t="s">
        <v>306</v>
      </c>
      <c r="L18" s="84" t="s">
        <v>306</v>
      </c>
      <c r="M18" s="84" t="s">
        <v>306</v>
      </c>
      <c r="N18" s="84" t="s">
        <v>306</v>
      </c>
      <c r="O18" s="84" t="s">
        <v>306</v>
      </c>
      <c r="P18" s="84" t="s">
        <v>306</v>
      </c>
      <c r="Q18" s="84" t="s">
        <v>306</v>
      </c>
      <c r="R18" s="84" t="s">
        <v>306</v>
      </c>
      <c r="S18" s="84" t="s">
        <v>306</v>
      </c>
      <c r="T18" s="84" t="s">
        <v>306</v>
      </c>
      <c r="U18" s="84" t="s">
        <v>306</v>
      </c>
      <c r="V18" s="84" t="s">
        <v>306</v>
      </c>
      <c r="W18" s="84" t="s">
        <v>306</v>
      </c>
      <c r="X18" s="84" t="s">
        <v>306</v>
      </c>
      <c r="Y18" s="84" t="s">
        <v>306</v>
      </c>
      <c r="Z18" s="84" t="s">
        <v>306</v>
      </c>
      <c r="AA18" s="84" t="s">
        <v>306</v>
      </c>
      <c r="AB18" s="84" t="s">
        <v>306</v>
      </c>
      <c r="AC18" s="84" t="s">
        <v>306</v>
      </c>
      <c r="AD18" s="84" t="s">
        <v>306</v>
      </c>
      <c r="AE18" s="84" t="s">
        <v>306</v>
      </c>
      <c r="AF18" s="84" t="s">
        <v>306</v>
      </c>
      <c r="AG18" s="84" t="s">
        <v>306</v>
      </c>
      <c r="AH18" s="84" t="s">
        <v>306</v>
      </c>
      <c r="AI18" s="84" t="s">
        <v>306</v>
      </c>
      <c r="AJ18" s="84" t="s">
        <v>306</v>
      </c>
    </row>
    <row r="19" spans="1:36">
      <c r="A19" s="75">
        <v>19</v>
      </c>
      <c r="B19" s="76" t="s">
        <v>229</v>
      </c>
      <c r="C19" s="76" t="s">
        <v>343</v>
      </c>
      <c r="D19" s="77">
        <v>31104</v>
      </c>
      <c r="E19" s="77">
        <v>29519</v>
      </c>
      <c r="F19" s="77">
        <v>13599</v>
      </c>
      <c r="G19" s="77">
        <v>13241</v>
      </c>
      <c r="H19" s="77">
        <v>7820</v>
      </c>
      <c r="I19" s="77">
        <v>15144</v>
      </c>
      <c r="J19" s="77">
        <v>21514</v>
      </c>
      <c r="K19" s="77">
        <v>20854</v>
      </c>
      <c r="L19" s="77">
        <v>13459</v>
      </c>
      <c r="M19" s="77">
        <v>10730</v>
      </c>
      <c r="N19" s="77">
        <v>13817</v>
      </c>
      <c r="O19" s="77">
        <v>54451</v>
      </c>
      <c r="P19" s="77">
        <v>4390</v>
      </c>
      <c r="Q19" s="77">
        <v>22659</v>
      </c>
      <c r="R19" s="77">
        <v>49177</v>
      </c>
      <c r="S19" s="77">
        <v>94190</v>
      </c>
      <c r="T19" s="77">
        <v>29016</v>
      </c>
      <c r="U19" s="77">
        <v>12665</v>
      </c>
      <c r="V19" s="77">
        <v>10164</v>
      </c>
      <c r="W19" s="77">
        <v>10033</v>
      </c>
      <c r="X19" s="77">
        <v>19493</v>
      </c>
      <c r="Y19" s="77">
        <v>48784</v>
      </c>
      <c r="Z19" s="77">
        <v>4181</v>
      </c>
      <c r="AA19" s="77">
        <v>18851</v>
      </c>
      <c r="AB19" s="77">
        <v>25907</v>
      </c>
      <c r="AC19" s="77">
        <v>14222</v>
      </c>
      <c r="AD19" s="77">
        <v>3969</v>
      </c>
      <c r="AE19" s="77">
        <v>13355</v>
      </c>
      <c r="AF19" s="77">
        <v>43598</v>
      </c>
      <c r="AG19" s="77">
        <v>15214</v>
      </c>
      <c r="AH19" s="77">
        <v>13654.51968969291</v>
      </c>
      <c r="AI19" s="77">
        <v>13402</v>
      </c>
      <c r="AJ19" s="77">
        <v>712176.51968969288</v>
      </c>
    </row>
    <row r="20" spans="1:36">
      <c r="A20" s="75">
        <v>20</v>
      </c>
      <c r="B20" s="76" t="s">
        <v>52</v>
      </c>
      <c r="C20" s="76" t="s">
        <v>344</v>
      </c>
      <c r="D20" s="77">
        <v>72948</v>
      </c>
      <c r="E20" s="77">
        <v>109647</v>
      </c>
      <c r="F20" s="77">
        <v>44004</v>
      </c>
      <c r="G20" s="77">
        <v>39617</v>
      </c>
      <c r="H20" s="77">
        <v>20896</v>
      </c>
      <c r="I20" s="77">
        <v>64793</v>
      </c>
      <c r="J20" s="77">
        <v>51909</v>
      </c>
      <c r="K20" s="77">
        <v>47244</v>
      </c>
      <c r="L20" s="77">
        <v>43560</v>
      </c>
      <c r="M20" s="77">
        <v>42278</v>
      </c>
      <c r="N20" s="77">
        <v>47644</v>
      </c>
      <c r="O20" s="77">
        <v>143499</v>
      </c>
      <c r="P20" s="77">
        <v>17673</v>
      </c>
      <c r="Q20" s="77">
        <v>61128</v>
      </c>
      <c r="R20" s="77">
        <v>140640</v>
      </c>
      <c r="S20" s="77">
        <v>213585</v>
      </c>
      <c r="T20" s="77">
        <v>95591</v>
      </c>
      <c r="U20" s="77">
        <v>27543</v>
      </c>
      <c r="V20" s="77">
        <v>41582</v>
      </c>
      <c r="W20" s="77">
        <v>36885</v>
      </c>
      <c r="X20" s="77">
        <v>55452</v>
      </c>
      <c r="Y20" s="77">
        <v>142541</v>
      </c>
      <c r="Z20" s="77">
        <v>13674</v>
      </c>
      <c r="AA20" s="77">
        <v>59105</v>
      </c>
      <c r="AB20" s="77">
        <v>56207</v>
      </c>
      <c r="AC20" s="77">
        <v>45988</v>
      </c>
      <c r="AD20" s="77">
        <v>15595</v>
      </c>
      <c r="AE20" s="77">
        <v>44781</v>
      </c>
      <c r="AF20" s="77">
        <v>141179</v>
      </c>
      <c r="AG20" s="77">
        <v>38461</v>
      </c>
      <c r="AH20" s="77">
        <v>35760.027852795232</v>
      </c>
      <c r="AI20" s="77">
        <v>87839</v>
      </c>
      <c r="AJ20" s="77">
        <v>2099248.0278527951</v>
      </c>
    </row>
    <row r="21" spans="1:36">
      <c r="A21" s="75">
        <v>21</v>
      </c>
      <c r="B21" s="76" t="s">
        <v>53</v>
      </c>
      <c r="C21" s="76" t="s">
        <v>345</v>
      </c>
      <c r="D21" s="77">
        <v>59488</v>
      </c>
      <c r="E21" s="77">
        <v>99612</v>
      </c>
      <c r="F21" s="77">
        <v>44130</v>
      </c>
      <c r="G21" s="77">
        <v>42831</v>
      </c>
      <c r="H21" s="77">
        <v>17433</v>
      </c>
      <c r="I21" s="77">
        <v>62815</v>
      </c>
      <c r="J21" s="77">
        <v>50018</v>
      </c>
      <c r="K21" s="77">
        <v>48160</v>
      </c>
      <c r="L21" s="77">
        <v>56209</v>
      </c>
      <c r="M21" s="77">
        <v>38545</v>
      </c>
      <c r="N21" s="77">
        <v>53513</v>
      </c>
      <c r="O21" s="77">
        <v>129408</v>
      </c>
      <c r="P21" s="77">
        <v>16706</v>
      </c>
      <c r="Q21" s="77">
        <v>60208</v>
      </c>
      <c r="R21" s="77">
        <v>129211</v>
      </c>
      <c r="S21" s="77">
        <v>188458</v>
      </c>
      <c r="T21" s="77">
        <v>94555</v>
      </c>
      <c r="U21" s="77">
        <v>30526</v>
      </c>
      <c r="V21" s="77">
        <v>32142</v>
      </c>
      <c r="W21" s="77">
        <v>34270</v>
      </c>
      <c r="X21" s="77">
        <v>58323</v>
      </c>
      <c r="Y21" s="77">
        <v>131377</v>
      </c>
      <c r="Z21" s="77">
        <v>12924</v>
      </c>
      <c r="AA21" s="77">
        <v>61323</v>
      </c>
      <c r="AB21" s="77">
        <v>71783</v>
      </c>
      <c r="AC21" s="77">
        <v>46415</v>
      </c>
      <c r="AD21" s="77">
        <v>16387</v>
      </c>
      <c r="AE21" s="77">
        <v>46491</v>
      </c>
      <c r="AF21" s="77">
        <v>126631</v>
      </c>
      <c r="AG21" s="77">
        <v>41573</v>
      </c>
      <c r="AH21" s="77">
        <v>43855.90566752923</v>
      </c>
      <c r="AI21" s="77">
        <v>77596</v>
      </c>
      <c r="AJ21" s="77">
        <v>2022916.9056675292</v>
      </c>
    </row>
    <row r="22" spans="1:36">
      <c r="A22" s="75">
        <v>22</v>
      </c>
      <c r="B22" s="76" t="s">
        <v>54</v>
      </c>
      <c r="C22" s="76" t="s">
        <v>346</v>
      </c>
      <c r="D22" s="77">
        <v>18944</v>
      </c>
      <c r="E22" s="77">
        <v>34716</v>
      </c>
      <c r="F22" s="77">
        <v>9880</v>
      </c>
      <c r="G22" s="77">
        <v>12264</v>
      </c>
      <c r="H22" s="77">
        <v>8883</v>
      </c>
      <c r="I22" s="77">
        <v>7121</v>
      </c>
      <c r="J22" s="77">
        <v>17114</v>
      </c>
      <c r="K22" s="77">
        <v>19047</v>
      </c>
      <c r="L22" s="77">
        <v>12419</v>
      </c>
      <c r="M22" s="77">
        <v>8789</v>
      </c>
      <c r="N22" s="77">
        <v>8008</v>
      </c>
      <c r="O22" s="77">
        <v>52005</v>
      </c>
      <c r="P22" s="77">
        <v>5069</v>
      </c>
      <c r="Q22" s="77">
        <v>20051</v>
      </c>
      <c r="R22" s="77">
        <v>36324</v>
      </c>
      <c r="S22" s="77">
        <v>65711</v>
      </c>
      <c r="T22" s="77">
        <v>35530</v>
      </c>
      <c r="U22" s="77">
        <v>9896</v>
      </c>
      <c r="V22" s="77">
        <v>11941</v>
      </c>
      <c r="W22" s="77">
        <v>13790</v>
      </c>
      <c r="X22" s="77">
        <v>14882</v>
      </c>
      <c r="Y22" s="77">
        <v>34862</v>
      </c>
      <c r="Z22" s="77">
        <v>1342</v>
      </c>
      <c r="AA22" s="77">
        <v>17214</v>
      </c>
      <c r="AB22" s="77">
        <v>17470</v>
      </c>
      <c r="AC22" s="77">
        <v>14284</v>
      </c>
      <c r="AD22" s="77">
        <v>6378</v>
      </c>
      <c r="AE22" s="77">
        <v>10038</v>
      </c>
      <c r="AF22" s="77">
        <v>20005</v>
      </c>
      <c r="AG22" s="77">
        <v>11035</v>
      </c>
      <c r="AH22" s="77">
        <v>14628.646405530922</v>
      </c>
      <c r="AI22" s="77">
        <v>20970</v>
      </c>
      <c r="AJ22" s="77">
        <v>590610.64640553098</v>
      </c>
    </row>
    <row r="23" spans="1:36">
      <c r="A23" s="75">
        <v>23</v>
      </c>
      <c r="B23" s="76" t="s">
        <v>222</v>
      </c>
      <c r="C23" s="76" t="s">
        <v>347</v>
      </c>
      <c r="D23" s="77">
        <v>5609</v>
      </c>
      <c r="E23" s="77">
        <v>3464</v>
      </c>
      <c r="F23" s="77">
        <v>630</v>
      </c>
      <c r="G23" s="77">
        <v>1772</v>
      </c>
      <c r="H23" s="77">
        <v>472</v>
      </c>
      <c r="I23" s="77">
        <v>3548</v>
      </c>
      <c r="J23" s="77">
        <v>5322</v>
      </c>
      <c r="K23" s="77">
        <v>3014</v>
      </c>
      <c r="L23" s="77">
        <v>1504</v>
      </c>
      <c r="M23" s="77">
        <v>301</v>
      </c>
      <c r="N23" s="77">
        <v>1583</v>
      </c>
      <c r="O23" s="77">
        <v>11677</v>
      </c>
      <c r="P23" s="77">
        <v>702</v>
      </c>
      <c r="Q23" s="77">
        <v>3156</v>
      </c>
      <c r="R23" s="77">
        <v>7389</v>
      </c>
      <c r="S23" s="77">
        <v>13220</v>
      </c>
      <c r="T23" s="77">
        <v>3983</v>
      </c>
      <c r="U23" s="77">
        <v>1782</v>
      </c>
      <c r="V23" s="77">
        <v>2150</v>
      </c>
      <c r="W23" s="77">
        <v>1150</v>
      </c>
      <c r="X23" s="77">
        <v>2665</v>
      </c>
      <c r="Y23" s="77">
        <v>7701</v>
      </c>
      <c r="Z23" s="77">
        <v>68</v>
      </c>
      <c r="AA23" s="77">
        <v>1944</v>
      </c>
      <c r="AB23" s="77">
        <v>2773</v>
      </c>
      <c r="AC23" s="77">
        <v>1169</v>
      </c>
      <c r="AD23" s="77">
        <v>2111</v>
      </c>
      <c r="AE23" s="77">
        <v>3218</v>
      </c>
      <c r="AF23" s="77">
        <v>4824</v>
      </c>
      <c r="AG23" s="77">
        <v>3250</v>
      </c>
      <c r="AH23" s="77">
        <v>1308.437689529778</v>
      </c>
      <c r="AI23" s="77">
        <v>1348</v>
      </c>
      <c r="AJ23" s="77">
        <v>104807.43768952978</v>
      </c>
    </row>
    <row r="24" spans="1:36">
      <c r="A24" s="75">
        <v>24</v>
      </c>
      <c r="B24" s="76" t="s">
        <v>223</v>
      </c>
      <c r="C24" s="76" t="s">
        <v>348</v>
      </c>
      <c r="D24" s="77">
        <v>27</v>
      </c>
      <c r="E24" s="77">
        <v>60</v>
      </c>
      <c r="F24" s="77">
        <v>3142</v>
      </c>
      <c r="G24" s="77">
        <v>0</v>
      </c>
      <c r="H24" s="77">
        <v>0</v>
      </c>
      <c r="I24" s="77">
        <v>0</v>
      </c>
      <c r="J24" s="77">
        <v>0</v>
      </c>
      <c r="K24" s="77">
        <v>9</v>
      </c>
      <c r="L24" s="77">
        <v>483</v>
      </c>
      <c r="M24" s="77">
        <v>268</v>
      </c>
      <c r="N24" s="77">
        <v>1</v>
      </c>
      <c r="O24" s="77">
        <v>699</v>
      </c>
      <c r="P24" s="77">
        <v>96</v>
      </c>
      <c r="Q24" s="77">
        <v>0</v>
      </c>
      <c r="R24" s="77">
        <v>0</v>
      </c>
      <c r="S24" s="77">
        <v>3417</v>
      </c>
      <c r="T24" s="77">
        <v>0</v>
      </c>
      <c r="U24" s="77">
        <v>7573</v>
      </c>
      <c r="V24" s="77">
        <v>0</v>
      </c>
      <c r="W24" s="77">
        <v>0</v>
      </c>
      <c r="X24" s="77">
        <v>0</v>
      </c>
      <c r="Y24" s="77">
        <v>584</v>
      </c>
      <c r="Z24" s="77">
        <v>1640</v>
      </c>
      <c r="AA24" s="77">
        <v>0</v>
      </c>
      <c r="AB24" s="77">
        <v>0</v>
      </c>
      <c r="AC24" s="77">
        <v>170</v>
      </c>
      <c r="AD24" s="77">
        <v>705</v>
      </c>
      <c r="AE24" s="77">
        <v>6</v>
      </c>
      <c r="AF24" s="77">
        <v>7872</v>
      </c>
      <c r="AG24" s="77">
        <v>691</v>
      </c>
      <c r="AH24" s="77">
        <v>0</v>
      </c>
      <c r="AI24" s="77">
        <v>130</v>
      </c>
      <c r="AJ24" s="77">
        <v>27573</v>
      </c>
    </row>
    <row r="25" spans="1:36">
      <c r="A25" s="75">
        <v>25</v>
      </c>
      <c r="B25" s="76" t="s">
        <v>230</v>
      </c>
      <c r="C25" s="76" t="s">
        <v>349</v>
      </c>
      <c r="D25" s="77">
        <v>3272</v>
      </c>
      <c r="E25" s="77">
        <v>784</v>
      </c>
      <c r="F25" s="77">
        <v>253</v>
      </c>
      <c r="G25" s="77">
        <v>1176</v>
      </c>
      <c r="H25" s="77">
        <v>442</v>
      </c>
      <c r="I25" s="77">
        <v>1634</v>
      </c>
      <c r="J25" s="77">
        <v>2305</v>
      </c>
      <c r="K25" s="77">
        <v>816</v>
      </c>
      <c r="L25" s="77">
        <v>1072</v>
      </c>
      <c r="M25" s="77">
        <v>452</v>
      </c>
      <c r="N25" s="77">
        <v>1675</v>
      </c>
      <c r="O25" s="77">
        <v>5308</v>
      </c>
      <c r="P25" s="77">
        <v>143</v>
      </c>
      <c r="Q25" s="77">
        <v>1251</v>
      </c>
      <c r="R25" s="77">
        <v>3052</v>
      </c>
      <c r="S25" s="77">
        <v>2780</v>
      </c>
      <c r="T25" s="77">
        <v>1284</v>
      </c>
      <c r="U25" s="77">
        <v>299</v>
      </c>
      <c r="V25" s="77">
        <v>1012</v>
      </c>
      <c r="W25" s="77">
        <v>479</v>
      </c>
      <c r="X25" s="77">
        <v>1057</v>
      </c>
      <c r="Y25" s="77">
        <v>4187</v>
      </c>
      <c r="Z25" s="77">
        <v>84</v>
      </c>
      <c r="AA25" s="77">
        <v>1524</v>
      </c>
      <c r="AB25" s="77">
        <v>887</v>
      </c>
      <c r="AC25" s="77">
        <v>893</v>
      </c>
      <c r="AD25" s="77">
        <v>442</v>
      </c>
      <c r="AE25" s="77">
        <v>1469</v>
      </c>
      <c r="AF25" s="77">
        <v>3483</v>
      </c>
      <c r="AG25" s="77">
        <v>545</v>
      </c>
      <c r="AH25" s="77">
        <v>861.65272425000001</v>
      </c>
      <c r="AI25" s="77">
        <v>778</v>
      </c>
      <c r="AJ25" s="77">
        <v>45699.652724250001</v>
      </c>
    </row>
    <row r="26" spans="1:36">
      <c r="A26" s="75">
        <v>26</v>
      </c>
      <c r="B26" s="76" t="s">
        <v>55</v>
      </c>
      <c r="C26" s="76" t="s">
        <v>350</v>
      </c>
      <c r="D26" s="77">
        <v>42209</v>
      </c>
      <c r="E26" s="77">
        <v>63785</v>
      </c>
      <c r="F26" s="77">
        <v>27813</v>
      </c>
      <c r="G26" s="77">
        <v>21485</v>
      </c>
      <c r="H26" s="77">
        <v>14474</v>
      </c>
      <c r="I26" s="77">
        <v>36149</v>
      </c>
      <c r="J26" s="77">
        <v>29252</v>
      </c>
      <c r="K26" s="77">
        <v>31713</v>
      </c>
      <c r="L26" s="77">
        <v>26630</v>
      </c>
      <c r="M26" s="77">
        <v>29079</v>
      </c>
      <c r="N26" s="77">
        <v>30665</v>
      </c>
      <c r="O26" s="77">
        <v>86870</v>
      </c>
      <c r="P26" s="77">
        <v>8076</v>
      </c>
      <c r="Q26" s="77">
        <v>37879</v>
      </c>
      <c r="R26" s="77">
        <v>81409</v>
      </c>
      <c r="S26" s="77">
        <v>145452</v>
      </c>
      <c r="T26" s="77">
        <v>54988</v>
      </c>
      <c r="U26" s="77">
        <v>15623</v>
      </c>
      <c r="V26" s="77">
        <v>25489</v>
      </c>
      <c r="W26" s="77">
        <v>20661</v>
      </c>
      <c r="X26" s="77">
        <v>35250</v>
      </c>
      <c r="Y26" s="77">
        <v>77601</v>
      </c>
      <c r="Z26" s="77">
        <v>7126</v>
      </c>
      <c r="AA26" s="77">
        <v>33597</v>
      </c>
      <c r="AB26" s="77">
        <v>37926</v>
      </c>
      <c r="AC26" s="77">
        <v>26675</v>
      </c>
      <c r="AD26" s="77">
        <v>8570</v>
      </c>
      <c r="AE26" s="77">
        <v>27572</v>
      </c>
      <c r="AF26" s="77">
        <v>77700</v>
      </c>
      <c r="AG26" s="77">
        <v>23784</v>
      </c>
      <c r="AH26" s="77">
        <v>22889.501</v>
      </c>
      <c r="AI26" s="77">
        <v>52888</v>
      </c>
      <c r="AJ26" s="77">
        <v>1261279.5009999999</v>
      </c>
    </row>
    <row r="27" spans="1:36">
      <c r="A27" s="75">
        <v>27</v>
      </c>
      <c r="B27" s="76" t="s">
        <v>56</v>
      </c>
      <c r="C27" s="76" t="s">
        <v>351</v>
      </c>
      <c r="D27" s="77">
        <v>37334</v>
      </c>
      <c r="E27" s="77">
        <v>56340</v>
      </c>
      <c r="F27" s="77">
        <v>27952</v>
      </c>
      <c r="G27" s="77">
        <v>22034</v>
      </c>
      <c r="H27" s="77">
        <v>12269</v>
      </c>
      <c r="I27" s="77">
        <v>38124</v>
      </c>
      <c r="J27" s="77">
        <v>32876</v>
      </c>
      <c r="K27" s="77">
        <v>31512</v>
      </c>
      <c r="L27" s="77">
        <v>34069</v>
      </c>
      <c r="M27" s="77">
        <v>24230</v>
      </c>
      <c r="N27" s="77">
        <v>36039</v>
      </c>
      <c r="O27" s="77">
        <v>79903</v>
      </c>
      <c r="P27" s="77">
        <v>9089</v>
      </c>
      <c r="Q27" s="77">
        <v>35540</v>
      </c>
      <c r="R27" s="77">
        <v>78716</v>
      </c>
      <c r="S27" s="77">
        <v>129666</v>
      </c>
      <c r="T27" s="77">
        <v>58326</v>
      </c>
      <c r="U27" s="77">
        <v>17744</v>
      </c>
      <c r="V27" s="77">
        <v>20397</v>
      </c>
      <c r="W27" s="77">
        <v>20930</v>
      </c>
      <c r="X27" s="77">
        <v>34166</v>
      </c>
      <c r="Y27" s="77">
        <v>87320</v>
      </c>
      <c r="Z27" s="77">
        <v>7812</v>
      </c>
      <c r="AA27" s="77">
        <v>33333</v>
      </c>
      <c r="AB27" s="77">
        <v>38689</v>
      </c>
      <c r="AC27" s="77">
        <v>27826</v>
      </c>
      <c r="AD27" s="77">
        <v>8314</v>
      </c>
      <c r="AE27" s="77">
        <v>27676</v>
      </c>
      <c r="AF27" s="77">
        <v>84106</v>
      </c>
      <c r="AG27" s="77">
        <v>25401</v>
      </c>
      <c r="AH27" s="77">
        <v>23180.84753347329</v>
      </c>
      <c r="AI27" s="77">
        <v>46416</v>
      </c>
      <c r="AJ27" s="77">
        <v>1247329.8475334733</v>
      </c>
    </row>
    <row r="28" spans="1:36">
      <c r="A28" s="75">
        <v>28</v>
      </c>
      <c r="B28" s="76" t="s">
        <v>137</v>
      </c>
      <c r="C28" s="76" t="s">
        <v>352</v>
      </c>
      <c r="D28" s="77">
        <v>28569</v>
      </c>
      <c r="E28" s="77">
        <v>34716</v>
      </c>
      <c r="F28" s="77">
        <v>9880</v>
      </c>
      <c r="G28" s="77">
        <v>12264</v>
      </c>
      <c r="H28" s="77">
        <v>8665</v>
      </c>
      <c r="I28" s="77">
        <v>7072</v>
      </c>
      <c r="J28" s="77">
        <v>17034</v>
      </c>
      <c r="K28" s="77">
        <v>17244</v>
      </c>
      <c r="L28" s="77">
        <v>11631</v>
      </c>
      <c r="M28" s="77">
        <v>12942</v>
      </c>
      <c r="N28" s="77">
        <v>12354</v>
      </c>
      <c r="O28" s="77">
        <v>42952</v>
      </c>
      <c r="P28" s="77">
        <v>5069</v>
      </c>
      <c r="Q28" s="77">
        <v>18787</v>
      </c>
      <c r="R28" s="77">
        <v>35703</v>
      </c>
      <c r="S28" s="77">
        <v>54387</v>
      </c>
      <c r="T28" s="77">
        <v>37100</v>
      </c>
      <c r="U28" s="77">
        <v>9217</v>
      </c>
      <c r="V28" s="77">
        <v>16796</v>
      </c>
      <c r="W28" s="77">
        <v>13790</v>
      </c>
      <c r="X28" s="77">
        <v>14882</v>
      </c>
      <c r="Y28" s="77">
        <v>38273</v>
      </c>
      <c r="Z28" s="77">
        <v>3175</v>
      </c>
      <c r="AA28" s="77">
        <v>15350</v>
      </c>
      <c r="AB28" s="77">
        <v>14581</v>
      </c>
      <c r="AC28" s="77">
        <v>14284</v>
      </c>
      <c r="AD28" s="77">
        <v>5917</v>
      </c>
      <c r="AE28" s="77">
        <v>10659</v>
      </c>
      <c r="AF28" s="77">
        <v>34787</v>
      </c>
      <c r="AG28" s="77">
        <v>10613</v>
      </c>
      <c r="AH28" s="77">
        <v>11540.954750000003</v>
      </c>
      <c r="AI28" s="77">
        <v>20970</v>
      </c>
      <c r="AJ28" s="77">
        <v>601203.95475000003</v>
      </c>
    </row>
    <row r="29" spans="1:36">
      <c r="A29" s="75">
        <v>29</v>
      </c>
      <c r="B29" s="76" t="s">
        <v>231</v>
      </c>
      <c r="C29" s="76" t="s">
        <v>353</v>
      </c>
      <c r="D29" s="77">
        <v>2879</v>
      </c>
      <c r="E29" s="77">
        <v>17691</v>
      </c>
      <c r="F29" s="77">
        <v>3435</v>
      </c>
      <c r="G29" s="77">
        <v>6335</v>
      </c>
      <c r="H29" s="77">
        <v>1606</v>
      </c>
      <c r="I29" s="77">
        <v>4881</v>
      </c>
      <c r="J29" s="77">
        <v>1276</v>
      </c>
      <c r="K29" s="77">
        <v>5196</v>
      </c>
      <c r="L29" s="77">
        <v>1692</v>
      </c>
      <c r="M29" s="77">
        <v>2540</v>
      </c>
      <c r="N29" s="77">
        <v>977</v>
      </c>
      <c r="O29" s="77">
        <v>4909</v>
      </c>
      <c r="P29" s="77">
        <v>3282</v>
      </c>
      <c r="Q29" s="77">
        <v>3491</v>
      </c>
      <c r="R29" s="77">
        <v>14207</v>
      </c>
      <c r="S29" s="77">
        <v>10977</v>
      </c>
      <c r="T29" s="77">
        <v>9051</v>
      </c>
      <c r="U29" s="77">
        <v>1376</v>
      </c>
      <c r="V29" s="77">
        <v>2512</v>
      </c>
      <c r="W29" s="77">
        <v>4126</v>
      </c>
      <c r="X29" s="77">
        <v>4329</v>
      </c>
      <c r="Y29" s="77">
        <v>10871</v>
      </c>
      <c r="Z29" s="77">
        <v>2391</v>
      </c>
      <c r="AA29" s="77">
        <v>7843</v>
      </c>
      <c r="AB29" s="77">
        <v>4048</v>
      </c>
      <c r="AC29" s="77">
        <v>3627</v>
      </c>
      <c r="AD29" s="77">
        <v>2779</v>
      </c>
      <c r="AE29" s="77">
        <v>3302</v>
      </c>
      <c r="AF29" s="77">
        <v>9507</v>
      </c>
      <c r="AG29" s="77">
        <v>1654</v>
      </c>
      <c r="AH29" s="77">
        <v>1924.1969999999999</v>
      </c>
      <c r="AI29" s="77">
        <v>7809</v>
      </c>
      <c r="AJ29" s="77">
        <v>162523.19699999999</v>
      </c>
    </row>
    <row r="30" spans="1:36">
      <c r="A30" s="75">
        <v>30</v>
      </c>
      <c r="B30" s="76" t="s">
        <v>57</v>
      </c>
      <c r="C30" s="76" t="s">
        <v>354</v>
      </c>
      <c r="D30" s="77">
        <v>4432</v>
      </c>
      <c r="E30" s="77">
        <v>6190</v>
      </c>
      <c r="F30" s="77">
        <v>2621</v>
      </c>
      <c r="G30" s="77">
        <v>2924</v>
      </c>
      <c r="H30" s="77">
        <v>15</v>
      </c>
      <c r="I30" s="77">
        <v>4065</v>
      </c>
      <c r="J30" s="77">
        <v>4825</v>
      </c>
      <c r="K30" s="77">
        <v>3944</v>
      </c>
      <c r="L30" s="77">
        <v>1825</v>
      </c>
      <c r="M30" s="77">
        <v>2516</v>
      </c>
      <c r="N30" s="77">
        <v>2686</v>
      </c>
      <c r="O30" s="77">
        <v>5781</v>
      </c>
      <c r="P30" s="77">
        <v>1332</v>
      </c>
      <c r="Q30" s="77">
        <v>3871</v>
      </c>
      <c r="R30" s="77">
        <v>8480</v>
      </c>
      <c r="S30" s="77">
        <v>24265</v>
      </c>
      <c r="T30" s="77">
        <v>7484</v>
      </c>
      <c r="U30" s="77">
        <v>3158</v>
      </c>
      <c r="V30" s="77">
        <v>3292</v>
      </c>
      <c r="W30" s="77">
        <v>2612</v>
      </c>
      <c r="X30" s="77">
        <v>4436</v>
      </c>
      <c r="Y30" s="77">
        <v>11607</v>
      </c>
      <c r="Z30" s="77">
        <v>994</v>
      </c>
      <c r="AA30" s="77">
        <v>3627</v>
      </c>
      <c r="AB30" s="77">
        <v>0</v>
      </c>
      <c r="AC30" s="77">
        <v>1782</v>
      </c>
      <c r="AD30" s="77">
        <v>1375</v>
      </c>
      <c r="AE30" s="77">
        <v>3446</v>
      </c>
      <c r="AF30" s="77">
        <v>11329</v>
      </c>
      <c r="AG30" s="77">
        <v>3240</v>
      </c>
      <c r="AH30" s="77">
        <v>2879.1236222745902</v>
      </c>
      <c r="AI30" s="77">
        <v>4683</v>
      </c>
      <c r="AJ30" s="77">
        <v>145716.12362227458</v>
      </c>
    </row>
    <row r="31" spans="1:36">
      <c r="A31" s="75">
        <v>31</v>
      </c>
      <c r="B31" s="76" t="s">
        <v>58</v>
      </c>
      <c r="C31" s="76" t="s">
        <v>355</v>
      </c>
      <c r="D31" s="77">
        <v>36450</v>
      </c>
      <c r="E31" s="77">
        <v>36173</v>
      </c>
      <c r="F31" s="77">
        <v>12400</v>
      </c>
      <c r="G31" s="77">
        <v>19733</v>
      </c>
      <c r="H31" s="77">
        <v>9482</v>
      </c>
      <c r="I31" s="77">
        <v>16437</v>
      </c>
      <c r="J31" s="77">
        <v>26165</v>
      </c>
      <c r="K31" s="77">
        <v>30396</v>
      </c>
      <c r="L31" s="77">
        <v>20242</v>
      </c>
      <c r="M31" s="77">
        <v>13872</v>
      </c>
      <c r="N31" s="77">
        <v>19598</v>
      </c>
      <c r="O31" s="77">
        <v>61257</v>
      </c>
      <c r="P31" s="77">
        <v>11547</v>
      </c>
      <c r="Q31" s="77">
        <v>23014</v>
      </c>
      <c r="R31" s="77">
        <v>119770</v>
      </c>
      <c r="S31" s="77">
        <v>107286</v>
      </c>
      <c r="T31" s="77">
        <v>62243</v>
      </c>
      <c r="U31" s="77">
        <v>14053</v>
      </c>
      <c r="V31" s="77">
        <v>18971</v>
      </c>
      <c r="W31" s="77">
        <v>13056</v>
      </c>
      <c r="X31" s="77">
        <v>19576</v>
      </c>
      <c r="Y31" s="77">
        <v>37347</v>
      </c>
      <c r="Z31" s="77">
        <v>4506</v>
      </c>
      <c r="AA31" s="77">
        <v>23062</v>
      </c>
      <c r="AB31" s="77">
        <v>14587</v>
      </c>
      <c r="AC31" s="77">
        <v>15847</v>
      </c>
      <c r="AD31" s="77">
        <v>6104</v>
      </c>
      <c r="AE31" s="77">
        <v>19218</v>
      </c>
      <c r="AF31" s="77">
        <v>42389</v>
      </c>
      <c r="AG31" s="77">
        <v>17497</v>
      </c>
      <c r="AH31" s="77">
        <v>8881.433940510422</v>
      </c>
      <c r="AI31" s="77">
        <v>41933</v>
      </c>
      <c r="AJ31" s="77">
        <v>923092.43394051038</v>
      </c>
    </row>
    <row r="32" spans="1:36">
      <c r="A32" s="75">
        <v>32</v>
      </c>
      <c r="B32" s="76" t="s">
        <v>59</v>
      </c>
      <c r="C32" s="76" t="s">
        <v>356</v>
      </c>
      <c r="D32" s="77">
        <v>372</v>
      </c>
      <c r="E32" s="77">
        <v>0</v>
      </c>
      <c r="F32" s="77">
        <v>0</v>
      </c>
      <c r="G32" s="77">
        <v>1685</v>
      </c>
      <c r="H32" s="77">
        <v>0</v>
      </c>
      <c r="I32" s="77">
        <v>0</v>
      </c>
      <c r="J32" s="77">
        <v>0</v>
      </c>
      <c r="K32" s="77">
        <v>0</v>
      </c>
      <c r="L32" s="77">
        <v>225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905</v>
      </c>
      <c r="T32" s="77">
        <v>998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745</v>
      </c>
      <c r="AA32" s="77">
        <v>0</v>
      </c>
      <c r="AB32" s="77">
        <v>0</v>
      </c>
      <c r="AC32" s="77">
        <v>0</v>
      </c>
      <c r="AD32" s="77">
        <v>908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5838</v>
      </c>
    </row>
    <row r="33" spans="1:36">
      <c r="A33" s="75">
        <v>33</v>
      </c>
      <c r="B33" s="76" t="s">
        <v>138</v>
      </c>
      <c r="C33" s="76" t="s">
        <v>357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40</v>
      </c>
      <c r="L33" s="77">
        <v>0</v>
      </c>
      <c r="M33" s="77">
        <v>0</v>
      </c>
      <c r="N33" s="77">
        <v>0</v>
      </c>
      <c r="O33" s="77">
        <v>0</v>
      </c>
      <c r="P33" s="77">
        <v>1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203</v>
      </c>
      <c r="AA33" s="77">
        <v>0</v>
      </c>
      <c r="AB33" s="77">
        <v>0</v>
      </c>
      <c r="AC33" s="77">
        <v>0</v>
      </c>
      <c r="AD33" s="77">
        <v>136</v>
      </c>
      <c r="AE33" s="77">
        <v>0</v>
      </c>
      <c r="AF33" s="77">
        <v>0</v>
      </c>
      <c r="AG33" s="77">
        <v>45</v>
      </c>
      <c r="AH33" s="77">
        <v>0</v>
      </c>
      <c r="AI33" s="77">
        <v>88</v>
      </c>
      <c r="AJ33" s="77">
        <v>513</v>
      </c>
    </row>
    <row r="34" spans="1:36" s="73" customFormat="1">
      <c r="A34" s="72">
        <v>34</v>
      </c>
      <c r="B34" s="73" t="s">
        <v>311</v>
      </c>
      <c r="C34" s="73" t="s">
        <v>306</v>
      </c>
      <c r="D34" s="84" t="s">
        <v>306</v>
      </c>
      <c r="E34" s="84" t="s">
        <v>306</v>
      </c>
      <c r="F34" s="84" t="s">
        <v>306</v>
      </c>
      <c r="G34" s="84" t="s">
        <v>306</v>
      </c>
      <c r="H34" s="84" t="s">
        <v>306</v>
      </c>
      <c r="I34" s="84" t="s">
        <v>306</v>
      </c>
      <c r="J34" s="84" t="s">
        <v>306</v>
      </c>
      <c r="K34" s="84" t="s">
        <v>306</v>
      </c>
      <c r="L34" s="84" t="s">
        <v>306</v>
      </c>
      <c r="M34" s="84" t="s">
        <v>306</v>
      </c>
      <c r="N34" s="84" t="s">
        <v>306</v>
      </c>
      <c r="O34" s="84" t="s">
        <v>306</v>
      </c>
      <c r="P34" s="84" t="s">
        <v>306</v>
      </c>
      <c r="Q34" s="84" t="s">
        <v>306</v>
      </c>
      <c r="R34" s="84" t="s">
        <v>306</v>
      </c>
      <c r="S34" s="84" t="s">
        <v>306</v>
      </c>
      <c r="T34" s="84" t="s">
        <v>306</v>
      </c>
      <c r="U34" s="84" t="s">
        <v>306</v>
      </c>
      <c r="V34" s="84" t="s">
        <v>306</v>
      </c>
      <c r="W34" s="84" t="s">
        <v>306</v>
      </c>
      <c r="X34" s="84" t="s">
        <v>306</v>
      </c>
      <c r="Y34" s="84" t="s">
        <v>306</v>
      </c>
      <c r="Z34" s="84" t="s">
        <v>306</v>
      </c>
      <c r="AA34" s="84" t="s">
        <v>306</v>
      </c>
      <c r="AB34" s="84" t="s">
        <v>306</v>
      </c>
      <c r="AC34" s="84" t="s">
        <v>306</v>
      </c>
      <c r="AD34" s="84" t="s">
        <v>306</v>
      </c>
      <c r="AE34" s="84" t="s">
        <v>306</v>
      </c>
      <c r="AF34" s="84" t="s">
        <v>306</v>
      </c>
      <c r="AG34" s="84" t="s">
        <v>306</v>
      </c>
      <c r="AH34" s="84" t="s">
        <v>306</v>
      </c>
      <c r="AI34" s="84" t="s">
        <v>306</v>
      </c>
      <c r="AJ34" s="84" t="s">
        <v>306</v>
      </c>
    </row>
    <row r="35" spans="1:36">
      <c r="A35" s="75">
        <v>35</v>
      </c>
      <c r="B35" s="76" t="s">
        <v>133</v>
      </c>
      <c r="C35" s="76" t="s">
        <v>364</v>
      </c>
      <c r="D35" s="77">
        <v>797</v>
      </c>
      <c r="E35" s="77">
        <v>1568</v>
      </c>
      <c r="F35" s="77">
        <v>795</v>
      </c>
      <c r="G35" s="77">
        <v>825</v>
      </c>
      <c r="H35" s="77">
        <v>562</v>
      </c>
      <c r="I35" s="77">
        <v>2087</v>
      </c>
      <c r="J35" s="77">
        <v>999</v>
      </c>
      <c r="K35" s="77">
        <v>2152</v>
      </c>
      <c r="L35" s="77">
        <v>677</v>
      </c>
      <c r="M35" s="77">
        <v>2695</v>
      </c>
      <c r="N35" s="77">
        <v>994</v>
      </c>
      <c r="O35" s="77">
        <v>-69</v>
      </c>
      <c r="P35" s="77">
        <v>641</v>
      </c>
      <c r="Q35" s="77">
        <v>655</v>
      </c>
      <c r="R35" s="77">
        <v>82</v>
      </c>
      <c r="S35" s="77">
        <v>2780</v>
      </c>
      <c r="T35" s="77">
        <v>566</v>
      </c>
      <c r="U35" s="77">
        <v>925.19981916666666</v>
      </c>
      <c r="V35" s="77">
        <v>684</v>
      </c>
      <c r="W35" s="77">
        <v>518</v>
      </c>
      <c r="X35" s="77">
        <v>2075</v>
      </c>
      <c r="Y35" s="77">
        <v>1341</v>
      </c>
      <c r="Z35" s="77">
        <v>1683</v>
      </c>
      <c r="AA35" s="77">
        <v>612</v>
      </c>
      <c r="AB35" s="77">
        <v>48</v>
      </c>
      <c r="AC35" s="77">
        <v>802</v>
      </c>
      <c r="AD35" s="77">
        <v>253</v>
      </c>
      <c r="AE35" s="77">
        <v>195</v>
      </c>
      <c r="AF35" s="77">
        <v>531</v>
      </c>
      <c r="AG35" s="77">
        <v>1058</v>
      </c>
      <c r="AH35" s="77">
        <v>1436</v>
      </c>
      <c r="AI35" s="77">
        <v>2228</v>
      </c>
      <c r="AJ35" s="77">
        <v>33195.199819166664</v>
      </c>
    </row>
    <row r="36" spans="1:36">
      <c r="A36" s="75">
        <v>36</v>
      </c>
      <c r="B36" s="76" t="s">
        <v>134</v>
      </c>
      <c r="C36" s="76" t="s">
        <v>365</v>
      </c>
      <c r="D36" s="77">
        <v>59</v>
      </c>
      <c r="E36" s="77">
        <v>14</v>
      </c>
      <c r="F36" s="77">
        <v>9</v>
      </c>
      <c r="G36" s="77">
        <v>37</v>
      </c>
      <c r="H36" s="77">
        <v>38</v>
      </c>
      <c r="I36" s="77">
        <v>28</v>
      </c>
      <c r="J36" s="77">
        <v>52</v>
      </c>
      <c r="K36" s="77">
        <v>32</v>
      </c>
      <c r="L36" s="77">
        <v>1</v>
      </c>
      <c r="M36" s="77">
        <v>0</v>
      </c>
      <c r="N36" s="77">
        <v>0</v>
      </c>
      <c r="O36" s="77">
        <v>28</v>
      </c>
      <c r="P36" s="77">
        <v>7</v>
      </c>
      <c r="Q36" s="77">
        <v>34</v>
      </c>
      <c r="R36" s="77">
        <v>0</v>
      </c>
      <c r="S36" s="77">
        <v>13</v>
      </c>
      <c r="T36" s="77">
        <v>60</v>
      </c>
      <c r="U36" s="77">
        <v>0.67</v>
      </c>
      <c r="V36" s="77">
        <v>15</v>
      </c>
      <c r="W36" s="77">
        <v>20</v>
      </c>
      <c r="X36" s="77">
        <v>59</v>
      </c>
      <c r="Y36" s="77">
        <v>0</v>
      </c>
      <c r="Z36" s="77">
        <v>0</v>
      </c>
      <c r="AA36" s="77">
        <v>0</v>
      </c>
      <c r="AB36" s="77">
        <v>0</v>
      </c>
      <c r="AC36" s="77">
        <v>16</v>
      </c>
      <c r="AD36" s="77">
        <v>1</v>
      </c>
      <c r="AE36" s="77">
        <v>80</v>
      </c>
      <c r="AF36" s="77">
        <v>0</v>
      </c>
      <c r="AG36" s="77">
        <v>113</v>
      </c>
      <c r="AH36" s="77">
        <v>0</v>
      </c>
      <c r="AI36" s="77">
        <v>40</v>
      </c>
      <c r="AJ36" s="77">
        <v>756.67000000000007</v>
      </c>
    </row>
    <row r="37" spans="1:36">
      <c r="A37" s="75">
        <v>37</v>
      </c>
      <c r="B37" s="76" t="s">
        <v>60</v>
      </c>
      <c r="C37" s="76" t="s">
        <v>366</v>
      </c>
      <c r="D37" s="77">
        <v>45739</v>
      </c>
      <c r="E37" s="77">
        <v>30175</v>
      </c>
      <c r="F37" s="77">
        <v>19444</v>
      </c>
      <c r="G37" s="77">
        <v>12007</v>
      </c>
      <c r="H37" s="77">
        <v>11810</v>
      </c>
      <c r="I37" s="77">
        <v>19348</v>
      </c>
      <c r="J37" s="77">
        <v>33774</v>
      </c>
      <c r="K37" s="77">
        <v>25990</v>
      </c>
      <c r="L37" s="77">
        <v>13443</v>
      </c>
      <c r="M37" s="77">
        <v>15732</v>
      </c>
      <c r="N37" s="77">
        <v>9902</v>
      </c>
      <c r="O37" s="77">
        <v>89530</v>
      </c>
      <c r="P37" s="77">
        <v>3230</v>
      </c>
      <c r="Q37" s="77">
        <v>23423</v>
      </c>
      <c r="R37" s="77">
        <v>69927</v>
      </c>
      <c r="S37" s="77">
        <v>153094</v>
      </c>
      <c r="T37" s="77">
        <v>40714</v>
      </c>
      <c r="U37" s="77">
        <v>11448.57</v>
      </c>
      <c r="V37" s="77">
        <v>14873</v>
      </c>
      <c r="W37" s="77">
        <v>21767</v>
      </c>
      <c r="X37" s="77">
        <v>30392</v>
      </c>
      <c r="Y37" s="77">
        <v>33070</v>
      </c>
      <c r="Z37" s="77">
        <v>3362</v>
      </c>
      <c r="AA37" s="77">
        <v>21181</v>
      </c>
      <c r="AB37" s="77">
        <v>34825</v>
      </c>
      <c r="AC37" s="77">
        <v>14921</v>
      </c>
      <c r="AD37" s="77">
        <v>6904</v>
      </c>
      <c r="AE37" s="77">
        <v>16862</v>
      </c>
      <c r="AF37" s="77">
        <v>34335</v>
      </c>
      <c r="AG37" s="77">
        <v>10681</v>
      </c>
      <c r="AH37" s="77">
        <v>18101</v>
      </c>
      <c r="AI37" s="77">
        <v>26518</v>
      </c>
      <c r="AJ37" s="77">
        <v>916522.57000000007</v>
      </c>
    </row>
    <row r="38" spans="1:36">
      <c r="A38" s="75">
        <v>38</v>
      </c>
      <c r="B38" s="76" t="s">
        <v>135</v>
      </c>
      <c r="C38" s="76" t="s">
        <v>368</v>
      </c>
      <c r="D38" s="77">
        <v>56804</v>
      </c>
      <c r="E38" s="77">
        <v>66341</v>
      </c>
      <c r="F38" s="77">
        <v>30142</v>
      </c>
      <c r="G38" s="77">
        <v>33282</v>
      </c>
      <c r="H38" s="77">
        <v>10162</v>
      </c>
      <c r="I38" s="77">
        <v>37448</v>
      </c>
      <c r="J38" s="77">
        <v>40841</v>
      </c>
      <c r="K38" s="77">
        <v>30190</v>
      </c>
      <c r="L38" s="77">
        <v>24503</v>
      </c>
      <c r="M38" s="77">
        <v>26126</v>
      </c>
      <c r="N38" s="77">
        <v>22701</v>
      </c>
      <c r="O38" s="77">
        <v>100856</v>
      </c>
      <c r="P38" s="77">
        <v>14347</v>
      </c>
      <c r="Q38" s="77">
        <v>37226</v>
      </c>
      <c r="R38" s="77">
        <v>90475</v>
      </c>
      <c r="S38" s="77">
        <v>158989</v>
      </c>
      <c r="T38" s="77">
        <v>63016</v>
      </c>
      <c r="U38" s="77">
        <v>26916</v>
      </c>
      <c r="V38" s="77">
        <v>22427</v>
      </c>
      <c r="W38" s="77">
        <v>23423</v>
      </c>
      <c r="X38" s="77">
        <v>44447</v>
      </c>
      <c r="Y38" s="77">
        <v>93946</v>
      </c>
      <c r="Z38" s="77">
        <v>8849</v>
      </c>
      <c r="AA38" s="77">
        <v>38035</v>
      </c>
      <c r="AB38" s="77">
        <v>43651</v>
      </c>
      <c r="AC38" s="77">
        <v>28113</v>
      </c>
      <c r="AD38" s="77">
        <v>13277</v>
      </c>
      <c r="AE38" s="77">
        <v>34123</v>
      </c>
      <c r="AF38" s="77">
        <v>90996</v>
      </c>
      <c r="AG38" s="77">
        <v>18785</v>
      </c>
      <c r="AH38" s="77">
        <v>29410</v>
      </c>
      <c r="AI38" s="77">
        <v>35682</v>
      </c>
      <c r="AJ38" s="77">
        <v>1395529</v>
      </c>
    </row>
    <row r="39" spans="1:36">
      <c r="A39" s="75">
        <v>39</v>
      </c>
      <c r="B39" s="76" t="s">
        <v>233</v>
      </c>
      <c r="C39" s="76" t="s">
        <v>367</v>
      </c>
      <c r="D39" s="77">
        <v>6572</v>
      </c>
      <c r="E39" s="77">
        <v>3839</v>
      </c>
      <c r="F39" s="77">
        <v>2950</v>
      </c>
      <c r="G39" s="77">
        <v>2092</v>
      </c>
      <c r="H39" s="77">
        <v>866</v>
      </c>
      <c r="I39" s="77">
        <v>6707</v>
      </c>
      <c r="J39" s="77">
        <v>7798</v>
      </c>
      <c r="K39" s="77">
        <v>4024</v>
      </c>
      <c r="L39" s="77">
        <v>4062</v>
      </c>
      <c r="M39" s="77">
        <v>5002</v>
      </c>
      <c r="N39" s="77">
        <v>4844</v>
      </c>
      <c r="O39" s="77">
        <v>35027</v>
      </c>
      <c r="P39" s="77">
        <v>768</v>
      </c>
      <c r="Q39" s="77">
        <v>9279</v>
      </c>
      <c r="R39" s="77">
        <v>23036</v>
      </c>
      <c r="S39" s="77">
        <v>24876</v>
      </c>
      <c r="T39" s="77">
        <v>6866</v>
      </c>
      <c r="U39" s="77">
        <v>2447</v>
      </c>
      <c r="V39" s="77">
        <v>3600</v>
      </c>
      <c r="W39" s="77">
        <v>3428</v>
      </c>
      <c r="X39" s="77">
        <v>5227</v>
      </c>
      <c r="Y39" s="77">
        <v>13615</v>
      </c>
      <c r="Z39" s="77">
        <v>661</v>
      </c>
      <c r="AA39" s="77">
        <v>3150</v>
      </c>
      <c r="AB39" s="77">
        <v>6414</v>
      </c>
      <c r="AC39" s="77">
        <v>4308</v>
      </c>
      <c r="AD39" s="77">
        <v>2184</v>
      </c>
      <c r="AE39" s="77">
        <v>3423</v>
      </c>
      <c r="AF39" s="77">
        <v>8809</v>
      </c>
      <c r="AG39" s="77">
        <v>3257</v>
      </c>
      <c r="AH39" s="77">
        <v>5791</v>
      </c>
      <c r="AI39" s="77">
        <v>6136</v>
      </c>
      <c r="AJ39" s="77">
        <v>221058</v>
      </c>
    </row>
    <row r="40" spans="1:36">
      <c r="A40" s="75">
        <v>40</v>
      </c>
      <c r="B40" s="76" t="s">
        <v>234</v>
      </c>
      <c r="C40" s="76" t="s">
        <v>369</v>
      </c>
      <c r="D40" s="77">
        <v>21178</v>
      </c>
      <c r="E40" s="77">
        <v>34088</v>
      </c>
      <c r="F40" s="77">
        <v>10458</v>
      </c>
      <c r="G40" s="77">
        <v>11371</v>
      </c>
      <c r="H40" s="77">
        <v>5755</v>
      </c>
      <c r="I40" s="77">
        <v>20850</v>
      </c>
      <c r="J40" s="77">
        <v>24046</v>
      </c>
      <c r="K40" s="77">
        <v>12918</v>
      </c>
      <c r="L40" s="77">
        <v>14227</v>
      </c>
      <c r="M40" s="77">
        <v>14425</v>
      </c>
      <c r="N40" s="77">
        <v>9318</v>
      </c>
      <c r="O40" s="77">
        <v>72544</v>
      </c>
      <c r="P40" s="77">
        <v>5115</v>
      </c>
      <c r="Q40" s="77">
        <v>16620</v>
      </c>
      <c r="R40" s="77">
        <v>43543</v>
      </c>
      <c r="S40" s="77">
        <v>41973</v>
      </c>
      <c r="T40" s="77">
        <v>29829</v>
      </c>
      <c r="U40" s="77">
        <v>4847</v>
      </c>
      <c r="V40" s="77">
        <v>10137</v>
      </c>
      <c r="W40" s="77">
        <v>9652</v>
      </c>
      <c r="X40" s="77">
        <v>10817</v>
      </c>
      <c r="Y40" s="77">
        <v>31530</v>
      </c>
      <c r="Z40" s="77">
        <v>4633</v>
      </c>
      <c r="AA40" s="77">
        <v>15672</v>
      </c>
      <c r="AB40" s="77">
        <v>12237</v>
      </c>
      <c r="AC40" s="77">
        <v>19366</v>
      </c>
      <c r="AD40" s="77">
        <v>6288</v>
      </c>
      <c r="AE40" s="77">
        <v>18218</v>
      </c>
      <c r="AF40" s="77">
        <v>26348</v>
      </c>
      <c r="AG40" s="77">
        <v>9615</v>
      </c>
      <c r="AH40" s="77">
        <v>10034</v>
      </c>
      <c r="AI40" s="77">
        <v>18676</v>
      </c>
      <c r="AJ40" s="77">
        <v>596328</v>
      </c>
    </row>
    <row r="41" spans="1:36">
      <c r="A41" s="75">
        <v>41</v>
      </c>
      <c r="B41" s="76" t="s">
        <v>235</v>
      </c>
      <c r="C41" s="76" t="s">
        <v>370</v>
      </c>
      <c r="D41" s="77">
        <v>4880</v>
      </c>
      <c r="E41" s="77">
        <v>5079</v>
      </c>
      <c r="F41" s="77">
        <v>2119</v>
      </c>
      <c r="G41" s="77">
        <v>1928</v>
      </c>
      <c r="H41" s="77">
        <v>1752</v>
      </c>
      <c r="I41" s="77">
        <v>2841</v>
      </c>
      <c r="J41" s="77">
        <v>5086</v>
      </c>
      <c r="K41" s="77">
        <v>3049</v>
      </c>
      <c r="L41" s="77">
        <v>1677</v>
      </c>
      <c r="M41" s="77">
        <v>2071</v>
      </c>
      <c r="N41" s="77">
        <v>1746</v>
      </c>
      <c r="O41" s="77">
        <v>17833</v>
      </c>
      <c r="P41" s="77">
        <v>242</v>
      </c>
      <c r="Q41" s="77">
        <v>6717</v>
      </c>
      <c r="R41" s="77">
        <v>8714</v>
      </c>
      <c r="S41" s="77">
        <v>4092</v>
      </c>
      <c r="T41" s="77">
        <v>6197</v>
      </c>
      <c r="U41" s="77">
        <v>745</v>
      </c>
      <c r="V41" s="77">
        <v>797</v>
      </c>
      <c r="W41" s="77">
        <v>1545</v>
      </c>
      <c r="X41" s="77">
        <v>2820</v>
      </c>
      <c r="Y41" s="77">
        <v>9182</v>
      </c>
      <c r="Z41" s="77">
        <v>275</v>
      </c>
      <c r="AA41" s="77">
        <v>2012</v>
      </c>
      <c r="AB41" s="77">
        <v>1936</v>
      </c>
      <c r="AC41" s="77">
        <v>2507</v>
      </c>
      <c r="AD41" s="77">
        <v>2323</v>
      </c>
      <c r="AE41" s="77">
        <v>3441</v>
      </c>
      <c r="AF41" s="77">
        <v>2540</v>
      </c>
      <c r="AG41" s="77">
        <v>1322</v>
      </c>
      <c r="AH41" s="77">
        <v>2310</v>
      </c>
      <c r="AI41" s="77">
        <v>4285</v>
      </c>
      <c r="AJ41" s="77">
        <v>114063</v>
      </c>
    </row>
    <row r="42" spans="1:36">
      <c r="A42" s="75">
        <v>42</v>
      </c>
      <c r="B42" s="76" t="s">
        <v>236</v>
      </c>
      <c r="C42" s="76" t="s">
        <v>371</v>
      </c>
      <c r="D42" s="77">
        <v>2394</v>
      </c>
      <c r="E42" s="77">
        <v>1850</v>
      </c>
      <c r="F42" s="77">
        <v>951</v>
      </c>
      <c r="G42" s="77">
        <v>462</v>
      </c>
      <c r="H42" s="77">
        <v>76</v>
      </c>
      <c r="I42" s="77">
        <v>344</v>
      </c>
      <c r="J42" s="77">
        <v>951</v>
      </c>
      <c r="K42" s="77">
        <v>281</v>
      </c>
      <c r="L42" s="77">
        <v>717</v>
      </c>
      <c r="M42" s="77">
        <v>415</v>
      </c>
      <c r="N42" s="77">
        <v>314</v>
      </c>
      <c r="O42" s="77">
        <v>1606</v>
      </c>
      <c r="P42" s="77">
        <v>118</v>
      </c>
      <c r="Q42" s="77">
        <v>807</v>
      </c>
      <c r="R42" s="77">
        <v>546</v>
      </c>
      <c r="S42" s="77">
        <v>20650</v>
      </c>
      <c r="T42" s="77">
        <v>228</v>
      </c>
      <c r="U42" s="77">
        <v>887.09</v>
      </c>
      <c r="V42" s="77">
        <v>1071</v>
      </c>
      <c r="W42" s="77">
        <v>458</v>
      </c>
      <c r="X42" s="77">
        <v>900</v>
      </c>
      <c r="Y42" s="77">
        <v>1693</v>
      </c>
      <c r="Z42" s="77">
        <v>0</v>
      </c>
      <c r="AA42" s="77">
        <v>187</v>
      </c>
      <c r="AB42" s="77">
        <v>797</v>
      </c>
      <c r="AC42" s="77">
        <v>1178</v>
      </c>
      <c r="AD42" s="77">
        <v>443</v>
      </c>
      <c r="AE42" s="77">
        <v>255</v>
      </c>
      <c r="AF42" s="77">
        <v>1499</v>
      </c>
      <c r="AG42" s="77">
        <v>383</v>
      </c>
      <c r="AH42" s="77">
        <v>1216</v>
      </c>
      <c r="AI42" s="77">
        <v>106</v>
      </c>
      <c r="AJ42" s="77">
        <v>43783.09</v>
      </c>
    </row>
    <row r="43" spans="1:36">
      <c r="A43" s="75">
        <v>43</v>
      </c>
      <c r="B43" s="76" t="s">
        <v>237</v>
      </c>
      <c r="C43" s="76" t="s">
        <v>372</v>
      </c>
      <c r="D43" s="77">
        <v>4281</v>
      </c>
      <c r="E43" s="77">
        <v>592</v>
      </c>
      <c r="F43" s="77">
        <v>2024</v>
      </c>
      <c r="G43" s="77">
        <v>1340</v>
      </c>
      <c r="H43" s="77">
        <v>1670</v>
      </c>
      <c r="I43" s="77">
        <v>3298</v>
      </c>
      <c r="J43" s="77">
        <v>3829</v>
      </c>
      <c r="K43" s="77">
        <v>2685</v>
      </c>
      <c r="L43" s="77">
        <v>733</v>
      </c>
      <c r="M43" s="77">
        <v>0</v>
      </c>
      <c r="N43" s="77">
        <v>561</v>
      </c>
      <c r="O43" s="77">
        <v>8973</v>
      </c>
      <c r="P43" s="77">
        <v>394</v>
      </c>
      <c r="Q43" s="77">
        <v>2798</v>
      </c>
      <c r="R43" s="77">
        <v>6933</v>
      </c>
      <c r="S43" s="77">
        <v>14509</v>
      </c>
      <c r="T43" s="77">
        <v>3183</v>
      </c>
      <c r="U43" s="77">
        <v>1338</v>
      </c>
      <c r="V43" s="77">
        <v>1317</v>
      </c>
      <c r="W43" s="77">
        <v>1184</v>
      </c>
      <c r="X43" s="77">
        <v>2967</v>
      </c>
      <c r="Y43" s="77">
        <v>8129</v>
      </c>
      <c r="Z43" s="77">
        <v>340</v>
      </c>
      <c r="AA43" s="77">
        <v>2293</v>
      </c>
      <c r="AB43" s="77">
        <v>2714</v>
      </c>
      <c r="AC43" s="77">
        <v>1305</v>
      </c>
      <c r="AD43" s="77">
        <v>433</v>
      </c>
      <c r="AE43" s="77">
        <v>2038</v>
      </c>
      <c r="AF43" s="77">
        <v>4662</v>
      </c>
      <c r="AG43" s="77">
        <v>1565</v>
      </c>
      <c r="AH43" s="77">
        <v>2025</v>
      </c>
      <c r="AI43" s="77">
        <v>2837</v>
      </c>
      <c r="AJ43" s="77">
        <v>92950</v>
      </c>
    </row>
    <row r="44" spans="1:36">
      <c r="A44" s="75">
        <v>44</v>
      </c>
      <c r="B44" s="76" t="s">
        <v>238</v>
      </c>
      <c r="C44" s="76" t="s">
        <v>373</v>
      </c>
      <c r="D44" s="77">
        <v>163</v>
      </c>
      <c r="E44" s="77">
        <v>0</v>
      </c>
      <c r="F44" s="77">
        <v>81</v>
      </c>
      <c r="G44" s="77">
        <v>0</v>
      </c>
      <c r="H44" s="77">
        <v>0</v>
      </c>
      <c r="I44" s="77">
        <v>77</v>
      </c>
      <c r="J44" s="77">
        <v>361</v>
      </c>
      <c r="K44" s="77">
        <v>104</v>
      </c>
      <c r="L44" s="77">
        <v>300</v>
      </c>
      <c r="M44" s="77">
        <v>0</v>
      </c>
      <c r="N44" s="77">
        <v>0</v>
      </c>
      <c r="O44" s="77">
        <v>463</v>
      </c>
      <c r="P44" s="77">
        <v>0</v>
      </c>
      <c r="Q44" s="77">
        <v>0</v>
      </c>
      <c r="R44" s="77">
        <v>1221</v>
      </c>
      <c r="S44" s="77">
        <v>253</v>
      </c>
      <c r="T44" s="77">
        <v>0</v>
      </c>
      <c r="U44" s="77">
        <v>270</v>
      </c>
      <c r="V44" s="77">
        <v>0</v>
      </c>
      <c r="W44" s="77">
        <v>327</v>
      </c>
      <c r="X44" s="77">
        <v>22</v>
      </c>
      <c r="Y44" s="77">
        <v>1136</v>
      </c>
      <c r="Z44" s="77">
        <v>0</v>
      </c>
      <c r="AA44" s="77">
        <v>20</v>
      </c>
      <c r="AB44" s="77">
        <v>0</v>
      </c>
      <c r="AC44" s="77">
        <v>0</v>
      </c>
      <c r="AD44" s="77">
        <v>32</v>
      </c>
      <c r="AE44" s="77">
        <v>0</v>
      </c>
      <c r="AF44" s="77">
        <v>659</v>
      </c>
      <c r="AG44" s="77">
        <v>0</v>
      </c>
      <c r="AH44" s="77">
        <v>0</v>
      </c>
      <c r="AI44" s="77">
        <v>351</v>
      </c>
      <c r="AJ44" s="77">
        <v>5840</v>
      </c>
    </row>
    <row r="45" spans="1:36" s="73" customFormat="1">
      <c r="A45" s="72">
        <v>45</v>
      </c>
      <c r="B45" s="73" t="s">
        <v>327</v>
      </c>
      <c r="C45" s="73" t="s">
        <v>306</v>
      </c>
      <c r="D45" s="84" t="s">
        <v>306</v>
      </c>
      <c r="E45" s="84" t="s">
        <v>306</v>
      </c>
      <c r="F45" s="84" t="s">
        <v>306</v>
      </c>
      <c r="G45" s="84" t="s">
        <v>306</v>
      </c>
      <c r="H45" s="84" t="s">
        <v>306</v>
      </c>
      <c r="I45" s="84" t="s">
        <v>306</v>
      </c>
      <c r="J45" s="84" t="s">
        <v>306</v>
      </c>
      <c r="K45" s="84" t="s">
        <v>306</v>
      </c>
      <c r="L45" s="84" t="s">
        <v>306</v>
      </c>
      <c r="M45" s="84" t="s">
        <v>306</v>
      </c>
      <c r="N45" s="84" t="s">
        <v>306</v>
      </c>
      <c r="O45" s="84" t="s">
        <v>306</v>
      </c>
      <c r="P45" s="84" t="s">
        <v>306</v>
      </c>
      <c r="Q45" s="84" t="s">
        <v>306</v>
      </c>
      <c r="R45" s="84" t="s">
        <v>306</v>
      </c>
      <c r="S45" s="84" t="s">
        <v>306</v>
      </c>
      <c r="T45" s="84" t="s">
        <v>306</v>
      </c>
      <c r="U45" s="84" t="s">
        <v>306</v>
      </c>
      <c r="V45" s="84" t="s">
        <v>306</v>
      </c>
      <c r="W45" s="84" t="s">
        <v>306</v>
      </c>
      <c r="X45" s="84" t="s">
        <v>306</v>
      </c>
      <c r="Y45" s="84" t="s">
        <v>306</v>
      </c>
      <c r="Z45" s="84" t="s">
        <v>306</v>
      </c>
      <c r="AA45" s="84" t="s">
        <v>306</v>
      </c>
      <c r="AB45" s="84" t="s">
        <v>306</v>
      </c>
      <c r="AC45" s="84" t="s">
        <v>306</v>
      </c>
      <c r="AD45" s="84" t="s">
        <v>306</v>
      </c>
      <c r="AE45" s="84" t="s">
        <v>306</v>
      </c>
      <c r="AF45" s="84" t="s">
        <v>306</v>
      </c>
      <c r="AG45" s="84" t="s">
        <v>306</v>
      </c>
      <c r="AH45" s="84" t="s">
        <v>306</v>
      </c>
      <c r="AI45" s="84" t="s">
        <v>306</v>
      </c>
      <c r="AJ45" s="84" t="s">
        <v>306</v>
      </c>
    </row>
    <row r="46" spans="1:36">
      <c r="A46" s="75">
        <v>46</v>
      </c>
      <c r="B46" s="76" t="s">
        <v>61</v>
      </c>
      <c r="C46" s="76" t="s">
        <v>374</v>
      </c>
      <c r="D46" s="77">
        <v>15233</v>
      </c>
      <c r="E46" s="77">
        <v>7749</v>
      </c>
      <c r="F46" s="77">
        <v>6822</v>
      </c>
      <c r="G46" s="77">
        <v>4338</v>
      </c>
      <c r="H46" s="77">
        <v>1972</v>
      </c>
      <c r="I46" s="77">
        <v>6525</v>
      </c>
      <c r="J46" s="77">
        <v>5691</v>
      </c>
      <c r="K46" s="77">
        <v>5693</v>
      </c>
      <c r="L46" s="77">
        <v>1992</v>
      </c>
      <c r="M46" s="77">
        <v>5483</v>
      </c>
      <c r="N46" s="77">
        <v>2907</v>
      </c>
      <c r="O46" s="77">
        <v>23399</v>
      </c>
      <c r="P46" s="77">
        <v>1425</v>
      </c>
      <c r="Q46" s="77">
        <v>4995</v>
      </c>
      <c r="R46" s="77">
        <v>19813</v>
      </c>
      <c r="S46" s="77">
        <v>32983</v>
      </c>
      <c r="T46" s="77">
        <v>18083</v>
      </c>
      <c r="U46" s="77">
        <v>3041.12</v>
      </c>
      <c r="V46" s="77">
        <v>3663</v>
      </c>
      <c r="W46" s="77">
        <v>6466</v>
      </c>
      <c r="X46" s="77">
        <v>3912</v>
      </c>
      <c r="Y46" s="77">
        <v>7409</v>
      </c>
      <c r="Z46" s="77">
        <v>882</v>
      </c>
      <c r="AA46" s="77">
        <v>7562</v>
      </c>
      <c r="AB46" s="77">
        <v>5773</v>
      </c>
      <c r="AC46" s="77">
        <v>6435</v>
      </c>
      <c r="AD46" s="77">
        <v>1947</v>
      </c>
      <c r="AE46" s="77">
        <v>3214</v>
      </c>
      <c r="AF46" s="77">
        <v>11314</v>
      </c>
      <c r="AG46" s="77">
        <v>3044</v>
      </c>
      <c r="AH46" s="77">
        <v>2682</v>
      </c>
      <c r="AI46" s="77">
        <v>5811</v>
      </c>
      <c r="AJ46" s="77">
        <v>238258.12</v>
      </c>
    </row>
    <row r="47" spans="1:36">
      <c r="A47" s="75">
        <v>47</v>
      </c>
      <c r="B47" s="76" t="s">
        <v>62</v>
      </c>
      <c r="C47" s="76" t="s">
        <v>375</v>
      </c>
      <c r="D47" s="77">
        <v>14391</v>
      </c>
      <c r="E47" s="77">
        <v>8270</v>
      </c>
      <c r="F47" s="77">
        <v>4958</v>
      </c>
      <c r="G47" s="77">
        <v>2247</v>
      </c>
      <c r="H47" s="77">
        <v>4659</v>
      </c>
      <c r="I47" s="77">
        <v>5083</v>
      </c>
      <c r="J47" s="77">
        <v>11164</v>
      </c>
      <c r="K47" s="77">
        <v>8091</v>
      </c>
      <c r="L47" s="77">
        <v>2249</v>
      </c>
      <c r="M47" s="77">
        <v>5445</v>
      </c>
      <c r="N47" s="77">
        <v>2287</v>
      </c>
      <c r="O47" s="77">
        <v>25403</v>
      </c>
      <c r="P47" s="77">
        <v>642</v>
      </c>
      <c r="Q47" s="77">
        <v>5801</v>
      </c>
      <c r="R47" s="77">
        <v>15117</v>
      </c>
      <c r="S47" s="77">
        <v>48655</v>
      </c>
      <c r="T47" s="77">
        <v>3458</v>
      </c>
      <c r="U47" s="77">
        <v>3603.72</v>
      </c>
      <c r="V47" s="77">
        <v>4664</v>
      </c>
      <c r="W47" s="77">
        <v>4091</v>
      </c>
      <c r="X47" s="77">
        <v>9232</v>
      </c>
      <c r="Y47" s="77">
        <v>6305</v>
      </c>
      <c r="Z47" s="77">
        <v>757</v>
      </c>
      <c r="AA47" s="77">
        <v>6556</v>
      </c>
      <c r="AB47" s="77">
        <v>12154</v>
      </c>
      <c r="AC47" s="77">
        <v>2988</v>
      </c>
      <c r="AD47" s="77">
        <v>525</v>
      </c>
      <c r="AE47" s="77">
        <v>5813</v>
      </c>
      <c r="AF47" s="77">
        <v>8733</v>
      </c>
      <c r="AG47" s="77">
        <v>2327</v>
      </c>
      <c r="AH47" s="77">
        <v>5403</v>
      </c>
      <c r="AI47" s="77">
        <v>7551</v>
      </c>
      <c r="AJ47" s="77">
        <v>248622.72</v>
      </c>
    </row>
    <row r="48" spans="1:36">
      <c r="A48" s="75">
        <v>48</v>
      </c>
      <c r="B48" s="76" t="s">
        <v>68</v>
      </c>
      <c r="C48" s="76" t="s">
        <v>376</v>
      </c>
      <c r="D48" s="77">
        <v>10513</v>
      </c>
      <c r="E48" s="77">
        <v>8467</v>
      </c>
      <c r="F48" s="77">
        <v>5939</v>
      </c>
      <c r="G48" s="77">
        <v>3040</v>
      </c>
      <c r="H48" s="77">
        <v>1837</v>
      </c>
      <c r="I48" s="77">
        <v>4762</v>
      </c>
      <c r="J48" s="77">
        <v>12973</v>
      </c>
      <c r="K48" s="77">
        <v>7356</v>
      </c>
      <c r="L48" s="77">
        <v>4478</v>
      </c>
      <c r="M48" s="77">
        <v>3638</v>
      </c>
      <c r="N48" s="77">
        <v>1934</v>
      </c>
      <c r="O48" s="77">
        <v>20060</v>
      </c>
      <c r="P48" s="77">
        <v>1090</v>
      </c>
      <c r="Q48" s="77">
        <v>8793</v>
      </c>
      <c r="R48" s="77">
        <v>21631</v>
      </c>
      <c r="S48" s="77">
        <v>47249</v>
      </c>
      <c r="T48" s="77">
        <v>14017</v>
      </c>
      <c r="U48" s="77">
        <v>3476.93</v>
      </c>
      <c r="V48" s="77">
        <v>4482</v>
      </c>
      <c r="W48" s="77">
        <v>9907</v>
      </c>
      <c r="X48" s="77">
        <v>8317</v>
      </c>
      <c r="Y48" s="77">
        <v>6171</v>
      </c>
      <c r="Z48" s="77">
        <v>1429</v>
      </c>
      <c r="AA48" s="77">
        <v>4975</v>
      </c>
      <c r="AB48" s="77">
        <v>8331</v>
      </c>
      <c r="AC48" s="77">
        <v>5290</v>
      </c>
      <c r="AD48" s="77">
        <v>2919</v>
      </c>
      <c r="AE48" s="77">
        <v>5630</v>
      </c>
      <c r="AF48" s="77">
        <v>10490</v>
      </c>
      <c r="AG48" s="77">
        <v>3406</v>
      </c>
      <c r="AH48" s="77">
        <v>6178</v>
      </c>
      <c r="AI48" s="77">
        <v>8245</v>
      </c>
      <c r="AJ48" s="77">
        <v>267023.93</v>
      </c>
    </row>
    <row r="49" spans="1:36">
      <c r="A49" s="75">
        <v>49</v>
      </c>
      <c r="B49" s="76" t="s">
        <v>63</v>
      </c>
      <c r="C49" s="76" t="s">
        <v>377</v>
      </c>
      <c r="D49" s="77">
        <v>442</v>
      </c>
      <c r="E49" s="77">
        <v>2016</v>
      </c>
      <c r="F49" s="77">
        <v>216</v>
      </c>
      <c r="G49" s="77">
        <v>451</v>
      </c>
      <c r="H49" s="77">
        <v>877</v>
      </c>
      <c r="I49" s="77">
        <v>262</v>
      </c>
      <c r="J49" s="77">
        <v>2591</v>
      </c>
      <c r="K49" s="77">
        <v>1311</v>
      </c>
      <c r="L49" s="77">
        <v>983</v>
      </c>
      <c r="M49" s="77">
        <v>650</v>
      </c>
      <c r="N49" s="77">
        <v>103</v>
      </c>
      <c r="O49" s="77">
        <v>16865</v>
      </c>
      <c r="P49" s="77">
        <v>0</v>
      </c>
      <c r="Q49" s="77">
        <v>167</v>
      </c>
      <c r="R49" s="77">
        <v>0</v>
      </c>
      <c r="S49" s="77">
        <v>26</v>
      </c>
      <c r="T49" s="77">
        <v>1518</v>
      </c>
      <c r="U49" s="77">
        <v>0</v>
      </c>
      <c r="V49" s="77">
        <v>1095</v>
      </c>
      <c r="W49" s="77">
        <v>20</v>
      </c>
      <c r="X49" s="77">
        <v>0</v>
      </c>
      <c r="Y49" s="77">
        <v>0</v>
      </c>
      <c r="Z49" s="77">
        <v>294</v>
      </c>
      <c r="AA49" s="77">
        <v>555</v>
      </c>
      <c r="AB49" s="77">
        <v>5281</v>
      </c>
      <c r="AC49" s="77">
        <v>0</v>
      </c>
      <c r="AD49" s="77">
        <v>314</v>
      </c>
      <c r="AE49" s="77">
        <v>202</v>
      </c>
      <c r="AF49" s="77">
        <v>0</v>
      </c>
      <c r="AG49" s="77">
        <v>53</v>
      </c>
      <c r="AH49" s="77">
        <v>18</v>
      </c>
      <c r="AI49" s="77">
        <v>1416</v>
      </c>
      <c r="AJ49" s="77">
        <v>37726</v>
      </c>
    </row>
    <row r="50" spans="1:36">
      <c r="A50" s="75">
        <v>50</v>
      </c>
      <c r="B50" s="76" t="s">
        <v>64</v>
      </c>
      <c r="C50" s="76" t="s">
        <v>516</v>
      </c>
      <c r="D50" s="77">
        <v>5160</v>
      </c>
      <c r="E50" s="77">
        <v>3673</v>
      </c>
      <c r="F50" s="77">
        <v>1509</v>
      </c>
      <c r="G50" s="77">
        <v>1931</v>
      </c>
      <c r="H50" s="77">
        <v>2465</v>
      </c>
      <c r="I50" s="77">
        <v>2716</v>
      </c>
      <c r="J50" s="77">
        <v>1355</v>
      </c>
      <c r="K50" s="77">
        <v>3539</v>
      </c>
      <c r="L50" s="77">
        <v>3741</v>
      </c>
      <c r="M50" s="77">
        <v>516</v>
      </c>
      <c r="N50" s="77">
        <v>2671</v>
      </c>
      <c r="O50" s="77">
        <v>3803</v>
      </c>
      <c r="P50" s="77">
        <v>73</v>
      </c>
      <c r="Q50" s="77">
        <v>3667</v>
      </c>
      <c r="R50" s="77">
        <v>13366</v>
      </c>
      <c r="S50" s="77">
        <v>24181</v>
      </c>
      <c r="T50" s="77">
        <v>3638</v>
      </c>
      <c r="U50" s="77">
        <v>1326.8</v>
      </c>
      <c r="V50" s="77">
        <v>969</v>
      </c>
      <c r="W50" s="77">
        <v>1283</v>
      </c>
      <c r="X50" s="77">
        <v>8931</v>
      </c>
      <c r="Y50" s="77">
        <v>13185</v>
      </c>
      <c r="Z50" s="77">
        <v>0</v>
      </c>
      <c r="AA50" s="77">
        <v>1533</v>
      </c>
      <c r="AB50" s="77">
        <v>3286</v>
      </c>
      <c r="AC50" s="77">
        <v>208</v>
      </c>
      <c r="AD50" s="77">
        <v>1199</v>
      </c>
      <c r="AE50" s="77">
        <v>2003</v>
      </c>
      <c r="AF50" s="77">
        <v>3798</v>
      </c>
      <c r="AG50" s="77">
        <v>1851</v>
      </c>
      <c r="AH50" s="77">
        <v>3820</v>
      </c>
      <c r="AI50" s="77">
        <v>3495</v>
      </c>
      <c r="AJ50" s="77">
        <v>124891.8</v>
      </c>
    </row>
    <row r="51" spans="1:36" s="73" customFormat="1">
      <c r="A51" s="72">
        <v>51</v>
      </c>
      <c r="B51" s="73" t="s">
        <v>328</v>
      </c>
      <c r="C51" s="73" t="s">
        <v>306</v>
      </c>
      <c r="D51" s="84" t="s">
        <v>306</v>
      </c>
      <c r="E51" s="84" t="s">
        <v>306</v>
      </c>
      <c r="F51" s="84" t="s">
        <v>306</v>
      </c>
      <c r="G51" s="84" t="s">
        <v>306</v>
      </c>
      <c r="H51" s="84" t="s">
        <v>306</v>
      </c>
      <c r="I51" s="84" t="s">
        <v>306</v>
      </c>
      <c r="J51" s="84" t="s">
        <v>306</v>
      </c>
      <c r="K51" s="84" t="s">
        <v>306</v>
      </c>
      <c r="L51" s="84" t="s">
        <v>306</v>
      </c>
      <c r="M51" s="84" t="s">
        <v>306</v>
      </c>
      <c r="N51" s="84" t="s">
        <v>306</v>
      </c>
      <c r="O51" s="84" t="s">
        <v>306</v>
      </c>
      <c r="P51" s="84" t="s">
        <v>306</v>
      </c>
      <c r="Q51" s="84" t="s">
        <v>306</v>
      </c>
      <c r="R51" s="84" t="s">
        <v>306</v>
      </c>
      <c r="S51" s="84" t="s">
        <v>306</v>
      </c>
      <c r="T51" s="84" t="s">
        <v>306</v>
      </c>
      <c r="U51" s="84" t="s">
        <v>306</v>
      </c>
      <c r="V51" s="84" t="s">
        <v>306</v>
      </c>
      <c r="W51" s="84" t="s">
        <v>306</v>
      </c>
      <c r="X51" s="84" t="s">
        <v>306</v>
      </c>
      <c r="Y51" s="84" t="s">
        <v>306</v>
      </c>
      <c r="Z51" s="84" t="s">
        <v>306</v>
      </c>
      <c r="AA51" s="84" t="s">
        <v>306</v>
      </c>
      <c r="AB51" s="84" t="s">
        <v>306</v>
      </c>
      <c r="AC51" s="84" t="s">
        <v>306</v>
      </c>
      <c r="AD51" s="84" t="s">
        <v>306</v>
      </c>
      <c r="AE51" s="84" t="s">
        <v>306</v>
      </c>
      <c r="AF51" s="84" t="s">
        <v>306</v>
      </c>
      <c r="AG51" s="84" t="s">
        <v>306</v>
      </c>
      <c r="AH51" s="84" t="s">
        <v>306</v>
      </c>
      <c r="AI51" s="84" t="s">
        <v>306</v>
      </c>
      <c r="AJ51" s="84" t="s">
        <v>306</v>
      </c>
    </row>
    <row r="52" spans="1:36">
      <c r="A52" s="75">
        <v>52</v>
      </c>
      <c r="B52" s="76" t="s">
        <v>65</v>
      </c>
      <c r="C52" s="76" t="s">
        <v>378</v>
      </c>
      <c r="D52" s="77">
        <v>3578</v>
      </c>
      <c r="E52" s="77">
        <v>3348</v>
      </c>
      <c r="F52" s="77">
        <v>4072</v>
      </c>
      <c r="G52" s="77">
        <v>3518</v>
      </c>
      <c r="H52" s="77">
        <v>1484</v>
      </c>
      <c r="I52" s="77">
        <v>5941</v>
      </c>
      <c r="J52" s="77">
        <v>2187</v>
      </c>
      <c r="K52" s="77">
        <v>3194</v>
      </c>
      <c r="L52" s="77">
        <v>1007</v>
      </c>
      <c r="M52" s="77">
        <v>2477</v>
      </c>
      <c r="N52" s="77">
        <v>1744</v>
      </c>
      <c r="O52" s="77">
        <v>9667</v>
      </c>
      <c r="P52" s="77">
        <v>824</v>
      </c>
      <c r="Q52" s="77">
        <v>3820</v>
      </c>
      <c r="R52" s="77">
        <v>12801</v>
      </c>
      <c r="S52" s="77">
        <v>9737</v>
      </c>
      <c r="T52" s="77">
        <v>0</v>
      </c>
      <c r="U52" s="77">
        <v>2322</v>
      </c>
      <c r="V52" s="77">
        <v>1856</v>
      </c>
      <c r="W52" s="77">
        <v>4456</v>
      </c>
      <c r="X52" s="77">
        <v>3293</v>
      </c>
      <c r="Y52" s="77">
        <v>5402</v>
      </c>
      <c r="Z52" s="77">
        <v>614</v>
      </c>
      <c r="AA52" s="77">
        <v>4177</v>
      </c>
      <c r="AB52" s="77">
        <v>4441</v>
      </c>
      <c r="AC52" s="77">
        <v>3877</v>
      </c>
      <c r="AD52" s="77">
        <v>1002</v>
      </c>
      <c r="AE52" s="77">
        <v>3201</v>
      </c>
      <c r="AF52" s="77">
        <v>5590</v>
      </c>
      <c r="AG52" s="77">
        <v>2327</v>
      </c>
      <c r="AH52" s="77">
        <v>1863</v>
      </c>
      <c r="AI52" s="77">
        <v>2784</v>
      </c>
      <c r="AJ52" s="77">
        <v>116604</v>
      </c>
    </row>
    <row r="53" spans="1:36">
      <c r="A53" s="75">
        <v>53</v>
      </c>
      <c r="B53" s="76" t="s">
        <v>66</v>
      </c>
      <c r="C53" s="76" t="s">
        <v>379</v>
      </c>
      <c r="D53" s="77">
        <v>18959</v>
      </c>
      <c r="E53" s="77">
        <v>20796</v>
      </c>
      <c r="F53" s="77">
        <v>7755</v>
      </c>
      <c r="G53" s="77">
        <v>12987</v>
      </c>
      <c r="H53" s="77">
        <v>4771</v>
      </c>
      <c r="I53" s="77">
        <v>17042</v>
      </c>
      <c r="J53" s="77">
        <v>12609</v>
      </c>
      <c r="K53" s="77">
        <v>10914</v>
      </c>
      <c r="L53" s="77">
        <v>9980</v>
      </c>
      <c r="M53" s="77">
        <v>8286</v>
      </c>
      <c r="N53" s="77">
        <v>6697</v>
      </c>
      <c r="O53" s="77">
        <v>17947</v>
      </c>
      <c r="P53" s="77">
        <v>4994</v>
      </c>
      <c r="Q53" s="77">
        <v>13282</v>
      </c>
      <c r="R53" s="77">
        <v>22084</v>
      </c>
      <c r="S53" s="77">
        <v>70404</v>
      </c>
      <c r="T53" s="77">
        <v>0</v>
      </c>
      <c r="U53" s="77">
        <v>10144</v>
      </c>
      <c r="V53" s="77">
        <v>10319</v>
      </c>
      <c r="W53" s="77">
        <v>8119</v>
      </c>
      <c r="X53" s="77">
        <v>18424</v>
      </c>
      <c r="Y53" s="77">
        <v>42171</v>
      </c>
      <c r="Z53" s="77">
        <v>2851</v>
      </c>
      <c r="AA53" s="77">
        <v>11696</v>
      </c>
      <c r="AB53" s="77">
        <v>11884</v>
      </c>
      <c r="AC53" s="77">
        <v>7937</v>
      </c>
      <c r="AD53" s="77">
        <v>4751</v>
      </c>
      <c r="AE53" s="77">
        <v>12460</v>
      </c>
      <c r="AF53" s="77">
        <v>30597</v>
      </c>
      <c r="AG53" s="77">
        <v>5949</v>
      </c>
      <c r="AH53" s="77">
        <v>8950</v>
      </c>
      <c r="AI53" s="77">
        <v>12175</v>
      </c>
      <c r="AJ53" s="77">
        <v>457934</v>
      </c>
    </row>
    <row r="54" spans="1:36">
      <c r="A54" s="75">
        <v>54</v>
      </c>
      <c r="B54" s="76" t="s">
        <v>68</v>
      </c>
      <c r="C54" s="76" t="s">
        <v>380</v>
      </c>
      <c r="D54" s="77">
        <v>30666</v>
      </c>
      <c r="E54" s="77">
        <v>32493</v>
      </c>
      <c r="F54" s="77">
        <v>16386</v>
      </c>
      <c r="G54" s="77">
        <v>13748</v>
      </c>
      <c r="H54" s="77">
        <v>2766</v>
      </c>
      <c r="I54" s="77">
        <v>10082</v>
      </c>
      <c r="J54" s="77">
        <v>23956</v>
      </c>
      <c r="K54" s="77">
        <v>14252</v>
      </c>
      <c r="L54" s="77">
        <v>9167</v>
      </c>
      <c r="M54" s="77">
        <v>13327</v>
      </c>
      <c r="N54" s="77">
        <v>10478</v>
      </c>
      <c r="O54" s="77">
        <v>54610</v>
      </c>
      <c r="P54" s="77">
        <v>7035</v>
      </c>
      <c r="Q54" s="77">
        <v>17203</v>
      </c>
      <c r="R54" s="77">
        <v>45868</v>
      </c>
      <c r="S54" s="77">
        <v>53043</v>
      </c>
      <c r="T54" s="77">
        <v>0</v>
      </c>
      <c r="U54" s="77">
        <v>12460</v>
      </c>
      <c r="V54" s="77">
        <v>8649</v>
      </c>
      <c r="W54" s="77">
        <v>8332</v>
      </c>
      <c r="X54" s="77">
        <v>16378</v>
      </c>
      <c r="Y54" s="77">
        <v>33659</v>
      </c>
      <c r="Z54" s="77">
        <v>4223</v>
      </c>
      <c r="AA54" s="77">
        <v>16265</v>
      </c>
      <c r="AB54" s="77">
        <v>21483</v>
      </c>
      <c r="AC54" s="77">
        <v>14970</v>
      </c>
      <c r="AD54" s="77">
        <v>5588</v>
      </c>
      <c r="AE54" s="77">
        <v>16298</v>
      </c>
      <c r="AF54" s="77">
        <v>51344</v>
      </c>
      <c r="AG54" s="77">
        <v>8825</v>
      </c>
      <c r="AH54" s="77">
        <v>15646</v>
      </c>
      <c r="AI54" s="77">
        <v>17619</v>
      </c>
      <c r="AJ54" s="77">
        <v>606819</v>
      </c>
    </row>
    <row r="55" spans="1:36">
      <c r="A55" s="75">
        <v>55</v>
      </c>
      <c r="B55" s="76" t="s">
        <v>63</v>
      </c>
      <c r="C55" s="76" t="s">
        <v>381</v>
      </c>
      <c r="D55" s="77">
        <v>1509</v>
      </c>
      <c r="E55" s="77">
        <v>1220</v>
      </c>
      <c r="F55" s="77">
        <v>774</v>
      </c>
      <c r="G55" s="77">
        <v>537</v>
      </c>
      <c r="H55" s="77">
        <v>361</v>
      </c>
      <c r="I55" s="77">
        <v>1770</v>
      </c>
      <c r="J55" s="77">
        <v>1119</v>
      </c>
      <c r="K55" s="77">
        <v>724</v>
      </c>
      <c r="L55" s="77">
        <v>1262</v>
      </c>
      <c r="M55" s="77">
        <v>1489</v>
      </c>
      <c r="N55" s="77">
        <v>1186</v>
      </c>
      <c r="O55" s="77">
        <v>4751</v>
      </c>
      <c r="P55" s="77">
        <v>358</v>
      </c>
      <c r="Q55" s="77">
        <v>901</v>
      </c>
      <c r="R55" s="77">
        <v>5317</v>
      </c>
      <c r="S55" s="77">
        <v>6720</v>
      </c>
      <c r="T55" s="77">
        <v>0</v>
      </c>
      <c r="U55" s="77">
        <v>957</v>
      </c>
      <c r="V55" s="77">
        <v>113</v>
      </c>
      <c r="W55" s="77">
        <v>1254</v>
      </c>
      <c r="X55" s="77">
        <v>2104</v>
      </c>
      <c r="Y55" s="77">
        <v>4052</v>
      </c>
      <c r="Z55" s="77">
        <v>478</v>
      </c>
      <c r="AA55" s="77">
        <v>1112</v>
      </c>
      <c r="AB55" s="77">
        <v>1932</v>
      </c>
      <c r="AC55" s="77">
        <v>795</v>
      </c>
      <c r="AD55" s="77">
        <v>1964</v>
      </c>
      <c r="AE55" s="77">
        <v>1043</v>
      </c>
      <c r="AF55" s="77">
        <v>4805</v>
      </c>
      <c r="AG55" s="77">
        <v>125</v>
      </c>
      <c r="AH55" s="77">
        <v>1201</v>
      </c>
      <c r="AI55" s="77">
        <v>763</v>
      </c>
      <c r="AJ55" s="77">
        <v>52696</v>
      </c>
    </row>
    <row r="56" spans="1:36">
      <c r="A56" s="75">
        <v>56</v>
      </c>
      <c r="B56" s="76" t="s">
        <v>67</v>
      </c>
      <c r="C56" s="76" t="s">
        <v>382</v>
      </c>
      <c r="D56" s="77">
        <v>519</v>
      </c>
      <c r="E56" s="77">
        <v>574</v>
      </c>
      <c r="F56" s="77">
        <v>0</v>
      </c>
      <c r="G56" s="77">
        <v>140</v>
      </c>
      <c r="H56" s="77">
        <v>104</v>
      </c>
      <c r="I56" s="77">
        <v>499</v>
      </c>
      <c r="J56" s="77">
        <v>664</v>
      </c>
      <c r="K56" s="77">
        <v>212</v>
      </c>
      <c r="L56" s="77">
        <v>496</v>
      </c>
      <c r="M56" s="77">
        <v>0</v>
      </c>
      <c r="N56" s="77">
        <v>130</v>
      </c>
      <c r="O56" s="77">
        <v>1628</v>
      </c>
      <c r="P56" s="77">
        <v>402</v>
      </c>
      <c r="Q56" s="77">
        <v>309</v>
      </c>
      <c r="R56" s="77">
        <v>1231</v>
      </c>
      <c r="S56" s="77">
        <v>503</v>
      </c>
      <c r="T56" s="77">
        <v>0</v>
      </c>
      <c r="U56" s="77">
        <v>212</v>
      </c>
      <c r="V56" s="77">
        <v>431</v>
      </c>
      <c r="W56" s="77">
        <v>214</v>
      </c>
      <c r="X56" s="77">
        <v>334</v>
      </c>
      <c r="Y56" s="77">
        <v>2544</v>
      </c>
      <c r="Z56" s="77">
        <v>283</v>
      </c>
      <c r="AA56" s="77">
        <v>1958</v>
      </c>
      <c r="AB56" s="77">
        <v>987</v>
      </c>
      <c r="AC56" s="77">
        <v>97</v>
      </c>
      <c r="AD56" s="77">
        <v>648</v>
      </c>
      <c r="AE56" s="77">
        <v>130</v>
      </c>
      <c r="AF56" s="77">
        <v>2400</v>
      </c>
      <c r="AG56" s="77">
        <v>129</v>
      </c>
      <c r="AH56" s="77">
        <v>305</v>
      </c>
      <c r="AI56" s="77">
        <v>52</v>
      </c>
      <c r="AJ56" s="77">
        <v>18135</v>
      </c>
    </row>
    <row r="57" spans="1:36">
      <c r="A57" s="75">
        <v>57</v>
      </c>
      <c r="B57" s="76" t="s">
        <v>136</v>
      </c>
      <c r="C57" s="76" t="s">
        <v>383</v>
      </c>
      <c r="D57" s="77">
        <v>1084</v>
      </c>
      <c r="E57" s="77">
        <v>3126</v>
      </c>
      <c r="F57" s="77">
        <v>1155</v>
      </c>
      <c r="G57" s="77">
        <v>1119</v>
      </c>
      <c r="H57" s="77">
        <v>186</v>
      </c>
      <c r="I57" s="77">
        <v>1618</v>
      </c>
      <c r="J57" s="77">
        <v>306</v>
      </c>
      <c r="K57" s="77">
        <v>529</v>
      </c>
      <c r="L57" s="77">
        <v>1448</v>
      </c>
      <c r="M57" s="77">
        <v>547</v>
      </c>
      <c r="N57" s="77">
        <v>661</v>
      </c>
      <c r="O57" s="77">
        <v>10990</v>
      </c>
      <c r="P57" s="77">
        <v>400</v>
      </c>
      <c r="Q57" s="77">
        <v>322</v>
      </c>
      <c r="R57" s="77">
        <v>1473</v>
      </c>
      <c r="S57" s="77">
        <v>13599</v>
      </c>
      <c r="T57" s="77">
        <v>0</v>
      </c>
      <c r="U57" s="77">
        <v>583</v>
      </c>
      <c r="V57" s="77">
        <v>156</v>
      </c>
      <c r="W57" s="77">
        <v>1007</v>
      </c>
      <c r="X57" s="77">
        <v>531</v>
      </c>
      <c r="Y57" s="77">
        <v>748</v>
      </c>
      <c r="Z57" s="77">
        <v>400</v>
      </c>
      <c r="AA57" s="77">
        <v>2041</v>
      </c>
      <c r="AB57" s="77">
        <v>1596</v>
      </c>
      <c r="AC57" s="77">
        <v>1563</v>
      </c>
      <c r="AD57" s="77">
        <v>10</v>
      </c>
      <c r="AE57" s="77">
        <v>506</v>
      </c>
      <c r="AF57" s="77">
        <v>973</v>
      </c>
      <c r="AG57" s="77">
        <v>739</v>
      </c>
      <c r="AH57" s="77">
        <v>259</v>
      </c>
      <c r="AI57" s="77">
        <v>255</v>
      </c>
      <c r="AJ57" s="77">
        <v>49930</v>
      </c>
    </row>
    <row r="58" spans="1:36">
      <c r="A58" s="75">
        <v>58</v>
      </c>
      <c r="B58" s="76" t="s">
        <v>64</v>
      </c>
      <c r="C58" s="76" t="s">
        <v>384</v>
      </c>
      <c r="D58" s="77">
        <v>489</v>
      </c>
      <c r="E58" s="77">
        <v>4784</v>
      </c>
      <c r="F58" s="77">
        <v>0</v>
      </c>
      <c r="G58" s="77">
        <v>1233</v>
      </c>
      <c r="H58" s="77">
        <v>490</v>
      </c>
      <c r="I58" s="77">
        <v>496</v>
      </c>
      <c r="J58" s="77">
        <v>0</v>
      </c>
      <c r="K58" s="77">
        <v>365</v>
      </c>
      <c r="L58" s="77">
        <v>1143</v>
      </c>
      <c r="M58" s="77">
        <v>0</v>
      </c>
      <c r="N58" s="77">
        <v>1805</v>
      </c>
      <c r="O58" s="77">
        <v>1263</v>
      </c>
      <c r="P58" s="77">
        <v>334</v>
      </c>
      <c r="Q58" s="77">
        <v>1389</v>
      </c>
      <c r="R58" s="77">
        <v>1701</v>
      </c>
      <c r="S58" s="77">
        <v>4983</v>
      </c>
      <c r="T58" s="77">
        <v>63016</v>
      </c>
      <c r="U58" s="77">
        <v>238</v>
      </c>
      <c r="V58" s="77">
        <v>903</v>
      </c>
      <c r="W58" s="77">
        <v>41</v>
      </c>
      <c r="X58" s="77">
        <v>3383</v>
      </c>
      <c r="Y58" s="77">
        <v>5370</v>
      </c>
      <c r="Z58" s="77">
        <v>0</v>
      </c>
      <c r="AA58" s="77">
        <v>786</v>
      </c>
      <c r="AB58" s="77">
        <v>1328</v>
      </c>
      <c r="AC58" s="77">
        <v>-1126</v>
      </c>
      <c r="AD58" s="77">
        <v>-686</v>
      </c>
      <c r="AE58" s="77">
        <v>485</v>
      </c>
      <c r="AF58" s="77">
        <v>-4713</v>
      </c>
      <c r="AG58" s="77">
        <v>691</v>
      </c>
      <c r="AH58" s="77">
        <v>1186</v>
      </c>
      <c r="AI58" s="77">
        <v>2034</v>
      </c>
      <c r="AJ58" s="77">
        <v>93411</v>
      </c>
    </row>
    <row r="59" spans="1:36" s="73" customFormat="1">
      <c r="A59" s="72">
        <v>59</v>
      </c>
      <c r="B59" s="73" t="s">
        <v>329</v>
      </c>
      <c r="C59" s="73" t="s">
        <v>306</v>
      </c>
      <c r="D59" s="84" t="s">
        <v>306</v>
      </c>
      <c r="E59" s="84" t="s">
        <v>306</v>
      </c>
      <c r="F59" s="84" t="s">
        <v>306</v>
      </c>
      <c r="G59" s="84" t="s">
        <v>306</v>
      </c>
      <c r="H59" s="84" t="s">
        <v>306</v>
      </c>
      <c r="I59" s="84" t="s">
        <v>306</v>
      </c>
      <c r="J59" s="84" t="s">
        <v>306</v>
      </c>
      <c r="K59" s="84" t="s">
        <v>306</v>
      </c>
      <c r="L59" s="84" t="s">
        <v>306</v>
      </c>
      <c r="M59" s="84" t="s">
        <v>306</v>
      </c>
      <c r="N59" s="84" t="s">
        <v>306</v>
      </c>
      <c r="O59" s="84" t="s">
        <v>306</v>
      </c>
      <c r="P59" s="84" t="s">
        <v>306</v>
      </c>
      <c r="Q59" s="84" t="s">
        <v>306</v>
      </c>
      <c r="R59" s="84" t="s">
        <v>306</v>
      </c>
      <c r="S59" s="84" t="s">
        <v>306</v>
      </c>
      <c r="T59" s="84" t="s">
        <v>306</v>
      </c>
      <c r="U59" s="84" t="s">
        <v>306</v>
      </c>
      <c r="V59" s="84" t="s">
        <v>306</v>
      </c>
      <c r="W59" s="84" t="s">
        <v>306</v>
      </c>
      <c r="X59" s="84" t="s">
        <v>306</v>
      </c>
      <c r="Y59" s="84" t="s">
        <v>306</v>
      </c>
      <c r="Z59" s="84" t="s">
        <v>306</v>
      </c>
      <c r="AA59" s="84" t="s">
        <v>306</v>
      </c>
      <c r="AB59" s="84" t="s">
        <v>306</v>
      </c>
      <c r="AC59" s="84" t="s">
        <v>306</v>
      </c>
      <c r="AD59" s="84" t="s">
        <v>306</v>
      </c>
      <c r="AE59" s="84" t="s">
        <v>306</v>
      </c>
      <c r="AF59" s="84" t="s">
        <v>306</v>
      </c>
      <c r="AG59" s="84" t="s">
        <v>306</v>
      </c>
      <c r="AH59" s="84" t="s">
        <v>306</v>
      </c>
      <c r="AI59" s="84" t="s">
        <v>306</v>
      </c>
      <c r="AJ59" s="84" t="s">
        <v>306</v>
      </c>
    </row>
    <row r="60" spans="1:36">
      <c r="A60" s="75">
        <v>60</v>
      </c>
      <c r="B60" s="76" t="s">
        <v>65</v>
      </c>
      <c r="C60" s="76" t="s">
        <v>385</v>
      </c>
      <c r="D60" s="77">
        <v>1003</v>
      </c>
      <c r="E60" s="77">
        <v>1954</v>
      </c>
      <c r="F60" s="77">
        <v>611</v>
      </c>
      <c r="G60" s="77">
        <v>132</v>
      </c>
      <c r="H60" s="77">
        <v>72</v>
      </c>
      <c r="I60" s="77">
        <v>956</v>
      </c>
      <c r="J60" s="77">
        <v>1505</v>
      </c>
      <c r="K60" s="77">
        <v>887</v>
      </c>
      <c r="L60" s="77">
        <v>372</v>
      </c>
      <c r="M60" s="77">
        <v>324</v>
      </c>
      <c r="N60" s="77">
        <v>1421</v>
      </c>
      <c r="O60" s="77">
        <v>743</v>
      </c>
      <c r="P60" s="77">
        <v>114</v>
      </c>
      <c r="Q60" s="77">
        <v>1486</v>
      </c>
      <c r="R60" s="77">
        <v>3553</v>
      </c>
      <c r="S60" s="77">
        <v>1032</v>
      </c>
      <c r="T60" s="77">
        <v>0</v>
      </c>
      <c r="U60" s="77">
        <v>1320</v>
      </c>
      <c r="V60" s="77">
        <v>205</v>
      </c>
      <c r="W60" s="77">
        <v>302</v>
      </c>
      <c r="X60" s="77">
        <v>612</v>
      </c>
      <c r="Y60" s="77">
        <v>1915</v>
      </c>
      <c r="Z60" s="77">
        <v>91</v>
      </c>
      <c r="AA60" s="77">
        <v>208</v>
      </c>
      <c r="AB60" s="77">
        <v>537</v>
      </c>
      <c r="AC60" s="77">
        <v>658</v>
      </c>
      <c r="AD60" s="77">
        <v>1042</v>
      </c>
      <c r="AE60" s="77">
        <v>1118</v>
      </c>
      <c r="AF60" s="77">
        <v>355</v>
      </c>
      <c r="AG60" s="77">
        <v>400</v>
      </c>
      <c r="AH60" s="77">
        <v>551</v>
      </c>
      <c r="AI60" s="77">
        <v>794</v>
      </c>
      <c r="AJ60" s="77">
        <v>26273</v>
      </c>
    </row>
    <row r="61" spans="1:36">
      <c r="A61" s="75">
        <v>61</v>
      </c>
      <c r="B61" s="76" t="s">
        <v>66</v>
      </c>
      <c r="C61" s="76" t="s">
        <v>386</v>
      </c>
      <c r="D61" s="77">
        <v>1628</v>
      </c>
      <c r="E61" s="77">
        <v>112</v>
      </c>
      <c r="F61" s="77">
        <v>337</v>
      </c>
      <c r="G61" s="77">
        <v>1074</v>
      </c>
      <c r="H61" s="77">
        <v>92</v>
      </c>
      <c r="I61" s="77">
        <v>2570</v>
      </c>
      <c r="J61" s="77">
        <v>822</v>
      </c>
      <c r="K61" s="77">
        <v>2097</v>
      </c>
      <c r="L61" s="77">
        <v>371</v>
      </c>
      <c r="M61" s="77">
        <v>1331</v>
      </c>
      <c r="N61" s="77">
        <v>0</v>
      </c>
      <c r="O61" s="77">
        <v>12526</v>
      </c>
      <c r="P61" s="77">
        <v>439</v>
      </c>
      <c r="Q61" s="77">
        <v>3711</v>
      </c>
      <c r="R61" s="77">
        <v>1177</v>
      </c>
      <c r="S61" s="77">
        <v>1048</v>
      </c>
      <c r="T61" s="77">
        <v>0</v>
      </c>
      <c r="U61" s="77">
        <v>315</v>
      </c>
      <c r="V61" s="77">
        <v>854</v>
      </c>
      <c r="W61" s="77">
        <v>377</v>
      </c>
      <c r="X61" s="77">
        <v>538</v>
      </c>
      <c r="Y61" s="77">
        <v>5307</v>
      </c>
      <c r="Z61" s="77">
        <v>320</v>
      </c>
      <c r="AA61" s="77">
        <v>0</v>
      </c>
      <c r="AB61" s="77">
        <v>3610</v>
      </c>
      <c r="AC61" s="77">
        <v>1281</v>
      </c>
      <c r="AD61" s="77">
        <v>369</v>
      </c>
      <c r="AE61" s="77">
        <v>768</v>
      </c>
      <c r="AF61" s="77">
        <v>4100</v>
      </c>
      <c r="AG61" s="77">
        <v>1187</v>
      </c>
      <c r="AH61" s="77">
        <v>1699</v>
      </c>
      <c r="AI61" s="77">
        <v>3266</v>
      </c>
      <c r="AJ61" s="77">
        <v>53326</v>
      </c>
    </row>
    <row r="62" spans="1:36">
      <c r="A62" s="75">
        <v>62</v>
      </c>
      <c r="B62" s="76" t="s">
        <v>68</v>
      </c>
      <c r="C62" s="76" t="s">
        <v>387</v>
      </c>
      <c r="D62" s="77">
        <v>2744</v>
      </c>
      <c r="E62" s="77">
        <v>684</v>
      </c>
      <c r="F62" s="77">
        <v>516</v>
      </c>
      <c r="G62" s="77">
        <v>35</v>
      </c>
      <c r="H62" s="77">
        <v>243</v>
      </c>
      <c r="I62" s="77">
        <v>492</v>
      </c>
      <c r="J62" s="77">
        <v>3672</v>
      </c>
      <c r="K62" s="77">
        <v>311</v>
      </c>
      <c r="L62" s="77">
        <v>775</v>
      </c>
      <c r="M62" s="77">
        <v>1326</v>
      </c>
      <c r="N62" s="77">
        <v>1252</v>
      </c>
      <c r="O62" s="77">
        <v>6662</v>
      </c>
      <c r="P62" s="77">
        <v>73</v>
      </c>
      <c r="Q62" s="77">
        <v>1620</v>
      </c>
      <c r="R62" s="77">
        <v>12298</v>
      </c>
      <c r="S62" s="77">
        <v>8986</v>
      </c>
      <c r="T62" s="77">
        <v>0</v>
      </c>
      <c r="U62" s="77">
        <v>217</v>
      </c>
      <c r="V62" s="77">
        <v>915</v>
      </c>
      <c r="W62" s="77">
        <v>1112</v>
      </c>
      <c r="X62" s="77">
        <v>1316</v>
      </c>
      <c r="Y62" s="77">
        <v>1136</v>
      </c>
      <c r="Z62" s="77">
        <v>0</v>
      </c>
      <c r="AA62" s="77">
        <v>1463</v>
      </c>
      <c r="AB62" s="77">
        <v>1066</v>
      </c>
      <c r="AC62" s="77">
        <v>477</v>
      </c>
      <c r="AD62" s="77">
        <v>456</v>
      </c>
      <c r="AE62" s="77">
        <v>652</v>
      </c>
      <c r="AF62" s="77">
        <v>1850</v>
      </c>
      <c r="AG62" s="77">
        <v>818</v>
      </c>
      <c r="AH62" s="77">
        <v>1373</v>
      </c>
      <c r="AI62" s="77">
        <v>845</v>
      </c>
      <c r="AJ62" s="77">
        <v>55385</v>
      </c>
    </row>
    <row r="63" spans="1:36">
      <c r="A63" s="75">
        <v>63</v>
      </c>
      <c r="B63" s="76" t="s">
        <v>63</v>
      </c>
      <c r="C63" s="76" t="s">
        <v>388</v>
      </c>
      <c r="D63" s="77">
        <v>76</v>
      </c>
      <c r="E63" s="77">
        <v>17</v>
      </c>
      <c r="F63" s="77">
        <v>46</v>
      </c>
      <c r="G63" s="77">
        <v>0</v>
      </c>
      <c r="H63" s="77">
        <v>224</v>
      </c>
      <c r="I63" s="77">
        <v>159</v>
      </c>
      <c r="J63" s="77">
        <v>845</v>
      </c>
      <c r="K63" s="77">
        <v>3</v>
      </c>
      <c r="L63" s="77">
        <v>490</v>
      </c>
      <c r="M63" s="77">
        <v>250</v>
      </c>
      <c r="N63" s="77">
        <v>0</v>
      </c>
      <c r="O63" s="77">
        <v>7991</v>
      </c>
      <c r="P63" s="77">
        <v>60</v>
      </c>
      <c r="Q63" s="77">
        <v>1013</v>
      </c>
      <c r="R63" s="77">
        <v>1839</v>
      </c>
      <c r="S63" s="77">
        <v>238</v>
      </c>
      <c r="T63" s="77">
        <v>0</v>
      </c>
      <c r="U63" s="77">
        <v>0</v>
      </c>
      <c r="V63" s="77">
        <v>761</v>
      </c>
      <c r="W63" s="77">
        <v>342</v>
      </c>
      <c r="X63" s="77">
        <v>0</v>
      </c>
      <c r="Y63" s="77">
        <v>0</v>
      </c>
      <c r="Z63" s="77">
        <v>0</v>
      </c>
      <c r="AA63" s="77">
        <v>85</v>
      </c>
      <c r="AB63" s="77">
        <v>356</v>
      </c>
      <c r="AC63" s="77">
        <v>8</v>
      </c>
      <c r="AD63" s="77">
        <v>131</v>
      </c>
      <c r="AE63" s="77">
        <v>0</v>
      </c>
      <c r="AF63" s="77">
        <v>217</v>
      </c>
      <c r="AG63" s="77">
        <v>130</v>
      </c>
      <c r="AH63" s="77">
        <v>0</v>
      </c>
      <c r="AI63" s="77">
        <v>359</v>
      </c>
      <c r="AJ63" s="77">
        <v>15640</v>
      </c>
    </row>
    <row r="64" spans="1:36">
      <c r="A64" s="75">
        <v>64</v>
      </c>
      <c r="B64" s="76" t="s">
        <v>67</v>
      </c>
      <c r="C64" s="76" t="s">
        <v>389</v>
      </c>
      <c r="D64" s="77">
        <v>0</v>
      </c>
      <c r="E64" s="77">
        <v>757</v>
      </c>
      <c r="F64" s="77">
        <v>551</v>
      </c>
      <c r="G64" s="77">
        <v>345</v>
      </c>
      <c r="H64" s="77">
        <v>73</v>
      </c>
      <c r="I64" s="77">
        <v>123</v>
      </c>
      <c r="J64" s="77">
        <v>363</v>
      </c>
      <c r="K64" s="77">
        <v>107</v>
      </c>
      <c r="L64" s="77">
        <v>414</v>
      </c>
      <c r="M64" s="77">
        <v>790</v>
      </c>
      <c r="N64" s="77">
        <v>467</v>
      </c>
      <c r="O64" s="77">
        <v>545</v>
      </c>
      <c r="P64" s="77">
        <v>38</v>
      </c>
      <c r="Q64" s="77">
        <v>150</v>
      </c>
      <c r="R64" s="77">
        <v>405</v>
      </c>
      <c r="S64" s="77">
        <v>2038</v>
      </c>
      <c r="T64" s="77">
        <v>0</v>
      </c>
      <c r="U64" s="77">
        <v>225</v>
      </c>
      <c r="V64" s="77">
        <v>172</v>
      </c>
      <c r="W64" s="77">
        <v>122</v>
      </c>
      <c r="X64" s="77">
        <v>742</v>
      </c>
      <c r="Y64" s="77">
        <v>919</v>
      </c>
      <c r="Z64" s="77">
        <v>141</v>
      </c>
      <c r="AA64" s="77">
        <v>0</v>
      </c>
      <c r="AB64" s="77">
        <v>321</v>
      </c>
      <c r="AC64" s="77">
        <v>63</v>
      </c>
      <c r="AD64" s="77">
        <v>211</v>
      </c>
      <c r="AE64" s="77">
        <v>362</v>
      </c>
      <c r="AF64" s="77">
        <v>621</v>
      </c>
      <c r="AG64" s="77">
        <v>127</v>
      </c>
      <c r="AH64" s="77">
        <v>255</v>
      </c>
      <c r="AI64" s="77">
        <v>649</v>
      </c>
      <c r="AJ64" s="77">
        <v>12096</v>
      </c>
    </row>
    <row r="65" spans="1:36">
      <c r="A65" s="75">
        <v>65</v>
      </c>
      <c r="B65" s="76" t="s">
        <v>136</v>
      </c>
      <c r="C65" s="76" t="s">
        <v>390</v>
      </c>
      <c r="D65" s="77">
        <v>595</v>
      </c>
      <c r="E65" s="77">
        <v>44</v>
      </c>
      <c r="F65" s="77">
        <v>889</v>
      </c>
      <c r="G65" s="77">
        <v>452</v>
      </c>
      <c r="H65" s="77">
        <v>80</v>
      </c>
      <c r="I65" s="77">
        <v>2064</v>
      </c>
      <c r="J65" s="77">
        <v>589</v>
      </c>
      <c r="K65" s="77">
        <v>482</v>
      </c>
      <c r="L65" s="77">
        <v>889</v>
      </c>
      <c r="M65" s="77">
        <v>805</v>
      </c>
      <c r="N65" s="77">
        <v>1047</v>
      </c>
      <c r="O65" s="77">
        <v>6514</v>
      </c>
      <c r="P65" s="77">
        <v>36</v>
      </c>
      <c r="Q65" s="77">
        <v>768</v>
      </c>
      <c r="R65" s="77">
        <v>2861</v>
      </c>
      <c r="S65" s="77">
        <v>9775</v>
      </c>
      <c r="T65" s="77">
        <v>0</v>
      </c>
      <c r="U65" s="77">
        <v>343</v>
      </c>
      <c r="V65" s="77">
        <v>520</v>
      </c>
      <c r="W65" s="77">
        <v>522</v>
      </c>
      <c r="X65" s="77">
        <v>731</v>
      </c>
      <c r="Y65" s="77">
        <v>4013</v>
      </c>
      <c r="Z65" s="77">
        <v>73</v>
      </c>
      <c r="AA65" s="77">
        <v>1351</v>
      </c>
      <c r="AB65" s="77">
        <v>334</v>
      </c>
      <c r="AC65" s="77">
        <v>1551</v>
      </c>
      <c r="AD65" s="77">
        <v>5</v>
      </c>
      <c r="AE65" s="77">
        <v>483</v>
      </c>
      <c r="AF65" s="77">
        <v>1081</v>
      </c>
      <c r="AG65" s="77">
        <v>228</v>
      </c>
      <c r="AH65" s="77">
        <v>703</v>
      </c>
      <c r="AI65" s="77">
        <v>161</v>
      </c>
      <c r="AJ65" s="77">
        <v>39989</v>
      </c>
    </row>
    <row r="66" spans="1:36">
      <c r="A66" s="75">
        <v>66</v>
      </c>
      <c r="B66" s="76" t="s">
        <v>64</v>
      </c>
      <c r="C66" s="76" t="s">
        <v>391</v>
      </c>
      <c r="D66" s="77">
        <v>526</v>
      </c>
      <c r="E66" s="77">
        <v>271</v>
      </c>
      <c r="F66" s="77">
        <v>0</v>
      </c>
      <c r="G66" s="77">
        <v>54</v>
      </c>
      <c r="H66" s="77">
        <v>82</v>
      </c>
      <c r="I66" s="77">
        <v>343</v>
      </c>
      <c r="J66" s="77">
        <v>2</v>
      </c>
      <c r="K66" s="77">
        <v>137</v>
      </c>
      <c r="L66" s="77">
        <v>751</v>
      </c>
      <c r="M66" s="77">
        <v>176</v>
      </c>
      <c r="N66" s="77">
        <v>657</v>
      </c>
      <c r="O66" s="77">
        <v>46</v>
      </c>
      <c r="P66" s="77">
        <v>8</v>
      </c>
      <c r="Q66" s="77">
        <v>531</v>
      </c>
      <c r="R66" s="77">
        <v>903</v>
      </c>
      <c r="S66" s="77">
        <v>1759</v>
      </c>
      <c r="T66" s="77">
        <v>6866</v>
      </c>
      <c r="U66" s="77">
        <v>27</v>
      </c>
      <c r="V66" s="77">
        <v>173</v>
      </c>
      <c r="W66" s="77">
        <v>651</v>
      </c>
      <c r="X66" s="77">
        <v>1288</v>
      </c>
      <c r="Y66" s="77">
        <v>325</v>
      </c>
      <c r="Z66" s="77">
        <v>36</v>
      </c>
      <c r="AA66" s="77">
        <v>43</v>
      </c>
      <c r="AB66" s="77">
        <v>190</v>
      </c>
      <c r="AC66" s="77">
        <v>270</v>
      </c>
      <c r="AD66" s="77">
        <v>-30</v>
      </c>
      <c r="AE66" s="77">
        <v>40</v>
      </c>
      <c r="AF66" s="77">
        <v>585</v>
      </c>
      <c r="AG66" s="77">
        <v>367</v>
      </c>
      <c r="AH66" s="77">
        <v>1210</v>
      </c>
      <c r="AI66" s="77">
        <v>62</v>
      </c>
      <c r="AJ66" s="77">
        <v>18349</v>
      </c>
    </row>
    <row r="67" spans="1:36" s="73" customFormat="1">
      <c r="A67" s="72">
        <v>67</v>
      </c>
      <c r="B67" s="73" t="s">
        <v>330</v>
      </c>
      <c r="C67" s="73" t="s">
        <v>306</v>
      </c>
      <c r="D67" s="84" t="s">
        <v>306</v>
      </c>
      <c r="E67" s="84" t="s">
        <v>306</v>
      </c>
      <c r="F67" s="84" t="s">
        <v>306</v>
      </c>
      <c r="G67" s="84" t="s">
        <v>306</v>
      </c>
      <c r="H67" s="84" t="s">
        <v>306</v>
      </c>
      <c r="I67" s="84" t="s">
        <v>306</v>
      </c>
      <c r="J67" s="84" t="s">
        <v>306</v>
      </c>
      <c r="K67" s="84" t="s">
        <v>306</v>
      </c>
      <c r="L67" s="84" t="s">
        <v>306</v>
      </c>
      <c r="M67" s="84" t="s">
        <v>306</v>
      </c>
      <c r="N67" s="84" t="s">
        <v>306</v>
      </c>
      <c r="O67" s="84" t="s">
        <v>306</v>
      </c>
      <c r="P67" s="84" t="s">
        <v>306</v>
      </c>
      <c r="Q67" s="84" t="s">
        <v>306</v>
      </c>
      <c r="R67" s="84" t="s">
        <v>306</v>
      </c>
      <c r="S67" s="84" t="s">
        <v>306</v>
      </c>
      <c r="T67" s="84" t="s">
        <v>306</v>
      </c>
      <c r="U67" s="84" t="s">
        <v>306</v>
      </c>
      <c r="V67" s="84" t="s">
        <v>306</v>
      </c>
      <c r="W67" s="84" t="s">
        <v>306</v>
      </c>
      <c r="X67" s="84" t="s">
        <v>306</v>
      </c>
      <c r="Y67" s="84" t="s">
        <v>306</v>
      </c>
      <c r="Z67" s="84" t="s">
        <v>306</v>
      </c>
      <c r="AA67" s="84" t="s">
        <v>306</v>
      </c>
      <c r="AB67" s="84" t="s">
        <v>306</v>
      </c>
      <c r="AC67" s="84" t="s">
        <v>306</v>
      </c>
      <c r="AD67" s="84" t="s">
        <v>306</v>
      </c>
      <c r="AE67" s="84" t="s">
        <v>306</v>
      </c>
      <c r="AF67" s="84" t="s">
        <v>306</v>
      </c>
      <c r="AG67" s="84" t="s">
        <v>306</v>
      </c>
      <c r="AH67" s="84" t="s">
        <v>306</v>
      </c>
      <c r="AI67" s="84" t="s">
        <v>306</v>
      </c>
      <c r="AJ67" s="84" t="s">
        <v>306</v>
      </c>
    </row>
    <row r="68" spans="1:36">
      <c r="A68" s="75">
        <v>68</v>
      </c>
      <c r="B68" s="76" t="s">
        <v>65</v>
      </c>
      <c r="C68" s="76" t="s">
        <v>392</v>
      </c>
      <c r="D68" s="77">
        <v>716</v>
      </c>
      <c r="E68" s="77">
        <v>2348</v>
      </c>
      <c r="F68" s="77">
        <v>583</v>
      </c>
      <c r="G68" s="77">
        <v>712</v>
      </c>
      <c r="H68" s="77">
        <v>311</v>
      </c>
      <c r="I68" s="77">
        <v>1441</v>
      </c>
      <c r="J68" s="77">
        <v>1620</v>
      </c>
      <c r="K68" s="77">
        <v>1594</v>
      </c>
      <c r="L68" s="77">
        <v>465</v>
      </c>
      <c r="M68" s="77">
        <v>891</v>
      </c>
      <c r="N68" s="77">
        <v>1653</v>
      </c>
      <c r="O68" s="77">
        <v>867</v>
      </c>
      <c r="P68" s="77">
        <v>141</v>
      </c>
      <c r="Q68" s="77">
        <v>868</v>
      </c>
      <c r="R68" s="77">
        <v>5120</v>
      </c>
      <c r="S68" s="77">
        <v>3216</v>
      </c>
      <c r="T68" s="77">
        <v>0</v>
      </c>
      <c r="U68" s="77">
        <v>1013</v>
      </c>
      <c r="V68" s="77">
        <v>568</v>
      </c>
      <c r="W68" s="77">
        <v>1511</v>
      </c>
      <c r="X68" s="77">
        <v>587</v>
      </c>
      <c r="Y68" s="77">
        <v>1914</v>
      </c>
      <c r="Z68" s="77">
        <v>205</v>
      </c>
      <c r="AA68" s="77">
        <v>202</v>
      </c>
      <c r="AB68" s="77">
        <v>1082</v>
      </c>
      <c r="AC68" s="77">
        <v>1772</v>
      </c>
      <c r="AD68" s="77">
        <v>500</v>
      </c>
      <c r="AE68" s="77">
        <v>636</v>
      </c>
      <c r="AF68" s="77">
        <v>638</v>
      </c>
      <c r="AG68" s="77">
        <v>1103</v>
      </c>
      <c r="AH68" s="77">
        <v>223</v>
      </c>
      <c r="AI68" s="77">
        <v>4401</v>
      </c>
      <c r="AJ68" s="77">
        <v>38901</v>
      </c>
    </row>
    <row r="69" spans="1:36">
      <c r="A69" s="75">
        <v>69</v>
      </c>
      <c r="B69" s="76" t="s">
        <v>68</v>
      </c>
      <c r="C69" s="76" t="s">
        <v>393</v>
      </c>
      <c r="D69" s="77">
        <v>6788</v>
      </c>
      <c r="E69" s="77">
        <v>21560</v>
      </c>
      <c r="F69" s="77">
        <v>7742</v>
      </c>
      <c r="G69" s="77">
        <v>2003</v>
      </c>
      <c r="H69" s="77">
        <v>2151</v>
      </c>
      <c r="I69" s="77">
        <v>1838</v>
      </c>
      <c r="J69" s="77">
        <v>18573</v>
      </c>
      <c r="K69" s="77">
        <v>4742</v>
      </c>
      <c r="L69" s="77">
        <v>7900</v>
      </c>
      <c r="M69" s="77">
        <v>3603</v>
      </c>
      <c r="N69" s="77">
        <v>4159</v>
      </c>
      <c r="O69" s="77">
        <v>5256</v>
      </c>
      <c r="P69" s="77">
        <v>3271</v>
      </c>
      <c r="Q69" s="77">
        <v>3646</v>
      </c>
      <c r="R69" s="77">
        <v>22835</v>
      </c>
      <c r="S69" s="77">
        <v>35</v>
      </c>
      <c r="T69" s="77">
        <v>0</v>
      </c>
      <c r="U69" s="77">
        <v>1641</v>
      </c>
      <c r="V69" s="77">
        <v>1820</v>
      </c>
      <c r="W69" s="77">
        <v>3116</v>
      </c>
      <c r="X69" s="77">
        <v>2305</v>
      </c>
      <c r="Y69" s="77">
        <v>1680</v>
      </c>
      <c r="Z69" s="77">
        <v>3231</v>
      </c>
      <c r="AA69" s="77">
        <v>1287</v>
      </c>
      <c r="AB69" s="77">
        <v>1887</v>
      </c>
      <c r="AC69" s="77">
        <v>1482</v>
      </c>
      <c r="AD69" s="77">
        <v>3907</v>
      </c>
      <c r="AE69" s="77">
        <v>2857</v>
      </c>
      <c r="AF69" s="77">
        <v>13036</v>
      </c>
      <c r="AG69" s="77">
        <v>973</v>
      </c>
      <c r="AH69" s="77">
        <v>5385</v>
      </c>
      <c r="AI69" s="77">
        <v>8172</v>
      </c>
      <c r="AJ69" s="77">
        <v>168881</v>
      </c>
    </row>
    <row r="70" spans="1:36">
      <c r="A70" s="75">
        <v>70</v>
      </c>
      <c r="B70" s="76" t="s">
        <v>63</v>
      </c>
      <c r="C70" s="76" t="s">
        <v>394</v>
      </c>
      <c r="D70" s="77">
        <v>850</v>
      </c>
      <c r="E70" s="77">
        <v>7496</v>
      </c>
      <c r="F70" s="77">
        <v>1566</v>
      </c>
      <c r="G70" s="77">
        <v>2484</v>
      </c>
      <c r="H70" s="77">
        <v>1109</v>
      </c>
      <c r="I70" s="77">
        <v>3326</v>
      </c>
      <c r="J70" s="77">
        <v>3411</v>
      </c>
      <c r="K70" s="77">
        <v>2031</v>
      </c>
      <c r="L70" s="77">
        <v>3797</v>
      </c>
      <c r="M70" s="77">
        <v>1580</v>
      </c>
      <c r="N70" s="77">
        <v>87</v>
      </c>
      <c r="O70" s="77">
        <v>8628</v>
      </c>
      <c r="P70" s="77">
        <v>1185</v>
      </c>
      <c r="Q70" s="77">
        <v>1740</v>
      </c>
      <c r="R70" s="77">
        <v>3834</v>
      </c>
      <c r="S70" s="77">
        <v>3299</v>
      </c>
      <c r="T70" s="77">
        <v>0</v>
      </c>
      <c r="U70" s="77">
        <v>2071</v>
      </c>
      <c r="V70" s="77">
        <v>3809</v>
      </c>
      <c r="W70" s="77">
        <v>2258</v>
      </c>
      <c r="X70" s="77">
        <v>2149</v>
      </c>
      <c r="Y70" s="77">
        <v>6289</v>
      </c>
      <c r="Z70" s="77">
        <v>625</v>
      </c>
      <c r="AA70" s="77">
        <v>2340</v>
      </c>
      <c r="AB70" s="77">
        <v>3509</v>
      </c>
      <c r="AC70" s="77">
        <v>1612</v>
      </c>
      <c r="AD70" s="77">
        <v>1708</v>
      </c>
      <c r="AE70" s="77">
        <v>953</v>
      </c>
      <c r="AF70" s="77">
        <v>6639</v>
      </c>
      <c r="AG70" s="77">
        <v>1469</v>
      </c>
      <c r="AH70" s="77">
        <v>2717</v>
      </c>
      <c r="AI70" s="77">
        <v>3205</v>
      </c>
      <c r="AJ70" s="77">
        <v>87776</v>
      </c>
    </row>
    <row r="71" spans="1:36">
      <c r="A71" s="75">
        <v>71</v>
      </c>
      <c r="B71" s="76" t="s">
        <v>136</v>
      </c>
      <c r="C71" s="76" t="s">
        <v>395</v>
      </c>
      <c r="D71" s="77">
        <v>2313</v>
      </c>
      <c r="E71" s="77">
        <v>1192</v>
      </c>
      <c r="F71" s="77">
        <v>318</v>
      </c>
      <c r="G71" s="77">
        <v>656</v>
      </c>
      <c r="H71" s="77">
        <v>247</v>
      </c>
      <c r="I71" s="77">
        <v>1520</v>
      </c>
      <c r="J71" s="77">
        <v>442</v>
      </c>
      <c r="K71" s="77">
        <v>1140</v>
      </c>
      <c r="L71" s="77">
        <v>676</v>
      </c>
      <c r="M71" s="77">
        <v>706</v>
      </c>
      <c r="N71" s="77">
        <v>874</v>
      </c>
      <c r="O71" s="77">
        <v>8937</v>
      </c>
      <c r="P71" s="77">
        <v>68</v>
      </c>
      <c r="Q71" s="77">
        <v>139</v>
      </c>
      <c r="R71" s="77">
        <v>1742</v>
      </c>
      <c r="S71" s="77">
        <v>31623</v>
      </c>
      <c r="T71" s="77">
        <v>0</v>
      </c>
      <c r="U71" s="77">
        <v>88</v>
      </c>
      <c r="V71" s="77">
        <v>624</v>
      </c>
      <c r="W71" s="77">
        <v>562</v>
      </c>
      <c r="X71" s="77">
        <v>862</v>
      </c>
      <c r="Y71" s="77">
        <v>0</v>
      </c>
      <c r="Z71" s="77">
        <v>278</v>
      </c>
      <c r="AA71" s="77">
        <v>1543</v>
      </c>
      <c r="AB71" s="77">
        <v>160</v>
      </c>
      <c r="AC71" s="77">
        <v>1049</v>
      </c>
      <c r="AD71" s="77">
        <v>10</v>
      </c>
      <c r="AE71" s="77">
        <v>680</v>
      </c>
      <c r="AF71" s="77">
        <v>2523</v>
      </c>
      <c r="AG71" s="77">
        <v>995</v>
      </c>
      <c r="AH71" s="77">
        <v>594</v>
      </c>
      <c r="AI71" s="77">
        <v>687</v>
      </c>
      <c r="AJ71" s="77">
        <v>63248</v>
      </c>
    </row>
    <row r="72" spans="1:36">
      <c r="A72" s="75">
        <v>72</v>
      </c>
      <c r="B72" s="76" t="s">
        <v>64</v>
      </c>
      <c r="C72" s="76" t="s">
        <v>396</v>
      </c>
      <c r="D72" s="77">
        <v>10511</v>
      </c>
      <c r="E72" s="77">
        <v>1492</v>
      </c>
      <c r="F72" s="77">
        <v>249</v>
      </c>
      <c r="G72" s="77">
        <v>5516</v>
      </c>
      <c r="H72" s="77">
        <v>1937</v>
      </c>
      <c r="I72" s="77">
        <v>12725</v>
      </c>
      <c r="J72" s="77">
        <v>0</v>
      </c>
      <c r="K72" s="77">
        <v>3411</v>
      </c>
      <c r="L72" s="77">
        <v>1389</v>
      </c>
      <c r="M72" s="77">
        <v>7645</v>
      </c>
      <c r="N72" s="77">
        <v>2545</v>
      </c>
      <c r="O72" s="77">
        <v>48856</v>
      </c>
      <c r="P72" s="77">
        <v>450</v>
      </c>
      <c r="Q72" s="77">
        <v>10227</v>
      </c>
      <c r="R72" s="77">
        <v>10012</v>
      </c>
      <c r="S72" s="77">
        <v>3800</v>
      </c>
      <c r="T72" s="77">
        <v>29829</v>
      </c>
      <c r="U72" s="77">
        <v>34</v>
      </c>
      <c r="V72" s="77">
        <v>3316</v>
      </c>
      <c r="W72" s="77">
        <v>2205</v>
      </c>
      <c r="X72" s="77">
        <v>4914</v>
      </c>
      <c r="Y72" s="77">
        <v>21647</v>
      </c>
      <c r="Z72" s="77">
        <v>294</v>
      </c>
      <c r="AA72" s="77">
        <v>10300</v>
      </c>
      <c r="AB72" s="77">
        <v>5599</v>
      </c>
      <c r="AC72" s="77">
        <v>13451</v>
      </c>
      <c r="AD72" s="77">
        <v>163</v>
      </c>
      <c r="AE72" s="77">
        <v>13092</v>
      </c>
      <c r="AF72" s="77">
        <v>3512</v>
      </c>
      <c r="AG72" s="77">
        <v>5075</v>
      </c>
      <c r="AH72" s="77">
        <v>1115</v>
      </c>
      <c r="AI72" s="77">
        <v>2211</v>
      </c>
      <c r="AJ72" s="77">
        <v>237522</v>
      </c>
    </row>
    <row r="73" spans="1:36" s="73" customFormat="1">
      <c r="A73" s="72">
        <v>73</v>
      </c>
      <c r="B73" s="73" t="s">
        <v>331</v>
      </c>
      <c r="C73" s="73" t="s">
        <v>306</v>
      </c>
      <c r="D73" s="84" t="s">
        <v>306</v>
      </c>
      <c r="E73" s="84" t="s">
        <v>306</v>
      </c>
      <c r="F73" s="84" t="s">
        <v>306</v>
      </c>
      <c r="G73" s="84" t="s">
        <v>306</v>
      </c>
      <c r="H73" s="84" t="s">
        <v>306</v>
      </c>
      <c r="I73" s="84" t="s">
        <v>306</v>
      </c>
      <c r="J73" s="84" t="s">
        <v>306</v>
      </c>
      <c r="K73" s="84" t="s">
        <v>306</v>
      </c>
      <c r="L73" s="84" t="s">
        <v>306</v>
      </c>
      <c r="M73" s="84" t="s">
        <v>306</v>
      </c>
      <c r="N73" s="84" t="s">
        <v>306</v>
      </c>
      <c r="O73" s="84" t="s">
        <v>306</v>
      </c>
      <c r="P73" s="84" t="s">
        <v>306</v>
      </c>
      <c r="Q73" s="84" t="s">
        <v>306</v>
      </c>
      <c r="R73" s="84" t="s">
        <v>306</v>
      </c>
      <c r="S73" s="84" t="s">
        <v>306</v>
      </c>
      <c r="T73" s="84" t="s">
        <v>306</v>
      </c>
      <c r="U73" s="84" t="s">
        <v>306</v>
      </c>
      <c r="V73" s="84" t="s">
        <v>306</v>
      </c>
      <c r="W73" s="84" t="s">
        <v>306</v>
      </c>
      <c r="X73" s="84" t="s">
        <v>306</v>
      </c>
      <c r="Y73" s="84" t="s">
        <v>306</v>
      </c>
      <c r="Z73" s="84" t="s">
        <v>306</v>
      </c>
      <c r="AA73" s="84" t="s">
        <v>306</v>
      </c>
      <c r="AB73" s="84" t="s">
        <v>306</v>
      </c>
      <c r="AC73" s="84" t="s">
        <v>306</v>
      </c>
      <c r="AD73" s="84" t="s">
        <v>306</v>
      </c>
      <c r="AE73" s="84" t="s">
        <v>306</v>
      </c>
      <c r="AF73" s="84" t="s">
        <v>306</v>
      </c>
      <c r="AG73" s="84" t="s">
        <v>306</v>
      </c>
      <c r="AH73" s="84" t="s">
        <v>306</v>
      </c>
      <c r="AI73" s="84" t="s">
        <v>306</v>
      </c>
      <c r="AJ73" s="84" t="s">
        <v>306</v>
      </c>
    </row>
    <row r="74" spans="1:36">
      <c r="A74" s="75">
        <v>74</v>
      </c>
      <c r="B74" s="76" t="s">
        <v>65</v>
      </c>
      <c r="C74" s="76" t="s">
        <v>397</v>
      </c>
      <c r="D74" s="77">
        <v>2240</v>
      </c>
      <c r="E74" s="77">
        <v>1977</v>
      </c>
      <c r="F74" s="77">
        <v>1080</v>
      </c>
      <c r="G74" s="77">
        <v>901</v>
      </c>
      <c r="H74" s="77">
        <v>1202</v>
      </c>
      <c r="I74" s="77">
        <v>1357</v>
      </c>
      <c r="J74" s="77">
        <v>1008</v>
      </c>
      <c r="K74" s="77">
        <v>1045</v>
      </c>
      <c r="L74" s="77">
        <v>261</v>
      </c>
      <c r="M74" s="77">
        <v>653</v>
      </c>
      <c r="N74" s="77">
        <v>665</v>
      </c>
      <c r="O74" s="77">
        <v>4159</v>
      </c>
      <c r="P74" s="77">
        <v>45</v>
      </c>
      <c r="Q74" s="77">
        <v>1037</v>
      </c>
      <c r="R74" s="77">
        <v>1753</v>
      </c>
      <c r="S74" s="77">
        <v>1406</v>
      </c>
      <c r="T74" s="77">
        <v>0</v>
      </c>
      <c r="U74" s="77">
        <v>366</v>
      </c>
      <c r="V74" s="77">
        <v>460</v>
      </c>
      <c r="W74" s="77">
        <v>791</v>
      </c>
      <c r="X74" s="77">
        <v>875</v>
      </c>
      <c r="Y74" s="77">
        <v>1778</v>
      </c>
      <c r="Z74" s="77">
        <v>275</v>
      </c>
      <c r="AA74" s="77">
        <v>936</v>
      </c>
      <c r="AB74" s="77">
        <v>20</v>
      </c>
      <c r="AC74" s="77">
        <v>1139</v>
      </c>
      <c r="AD74" s="77">
        <v>1894</v>
      </c>
      <c r="AE74" s="77">
        <v>451</v>
      </c>
      <c r="AF74" s="77">
        <v>829</v>
      </c>
      <c r="AG74" s="77">
        <v>431</v>
      </c>
      <c r="AH74" s="77">
        <v>1061</v>
      </c>
      <c r="AI74" s="77">
        <v>1873</v>
      </c>
      <c r="AJ74" s="77">
        <v>33968</v>
      </c>
    </row>
    <row r="75" spans="1:36">
      <c r="A75" s="75">
        <v>75</v>
      </c>
      <c r="B75" s="76" t="s">
        <v>68</v>
      </c>
      <c r="C75" s="76" t="s">
        <v>398</v>
      </c>
      <c r="D75" s="77">
        <v>18</v>
      </c>
      <c r="E75" s="77">
        <v>2433</v>
      </c>
      <c r="F75" s="77">
        <v>282</v>
      </c>
      <c r="G75" s="77">
        <v>-51</v>
      </c>
      <c r="H75" s="77">
        <v>305</v>
      </c>
      <c r="I75" s="77">
        <v>235</v>
      </c>
      <c r="J75" s="77">
        <v>3559</v>
      </c>
      <c r="K75" s="77">
        <v>435</v>
      </c>
      <c r="L75" s="77">
        <v>467</v>
      </c>
      <c r="M75" s="77">
        <v>813</v>
      </c>
      <c r="N75" s="77">
        <v>411</v>
      </c>
      <c r="O75" s="77">
        <v>2682</v>
      </c>
      <c r="P75" s="77">
        <v>37</v>
      </c>
      <c r="Q75" s="77">
        <v>1056</v>
      </c>
      <c r="R75" s="77">
        <v>5046</v>
      </c>
      <c r="S75" s="77">
        <v>308</v>
      </c>
      <c r="T75" s="77">
        <v>0</v>
      </c>
      <c r="U75" s="77">
        <v>123</v>
      </c>
      <c r="V75" s="77">
        <v>194</v>
      </c>
      <c r="W75" s="77">
        <v>392</v>
      </c>
      <c r="X75" s="77">
        <v>736</v>
      </c>
      <c r="Y75" s="77">
        <v>255</v>
      </c>
      <c r="Z75" s="77">
        <v>0</v>
      </c>
      <c r="AA75" s="77">
        <v>261</v>
      </c>
      <c r="AB75" s="77">
        <v>-365</v>
      </c>
      <c r="AC75" s="77">
        <v>53</v>
      </c>
      <c r="AD75" s="77">
        <v>384</v>
      </c>
      <c r="AE75" s="77">
        <v>596</v>
      </c>
      <c r="AF75" s="77">
        <v>1077</v>
      </c>
      <c r="AG75" s="77">
        <v>271</v>
      </c>
      <c r="AH75" s="77">
        <v>226</v>
      </c>
      <c r="AI75" s="77">
        <v>1087</v>
      </c>
      <c r="AJ75" s="77">
        <v>23326</v>
      </c>
    </row>
    <row r="76" spans="1:36">
      <c r="A76" s="75">
        <v>76</v>
      </c>
      <c r="B76" s="76" t="s">
        <v>63</v>
      </c>
      <c r="C76" s="76" t="s">
        <v>399</v>
      </c>
      <c r="D76" s="77">
        <v>942</v>
      </c>
      <c r="E76" s="77">
        <v>313</v>
      </c>
      <c r="F76" s="77">
        <v>0</v>
      </c>
      <c r="G76" s="77">
        <v>0</v>
      </c>
      <c r="H76" s="77">
        <v>83</v>
      </c>
      <c r="I76" s="77">
        <v>293</v>
      </c>
      <c r="J76" s="77">
        <v>255</v>
      </c>
      <c r="K76" s="77">
        <v>233</v>
      </c>
      <c r="L76" s="77">
        <v>364</v>
      </c>
      <c r="M76" s="77">
        <v>0</v>
      </c>
      <c r="N76" s="77">
        <v>0</v>
      </c>
      <c r="O76" s="77">
        <v>1586</v>
      </c>
      <c r="P76" s="77">
        <v>22</v>
      </c>
      <c r="Q76" s="77">
        <v>597</v>
      </c>
      <c r="R76" s="77">
        <v>680</v>
      </c>
      <c r="S76" s="77">
        <v>106</v>
      </c>
      <c r="T76" s="77">
        <v>0</v>
      </c>
      <c r="U76" s="77">
        <v>240</v>
      </c>
      <c r="V76" s="77">
        <v>349</v>
      </c>
      <c r="W76" s="77">
        <v>336</v>
      </c>
      <c r="X76" s="77">
        <v>321</v>
      </c>
      <c r="Y76" s="77">
        <v>983</v>
      </c>
      <c r="Z76" s="77">
        <v>0</v>
      </c>
      <c r="AA76" s="77">
        <v>399</v>
      </c>
      <c r="AB76" s="77">
        <v>0</v>
      </c>
      <c r="AC76" s="77">
        <v>36</v>
      </c>
      <c r="AD76" s="77">
        <v>0</v>
      </c>
      <c r="AE76" s="77">
        <v>187</v>
      </c>
      <c r="AF76" s="77">
        <v>262</v>
      </c>
      <c r="AG76" s="77">
        <v>1</v>
      </c>
      <c r="AH76" s="77">
        <v>0</v>
      </c>
      <c r="AI76" s="77">
        <v>284</v>
      </c>
      <c r="AJ76" s="77">
        <v>8872</v>
      </c>
    </row>
    <row r="77" spans="1:36">
      <c r="A77" s="75">
        <v>77</v>
      </c>
      <c r="B77" s="76" t="s">
        <v>64</v>
      </c>
      <c r="C77" s="76" t="s">
        <v>400</v>
      </c>
      <c r="D77" s="77">
        <v>1680</v>
      </c>
      <c r="E77" s="77">
        <v>356</v>
      </c>
      <c r="F77" s="77">
        <v>757</v>
      </c>
      <c r="G77" s="77">
        <v>1078</v>
      </c>
      <c r="H77" s="77">
        <v>162</v>
      </c>
      <c r="I77" s="77">
        <v>956</v>
      </c>
      <c r="J77" s="77">
        <v>264</v>
      </c>
      <c r="K77" s="77">
        <v>1336</v>
      </c>
      <c r="L77" s="77">
        <v>585</v>
      </c>
      <c r="M77" s="77">
        <v>605</v>
      </c>
      <c r="N77" s="77">
        <v>670</v>
      </c>
      <c r="O77" s="77">
        <v>9406</v>
      </c>
      <c r="P77" s="77">
        <v>138</v>
      </c>
      <c r="Q77" s="77">
        <v>4027</v>
      </c>
      <c r="R77" s="77">
        <v>1235</v>
      </c>
      <c r="S77" s="77">
        <v>2272</v>
      </c>
      <c r="T77" s="77">
        <v>6197</v>
      </c>
      <c r="U77" s="77">
        <v>16</v>
      </c>
      <c r="V77" s="77">
        <v>-206</v>
      </c>
      <c r="W77" s="77">
        <v>26</v>
      </c>
      <c r="X77" s="77">
        <v>888</v>
      </c>
      <c r="Y77" s="77">
        <v>6166</v>
      </c>
      <c r="Z77" s="77">
        <v>0</v>
      </c>
      <c r="AA77" s="77">
        <v>416</v>
      </c>
      <c r="AB77" s="77">
        <v>2281</v>
      </c>
      <c r="AC77" s="77">
        <v>1279</v>
      </c>
      <c r="AD77" s="77">
        <v>45</v>
      </c>
      <c r="AE77" s="77">
        <v>2207</v>
      </c>
      <c r="AF77" s="77">
        <v>372</v>
      </c>
      <c r="AG77" s="77">
        <v>619</v>
      </c>
      <c r="AH77" s="77">
        <v>1023</v>
      </c>
      <c r="AI77" s="77">
        <v>1041</v>
      </c>
      <c r="AJ77" s="77">
        <v>47897</v>
      </c>
    </row>
    <row r="78" spans="1:36" s="73" customFormat="1">
      <c r="A78" s="72">
        <v>78</v>
      </c>
      <c r="B78" s="73" t="s">
        <v>312</v>
      </c>
      <c r="C78" s="73" t="s">
        <v>306</v>
      </c>
      <c r="D78" s="74" t="s">
        <v>306</v>
      </c>
      <c r="E78" s="74" t="s">
        <v>306</v>
      </c>
      <c r="F78" s="74" t="s">
        <v>306</v>
      </c>
      <c r="G78" s="74" t="s">
        <v>306</v>
      </c>
      <c r="H78" s="74" t="s">
        <v>306</v>
      </c>
      <c r="I78" s="74" t="s">
        <v>306</v>
      </c>
      <c r="J78" s="74" t="s">
        <v>306</v>
      </c>
      <c r="K78" s="74" t="s">
        <v>306</v>
      </c>
      <c r="L78" s="74" t="s">
        <v>306</v>
      </c>
      <c r="M78" s="74" t="s">
        <v>306</v>
      </c>
      <c r="N78" s="74" t="s">
        <v>306</v>
      </c>
      <c r="O78" s="74" t="s">
        <v>306</v>
      </c>
      <c r="P78" s="74" t="s">
        <v>306</v>
      </c>
      <c r="Q78" s="74" t="s">
        <v>306</v>
      </c>
      <c r="R78" s="74" t="s">
        <v>306</v>
      </c>
      <c r="S78" s="74" t="s">
        <v>306</v>
      </c>
      <c r="T78" s="74" t="s">
        <v>306</v>
      </c>
      <c r="U78" s="74" t="s">
        <v>306</v>
      </c>
      <c r="V78" s="74" t="s">
        <v>306</v>
      </c>
      <c r="W78" s="74" t="s">
        <v>306</v>
      </c>
      <c r="X78" s="74" t="s">
        <v>306</v>
      </c>
      <c r="Y78" s="74" t="s">
        <v>306</v>
      </c>
      <c r="Z78" s="74" t="s">
        <v>306</v>
      </c>
      <c r="AA78" s="74" t="s">
        <v>306</v>
      </c>
      <c r="AB78" s="74" t="s">
        <v>306</v>
      </c>
      <c r="AC78" s="74" t="s">
        <v>306</v>
      </c>
      <c r="AD78" s="74" t="s">
        <v>306</v>
      </c>
      <c r="AE78" s="74" t="s">
        <v>306</v>
      </c>
      <c r="AF78" s="74" t="s">
        <v>306</v>
      </c>
      <c r="AG78" s="74" t="s">
        <v>306</v>
      </c>
      <c r="AH78" s="74" t="s">
        <v>306</v>
      </c>
      <c r="AI78" s="74" t="s">
        <v>306</v>
      </c>
      <c r="AJ78" s="74" t="s">
        <v>306</v>
      </c>
    </row>
    <row r="79" spans="1:36">
      <c r="A79" s="75">
        <v>79</v>
      </c>
      <c r="B79" s="76" t="s">
        <v>70</v>
      </c>
      <c r="C79" s="76" t="s">
        <v>401</v>
      </c>
      <c r="D79" s="77">
        <v>0</v>
      </c>
      <c r="E79" s="77">
        <v>0</v>
      </c>
      <c r="F79" s="77">
        <v>0</v>
      </c>
      <c r="G79" s="77">
        <v>64</v>
      </c>
      <c r="H79" s="77">
        <v>50</v>
      </c>
      <c r="I79" s="77">
        <v>0</v>
      </c>
      <c r="J79" s="77">
        <v>0</v>
      </c>
      <c r="K79" s="77">
        <v>0</v>
      </c>
      <c r="L79" s="77">
        <v>12</v>
      </c>
      <c r="M79" s="77">
        <v>0</v>
      </c>
      <c r="N79" s="77">
        <v>0</v>
      </c>
      <c r="O79" s="77">
        <v>0</v>
      </c>
      <c r="P79" s="77">
        <v>0</v>
      </c>
      <c r="Q79" s="77">
        <v>-110</v>
      </c>
      <c r="R79" s="77">
        <v>35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366</v>
      </c>
      <c r="AD79" s="77">
        <v>190</v>
      </c>
      <c r="AE79" s="77">
        <v>0</v>
      </c>
      <c r="AF79" s="77">
        <v>250</v>
      </c>
      <c r="AG79" s="77">
        <v>0</v>
      </c>
      <c r="AH79" s="77">
        <v>0</v>
      </c>
      <c r="AI79" s="77">
        <v>0</v>
      </c>
      <c r="AJ79" s="77">
        <v>857</v>
      </c>
    </row>
    <row r="80" spans="1:36">
      <c r="A80" s="75">
        <v>80</v>
      </c>
      <c r="B80" s="76" t="s">
        <v>71</v>
      </c>
      <c r="C80" s="76" t="s">
        <v>402</v>
      </c>
      <c r="D80" s="77">
        <v>1727</v>
      </c>
      <c r="E80" s="77">
        <v>4529</v>
      </c>
      <c r="F80" s="77">
        <v>2776</v>
      </c>
      <c r="G80" s="77">
        <v>2207</v>
      </c>
      <c r="H80" s="77">
        <v>803</v>
      </c>
      <c r="I80" s="77">
        <v>1278</v>
      </c>
      <c r="J80" s="77">
        <v>1342</v>
      </c>
      <c r="K80" s="77">
        <v>582</v>
      </c>
      <c r="L80" s="77">
        <v>404</v>
      </c>
      <c r="M80" s="77">
        <v>1291</v>
      </c>
      <c r="N80" s="77">
        <v>975</v>
      </c>
      <c r="O80" s="77">
        <v>2409</v>
      </c>
      <c r="P80" s="77">
        <v>1379</v>
      </c>
      <c r="Q80" s="77">
        <v>1236</v>
      </c>
      <c r="R80" s="77">
        <v>3179</v>
      </c>
      <c r="S80" s="77">
        <v>1542</v>
      </c>
      <c r="T80" s="77">
        <v>5875</v>
      </c>
      <c r="U80" s="77">
        <v>388</v>
      </c>
      <c r="V80" s="77">
        <v>908</v>
      </c>
      <c r="W80" s="77">
        <v>1360</v>
      </c>
      <c r="X80" s="77">
        <v>813</v>
      </c>
      <c r="Y80" s="77">
        <v>4829</v>
      </c>
      <c r="Z80" s="77">
        <v>909</v>
      </c>
      <c r="AA80" s="77">
        <v>4500</v>
      </c>
      <c r="AB80" s="77">
        <v>1118</v>
      </c>
      <c r="AC80" s="77">
        <v>4226</v>
      </c>
      <c r="AD80" s="77">
        <v>979</v>
      </c>
      <c r="AE80" s="77">
        <v>896</v>
      </c>
      <c r="AF80" s="77">
        <v>3850</v>
      </c>
      <c r="AG80" s="77">
        <v>1088</v>
      </c>
      <c r="AH80" s="77">
        <v>350</v>
      </c>
      <c r="AI80" s="77">
        <v>2232</v>
      </c>
      <c r="AJ80" s="77">
        <v>61980</v>
      </c>
    </row>
    <row r="81" spans="1:36">
      <c r="A81" s="75">
        <v>81</v>
      </c>
      <c r="B81" s="76" t="s">
        <v>72</v>
      </c>
      <c r="C81" s="76" t="s">
        <v>403</v>
      </c>
      <c r="D81" s="77">
        <v>4211</v>
      </c>
      <c r="E81" s="77">
        <v>2509</v>
      </c>
      <c r="F81" s="77">
        <v>4526</v>
      </c>
      <c r="G81" s="77">
        <v>4728</v>
      </c>
      <c r="H81" s="77">
        <v>844</v>
      </c>
      <c r="I81" s="77">
        <v>2967</v>
      </c>
      <c r="J81" s="77">
        <v>1496</v>
      </c>
      <c r="K81" s="77">
        <v>4303</v>
      </c>
      <c r="L81" s="77">
        <v>2862</v>
      </c>
      <c r="M81" s="77">
        <v>895</v>
      </c>
      <c r="N81" s="77">
        <v>4754</v>
      </c>
      <c r="O81" s="77">
        <v>7337</v>
      </c>
      <c r="P81" s="77">
        <v>2118</v>
      </c>
      <c r="Q81" s="77">
        <v>3863</v>
      </c>
      <c r="R81" s="77">
        <v>11416</v>
      </c>
      <c r="S81" s="77">
        <v>14026</v>
      </c>
      <c r="T81" s="77">
        <v>9611</v>
      </c>
      <c r="U81" s="77">
        <v>1154</v>
      </c>
      <c r="V81" s="77">
        <v>1289</v>
      </c>
      <c r="W81" s="77">
        <v>927</v>
      </c>
      <c r="X81" s="77">
        <v>5550</v>
      </c>
      <c r="Y81" s="77">
        <v>8993</v>
      </c>
      <c r="Z81" s="77">
        <v>1377</v>
      </c>
      <c r="AA81" s="77">
        <v>2580</v>
      </c>
      <c r="AB81" s="77">
        <v>4969</v>
      </c>
      <c r="AC81" s="77">
        <v>4559</v>
      </c>
      <c r="AD81" s="77">
        <v>2255</v>
      </c>
      <c r="AE81" s="77">
        <v>4074</v>
      </c>
      <c r="AF81" s="77">
        <v>11786</v>
      </c>
      <c r="AG81" s="77">
        <v>3010</v>
      </c>
      <c r="AH81" s="77">
        <v>2241</v>
      </c>
      <c r="AI81" s="77">
        <v>4673</v>
      </c>
      <c r="AJ81" s="77">
        <v>141903</v>
      </c>
    </row>
    <row r="82" spans="1:36">
      <c r="A82" s="75">
        <v>82</v>
      </c>
      <c r="B82" s="76" t="s">
        <v>73</v>
      </c>
      <c r="C82" s="76" t="s">
        <v>404</v>
      </c>
      <c r="D82" s="77">
        <v>2285</v>
      </c>
      <c r="E82" s="77">
        <v>1869</v>
      </c>
      <c r="F82" s="77">
        <v>794</v>
      </c>
      <c r="G82" s="77">
        <v>1232</v>
      </c>
      <c r="H82" s="77">
        <v>488</v>
      </c>
      <c r="I82" s="77">
        <v>798</v>
      </c>
      <c r="J82" s="77">
        <v>564</v>
      </c>
      <c r="K82" s="77">
        <v>1909</v>
      </c>
      <c r="L82" s="77">
        <v>856</v>
      </c>
      <c r="M82" s="77">
        <v>1289</v>
      </c>
      <c r="N82" s="77">
        <v>1458</v>
      </c>
      <c r="O82" s="77">
        <v>4183</v>
      </c>
      <c r="P82" s="77">
        <v>257</v>
      </c>
      <c r="Q82" s="77">
        <v>1120</v>
      </c>
      <c r="R82" s="77">
        <v>2551</v>
      </c>
      <c r="S82" s="77">
        <v>8012</v>
      </c>
      <c r="T82" s="77">
        <v>3694</v>
      </c>
      <c r="U82" s="77">
        <v>948</v>
      </c>
      <c r="V82" s="77">
        <v>1079</v>
      </c>
      <c r="W82" s="77">
        <v>633</v>
      </c>
      <c r="X82" s="77">
        <v>1535</v>
      </c>
      <c r="Y82" s="77">
        <v>4967</v>
      </c>
      <c r="Z82" s="77">
        <v>236</v>
      </c>
      <c r="AA82" s="77">
        <v>1863</v>
      </c>
      <c r="AB82" s="77">
        <v>1447</v>
      </c>
      <c r="AC82" s="77">
        <v>1095</v>
      </c>
      <c r="AD82" s="77">
        <v>443</v>
      </c>
      <c r="AE82" s="77">
        <v>1619</v>
      </c>
      <c r="AF82" s="77">
        <v>2793</v>
      </c>
      <c r="AG82" s="77">
        <v>1349</v>
      </c>
      <c r="AH82" s="77">
        <v>870</v>
      </c>
      <c r="AI82" s="77">
        <v>2837</v>
      </c>
      <c r="AJ82" s="77">
        <v>57073</v>
      </c>
    </row>
    <row r="83" spans="1:36">
      <c r="A83" s="75">
        <v>83</v>
      </c>
      <c r="B83" s="76" t="s">
        <v>74</v>
      </c>
      <c r="C83" s="76" t="s">
        <v>405</v>
      </c>
      <c r="D83" s="77">
        <v>349</v>
      </c>
      <c r="E83" s="77">
        <v>0</v>
      </c>
      <c r="F83" s="77">
        <v>0</v>
      </c>
      <c r="G83" s="77">
        <v>239</v>
      </c>
      <c r="H83" s="77">
        <v>47</v>
      </c>
      <c r="I83" s="77">
        <v>300</v>
      </c>
      <c r="J83" s="77">
        <v>0</v>
      </c>
      <c r="K83" s="77">
        <v>236</v>
      </c>
      <c r="L83" s="77">
        <v>338</v>
      </c>
      <c r="M83" s="77">
        <v>308</v>
      </c>
      <c r="N83" s="77">
        <v>322</v>
      </c>
      <c r="O83" s="77">
        <v>1327</v>
      </c>
      <c r="P83" s="77">
        <v>0</v>
      </c>
      <c r="Q83" s="77">
        <v>454</v>
      </c>
      <c r="R83" s="77">
        <v>411</v>
      </c>
      <c r="S83" s="77">
        <v>3180</v>
      </c>
      <c r="T83" s="77">
        <v>343</v>
      </c>
      <c r="U83" s="77">
        <v>185</v>
      </c>
      <c r="V83" s="77">
        <v>320</v>
      </c>
      <c r="W83" s="77">
        <v>60</v>
      </c>
      <c r="X83" s="77">
        <v>374</v>
      </c>
      <c r="Y83" s="77">
        <v>1126</v>
      </c>
      <c r="Z83" s="77">
        <v>51</v>
      </c>
      <c r="AA83" s="77">
        <v>271</v>
      </c>
      <c r="AB83" s="77">
        <v>793</v>
      </c>
      <c r="AC83" s="77">
        <v>148</v>
      </c>
      <c r="AD83" s="77">
        <v>18</v>
      </c>
      <c r="AE83" s="77">
        <v>148</v>
      </c>
      <c r="AF83" s="77">
        <v>886</v>
      </c>
      <c r="AG83" s="77">
        <v>163</v>
      </c>
      <c r="AH83" s="77">
        <v>189</v>
      </c>
      <c r="AI83" s="77">
        <v>453</v>
      </c>
      <c r="AJ83" s="77">
        <v>13039</v>
      </c>
    </row>
    <row r="84" spans="1:36">
      <c r="A84" s="75">
        <v>84</v>
      </c>
      <c r="B84" s="76" t="s">
        <v>75</v>
      </c>
      <c r="C84" s="76" t="s">
        <v>406</v>
      </c>
      <c r="D84" s="77">
        <v>309</v>
      </c>
      <c r="E84" s="77">
        <v>384</v>
      </c>
      <c r="F84" s="77">
        <v>201</v>
      </c>
      <c r="G84" s="77">
        <v>35</v>
      </c>
      <c r="H84" s="77">
        <v>111</v>
      </c>
      <c r="I84" s="77">
        <v>1</v>
      </c>
      <c r="J84" s="77">
        <v>1334</v>
      </c>
      <c r="K84" s="77">
        <v>1660</v>
      </c>
      <c r="L84" s="77">
        <v>766</v>
      </c>
      <c r="M84" s="77">
        <v>0</v>
      </c>
      <c r="N84" s="77">
        <v>270</v>
      </c>
      <c r="O84" s="77">
        <v>0</v>
      </c>
      <c r="P84" s="77">
        <v>54</v>
      </c>
      <c r="Q84" s="77">
        <v>153</v>
      </c>
      <c r="R84" s="77">
        <v>131</v>
      </c>
      <c r="S84" s="77">
        <v>777</v>
      </c>
      <c r="T84" s="77">
        <v>266</v>
      </c>
      <c r="U84" s="77">
        <v>94</v>
      </c>
      <c r="V84" s="77">
        <v>0</v>
      </c>
      <c r="W84" s="77">
        <v>0</v>
      </c>
      <c r="X84" s="77">
        <v>327</v>
      </c>
      <c r="Y84" s="77">
        <v>1188</v>
      </c>
      <c r="Z84" s="77">
        <v>253</v>
      </c>
      <c r="AA84" s="77">
        <v>2286</v>
      </c>
      <c r="AB84" s="77">
        <v>240</v>
      </c>
      <c r="AC84" s="77">
        <v>194</v>
      </c>
      <c r="AD84" s="77">
        <v>48</v>
      </c>
      <c r="AE84" s="77">
        <v>715</v>
      </c>
      <c r="AF84" s="77">
        <v>10</v>
      </c>
      <c r="AG84" s="77">
        <v>510</v>
      </c>
      <c r="AH84" s="77">
        <v>147</v>
      </c>
      <c r="AI84" s="77">
        <v>0</v>
      </c>
      <c r="AJ84" s="77">
        <v>12464</v>
      </c>
    </row>
    <row r="85" spans="1:36">
      <c r="A85" s="75">
        <v>85</v>
      </c>
      <c r="B85" s="76" t="s">
        <v>307</v>
      </c>
      <c r="C85" s="76" t="s">
        <v>407</v>
      </c>
      <c r="D85" s="77">
        <v>448</v>
      </c>
      <c r="E85" s="77">
        <v>1740</v>
      </c>
      <c r="F85" s="77">
        <v>0</v>
      </c>
      <c r="G85" s="77">
        <v>714</v>
      </c>
      <c r="H85" s="77">
        <v>42</v>
      </c>
      <c r="I85" s="77">
        <v>1430</v>
      </c>
      <c r="J85" s="77">
        <v>0</v>
      </c>
      <c r="K85" s="77">
        <v>23</v>
      </c>
      <c r="L85" s="77">
        <v>277</v>
      </c>
      <c r="M85" s="77">
        <v>106</v>
      </c>
      <c r="N85" s="77">
        <v>0</v>
      </c>
      <c r="O85" s="77">
        <v>1243</v>
      </c>
      <c r="P85" s="77">
        <v>0</v>
      </c>
      <c r="Q85" s="77">
        <v>1593</v>
      </c>
      <c r="R85" s="77">
        <v>1428</v>
      </c>
      <c r="S85" s="77">
        <v>2217</v>
      </c>
      <c r="T85" s="77">
        <v>653</v>
      </c>
      <c r="U85" s="77">
        <v>0</v>
      </c>
      <c r="V85" s="77">
        <v>956</v>
      </c>
      <c r="W85" s="77">
        <v>747</v>
      </c>
      <c r="X85" s="77">
        <v>0</v>
      </c>
      <c r="Y85" s="77">
        <v>0</v>
      </c>
      <c r="Z85" s="77">
        <v>143</v>
      </c>
      <c r="AA85" s="77">
        <v>-227</v>
      </c>
      <c r="AB85" s="77">
        <v>0</v>
      </c>
      <c r="AC85" s="77">
        <v>295</v>
      </c>
      <c r="AD85" s="77">
        <v>511</v>
      </c>
      <c r="AE85" s="77">
        <v>107</v>
      </c>
      <c r="AF85" s="77">
        <v>4479</v>
      </c>
      <c r="AG85" s="77">
        <v>537</v>
      </c>
      <c r="AH85" s="77">
        <v>0</v>
      </c>
      <c r="AI85" s="77">
        <v>340</v>
      </c>
      <c r="AJ85" s="77">
        <v>19802</v>
      </c>
    </row>
    <row r="86" spans="1:36">
      <c r="A86" s="75">
        <v>86</v>
      </c>
      <c r="B86" s="76" t="s">
        <v>76</v>
      </c>
      <c r="C86" s="76" t="s">
        <v>412</v>
      </c>
      <c r="D86" s="77">
        <v>0</v>
      </c>
      <c r="E86" s="77">
        <v>0</v>
      </c>
      <c r="F86" s="77">
        <v>-87</v>
      </c>
      <c r="G86" s="77">
        <v>-542</v>
      </c>
      <c r="H86" s="77">
        <v>15</v>
      </c>
      <c r="I86" s="77">
        <v>215</v>
      </c>
      <c r="J86" s="77">
        <v>-1987</v>
      </c>
      <c r="K86" s="77">
        <v>-580</v>
      </c>
      <c r="L86" s="77">
        <v>-268</v>
      </c>
      <c r="M86" s="77">
        <v>55</v>
      </c>
      <c r="N86" s="77">
        <v>179</v>
      </c>
      <c r="O86" s="77">
        <v>-27299</v>
      </c>
      <c r="P86" s="77">
        <v>31</v>
      </c>
      <c r="Q86" s="77">
        <v>-134</v>
      </c>
      <c r="R86" s="77">
        <v>-744</v>
      </c>
      <c r="S86" s="77">
        <v>-16127</v>
      </c>
      <c r="T86" s="77">
        <v>-2034</v>
      </c>
      <c r="U86" s="77">
        <v>1</v>
      </c>
      <c r="V86" s="77">
        <v>228</v>
      </c>
      <c r="W86" s="77">
        <v>-344</v>
      </c>
      <c r="X86" s="77">
        <v>209</v>
      </c>
      <c r="Y86" s="77">
        <v>0</v>
      </c>
      <c r="Z86" s="77">
        <v>-68</v>
      </c>
      <c r="AA86" s="77">
        <v>-722</v>
      </c>
      <c r="AB86" s="77">
        <v>-798</v>
      </c>
      <c r="AC86" s="77">
        <v>206</v>
      </c>
      <c r="AD86" s="77">
        <v>18</v>
      </c>
      <c r="AE86" s="77">
        <v>-395</v>
      </c>
      <c r="AF86" s="77">
        <v>-891</v>
      </c>
      <c r="AG86" s="77">
        <v>-585</v>
      </c>
      <c r="AH86" s="77">
        <v>101</v>
      </c>
      <c r="AI86" s="77">
        <v>148</v>
      </c>
      <c r="AJ86" s="77">
        <v>-52199</v>
      </c>
    </row>
    <row r="87" spans="1:36">
      <c r="A87" s="75">
        <v>87</v>
      </c>
      <c r="B87" s="76" t="s">
        <v>77</v>
      </c>
      <c r="C87" s="76" t="s">
        <v>408</v>
      </c>
      <c r="D87" s="77">
        <v>0</v>
      </c>
      <c r="E87" s="77">
        <v>0</v>
      </c>
      <c r="F87" s="77">
        <v>0</v>
      </c>
      <c r="G87" s="77">
        <v>608</v>
      </c>
      <c r="H87" s="77">
        <v>0</v>
      </c>
      <c r="I87" s="77">
        <v>0</v>
      </c>
      <c r="J87" s="77">
        <v>0</v>
      </c>
      <c r="K87" s="77">
        <v>3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120</v>
      </c>
      <c r="U87" s="77">
        <v>0</v>
      </c>
      <c r="V87" s="77">
        <v>0</v>
      </c>
      <c r="W87" s="77">
        <v>143</v>
      </c>
      <c r="X87" s="77">
        <v>0</v>
      </c>
      <c r="Y87" s="77">
        <v>0</v>
      </c>
      <c r="Z87" s="77">
        <v>9610</v>
      </c>
      <c r="AA87" s="77">
        <v>0</v>
      </c>
      <c r="AB87" s="77">
        <v>0</v>
      </c>
      <c r="AC87" s="77">
        <v>25</v>
      </c>
      <c r="AD87" s="77">
        <v>14017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24526</v>
      </c>
    </row>
    <row r="88" spans="1:36">
      <c r="A88" s="75">
        <v>88</v>
      </c>
      <c r="B88" s="76" t="s">
        <v>78</v>
      </c>
      <c r="C88" s="76" t="s">
        <v>409</v>
      </c>
      <c r="D88" s="77">
        <v>66</v>
      </c>
      <c r="E88" s="77">
        <v>144</v>
      </c>
      <c r="F88" s="77">
        <v>0</v>
      </c>
      <c r="G88" s="77">
        <v>177</v>
      </c>
      <c r="H88" s="77">
        <v>65</v>
      </c>
      <c r="I88" s="77">
        <v>0</v>
      </c>
      <c r="J88" s="77">
        <v>20</v>
      </c>
      <c r="K88" s="77">
        <v>204</v>
      </c>
      <c r="L88" s="77">
        <v>418</v>
      </c>
      <c r="M88" s="77">
        <v>60</v>
      </c>
      <c r="N88" s="77">
        <v>182</v>
      </c>
      <c r="O88" s="77">
        <v>1185</v>
      </c>
      <c r="P88" s="77">
        <v>0</v>
      </c>
      <c r="Q88" s="77">
        <v>154</v>
      </c>
      <c r="R88" s="77">
        <v>410</v>
      </c>
      <c r="S88" s="77">
        <v>840</v>
      </c>
      <c r="T88" s="77">
        <v>102</v>
      </c>
      <c r="U88" s="77">
        <v>157</v>
      </c>
      <c r="V88" s="77">
        <v>-15</v>
      </c>
      <c r="W88" s="77">
        <v>0</v>
      </c>
      <c r="X88" s="77">
        <v>290</v>
      </c>
      <c r="Y88" s="77">
        <v>567</v>
      </c>
      <c r="Z88" s="77">
        <v>122</v>
      </c>
      <c r="AA88" s="77">
        <v>12</v>
      </c>
      <c r="AB88" s="77">
        <v>327</v>
      </c>
      <c r="AC88" s="77">
        <v>14</v>
      </c>
      <c r="AD88" s="77">
        <v>8</v>
      </c>
      <c r="AE88" s="77">
        <v>394</v>
      </c>
      <c r="AF88" s="77">
        <v>563</v>
      </c>
      <c r="AG88" s="77">
        <v>0</v>
      </c>
      <c r="AH88" s="77">
        <v>171</v>
      </c>
      <c r="AI88" s="77">
        <v>472</v>
      </c>
      <c r="AJ88" s="77">
        <v>7109</v>
      </c>
    </row>
    <row r="89" spans="1:36">
      <c r="A89" s="75">
        <v>89</v>
      </c>
      <c r="B89" s="76" t="s">
        <v>79</v>
      </c>
      <c r="C89" s="76" t="s">
        <v>410</v>
      </c>
      <c r="D89" s="77">
        <v>210</v>
      </c>
      <c r="E89" s="77">
        <v>3425</v>
      </c>
      <c r="F89" s="77">
        <v>1989</v>
      </c>
      <c r="G89" s="77">
        <v>2869</v>
      </c>
      <c r="H89" s="77">
        <v>303</v>
      </c>
      <c r="I89" s="77">
        <v>3285</v>
      </c>
      <c r="J89" s="77">
        <v>766</v>
      </c>
      <c r="K89" s="77">
        <v>1777</v>
      </c>
      <c r="L89" s="77">
        <v>1518</v>
      </c>
      <c r="M89" s="77">
        <v>1171</v>
      </c>
      <c r="N89" s="77">
        <v>1384</v>
      </c>
      <c r="O89" s="77">
        <v>2766</v>
      </c>
      <c r="P89" s="77">
        <v>2386</v>
      </c>
      <c r="Q89" s="77">
        <v>1368</v>
      </c>
      <c r="R89" s="77">
        <v>7962</v>
      </c>
      <c r="S89" s="77">
        <v>9040</v>
      </c>
      <c r="T89" s="77">
        <v>7052</v>
      </c>
      <c r="U89" s="77">
        <v>1185</v>
      </c>
      <c r="V89" s="77">
        <v>515</v>
      </c>
      <c r="W89" s="77">
        <v>135</v>
      </c>
      <c r="X89" s="77">
        <v>2073</v>
      </c>
      <c r="Y89" s="77">
        <v>5421</v>
      </c>
      <c r="Z89" s="77">
        <v>2492</v>
      </c>
      <c r="AA89" s="77">
        <v>3085</v>
      </c>
      <c r="AB89" s="77">
        <v>2702</v>
      </c>
      <c r="AC89" s="77">
        <v>1819</v>
      </c>
      <c r="AD89" s="77">
        <v>3478</v>
      </c>
      <c r="AE89" s="77">
        <v>1640</v>
      </c>
      <c r="AF89" s="77">
        <v>5060</v>
      </c>
      <c r="AG89" s="77">
        <v>1194</v>
      </c>
      <c r="AH89" s="77">
        <v>1297</v>
      </c>
      <c r="AI89" s="77">
        <v>2113</v>
      </c>
      <c r="AJ89" s="77">
        <v>83480</v>
      </c>
    </row>
    <row r="90" spans="1:36">
      <c r="A90" s="75">
        <v>90</v>
      </c>
      <c r="B90" s="76" t="s">
        <v>80</v>
      </c>
      <c r="C90" s="76" t="s">
        <v>411</v>
      </c>
      <c r="D90" s="77">
        <v>0</v>
      </c>
      <c r="E90" s="77">
        <v>4256</v>
      </c>
      <c r="F90" s="77">
        <v>192</v>
      </c>
      <c r="G90" s="77">
        <v>0</v>
      </c>
      <c r="H90" s="77">
        <v>49</v>
      </c>
      <c r="I90" s="77">
        <v>277</v>
      </c>
      <c r="J90" s="77">
        <v>179</v>
      </c>
      <c r="K90" s="77">
        <v>180</v>
      </c>
      <c r="L90" s="77">
        <v>0</v>
      </c>
      <c r="M90" s="77">
        <v>205</v>
      </c>
      <c r="N90" s="77">
        <v>172</v>
      </c>
      <c r="O90" s="77">
        <v>-3652</v>
      </c>
      <c r="P90" s="77">
        <v>511</v>
      </c>
      <c r="Q90" s="77">
        <v>642</v>
      </c>
      <c r="R90" s="77">
        <v>806</v>
      </c>
      <c r="S90" s="77">
        <v>-1404</v>
      </c>
      <c r="T90" s="77">
        <v>969</v>
      </c>
      <c r="U90" s="77">
        <v>109</v>
      </c>
      <c r="V90" s="77">
        <v>192</v>
      </c>
      <c r="W90" s="77">
        <v>289</v>
      </c>
      <c r="X90" s="77">
        <v>189</v>
      </c>
      <c r="Y90" s="77">
        <v>0</v>
      </c>
      <c r="Z90" s="77">
        <v>288</v>
      </c>
      <c r="AA90" s="77">
        <v>88</v>
      </c>
      <c r="AB90" s="77">
        <v>138</v>
      </c>
      <c r="AC90" s="77">
        <v>602</v>
      </c>
      <c r="AD90" s="77">
        <v>138</v>
      </c>
      <c r="AE90" s="77">
        <v>157</v>
      </c>
      <c r="AF90" s="77">
        <v>258</v>
      </c>
      <c r="AG90" s="77">
        <v>193</v>
      </c>
      <c r="AH90" s="77">
        <v>124</v>
      </c>
      <c r="AI90" s="77">
        <v>338</v>
      </c>
      <c r="AJ90" s="77">
        <v>6485</v>
      </c>
    </row>
    <row r="91" spans="1:36">
      <c r="A91" s="75">
        <v>91</v>
      </c>
      <c r="B91" s="76" t="s">
        <v>251</v>
      </c>
      <c r="C91" s="76" t="s">
        <v>413</v>
      </c>
      <c r="D91" s="77">
        <v>214</v>
      </c>
      <c r="E91" s="77">
        <v>0</v>
      </c>
      <c r="F91" s="77">
        <v>1989</v>
      </c>
      <c r="G91" s="77">
        <v>1482</v>
      </c>
      <c r="H91" s="77">
        <v>176</v>
      </c>
      <c r="I91" s="77">
        <v>3116</v>
      </c>
      <c r="J91" s="77">
        <v>300</v>
      </c>
      <c r="K91" s="77">
        <v>708</v>
      </c>
      <c r="L91" s="77">
        <v>628</v>
      </c>
      <c r="M91" s="77">
        <v>1132</v>
      </c>
      <c r="N91" s="77">
        <v>550</v>
      </c>
      <c r="O91" s="77">
        <v>2355</v>
      </c>
      <c r="P91" s="77">
        <v>1765</v>
      </c>
      <c r="Q91" s="77">
        <v>1427</v>
      </c>
      <c r="R91" s="77">
        <v>5663</v>
      </c>
      <c r="S91" s="77">
        <v>3606</v>
      </c>
      <c r="T91" s="77">
        <v>5115</v>
      </c>
      <c r="U91" s="77">
        <v>457</v>
      </c>
      <c r="V91" s="77">
        <v>152</v>
      </c>
      <c r="W91" s="77">
        <v>80</v>
      </c>
      <c r="X91" s="77">
        <v>788</v>
      </c>
      <c r="Y91" s="77">
        <v>0</v>
      </c>
      <c r="Z91" s="77">
        <v>814</v>
      </c>
      <c r="AA91" s="77">
        <v>2125</v>
      </c>
      <c r="AB91" s="77">
        <v>905.87842351369409</v>
      </c>
      <c r="AC91" s="77">
        <v>3439</v>
      </c>
      <c r="AD91" s="77">
        <v>0</v>
      </c>
      <c r="AE91" s="77">
        <v>654</v>
      </c>
      <c r="AF91" s="77">
        <v>1788</v>
      </c>
      <c r="AG91" s="77">
        <v>676</v>
      </c>
      <c r="AH91" s="77">
        <v>520</v>
      </c>
      <c r="AI91" s="77">
        <v>1812</v>
      </c>
      <c r="AJ91" s="77">
        <v>44436.878423513692</v>
      </c>
    </row>
    <row r="92" spans="1:36">
      <c r="A92" s="75">
        <v>92</v>
      </c>
      <c r="B92" s="76" t="s">
        <v>252</v>
      </c>
      <c r="C92" s="76" t="s">
        <v>414</v>
      </c>
      <c r="D92" s="77">
        <v>55</v>
      </c>
      <c r="E92" s="77">
        <v>3196</v>
      </c>
      <c r="F92" s="77">
        <v>0</v>
      </c>
      <c r="G92" s="77">
        <v>144</v>
      </c>
      <c r="H92" s="77">
        <v>62</v>
      </c>
      <c r="I92" s="77">
        <v>33</v>
      </c>
      <c r="J92" s="77">
        <v>108</v>
      </c>
      <c r="K92" s="77">
        <v>180</v>
      </c>
      <c r="L92" s="77">
        <v>150</v>
      </c>
      <c r="M92" s="77">
        <v>0</v>
      </c>
      <c r="N92" s="77">
        <v>132</v>
      </c>
      <c r="O92" s="77">
        <v>412</v>
      </c>
      <c r="P92" s="77">
        <v>501</v>
      </c>
      <c r="Q92" s="77">
        <v>182</v>
      </c>
      <c r="R92" s="77">
        <v>0</v>
      </c>
      <c r="S92" s="77">
        <v>-1404</v>
      </c>
      <c r="T92" s="77">
        <v>453</v>
      </c>
      <c r="U92" s="77">
        <v>109</v>
      </c>
      <c r="V92" s="77">
        <v>0</v>
      </c>
      <c r="W92" s="77">
        <v>0</v>
      </c>
      <c r="X92" s="77">
        <v>189</v>
      </c>
      <c r="Y92" s="77">
        <v>0</v>
      </c>
      <c r="Z92" s="77">
        <v>0</v>
      </c>
      <c r="AA92" s="77">
        <v>0</v>
      </c>
      <c r="AB92" s="77">
        <v>110.9819639278557</v>
      </c>
      <c r="AC92" s="77">
        <v>0</v>
      </c>
      <c r="AD92" s="77">
        <v>2132</v>
      </c>
      <c r="AE92" s="77">
        <v>157</v>
      </c>
      <c r="AF92" s="77">
        <v>360</v>
      </c>
      <c r="AG92" s="77">
        <v>0</v>
      </c>
      <c r="AH92" s="77">
        <v>124</v>
      </c>
      <c r="AI92" s="77">
        <v>0</v>
      </c>
      <c r="AJ92" s="77">
        <v>7385.9819639278558</v>
      </c>
    </row>
    <row r="93" spans="1:36">
      <c r="A93" s="75">
        <v>93</v>
      </c>
      <c r="B93" s="76" t="s">
        <v>81</v>
      </c>
      <c r="C93" s="76" t="s">
        <v>415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3</v>
      </c>
      <c r="R93" s="77">
        <v>410</v>
      </c>
      <c r="S93" s="77">
        <v>0</v>
      </c>
      <c r="T93" s="77">
        <v>0</v>
      </c>
      <c r="U93" s="77">
        <v>0</v>
      </c>
      <c r="V93" s="77">
        <v>0</v>
      </c>
      <c r="W93" s="77">
        <v>5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206</v>
      </c>
      <c r="AJ93" s="77">
        <v>624</v>
      </c>
    </row>
    <row r="94" spans="1:36">
      <c r="A94" s="75">
        <v>94</v>
      </c>
      <c r="B94" s="76" t="s">
        <v>82</v>
      </c>
      <c r="C94" s="76" t="s">
        <v>416</v>
      </c>
      <c r="D94" s="77">
        <v>0</v>
      </c>
      <c r="E94" s="77">
        <v>0</v>
      </c>
      <c r="F94" s="77">
        <v>0</v>
      </c>
      <c r="G94" s="77">
        <v>11</v>
      </c>
      <c r="H94" s="77">
        <v>0</v>
      </c>
      <c r="I94" s="77">
        <v>0</v>
      </c>
      <c r="J94" s="77">
        <v>0</v>
      </c>
      <c r="K94" s="77">
        <v>19</v>
      </c>
      <c r="L94" s="77">
        <v>16</v>
      </c>
      <c r="M94" s="77">
        <v>0</v>
      </c>
      <c r="N94" s="77">
        <v>14</v>
      </c>
      <c r="O94" s="77">
        <v>0</v>
      </c>
      <c r="P94" s="77">
        <v>0</v>
      </c>
      <c r="Q94" s="77">
        <v>0</v>
      </c>
      <c r="R94" s="77">
        <v>0</v>
      </c>
      <c r="S94" s="77">
        <v>94</v>
      </c>
      <c r="T94" s="77">
        <v>155</v>
      </c>
      <c r="U94" s="77">
        <v>12</v>
      </c>
      <c r="V94" s="77">
        <v>0</v>
      </c>
      <c r="W94" s="77">
        <v>0</v>
      </c>
      <c r="X94" s="77">
        <v>21</v>
      </c>
      <c r="Y94" s="77">
        <v>0</v>
      </c>
      <c r="Z94" s="77">
        <v>3</v>
      </c>
      <c r="AA94" s="77">
        <v>0</v>
      </c>
      <c r="AB94" s="77">
        <v>15.177020708082834</v>
      </c>
      <c r="AC94" s="77">
        <v>0</v>
      </c>
      <c r="AD94" s="77">
        <v>325</v>
      </c>
      <c r="AE94" s="77">
        <v>17</v>
      </c>
      <c r="AF94" s="77">
        <v>29</v>
      </c>
      <c r="AG94" s="77">
        <v>0</v>
      </c>
      <c r="AH94" s="77">
        <v>14</v>
      </c>
      <c r="AI94" s="77">
        <v>0</v>
      </c>
      <c r="AJ94" s="77">
        <v>745.17702070808286</v>
      </c>
    </row>
    <row r="95" spans="1:36">
      <c r="A95" s="75">
        <v>95</v>
      </c>
      <c r="B95" s="76" t="s">
        <v>83</v>
      </c>
      <c r="C95" s="76" t="s">
        <v>417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643</v>
      </c>
      <c r="L95" s="77">
        <v>571</v>
      </c>
      <c r="M95" s="77">
        <v>0</v>
      </c>
      <c r="N95" s="77">
        <v>500</v>
      </c>
      <c r="O95" s="77">
        <v>0</v>
      </c>
      <c r="P95" s="77">
        <v>0</v>
      </c>
      <c r="Q95" s="77">
        <v>0</v>
      </c>
      <c r="R95" s="77">
        <v>0</v>
      </c>
      <c r="S95" s="77">
        <v>3278</v>
      </c>
      <c r="T95" s="77">
        <v>0</v>
      </c>
      <c r="U95" s="77">
        <v>416</v>
      </c>
      <c r="V95" s="77">
        <v>0</v>
      </c>
      <c r="W95" s="77">
        <v>0</v>
      </c>
      <c r="X95" s="77">
        <v>717</v>
      </c>
      <c r="Y95" s="77">
        <v>0</v>
      </c>
      <c r="Z95" s="77">
        <v>0</v>
      </c>
      <c r="AA95" s="77">
        <v>0</v>
      </c>
      <c r="AB95" s="77">
        <v>751.26252505010018</v>
      </c>
      <c r="AC95" s="77">
        <v>0</v>
      </c>
      <c r="AD95" s="77">
        <v>0</v>
      </c>
      <c r="AE95" s="77">
        <v>595</v>
      </c>
      <c r="AF95" s="77">
        <v>1318</v>
      </c>
      <c r="AG95" s="77">
        <v>0</v>
      </c>
      <c r="AH95" s="77">
        <v>473</v>
      </c>
      <c r="AI95" s="77">
        <v>0</v>
      </c>
      <c r="AJ95" s="77">
        <v>9262.2625250501005</v>
      </c>
    </row>
    <row r="96" spans="1:36">
      <c r="A96" s="75">
        <v>96</v>
      </c>
      <c r="B96" s="76" t="s">
        <v>84</v>
      </c>
      <c r="C96" s="76" t="s">
        <v>418</v>
      </c>
      <c r="D96" s="77">
        <v>0</v>
      </c>
      <c r="E96" s="77">
        <v>0</v>
      </c>
      <c r="F96" s="77">
        <v>0</v>
      </c>
      <c r="G96" s="77">
        <v>549</v>
      </c>
      <c r="H96" s="77">
        <v>0</v>
      </c>
      <c r="I96" s="77">
        <v>0</v>
      </c>
      <c r="J96" s="77">
        <v>320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376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1577</v>
      </c>
      <c r="AA96" s="77">
        <v>0</v>
      </c>
      <c r="AB96" s="77">
        <v>0</v>
      </c>
      <c r="AC96" s="77">
        <v>0</v>
      </c>
      <c r="AD96" s="77">
        <v>976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3798</v>
      </c>
    </row>
    <row r="97" spans="1:36">
      <c r="A97" s="75">
        <v>97</v>
      </c>
      <c r="B97" s="76" t="s">
        <v>85</v>
      </c>
      <c r="C97" s="76" t="s">
        <v>419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180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125</v>
      </c>
      <c r="Y97" s="77">
        <v>0</v>
      </c>
      <c r="Z97" s="77">
        <v>0</v>
      </c>
      <c r="AA97" s="77">
        <v>178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483</v>
      </c>
    </row>
    <row r="98" spans="1:36">
      <c r="A98" s="75">
        <v>98</v>
      </c>
      <c r="B98" s="76" t="s">
        <v>86</v>
      </c>
      <c r="C98" s="76" t="s">
        <v>420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405</v>
      </c>
      <c r="L98" s="77">
        <v>359</v>
      </c>
      <c r="M98" s="77">
        <v>0</v>
      </c>
      <c r="N98" s="77">
        <v>315</v>
      </c>
      <c r="O98" s="77">
        <v>0</v>
      </c>
      <c r="P98" s="77">
        <v>0</v>
      </c>
      <c r="Q98" s="77">
        <v>0</v>
      </c>
      <c r="R98" s="77">
        <v>0</v>
      </c>
      <c r="S98" s="77">
        <v>2062</v>
      </c>
      <c r="T98" s="77">
        <v>0</v>
      </c>
      <c r="U98" s="77">
        <v>262</v>
      </c>
      <c r="V98" s="77">
        <v>0</v>
      </c>
      <c r="W98" s="77">
        <v>0</v>
      </c>
      <c r="X98" s="77">
        <v>451</v>
      </c>
      <c r="Y98" s="77">
        <v>0</v>
      </c>
      <c r="Z98" s="77">
        <v>0</v>
      </c>
      <c r="AA98" s="77">
        <v>0</v>
      </c>
      <c r="AB98" s="77">
        <v>1056.7000668002672</v>
      </c>
      <c r="AC98" s="77">
        <v>0</v>
      </c>
      <c r="AD98" s="77">
        <v>0</v>
      </c>
      <c r="AE98" s="77">
        <v>374</v>
      </c>
      <c r="AF98" s="77">
        <v>1823</v>
      </c>
      <c r="AG98" s="77">
        <v>0</v>
      </c>
      <c r="AH98" s="77">
        <v>298</v>
      </c>
      <c r="AI98" s="77">
        <v>0</v>
      </c>
      <c r="AJ98" s="77">
        <v>7405.7000668002675</v>
      </c>
    </row>
    <row r="99" spans="1:36" s="73" customFormat="1">
      <c r="A99" s="72">
        <v>99</v>
      </c>
      <c r="B99" s="73" t="s">
        <v>313</v>
      </c>
      <c r="C99" s="73" t="s">
        <v>306</v>
      </c>
      <c r="D99" s="74" t="s">
        <v>306</v>
      </c>
      <c r="E99" s="74" t="s">
        <v>306</v>
      </c>
      <c r="F99" s="74" t="s">
        <v>306</v>
      </c>
      <c r="G99" s="74" t="s">
        <v>306</v>
      </c>
      <c r="H99" s="74" t="s">
        <v>306</v>
      </c>
      <c r="I99" s="74" t="s">
        <v>306</v>
      </c>
      <c r="J99" s="74" t="s">
        <v>306</v>
      </c>
      <c r="K99" s="74" t="s">
        <v>306</v>
      </c>
      <c r="L99" s="74" t="s">
        <v>306</v>
      </c>
      <c r="M99" s="74" t="s">
        <v>306</v>
      </c>
      <c r="N99" s="74" t="s">
        <v>306</v>
      </c>
      <c r="O99" s="74" t="s">
        <v>306</v>
      </c>
      <c r="P99" s="74" t="s">
        <v>306</v>
      </c>
      <c r="Q99" s="74" t="s">
        <v>306</v>
      </c>
      <c r="R99" s="74" t="s">
        <v>306</v>
      </c>
      <c r="S99" s="74" t="s">
        <v>306</v>
      </c>
      <c r="T99" s="74" t="s">
        <v>306</v>
      </c>
      <c r="U99" s="74" t="s">
        <v>306</v>
      </c>
      <c r="V99" s="74" t="s">
        <v>306</v>
      </c>
      <c r="W99" s="74" t="s">
        <v>306</v>
      </c>
      <c r="X99" s="74" t="s">
        <v>306</v>
      </c>
      <c r="Y99" s="74" t="s">
        <v>306</v>
      </c>
      <c r="Z99" s="74" t="s">
        <v>306</v>
      </c>
      <c r="AA99" s="74" t="s">
        <v>306</v>
      </c>
      <c r="AB99" s="74" t="s">
        <v>306</v>
      </c>
      <c r="AC99" s="74" t="s">
        <v>306</v>
      </c>
      <c r="AD99" s="74" t="s">
        <v>306</v>
      </c>
      <c r="AE99" s="74" t="s">
        <v>306</v>
      </c>
      <c r="AF99" s="74" t="s">
        <v>306</v>
      </c>
      <c r="AG99" s="74" t="s">
        <v>306</v>
      </c>
      <c r="AH99" s="74" t="s">
        <v>306</v>
      </c>
      <c r="AI99" s="74" t="s">
        <v>306</v>
      </c>
      <c r="AJ99" s="74" t="s">
        <v>306</v>
      </c>
    </row>
    <row r="100" spans="1:36">
      <c r="A100" s="75">
        <v>100</v>
      </c>
      <c r="B100" s="76" t="s">
        <v>88</v>
      </c>
      <c r="C100" s="76" t="s">
        <v>421</v>
      </c>
      <c r="D100" s="77">
        <v>82</v>
      </c>
      <c r="E100" s="77">
        <v>549</v>
      </c>
      <c r="F100" s="77">
        <v>108</v>
      </c>
      <c r="G100" s="77">
        <v>93</v>
      </c>
      <c r="H100" s="77">
        <v>143</v>
      </c>
      <c r="I100" s="77">
        <v>926</v>
      </c>
      <c r="J100" s="77">
        <v>161</v>
      </c>
      <c r="K100" s="77">
        <v>351</v>
      </c>
      <c r="L100" s="77">
        <v>302</v>
      </c>
      <c r="M100" s="77">
        <v>0</v>
      </c>
      <c r="N100" s="77">
        <v>168</v>
      </c>
      <c r="O100" s="77">
        <v>292</v>
      </c>
      <c r="P100" s="77">
        <v>265</v>
      </c>
      <c r="Q100" s="77">
        <v>611</v>
      </c>
      <c r="R100" s="77">
        <v>1825</v>
      </c>
      <c r="S100" s="77">
        <v>0</v>
      </c>
      <c r="T100" s="77">
        <v>176</v>
      </c>
      <c r="U100" s="77">
        <v>0</v>
      </c>
      <c r="V100" s="77">
        <v>279</v>
      </c>
      <c r="W100" s="77">
        <v>11</v>
      </c>
      <c r="X100" s="77">
        <v>0</v>
      </c>
      <c r="Y100" s="77">
        <v>3133</v>
      </c>
      <c r="Z100" s="77">
        <v>0</v>
      </c>
      <c r="AA100" s="77">
        <v>401</v>
      </c>
      <c r="AB100" s="77">
        <v>0</v>
      </c>
      <c r="AC100" s="77">
        <v>243</v>
      </c>
      <c r="AD100" s="77">
        <v>0</v>
      </c>
      <c r="AE100" s="77">
        <v>3</v>
      </c>
      <c r="AF100" s="77">
        <v>1239</v>
      </c>
      <c r="AG100" s="77">
        <v>690</v>
      </c>
      <c r="AH100" s="77">
        <v>0</v>
      </c>
      <c r="AI100" s="77">
        <v>1911</v>
      </c>
      <c r="AJ100" s="77">
        <v>13962</v>
      </c>
    </row>
    <row r="101" spans="1:36">
      <c r="A101" s="75">
        <v>101</v>
      </c>
      <c r="B101" s="76" t="s">
        <v>89</v>
      </c>
      <c r="C101" s="76" t="s">
        <v>422</v>
      </c>
      <c r="D101" s="77">
        <v>1559</v>
      </c>
      <c r="E101" s="77">
        <v>1051</v>
      </c>
      <c r="F101" s="77">
        <v>536</v>
      </c>
      <c r="G101" s="77">
        <v>364</v>
      </c>
      <c r="H101" s="77">
        <v>165</v>
      </c>
      <c r="I101" s="77">
        <v>513</v>
      </c>
      <c r="J101" s="77">
        <v>315</v>
      </c>
      <c r="K101" s="77">
        <v>433</v>
      </c>
      <c r="L101" s="77">
        <v>705</v>
      </c>
      <c r="M101" s="77">
        <v>276</v>
      </c>
      <c r="N101" s="77">
        <v>854</v>
      </c>
      <c r="O101" s="77">
        <v>1830</v>
      </c>
      <c r="P101" s="77">
        <v>161</v>
      </c>
      <c r="Q101" s="77">
        <v>413</v>
      </c>
      <c r="R101" s="77">
        <v>1132</v>
      </c>
      <c r="S101" s="77">
        <v>2427</v>
      </c>
      <c r="T101" s="77">
        <v>489</v>
      </c>
      <c r="U101" s="77">
        <v>339</v>
      </c>
      <c r="V101" s="77">
        <v>221</v>
      </c>
      <c r="W101" s="77">
        <v>467</v>
      </c>
      <c r="X101" s="77">
        <v>442</v>
      </c>
      <c r="Y101" s="77">
        <v>259</v>
      </c>
      <c r="Z101" s="77">
        <v>248</v>
      </c>
      <c r="AA101" s="77">
        <v>318</v>
      </c>
      <c r="AB101" s="77">
        <v>777</v>
      </c>
      <c r="AC101" s="77">
        <v>524</v>
      </c>
      <c r="AD101" s="77">
        <v>262</v>
      </c>
      <c r="AE101" s="77">
        <v>931</v>
      </c>
      <c r="AF101" s="77">
        <v>10</v>
      </c>
      <c r="AG101" s="77">
        <v>287</v>
      </c>
      <c r="AH101" s="77">
        <v>333</v>
      </c>
      <c r="AI101" s="77">
        <v>0</v>
      </c>
      <c r="AJ101" s="77">
        <v>18641</v>
      </c>
    </row>
    <row r="102" spans="1:36">
      <c r="A102" s="75">
        <v>102</v>
      </c>
      <c r="B102" s="76" t="s">
        <v>91</v>
      </c>
      <c r="C102" s="76" t="s">
        <v>423</v>
      </c>
      <c r="D102" s="77">
        <v>6185</v>
      </c>
      <c r="E102" s="77">
        <v>7615</v>
      </c>
      <c r="F102" s="77">
        <v>4025</v>
      </c>
      <c r="G102" s="77">
        <v>2215</v>
      </c>
      <c r="H102" s="77">
        <v>1678</v>
      </c>
      <c r="I102" s="77">
        <v>4865</v>
      </c>
      <c r="J102" s="77">
        <v>4377</v>
      </c>
      <c r="K102" s="77">
        <v>3141</v>
      </c>
      <c r="L102" s="77">
        <v>3502</v>
      </c>
      <c r="M102" s="77">
        <v>3801</v>
      </c>
      <c r="N102" s="77">
        <v>3004</v>
      </c>
      <c r="O102" s="77">
        <v>14641</v>
      </c>
      <c r="P102" s="77">
        <v>1063</v>
      </c>
      <c r="Q102" s="77">
        <v>4323</v>
      </c>
      <c r="R102" s="77">
        <v>9275</v>
      </c>
      <c r="S102" s="77">
        <v>27411</v>
      </c>
      <c r="T102" s="77">
        <v>11985</v>
      </c>
      <c r="U102" s="77">
        <v>1612.9328479381443</v>
      </c>
      <c r="V102" s="77">
        <v>2662</v>
      </c>
      <c r="W102" s="77">
        <v>1441</v>
      </c>
      <c r="X102" s="77">
        <v>3470</v>
      </c>
      <c r="Y102" s="77">
        <v>6823</v>
      </c>
      <c r="Z102" s="77">
        <v>518</v>
      </c>
      <c r="AA102" s="77">
        <v>4856</v>
      </c>
      <c r="AB102" s="77">
        <v>6928</v>
      </c>
      <c r="AC102" s="77">
        <v>4401</v>
      </c>
      <c r="AD102" s="77">
        <v>1032</v>
      </c>
      <c r="AE102" s="77">
        <v>3253</v>
      </c>
      <c r="AF102" s="77">
        <v>12389</v>
      </c>
      <c r="AG102" s="77">
        <v>5555</v>
      </c>
      <c r="AH102" s="77">
        <v>2389</v>
      </c>
      <c r="AI102" s="77">
        <v>5333</v>
      </c>
      <c r="AJ102" s="77">
        <v>175768.93284793815</v>
      </c>
    </row>
    <row r="103" spans="1:36">
      <c r="A103" s="75">
        <v>103</v>
      </c>
      <c r="B103" s="76" t="s">
        <v>92</v>
      </c>
      <c r="C103" s="76" t="s">
        <v>424</v>
      </c>
      <c r="D103" s="77">
        <v>16255</v>
      </c>
      <c r="E103" s="77">
        <v>15969</v>
      </c>
      <c r="F103" s="77">
        <v>6955</v>
      </c>
      <c r="G103" s="77">
        <v>10662</v>
      </c>
      <c r="H103" s="77">
        <v>2621</v>
      </c>
      <c r="I103" s="77">
        <v>11865</v>
      </c>
      <c r="J103" s="77">
        <v>10223</v>
      </c>
      <c r="K103" s="77">
        <v>4033</v>
      </c>
      <c r="L103" s="77">
        <v>6626</v>
      </c>
      <c r="M103" s="77">
        <v>3688</v>
      </c>
      <c r="N103" s="77">
        <v>3782</v>
      </c>
      <c r="O103" s="77">
        <v>22908</v>
      </c>
      <c r="P103" s="77">
        <v>2437</v>
      </c>
      <c r="Q103" s="77">
        <v>3965</v>
      </c>
      <c r="R103" s="77">
        <v>13296</v>
      </c>
      <c r="S103" s="77">
        <v>44530</v>
      </c>
      <c r="T103" s="77">
        <v>13491</v>
      </c>
      <c r="U103" s="77">
        <v>4179.420374742268</v>
      </c>
      <c r="V103" s="77">
        <v>3503</v>
      </c>
      <c r="W103" s="77">
        <v>5145</v>
      </c>
      <c r="X103" s="77">
        <v>7223</v>
      </c>
      <c r="Y103" s="77">
        <v>17003</v>
      </c>
      <c r="Z103" s="77">
        <v>1513</v>
      </c>
      <c r="AA103" s="77">
        <v>8745</v>
      </c>
      <c r="AB103" s="77">
        <v>9100</v>
      </c>
      <c r="AC103" s="77">
        <v>6092</v>
      </c>
      <c r="AD103" s="77">
        <v>522</v>
      </c>
      <c r="AE103" s="77">
        <v>5634</v>
      </c>
      <c r="AF103" s="77">
        <v>16048</v>
      </c>
      <c r="AG103" s="77">
        <v>3891</v>
      </c>
      <c r="AH103" s="77">
        <v>5744</v>
      </c>
      <c r="AI103" s="77">
        <v>8444</v>
      </c>
      <c r="AJ103" s="77">
        <v>296092.42037474224</v>
      </c>
    </row>
    <row r="104" spans="1:36">
      <c r="A104" s="75">
        <v>104</v>
      </c>
      <c r="B104" s="76" t="s">
        <v>259</v>
      </c>
      <c r="C104" s="76" t="s">
        <v>425</v>
      </c>
      <c r="D104" s="77">
        <v>2806</v>
      </c>
      <c r="E104" s="77">
        <v>2994</v>
      </c>
      <c r="F104" s="77">
        <v>3829</v>
      </c>
      <c r="G104" s="77">
        <v>1275</v>
      </c>
      <c r="H104" s="77">
        <v>759</v>
      </c>
      <c r="I104" s="77">
        <v>2190</v>
      </c>
      <c r="J104" s="77">
        <v>2913</v>
      </c>
      <c r="K104" s="77">
        <v>1561</v>
      </c>
      <c r="L104" s="77">
        <v>933</v>
      </c>
      <c r="M104" s="77">
        <v>2039</v>
      </c>
      <c r="N104" s="77">
        <v>1162</v>
      </c>
      <c r="O104" s="77">
        <v>12518</v>
      </c>
      <c r="P104" s="77">
        <v>361</v>
      </c>
      <c r="Q104" s="77">
        <v>3863</v>
      </c>
      <c r="R104" s="77">
        <v>4282</v>
      </c>
      <c r="S104" s="77">
        <v>22881</v>
      </c>
      <c r="T104" s="77">
        <v>2268</v>
      </c>
      <c r="U104" s="77">
        <v>3058.4669649484536</v>
      </c>
      <c r="V104" s="77">
        <v>1209</v>
      </c>
      <c r="W104" s="77">
        <v>746</v>
      </c>
      <c r="X104" s="77">
        <v>2251</v>
      </c>
      <c r="Y104" s="77">
        <v>5544</v>
      </c>
      <c r="Z104" s="77">
        <v>402</v>
      </c>
      <c r="AA104" s="77">
        <v>4528</v>
      </c>
      <c r="AB104" s="77">
        <v>3519</v>
      </c>
      <c r="AC104" s="77">
        <v>1508</v>
      </c>
      <c r="AD104" s="77">
        <v>310</v>
      </c>
      <c r="AE104" s="77">
        <v>3359</v>
      </c>
      <c r="AF104" s="77">
        <v>7344</v>
      </c>
      <c r="AG104" s="77">
        <v>2292</v>
      </c>
      <c r="AH104" s="77">
        <v>1747</v>
      </c>
      <c r="AI104" s="77">
        <v>2621</v>
      </c>
      <c r="AJ104" s="77">
        <v>109072.46696494846</v>
      </c>
    </row>
    <row r="105" spans="1:36">
      <c r="A105" s="75">
        <v>105</v>
      </c>
      <c r="B105" s="76" t="s">
        <v>258</v>
      </c>
      <c r="C105" s="76" t="s">
        <v>426</v>
      </c>
      <c r="D105" s="77">
        <v>-909</v>
      </c>
      <c r="E105" s="77">
        <v>281</v>
      </c>
      <c r="F105" s="77">
        <v>-608</v>
      </c>
      <c r="G105" s="77">
        <v>380</v>
      </c>
      <c r="H105" s="77">
        <v>-10</v>
      </c>
      <c r="I105" s="77">
        <v>201</v>
      </c>
      <c r="J105" s="77">
        <v>235</v>
      </c>
      <c r="K105" s="77">
        <v>417</v>
      </c>
      <c r="L105" s="77">
        <v>-64</v>
      </c>
      <c r="M105" s="77">
        <v>-318</v>
      </c>
      <c r="N105" s="77">
        <v>93</v>
      </c>
      <c r="O105" s="77">
        <v>-545</v>
      </c>
      <c r="P105" s="77">
        <v>63</v>
      </c>
      <c r="Q105" s="77">
        <v>-341</v>
      </c>
      <c r="R105" s="77">
        <v>282</v>
      </c>
      <c r="S105" s="77">
        <v>-1113</v>
      </c>
      <c r="T105" s="77">
        <v>-1088</v>
      </c>
      <c r="U105" s="77">
        <v>6.7708391752576924</v>
      </c>
      <c r="V105" s="77">
        <v>-292</v>
      </c>
      <c r="W105" s="77">
        <v>-55</v>
      </c>
      <c r="X105" s="77">
        <v>499</v>
      </c>
      <c r="Y105" s="77">
        <v>364</v>
      </c>
      <c r="Z105" s="77">
        <v>88</v>
      </c>
      <c r="AA105" s="77">
        <v>-630</v>
      </c>
      <c r="AB105" s="77">
        <v>120</v>
      </c>
      <c r="AC105" s="77">
        <v>36</v>
      </c>
      <c r="AD105" s="77">
        <v>303</v>
      </c>
      <c r="AE105" s="77">
        <v>-330</v>
      </c>
      <c r="AF105" s="77">
        <v>-1211</v>
      </c>
      <c r="AG105" s="77">
        <v>29</v>
      </c>
      <c r="AH105" s="77">
        <v>-873</v>
      </c>
      <c r="AI105" s="77">
        <v>490</v>
      </c>
      <c r="AJ105" s="77">
        <v>-4499.2291608247424</v>
      </c>
    </row>
    <row r="106" spans="1:36">
      <c r="A106" s="75">
        <v>106</v>
      </c>
      <c r="B106" s="76" t="s">
        <v>93</v>
      </c>
      <c r="C106" s="76" t="s">
        <v>427</v>
      </c>
      <c r="D106" s="77">
        <v>127</v>
      </c>
      <c r="E106" s="77">
        <v>97</v>
      </c>
      <c r="F106" s="77">
        <v>10</v>
      </c>
      <c r="G106" s="77">
        <v>185</v>
      </c>
      <c r="H106" s="77">
        <v>0</v>
      </c>
      <c r="I106" s="77">
        <v>0</v>
      </c>
      <c r="J106" s="77">
        <v>5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41</v>
      </c>
      <c r="Q106" s="77">
        <v>0</v>
      </c>
      <c r="R106" s="77">
        <v>293</v>
      </c>
      <c r="S106" s="77">
        <v>0</v>
      </c>
      <c r="T106" s="77">
        <v>0</v>
      </c>
      <c r="U106" s="77">
        <v>0</v>
      </c>
      <c r="V106" s="77">
        <v>0</v>
      </c>
      <c r="W106" s="77">
        <v>194</v>
      </c>
      <c r="X106" s="77">
        <v>36</v>
      </c>
      <c r="Y106" s="77">
        <v>0</v>
      </c>
      <c r="Z106" s="77">
        <v>80</v>
      </c>
      <c r="AA106" s="77">
        <v>0</v>
      </c>
      <c r="AB106" s="77">
        <v>0</v>
      </c>
      <c r="AC106" s="77">
        <v>35</v>
      </c>
      <c r="AD106" s="77">
        <v>0</v>
      </c>
      <c r="AE106" s="77">
        <v>120</v>
      </c>
      <c r="AF106" s="77">
        <v>0</v>
      </c>
      <c r="AG106" s="77">
        <v>0</v>
      </c>
      <c r="AH106" s="77">
        <v>0</v>
      </c>
      <c r="AI106" s="77">
        <v>0</v>
      </c>
      <c r="AJ106" s="77">
        <v>1223</v>
      </c>
    </row>
    <row r="107" spans="1:36">
      <c r="A107" s="75">
        <v>107</v>
      </c>
      <c r="B107" s="76" t="s">
        <v>257</v>
      </c>
      <c r="C107" s="76" t="s">
        <v>428</v>
      </c>
      <c r="D107" s="77">
        <v>490</v>
      </c>
      <c r="E107" s="77">
        <v>747</v>
      </c>
      <c r="F107" s="77">
        <v>80</v>
      </c>
      <c r="G107" s="77">
        <v>332</v>
      </c>
      <c r="H107" s="77">
        <v>186</v>
      </c>
      <c r="I107" s="77">
        <v>247</v>
      </c>
      <c r="J107" s="77">
        <v>156</v>
      </c>
      <c r="K107" s="77">
        <v>257</v>
      </c>
      <c r="L107" s="77">
        <v>224</v>
      </c>
      <c r="M107" s="77">
        <v>133</v>
      </c>
      <c r="N107" s="77">
        <v>70</v>
      </c>
      <c r="O107" s="77">
        <v>588</v>
      </c>
      <c r="P107" s="77">
        <v>0</v>
      </c>
      <c r="Q107" s="77">
        <v>524</v>
      </c>
      <c r="R107" s="77">
        <v>744</v>
      </c>
      <c r="S107" s="77">
        <v>523</v>
      </c>
      <c r="T107" s="77">
        <v>31</v>
      </c>
      <c r="U107" s="77">
        <v>0</v>
      </c>
      <c r="V107" s="77">
        <v>0</v>
      </c>
      <c r="W107" s="77">
        <v>621</v>
      </c>
      <c r="X107" s="77">
        <v>516</v>
      </c>
      <c r="Y107" s="77">
        <v>558</v>
      </c>
      <c r="Z107" s="77">
        <v>80</v>
      </c>
      <c r="AA107" s="77">
        <v>1231</v>
      </c>
      <c r="AB107" s="77">
        <v>394</v>
      </c>
      <c r="AC107" s="77">
        <v>197</v>
      </c>
      <c r="AD107" s="77">
        <v>0</v>
      </c>
      <c r="AE107" s="77">
        <v>7</v>
      </c>
      <c r="AF107" s="77">
        <v>341</v>
      </c>
      <c r="AG107" s="77">
        <v>401</v>
      </c>
      <c r="AH107" s="77">
        <v>0</v>
      </c>
      <c r="AI107" s="77">
        <v>814</v>
      </c>
      <c r="AJ107" s="77">
        <v>10492</v>
      </c>
    </row>
    <row r="108" spans="1:36">
      <c r="A108" s="75">
        <v>108</v>
      </c>
      <c r="B108" s="76" t="s">
        <v>94</v>
      </c>
      <c r="C108" s="76" t="s">
        <v>429</v>
      </c>
      <c r="D108" s="77">
        <v>3526</v>
      </c>
      <c r="E108" s="77">
        <v>4291</v>
      </c>
      <c r="F108" s="77">
        <v>1262</v>
      </c>
      <c r="G108" s="77">
        <v>1942</v>
      </c>
      <c r="H108" s="77">
        <v>677</v>
      </c>
      <c r="I108" s="77">
        <v>2173</v>
      </c>
      <c r="J108" s="77">
        <v>2068</v>
      </c>
      <c r="K108" s="77">
        <v>1566</v>
      </c>
      <c r="L108" s="77">
        <v>1568</v>
      </c>
      <c r="M108" s="77">
        <v>1266</v>
      </c>
      <c r="N108" s="77">
        <v>859</v>
      </c>
      <c r="O108" s="77">
        <v>10205</v>
      </c>
      <c r="P108" s="77">
        <v>748</v>
      </c>
      <c r="Q108" s="77">
        <v>2422</v>
      </c>
      <c r="R108" s="77">
        <v>4365</v>
      </c>
      <c r="S108" s="77">
        <v>9763</v>
      </c>
      <c r="T108" s="77">
        <v>3225</v>
      </c>
      <c r="U108" s="77">
        <v>1836.2038144329897</v>
      </c>
      <c r="V108" s="77">
        <v>761</v>
      </c>
      <c r="W108" s="77">
        <v>1628</v>
      </c>
      <c r="X108" s="77">
        <v>1318</v>
      </c>
      <c r="Y108" s="77">
        <v>2504</v>
      </c>
      <c r="Z108" s="77">
        <v>642</v>
      </c>
      <c r="AA108" s="77">
        <v>1858</v>
      </c>
      <c r="AB108" s="77">
        <v>4394</v>
      </c>
      <c r="AC108" s="77">
        <v>1370</v>
      </c>
      <c r="AD108" s="77">
        <v>696</v>
      </c>
      <c r="AE108" s="77">
        <v>1456</v>
      </c>
      <c r="AF108" s="77">
        <v>3134</v>
      </c>
      <c r="AG108" s="77">
        <v>2137</v>
      </c>
      <c r="AH108" s="77">
        <v>1026</v>
      </c>
      <c r="AI108" s="77">
        <v>1431</v>
      </c>
      <c r="AJ108" s="77">
        <v>78117.203814432985</v>
      </c>
    </row>
    <row r="109" spans="1:36">
      <c r="A109" s="75">
        <v>109</v>
      </c>
      <c r="B109" s="76" t="s">
        <v>95</v>
      </c>
      <c r="C109" s="76" t="s">
        <v>430</v>
      </c>
      <c r="D109" s="77">
        <v>268</v>
      </c>
      <c r="E109" s="77">
        <v>567</v>
      </c>
      <c r="F109" s="77">
        <v>741</v>
      </c>
      <c r="G109" s="77">
        <v>428</v>
      </c>
      <c r="H109" s="77">
        <v>2</v>
      </c>
      <c r="I109" s="77">
        <v>442</v>
      </c>
      <c r="J109" s="77">
        <v>93</v>
      </c>
      <c r="K109" s="77">
        <v>228</v>
      </c>
      <c r="L109" s="77">
        <v>9</v>
      </c>
      <c r="M109" s="77">
        <v>344</v>
      </c>
      <c r="N109" s="77">
        <v>0</v>
      </c>
      <c r="O109" s="77">
        <v>420</v>
      </c>
      <c r="P109" s="77">
        <v>102</v>
      </c>
      <c r="Q109" s="77">
        <v>174</v>
      </c>
      <c r="R109" s="77">
        <v>314</v>
      </c>
      <c r="S109" s="77">
        <v>466</v>
      </c>
      <c r="T109" s="77">
        <v>751</v>
      </c>
      <c r="U109" s="77">
        <v>172.03</v>
      </c>
      <c r="V109" s="77">
        <v>88</v>
      </c>
      <c r="W109" s="77">
        <v>55</v>
      </c>
      <c r="X109" s="77">
        <v>208</v>
      </c>
      <c r="Y109" s="77">
        <v>-304</v>
      </c>
      <c r="Z109" s="77">
        <v>83</v>
      </c>
      <c r="AA109" s="77">
        <v>183</v>
      </c>
      <c r="AB109" s="77">
        <v>0</v>
      </c>
      <c r="AC109" s="77">
        <v>302</v>
      </c>
      <c r="AD109" s="77">
        <v>222</v>
      </c>
      <c r="AE109" s="77">
        <v>336</v>
      </c>
      <c r="AF109" s="77">
        <v>20</v>
      </c>
      <c r="AG109" s="77">
        <v>129</v>
      </c>
      <c r="AH109" s="77">
        <v>177</v>
      </c>
      <c r="AI109" s="77">
        <v>370</v>
      </c>
      <c r="AJ109" s="77">
        <v>7390.03</v>
      </c>
    </row>
    <row r="110" spans="1:36">
      <c r="A110" s="75">
        <v>110</v>
      </c>
      <c r="B110" s="76" t="s">
        <v>96</v>
      </c>
      <c r="C110" s="76" t="s">
        <v>431</v>
      </c>
      <c r="D110" s="77">
        <v>3598</v>
      </c>
      <c r="E110" s="77">
        <v>2994</v>
      </c>
      <c r="F110" s="77">
        <v>1483</v>
      </c>
      <c r="G110" s="77">
        <v>1275</v>
      </c>
      <c r="H110" s="77">
        <v>598</v>
      </c>
      <c r="I110" s="77">
        <v>1321</v>
      </c>
      <c r="J110" s="77">
        <v>3339</v>
      </c>
      <c r="K110" s="77">
        <v>1593</v>
      </c>
      <c r="L110" s="77">
        <v>933</v>
      </c>
      <c r="M110" s="77">
        <v>1419</v>
      </c>
      <c r="N110" s="77">
        <v>1162</v>
      </c>
      <c r="O110" s="77">
        <v>8205</v>
      </c>
      <c r="P110" s="77">
        <v>359</v>
      </c>
      <c r="Q110" s="77">
        <v>2165</v>
      </c>
      <c r="R110" s="77">
        <v>4282</v>
      </c>
      <c r="S110" s="77">
        <v>20404</v>
      </c>
      <c r="T110" s="77">
        <v>2268</v>
      </c>
      <c r="U110" s="77">
        <v>1734.48</v>
      </c>
      <c r="V110" s="77">
        <v>1209</v>
      </c>
      <c r="W110" s="77">
        <v>746</v>
      </c>
      <c r="X110" s="77">
        <v>2117</v>
      </c>
      <c r="Y110" s="77">
        <v>5401</v>
      </c>
      <c r="Z110" s="77">
        <v>402</v>
      </c>
      <c r="AA110" s="77">
        <v>3498</v>
      </c>
      <c r="AB110" s="77">
        <v>2804</v>
      </c>
      <c r="AC110" s="77">
        <v>1358</v>
      </c>
      <c r="AD110" s="77">
        <v>281</v>
      </c>
      <c r="AE110" s="77">
        <v>1507</v>
      </c>
      <c r="AF110" s="77">
        <v>5834</v>
      </c>
      <c r="AG110" s="77">
        <v>1888</v>
      </c>
      <c r="AH110" s="77">
        <v>1747</v>
      </c>
      <c r="AI110" s="77">
        <v>2621</v>
      </c>
      <c r="AJ110" s="77">
        <v>90545.48000000001</v>
      </c>
    </row>
    <row r="111" spans="1:36" s="73" customFormat="1">
      <c r="A111" s="72">
        <v>111</v>
      </c>
      <c r="B111" s="73" t="s">
        <v>314</v>
      </c>
      <c r="C111" s="73" t="s">
        <v>306</v>
      </c>
      <c r="D111" s="74" t="s">
        <v>306</v>
      </c>
      <c r="E111" s="74" t="s">
        <v>306</v>
      </c>
      <c r="F111" s="74" t="s">
        <v>306</v>
      </c>
      <c r="G111" s="74" t="s">
        <v>306</v>
      </c>
      <c r="H111" s="74" t="s">
        <v>306</v>
      </c>
      <c r="I111" s="74" t="s">
        <v>306</v>
      </c>
      <c r="J111" s="74" t="s">
        <v>306</v>
      </c>
      <c r="K111" s="74" t="s">
        <v>306</v>
      </c>
      <c r="L111" s="74" t="s">
        <v>306</v>
      </c>
      <c r="M111" s="74" t="s">
        <v>306</v>
      </c>
      <c r="N111" s="74" t="s">
        <v>306</v>
      </c>
      <c r="O111" s="74" t="s">
        <v>306</v>
      </c>
      <c r="P111" s="74" t="s">
        <v>306</v>
      </c>
      <c r="Q111" s="74" t="s">
        <v>306</v>
      </c>
      <c r="R111" s="74" t="s">
        <v>306</v>
      </c>
      <c r="S111" s="74" t="s">
        <v>306</v>
      </c>
      <c r="T111" s="74" t="s">
        <v>306</v>
      </c>
      <c r="U111" s="74" t="s">
        <v>306</v>
      </c>
      <c r="V111" s="74" t="s">
        <v>306</v>
      </c>
      <c r="W111" s="74" t="s">
        <v>306</v>
      </c>
      <c r="X111" s="74" t="s">
        <v>306</v>
      </c>
      <c r="Y111" s="74" t="s">
        <v>306</v>
      </c>
      <c r="Z111" s="74" t="s">
        <v>306</v>
      </c>
      <c r="AA111" s="74" t="s">
        <v>306</v>
      </c>
      <c r="AB111" s="74" t="s">
        <v>306</v>
      </c>
      <c r="AC111" s="74" t="s">
        <v>306</v>
      </c>
      <c r="AD111" s="74" t="s">
        <v>306</v>
      </c>
      <c r="AE111" s="74" t="s">
        <v>306</v>
      </c>
      <c r="AF111" s="74" t="s">
        <v>306</v>
      </c>
      <c r="AG111" s="74" t="s">
        <v>306</v>
      </c>
      <c r="AH111" s="74" t="s">
        <v>306</v>
      </c>
      <c r="AI111" s="74" t="s">
        <v>306</v>
      </c>
      <c r="AJ111" s="74" t="s">
        <v>306</v>
      </c>
    </row>
    <row r="112" spans="1:36">
      <c r="A112" s="75">
        <v>112</v>
      </c>
      <c r="B112" s="76" t="s">
        <v>97</v>
      </c>
      <c r="C112" s="76" t="s">
        <v>432</v>
      </c>
      <c r="D112" s="77">
        <v>-156</v>
      </c>
      <c r="E112" s="77">
        <v>269</v>
      </c>
      <c r="F112" s="77">
        <v>-74</v>
      </c>
      <c r="G112" s="77">
        <v>206</v>
      </c>
      <c r="H112" s="77">
        <v>65</v>
      </c>
      <c r="I112" s="77">
        <v>-73</v>
      </c>
      <c r="J112" s="77">
        <v>-263</v>
      </c>
      <c r="K112" s="77">
        <v>206</v>
      </c>
      <c r="L112" s="77">
        <v>406</v>
      </c>
      <c r="M112" s="77">
        <v>0</v>
      </c>
      <c r="N112" s="77">
        <v>234</v>
      </c>
      <c r="O112" s="77">
        <v>204</v>
      </c>
      <c r="P112" s="77">
        <v>238</v>
      </c>
      <c r="Q112" s="77">
        <v>510</v>
      </c>
      <c r="R112" s="77">
        <v>-436</v>
      </c>
      <c r="S112" s="77">
        <v>-1581</v>
      </c>
      <c r="T112" s="77">
        <v>-991</v>
      </c>
      <c r="U112" s="77">
        <v>-105</v>
      </c>
      <c r="V112" s="77">
        <v>230</v>
      </c>
      <c r="W112" s="77">
        <v>218</v>
      </c>
      <c r="X112" s="77">
        <v>165</v>
      </c>
      <c r="Y112" s="77">
        <v>-34</v>
      </c>
      <c r="Z112" s="77">
        <v>22</v>
      </c>
      <c r="AA112" s="77">
        <v>-334</v>
      </c>
      <c r="AB112" s="77">
        <v>-182</v>
      </c>
      <c r="AC112" s="77">
        <v>-285</v>
      </c>
      <c r="AD112" s="77">
        <v>261</v>
      </c>
      <c r="AE112" s="77">
        <v>380</v>
      </c>
      <c r="AF112" s="77">
        <v>-303</v>
      </c>
      <c r="AG112" s="77">
        <v>-54</v>
      </c>
      <c r="AH112" s="77">
        <v>81</v>
      </c>
      <c r="AI112" s="77">
        <v>-266</v>
      </c>
      <c r="AJ112" s="77">
        <v>-1442</v>
      </c>
    </row>
    <row r="113" spans="1:36">
      <c r="A113" s="75">
        <v>113</v>
      </c>
      <c r="B113" s="76" t="s">
        <v>98</v>
      </c>
      <c r="C113" s="76" t="s">
        <v>433</v>
      </c>
      <c r="D113" s="77">
        <v>874</v>
      </c>
      <c r="E113" s="77">
        <v>2271</v>
      </c>
      <c r="F113" s="77">
        <v>298</v>
      </c>
      <c r="G113" s="77">
        <v>531</v>
      </c>
      <c r="H113" s="77">
        <v>114</v>
      </c>
      <c r="I113" s="77">
        <v>218</v>
      </c>
      <c r="J113" s="77">
        <v>-112</v>
      </c>
      <c r="K113" s="77">
        <v>1202</v>
      </c>
      <c r="L113" s="77">
        <v>208</v>
      </c>
      <c r="M113" s="77">
        <v>105</v>
      </c>
      <c r="N113" s="77">
        <v>330</v>
      </c>
      <c r="O113" s="77">
        <v>1173</v>
      </c>
      <c r="P113" s="77">
        <v>226</v>
      </c>
      <c r="Q113" s="77">
        <v>820</v>
      </c>
      <c r="R113" s="77">
        <v>690</v>
      </c>
      <c r="S113" s="77">
        <v>-307</v>
      </c>
      <c r="T113" s="77">
        <v>1301</v>
      </c>
      <c r="U113" s="77">
        <v>85</v>
      </c>
      <c r="V113" s="77">
        <v>574</v>
      </c>
      <c r="W113" s="77">
        <v>283</v>
      </c>
      <c r="X113" s="77">
        <v>205</v>
      </c>
      <c r="Y113" s="77">
        <v>183</v>
      </c>
      <c r="Z113" s="77">
        <v>171</v>
      </c>
      <c r="AA113" s="77">
        <v>286</v>
      </c>
      <c r="AB113" s="77">
        <v>-7</v>
      </c>
      <c r="AC113" s="77">
        <v>-35</v>
      </c>
      <c r="AD113" s="77">
        <v>972</v>
      </c>
      <c r="AE113" s="77">
        <v>55</v>
      </c>
      <c r="AF113" s="77">
        <v>1490</v>
      </c>
      <c r="AG113" s="77">
        <v>83</v>
      </c>
      <c r="AH113" s="77">
        <v>134</v>
      </c>
      <c r="AI113" s="77">
        <v>-352</v>
      </c>
      <c r="AJ113" s="77">
        <v>14069</v>
      </c>
    </row>
    <row r="114" spans="1:36">
      <c r="A114" s="75">
        <v>114</v>
      </c>
      <c r="B114" s="76" t="s">
        <v>99</v>
      </c>
      <c r="C114" s="76" t="s">
        <v>434</v>
      </c>
      <c r="D114" s="77">
        <v>1095</v>
      </c>
      <c r="E114" s="77">
        <v>1057</v>
      </c>
      <c r="F114" s="77">
        <v>407</v>
      </c>
      <c r="G114" s="77">
        <v>622</v>
      </c>
      <c r="H114" s="77">
        <v>286</v>
      </c>
      <c r="I114" s="77">
        <v>586</v>
      </c>
      <c r="J114" s="77">
        <v>921</v>
      </c>
      <c r="K114" s="77">
        <v>993</v>
      </c>
      <c r="L114" s="77">
        <v>1522</v>
      </c>
      <c r="M114" s="77">
        <v>921</v>
      </c>
      <c r="N114" s="77">
        <v>782</v>
      </c>
      <c r="O114" s="77">
        <v>1594</v>
      </c>
      <c r="P114" s="77">
        <v>344</v>
      </c>
      <c r="Q114" s="77">
        <v>419</v>
      </c>
      <c r="R114" s="77">
        <v>1131</v>
      </c>
      <c r="S114" s="77">
        <v>4520</v>
      </c>
      <c r="T114" s="77">
        <v>1287</v>
      </c>
      <c r="U114" s="77">
        <v>451</v>
      </c>
      <c r="V114" s="77">
        <v>576</v>
      </c>
      <c r="W114" s="77">
        <v>800</v>
      </c>
      <c r="X114" s="77">
        <v>528</v>
      </c>
      <c r="Y114" s="77">
        <v>828</v>
      </c>
      <c r="Z114" s="77">
        <v>728</v>
      </c>
      <c r="AA114" s="77">
        <v>1664</v>
      </c>
      <c r="AB114" s="77">
        <v>1587</v>
      </c>
      <c r="AC114" s="77">
        <v>860</v>
      </c>
      <c r="AD114" s="77">
        <v>91</v>
      </c>
      <c r="AE114" s="77">
        <v>586</v>
      </c>
      <c r="AF114" s="77">
        <v>382</v>
      </c>
      <c r="AG114" s="77">
        <v>546</v>
      </c>
      <c r="AH114" s="77">
        <v>400</v>
      </c>
      <c r="AI114" s="77">
        <v>1477</v>
      </c>
      <c r="AJ114" s="77">
        <v>29991</v>
      </c>
    </row>
    <row r="115" spans="1:36">
      <c r="A115" s="75">
        <v>115</v>
      </c>
      <c r="B115" s="76" t="s">
        <v>100</v>
      </c>
      <c r="C115" s="76" t="s">
        <v>435</v>
      </c>
      <c r="D115" s="77">
        <v>966</v>
      </c>
      <c r="E115" s="77">
        <v>2004</v>
      </c>
      <c r="F115" s="77">
        <v>357</v>
      </c>
      <c r="G115" s="77">
        <v>120</v>
      </c>
      <c r="H115" s="77">
        <v>0</v>
      </c>
      <c r="I115" s="77">
        <v>23</v>
      </c>
      <c r="J115" s="77">
        <v>0</v>
      </c>
      <c r="K115" s="77">
        <v>1722</v>
      </c>
      <c r="L115" s="77">
        <v>2</v>
      </c>
      <c r="M115" s="77">
        <v>0</v>
      </c>
      <c r="N115" s="77">
        <v>4</v>
      </c>
      <c r="O115" s="77">
        <v>391</v>
      </c>
      <c r="P115" s="77">
        <v>-219</v>
      </c>
      <c r="Q115" s="77">
        <v>81</v>
      </c>
      <c r="R115" s="77">
        <v>1644</v>
      </c>
      <c r="S115" s="77">
        <v>2139</v>
      </c>
      <c r="T115" s="77">
        <v>665</v>
      </c>
      <c r="U115" s="77">
        <v>91</v>
      </c>
      <c r="V115" s="77">
        <v>0</v>
      </c>
      <c r="W115" s="77">
        <v>127</v>
      </c>
      <c r="X115" s="77">
        <v>0</v>
      </c>
      <c r="Y115" s="77">
        <v>0</v>
      </c>
      <c r="Z115" s="77">
        <v>221</v>
      </c>
      <c r="AA115" s="77">
        <v>112</v>
      </c>
      <c r="AB115" s="77">
        <v>2388</v>
      </c>
      <c r="AC115" s="77">
        <v>79</v>
      </c>
      <c r="AD115" s="77">
        <v>64</v>
      </c>
      <c r="AE115" s="77">
        <v>174</v>
      </c>
      <c r="AF115" s="77">
        <v>4</v>
      </c>
      <c r="AG115" s="77">
        <v>266</v>
      </c>
      <c r="AH115" s="77">
        <v>183</v>
      </c>
      <c r="AI115" s="77">
        <v>430</v>
      </c>
      <c r="AJ115" s="77">
        <v>14038</v>
      </c>
    </row>
    <row r="116" spans="1:36">
      <c r="A116" s="75">
        <v>116</v>
      </c>
      <c r="B116" s="76" t="s">
        <v>101</v>
      </c>
      <c r="C116" s="76" t="s">
        <v>436</v>
      </c>
      <c r="D116" s="77">
        <v>5802</v>
      </c>
      <c r="E116" s="77">
        <v>1519</v>
      </c>
      <c r="F116" s="77">
        <v>1869</v>
      </c>
      <c r="G116" s="77">
        <v>2000</v>
      </c>
      <c r="H116" s="77">
        <v>822</v>
      </c>
      <c r="I116" s="77">
        <v>3459</v>
      </c>
      <c r="J116" s="77">
        <v>8316</v>
      </c>
      <c r="K116" s="77">
        <v>1356</v>
      </c>
      <c r="L116" s="77">
        <v>2570</v>
      </c>
      <c r="M116" s="77">
        <v>4416</v>
      </c>
      <c r="N116" s="77">
        <v>1283</v>
      </c>
      <c r="O116" s="77">
        <v>7268</v>
      </c>
      <c r="P116" s="77">
        <v>2187</v>
      </c>
      <c r="Q116" s="77">
        <v>1713</v>
      </c>
      <c r="R116" s="77">
        <v>6265</v>
      </c>
      <c r="S116" s="77">
        <v>55429</v>
      </c>
      <c r="T116" s="77">
        <v>438</v>
      </c>
      <c r="U116" s="77">
        <v>4990</v>
      </c>
      <c r="V116" s="77">
        <v>1151</v>
      </c>
      <c r="W116" s="77">
        <v>606</v>
      </c>
      <c r="X116" s="77">
        <v>4750</v>
      </c>
      <c r="Y116" s="77">
        <v>5812</v>
      </c>
      <c r="Z116" s="77">
        <v>1565</v>
      </c>
      <c r="AA116" s="77">
        <v>3649</v>
      </c>
      <c r="AB116" s="77">
        <v>6594</v>
      </c>
      <c r="AC116" s="77">
        <v>520</v>
      </c>
      <c r="AD116" s="77">
        <v>2332</v>
      </c>
      <c r="AE116" s="77">
        <v>3099</v>
      </c>
      <c r="AF116" s="77">
        <v>15076</v>
      </c>
      <c r="AG116" s="77">
        <v>1129</v>
      </c>
      <c r="AH116" s="77">
        <v>3215</v>
      </c>
      <c r="AI116" s="77">
        <v>3467</v>
      </c>
      <c r="AJ116" s="77">
        <v>164667</v>
      </c>
    </row>
    <row r="117" spans="1:36" s="73" customFormat="1">
      <c r="A117" s="72">
        <v>117</v>
      </c>
      <c r="B117" s="73" t="s">
        <v>315</v>
      </c>
      <c r="C117" s="73" t="s">
        <v>306</v>
      </c>
      <c r="D117" s="74" t="s">
        <v>306</v>
      </c>
      <c r="E117" s="74" t="s">
        <v>306</v>
      </c>
      <c r="F117" s="74" t="s">
        <v>306</v>
      </c>
      <c r="G117" s="74" t="s">
        <v>306</v>
      </c>
      <c r="H117" s="74" t="s">
        <v>306</v>
      </c>
      <c r="I117" s="74" t="s">
        <v>306</v>
      </c>
      <c r="J117" s="74" t="s">
        <v>306</v>
      </c>
      <c r="K117" s="74" t="s">
        <v>306</v>
      </c>
      <c r="L117" s="74" t="s">
        <v>306</v>
      </c>
      <c r="M117" s="74" t="s">
        <v>306</v>
      </c>
      <c r="N117" s="74" t="s">
        <v>306</v>
      </c>
      <c r="O117" s="74" t="s">
        <v>306</v>
      </c>
      <c r="P117" s="74" t="s">
        <v>306</v>
      </c>
      <c r="Q117" s="74" t="s">
        <v>306</v>
      </c>
      <c r="R117" s="74" t="s">
        <v>306</v>
      </c>
      <c r="S117" s="74" t="s">
        <v>306</v>
      </c>
      <c r="T117" s="74" t="s">
        <v>306</v>
      </c>
      <c r="U117" s="74" t="s">
        <v>306</v>
      </c>
      <c r="V117" s="74" t="s">
        <v>306</v>
      </c>
      <c r="W117" s="74" t="s">
        <v>306</v>
      </c>
      <c r="X117" s="74" t="s">
        <v>306</v>
      </c>
      <c r="Y117" s="74" t="s">
        <v>306</v>
      </c>
      <c r="Z117" s="74" t="s">
        <v>306</v>
      </c>
      <c r="AA117" s="74" t="s">
        <v>306</v>
      </c>
      <c r="AB117" s="74" t="s">
        <v>306</v>
      </c>
      <c r="AC117" s="74" t="s">
        <v>306</v>
      </c>
      <c r="AD117" s="74" t="s">
        <v>306</v>
      </c>
      <c r="AE117" s="74" t="s">
        <v>306</v>
      </c>
      <c r="AF117" s="74" t="s">
        <v>306</v>
      </c>
      <c r="AG117" s="74" t="s">
        <v>306</v>
      </c>
      <c r="AH117" s="74" t="s">
        <v>306</v>
      </c>
      <c r="AI117" s="74" t="s">
        <v>306</v>
      </c>
      <c r="AJ117" s="74" t="s">
        <v>306</v>
      </c>
    </row>
    <row r="118" spans="1:36">
      <c r="A118" s="75">
        <v>118</v>
      </c>
      <c r="B118" s="76" t="s">
        <v>102</v>
      </c>
      <c r="C118" s="76" t="s">
        <v>437</v>
      </c>
      <c r="D118" s="77">
        <v>3988</v>
      </c>
      <c r="E118" s="77">
        <v>1100</v>
      </c>
      <c r="F118" s="77">
        <v>316</v>
      </c>
      <c r="G118" s="77">
        <v>22</v>
      </c>
      <c r="H118" s="77">
        <v>0</v>
      </c>
      <c r="I118" s="77">
        <v>1787</v>
      </c>
      <c r="J118" s="77">
        <v>2112</v>
      </c>
      <c r="K118" s="77">
        <v>757</v>
      </c>
      <c r="L118" s="77">
        <v>177</v>
      </c>
      <c r="M118" s="77">
        <v>831</v>
      </c>
      <c r="N118" s="77">
        <v>83</v>
      </c>
      <c r="O118" s="77">
        <v>2965</v>
      </c>
      <c r="P118" s="77">
        <v>685</v>
      </c>
      <c r="Q118" s="77">
        <v>584</v>
      </c>
      <c r="R118" s="77">
        <v>799</v>
      </c>
      <c r="S118" s="77">
        <v>19868</v>
      </c>
      <c r="T118" s="77">
        <v>1481</v>
      </c>
      <c r="U118" s="77">
        <v>245</v>
      </c>
      <c r="V118" s="77">
        <v>92</v>
      </c>
      <c r="W118" s="77">
        <v>168</v>
      </c>
      <c r="X118" s="77">
        <v>338</v>
      </c>
      <c r="Y118" s="77">
        <v>1385</v>
      </c>
      <c r="Z118" s="77">
        <v>279</v>
      </c>
      <c r="AA118" s="77">
        <v>1175</v>
      </c>
      <c r="AB118" s="77">
        <v>1196</v>
      </c>
      <c r="AC118" s="77">
        <v>1183</v>
      </c>
      <c r="AD118" s="77">
        <v>960</v>
      </c>
      <c r="AE118" s="77">
        <v>526</v>
      </c>
      <c r="AF118" s="77">
        <v>565</v>
      </c>
      <c r="AG118" s="77">
        <v>330</v>
      </c>
      <c r="AH118" s="77">
        <v>126</v>
      </c>
      <c r="AI118" s="77">
        <v>93</v>
      </c>
      <c r="AJ118" s="77">
        <v>46216</v>
      </c>
    </row>
    <row r="119" spans="1:36">
      <c r="A119" s="75">
        <v>119</v>
      </c>
      <c r="B119" s="76" t="s">
        <v>269</v>
      </c>
      <c r="C119" s="76" t="s">
        <v>438</v>
      </c>
      <c r="D119" s="77">
        <v>3647</v>
      </c>
      <c r="E119" s="77">
        <v>1428</v>
      </c>
      <c r="F119" s="77">
        <v>367</v>
      </c>
      <c r="G119" s="77">
        <v>1716</v>
      </c>
      <c r="H119" s="77">
        <v>352</v>
      </c>
      <c r="I119" s="77">
        <v>116</v>
      </c>
      <c r="J119" s="77">
        <v>1774</v>
      </c>
      <c r="K119" s="77">
        <v>506</v>
      </c>
      <c r="L119" s="77">
        <v>289</v>
      </c>
      <c r="M119" s="77">
        <v>1145</v>
      </c>
      <c r="N119" s="77">
        <v>444</v>
      </c>
      <c r="O119" s="77">
        <v>1918</v>
      </c>
      <c r="P119" s="77">
        <v>571</v>
      </c>
      <c r="Q119" s="77">
        <v>1434</v>
      </c>
      <c r="R119" s="77">
        <v>4154</v>
      </c>
      <c r="S119" s="77">
        <v>21619</v>
      </c>
      <c r="T119" s="77">
        <v>1704</v>
      </c>
      <c r="U119" s="77">
        <v>0</v>
      </c>
      <c r="V119" s="77">
        <v>56</v>
      </c>
      <c r="W119" s="77">
        <v>0</v>
      </c>
      <c r="X119" s="77">
        <v>885</v>
      </c>
      <c r="Y119" s="77">
        <v>1250</v>
      </c>
      <c r="Z119" s="77">
        <v>453</v>
      </c>
      <c r="AA119" s="77">
        <v>2076</v>
      </c>
      <c r="AB119" s="77">
        <v>4839</v>
      </c>
      <c r="AC119" s="77">
        <v>1521</v>
      </c>
      <c r="AD119" s="77">
        <v>429</v>
      </c>
      <c r="AE119" s="77">
        <v>689</v>
      </c>
      <c r="AF119" s="77">
        <v>2521</v>
      </c>
      <c r="AG119" s="77">
        <v>1172</v>
      </c>
      <c r="AH119" s="77">
        <v>707</v>
      </c>
      <c r="AI119" s="77">
        <v>646</v>
      </c>
      <c r="AJ119" s="77">
        <v>60428</v>
      </c>
    </row>
    <row r="120" spans="1:36">
      <c r="A120" s="75">
        <v>120</v>
      </c>
      <c r="B120" s="76" t="s">
        <v>270</v>
      </c>
      <c r="C120" s="76" t="s">
        <v>439</v>
      </c>
      <c r="D120" s="77">
        <v>210</v>
      </c>
      <c r="E120" s="77">
        <v>0</v>
      </c>
      <c r="F120" s="77">
        <v>0</v>
      </c>
      <c r="G120" s="77">
        <v>0</v>
      </c>
      <c r="H120" s="77">
        <v>0</v>
      </c>
      <c r="I120" s="77">
        <v>525</v>
      </c>
      <c r="J120" s="77">
        <v>0</v>
      </c>
      <c r="K120" s="77">
        <v>0</v>
      </c>
      <c r="L120" s="77">
        <v>60</v>
      </c>
      <c r="M120" s="77">
        <v>300</v>
      </c>
      <c r="N120" s="77">
        <v>10</v>
      </c>
      <c r="O120" s="77">
        <v>5777</v>
      </c>
      <c r="P120" s="77">
        <v>0</v>
      </c>
      <c r="Q120" s="77">
        <v>0</v>
      </c>
      <c r="R120" s="77">
        <v>0</v>
      </c>
      <c r="S120" s="77">
        <v>571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1632</v>
      </c>
      <c r="AC120" s="77">
        <v>0</v>
      </c>
      <c r="AD120" s="77">
        <v>407</v>
      </c>
      <c r="AE120" s="77">
        <v>103</v>
      </c>
      <c r="AF120" s="77">
        <v>0</v>
      </c>
      <c r="AG120" s="77">
        <v>0</v>
      </c>
      <c r="AH120" s="77">
        <v>132</v>
      </c>
      <c r="AI120" s="77">
        <v>0</v>
      </c>
      <c r="AJ120" s="77">
        <v>9727</v>
      </c>
    </row>
    <row r="121" spans="1:36">
      <c r="A121" s="75">
        <v>121</v>
      </c>
      <c r="B121" s="76" t="s">
        <v>271</v>
      </c>
      <c r="C121" s="76" t="s">
        <v>440</v>
      </c>
      <c r="D121" s="77">
        <v>295</v>
      </c>
      <c r="E121" s="77">
        <v>400</v>
      </c>
      <c r="F121" s="77">
        <v>31</v>
      </c>
      <c r="G121" s="77">
        <v>32</v>
      </c>
      <c r="H121" s="77">
        <v>443</v>
      </c>
      <c r="I121" s="77">
        <v>71</v>
      </c>
      <c r="J121" s="77">
        <v>349</v>
      </c>
      <c r="K121" s="77">
        <v>1311</v>
      </c>
      <c r="L121" s="77">
        <v>41</v>
      </c>
      <c r="M121" s="77">
        <v>0</v>
      </c>
      <c r="N121" s="77">
        <v>0</v>
      </c>
      <c r="O121" s="77">
        <v>0</v>
      </c>
      <c r="P121" s="77">
        <v>83</v>
      </c>
      <c r="Q121" s="77">
        <v>55</v>
      </c>
      <c r="R121" s="77">
        <v>531</v>
      </c>
      <c r="S121" s="77">
        <v>2783</v>
      </c>
      <c r="T121" s="77">
        <v>13</v>
      </c>
      <c r="U121" s="77">
        <v>29</v>
      </c>
      <c r="V121" s="77">
        <v>245</v>
      </c>
      <c r="W121" s="77">
        <v>15</v>
      </c>
      <c r="X121" s="77">
        <v>391</v>
      </c>
      <c r="Y121" s="77">
        <v>31</v>
      </c>
      <c r="Z121" s="77">
        <v>130</v>
      </c>
      <c r="AA121" s="77">
        <v>0</v>
      </c>
      <c r="AB121" s="77">
        <v>214</v>
      </c>
      <c r="AC121" s="77">
        <v>379</v>
      </c>
      <c r="AD121" s="77">
        <v>0</v>
      </c>
      <c r="AE121" s="77">
        <v>618</v>
      </c>
      <c r="AF121" s="77">
        <v>995</v>
      </c>
      <c r="AG121" s="77">
        <v>1</v>
      </c>
      <c r="AH121" s="77">
        <v>0</v>
      </c>
      <c r="AI121" s="77">
        <v>492</v>
      </c>
      <c r="AJ121" s="77">
        <v>9978</v>
      </c>
    </row>
    <row r="122" spans="1:36">
      <c r="A122" s="75">
        <v>122</v>
      </c>
      <c r="B122" s="76" t="s">
        <v>272</v>
      </c>
      <c r="C122" s="76" t="s">
        <v>441</v>
      </c>
      <c r="D122" s="77">
        <v>76</v>
      </c>
      <c r="E122" s="77">
        <v>359</v>
      </c>
      <c r="F122" s="77">
        <v>384</v>
      </c>
      <c r="G122" s="77">
        <v>0</v>
      </c>
      <c r="H122" s="77">
        <v>80</v>
      </c>
      <c r="I122" s="77">
        <v>190</v>
      </c>
      <c r="J122" s="77">
        <v>1198</v>
      </c>
      <c r="K122" s="77">
        <v>428</v>
      </c>
      <c r="L122" s="77">
        <v>315</v>
      </c>
      <c r="M122" s="77">
        <v>756</v>
      </c>
      <c r="N122" s="77">
        <v>0</v>
      </c>
      <c r="O122" s="77">
        <v>456</v>
      </c>
      <c r="P122" s="77">
        <v>30</v>
      </c>
      <c r="Q122" s="77">
        <v>621</v>
      </c>
      <c r="R122" s="77">
        <v>2534</v>
      </c>
      <c r="S122" s="77">
        <v>1409</v>
      </c>
      <c r="T122" s="77">
        <v>1202</v>
      </c>
      <c r="U122" s="77">
        <v>133</v>
      </c>
      <c r="V122" s="77">
        <v>1395</v>
      </c>
      <c r="W122" s="77">
        <v>149</v>
      </c>
      <c r="X122" s="77">
        <v>710</v>
      </c>
      <c r="Y122" s="77">
        <v>3699</v>
      </c>
      <c r="Z122" s="77">
        <v>0</v>
      </c>
      <c r="AA122" s="77">
        <v>0</v>
      </c>
      <c r="AB122" s="77">
        <v>1001</v>
      </c>
      <c r="AC122" s="77">
        <v>502</v>
      </c>
      <c r="AD122" s="77">
        <v>76</v>
      </c>
      <c r="AE122" s="77">
        <v>0</v>
      </c>
      <c r="AF122" s="77">
        <v>706</v>
      </c>
      <c r="AG122" s="77">
        <v>316</v>
      </c>
      <c r="AH122" s="77">
        <v>227</v>
      </c>
      <c r="AI122" s="77">
        <v>1015</v>
      </c>
      <c r="AJ122" s="77">
        <v>19967</v>
      </c>
    </row>
    <row r="123" spans="1:36">
      <c r="A123" s="75">
        <v>123</v>
      </c>
      <c r="B123" s="76" t="s">
        <v>273</v>
      </c>
      <c r="C123" s="76" t="s">
        <v>442</v>
      </c>
      <c r="D123" s="77">
        <v>4031</v>
      </c>
      <c r="E123" s="77">
        <v>4260</v>
      </c>
      <c r="F123" s="77">
        <v>4753</v>
      </c>
      <c r="G123" s="77">
        <v>1581</v>
      </c>
      <c r="H123" s="77">
        <v>810</v>
      </c>
      <c r="I123" s="77">
        <v>4594</v>
      </c>
      <c r="J123" s="77">
        <v>3715</v>
      </c>
      <c r="K123" s="77">
        <v>649</v>
      </c>
      <c r="L123" s="77">
        <v>2238</v>
      </c>
      <c r="M123" s="77">
        <v>4261</v>
      </c>
      <c r="N123" s="77">
        <v>3809</v>
      </c>
      <c r="O123" s="77">
        <v>7111</v>
      </c>
      <c r="P123" s="77">
        <v>969</v>
      </c>
      <c r="Q123" s="77">
        <v>4481</v>
      </c>
      <c r="R123" s="77">
        <v>6903</v>
      </c>
      <c r="S123" s="77">
        <v>33225</v>
      </c>
      <c r="T123" s="77">
        <v>4091</v>
      </c>
      <c r="U123" s="77">
        <v>1204</v>
      </c>
      <c r="V123" s="77">
        <v>3206</v>
      </c>
      <c r="W123" s="77">
        <v>2159</v>
      </c>
      <c r="X123" s="77">
        <v>3573</v>
      </c>
      <c r="Y123" s="77">
        <v>7485</v>
      </c>
      <c r="Z123" s="77">
        <v>1308</v>
      </c>
      <c r="AA123" s="77">
        <v>5444</v>
      </c>
      <c r="AB123" s="77">
        <v>5005</v>
      </c>
      <c r="AC123" s="77">
        <v>2317</v>
      </c>
      <c r="AD123" s="77">
        <v>510</v>
      </c>
      <c r="AE123" s="77">
        <v>3248</v>
      </c>
      <c r="AF123" s="77">
        <v>6217</v>
      </c>
      <c r="AG123" s="77">
        <v>2039</v>
      </c>
      <c r="AH123" s="77">
        <v>4326</v>
      </c>
      <c r="AI123" s="77">
        <v>4104</v>
      </c>
      <c r="AJ123" s="77">
        <v>143626</v>
      </c>
    </row>
    <row r="124" spans="1:36">
      <c r="A124" s="75">
        <v>124</v>
      </c>
      <c r="B124" s="76" t="s">
        <v>274</v>
      </c>
      <c r="C124" s="76" t="s">
        <v>443</v>
      </c>
      <c r="D124" s="77">
        <v>3182</v>
      </c>
      <c r="E124" s="77">
        <v>6596</v>
      </c>
      <c r="F124" s="77">
        <v>3104</v>
      </c>
      <c r="G124" s="77">
        <v>1699</v>
      </c>
      <c r="H124" s="77">
        <v>1091</v>
      </c>
      <c r="I124" s="77">
        <v>3052</v>
      </c>
      <c r="J124" s="77">
        <v>1923</v>
      </c>
      <c r="K124" s="77">
        <v>648</v>
      </c>
      <c r="L124" s="77">
        <v>3005</v>
      </c>
      <c r="M124" s="77">
        <v>3098</v>
      </c>
      <c r="N124" s="77">
        <v>1282</v>
      </c>
      <c r="O124" s="77">
        <v>2873</v>
      </c>
      <c r="P124" s="77">
        <v>40</v>
      </c>
      <c r="Q124" s="77">
        <v>2642</v>
      </c>
      <c r="R124" s="77">
        <v>8815</v>
      </c>
      <c r="S124" s="77">
        <v>20231</v>
      </c>
      <c r="T124" s="77">
        <v>1910</v>
      </c>
      <c r="U124" s="77">
        <v>2043</v>
      </c>
      <c r="V124" s="77">
        <v>438</v>
      </c>
      <c r="W124" s="77">
        <v>1308</v>
      </c>
      <c r="X124" s="77">
        <v>3717</v>
      </c>
      <c r="Y124" s="77">
        <v>8562</v>
      </c>
      <c r="Z124" s="77">
        <v>375</v>
      </c>
      <c r="AA124" s="77">
        <v>5937</v>
      </c>
      <c r="AB124" s="77">
        <v>4696</v>
      </c>
      <c r="AC124" s="77">
        <v>3684</v>
      </c>
      <c r="AD124" s="77">
        <v>294</v>
      </c>
      <c r="AE124" s="77">
        <v>2962</v>
      </c>
      <c r="AF124" s="77">
        <v>7407</v>
      </c>
      <c r="AG124" s="77">
        <v>2241</v>
      </c>
      <c r="AH124" s="77">
        <v>3202</v>
      </c>
      <c r="AI124" s="77">
        <v>3252</v>
      </c>
      <c r="AJ124" s="77">
        <v>115309</v>
      </c>
    </row>
    <row r="125" spans="1:36">
      <c r="A125" s="75">
        <v>125</v>
      </c>
      <c r="B125" s="76" t="s">
        <v>275</v>
      </c>
      <c r="C125" s="76" t="s">
        <v>444</v>
      </c>
      <c r="D125" s="77">
        <v>797</v>
      </c>
      <c r="E125" s="77">
        <v>2375</v>
      </c>
      <c r="F125" s="77">
        <v>34</v>
      </c>
      <c r="G125" s="77">
        <v>665</v>
      </c>
      <c r="H125" s="77">
        <v>372</v>
      </c>
      <c r="I125" s="77">
        <v>537</v>
      </c>
      <c r="J125" s="77">
        <v>1673</v>
      </c>
      <c r="K125" s="77">
        <v>1637</v>
      </c>
      <c r="L125" s="77">
        <v>1107</v>
      </c>
      <c r="M125" s="77">
        <v>3743</v>
      </c>
      <c r="N125" s="77">
        <v>2874</v>
      </c>
      <c r="O125" s="77">
        <v>197</v>
      </c>
      <c r="P125" s="77">
        <v>362</v>
      </c>
      <c r="Q125" s="77">
        <v>524</v>
      </c>
      <c r="R125" s="77">
        <v>9478</v>
      </c>
      <c r="S125" s="77">
        <v>5130</v>
      </c>
      <c r="T125" s="77">
        <v>2701</v>
      </c>
      <c r="U125" s="77">
        <v>1421</v>
      </c>
      <c r="V125" s="77">
        <v>469</v>
      </c>
      <c r="W125" s="77">
        <v>499</v>
      </c>
      <c r="X125" s="77">
        <v>2046</v>
      </c>
      <c r="Y125" s="77">
        <v>3678</v>
      </c>
      <c r="Z125" s="77">
        <v>744</v>
      </c>
      <c r="AA125" s="77">
        <v>0</v>
      </c>
      <c r="AB125" s="77">
        <v>1365</v>
      </c>
      <c r="AC125" s="77">
        <v>4</v>
      </c>
      <c r="AD125" s="77">
        <v>924</v>
      </c>
      <c r="AE125" s="77">
        <v>539</v>
      </c>
      <c r="AF125" s="77">
        <v>3728</v>
      </c>
      <c r="AG125" s="77">
        <v>1235</v>
      </c>
      <c r="AH125" s="77">
        <v>175</v>
      </c>
      <c r="AI125" s="77">
        <v>11</v>
      </c>
      <c r="AJ125" s="77">
        <v>51044</v>
      </c>
    </row>
    <row r="126" spans="1:36">
      <c r="A126" s="75">
        <v>126</v>
      </c>
      <c r="B126" s="76" t="s">
        <v>266</v>
      </c>
      <c r="C126" s="76" t="s">
        <v>445</v>
      </c>
      <c r="D126" s="77">
        <v>4371</v>
      </c>
      <c r="E126" s="77">
        <v>4795</v>
      </c>
      <c r="F126" s="77">
        <v>663</v>
      </c>
      <c r="G126" s="77">
        <v>1321</v>
      </c>
      <c r="H126" s="77">
        <v>913</v>
      </c>
      <c r="I126" s="77">
        <v>2331.3559999999998</v>
      </c>
      <c r="J126" s="77">
        <v>4925</v>
      </c>
      <c r="K126" s="77">
        <v>1296</v>
      </c>
      <c r="L126" s="77">
        <v>2191</v>
      </c>
      <c r="M126" s="77">
        <v>2045</v>
      </c>
      <c r="N126" s="77">
        <v>1331</v>
      </c>
      <c r="O126" s="77">
        <v>9661</v>
      </c>
      <c r="P126" s="77">
        <v>856</v>
      </c>
      <c r="Q126" s="77">
        <v>3098</v>
      </c>
      <c r="R126" s="77">
        <v>5513</v>
      </c>
      <c r="S126" s="77">
        <v>10335</v>
      </c>
      <c r="T126" s="77">
        <v>6573</v>
      </c>
      <c r="U126" s="77">
        <v>1349</v>
      </c>
      <c r="V126" s="77">
        <v>1397</v>
      </c>
      <c r="W126" s="77">
        <v>2084</v>
      </c>
      <c r="X126" s="77">
        <v>2682</v>
      </c>
      <c r="Y126" s="77">
        <v>5472</v>
      </c>
      <c r="Z126" s="77">
        <v>803</v>
      </c>
      <c r="AA126" s="77">
        <v>3174</v>
      </c>
      <c r="AB126" s="77">
        <v>3069</v>
      </c>
      <c r="AC126" s="77">
        <v>1712</v>
      </c>
      <c r="AD126" s="77">
        <v>974</v>
      </c>
      <c r="AE126" s="77">
        <v>2231</v>
      </c>
      <c r="AF126" s="77">
        <v>4546</v>
      </c>
      <c r="AG126" s="77">
        <v>2626</v>
      </c>
      <c r="AH126" s="77">
        <v>2154</v>
      </c>
      <c r="AI126" s="77">
        <v>1039</v>
      </c>
      <c r="AJ126" s="77">
        <v>97530.356</v>
      </c>
    </row>
    <row r="127" spans="1:36" s="73" customFormat="1">
      <c r="A127" s="72">
        <v>127</v>
      </c>
      <c r="B127" s="73" t="s">
        <v>316</v>
      </c>
      <c r="C127" s="73" t="s">
        <v>306</v>
      </c>
      <c r="D127" s="74" t="s">
        <v>306</v>
      </c>
      <c r="E127" s="74" t="s">
        <v>306</v>
      </c>
      <c r="F127" s="74" t="s">
        <v>306</v>
      </c>
      <c r="G127" s="74" t="s">
        <v>306</v>
      </c>
      <c r="H127" s="74" t="s">
        <v>306</v>
      </c>
      <c r="I127" s="74" t="s">
        <v>306</v>
      </c>
      <c r="J127" s="74" t="s">
        <v>306</v>
      </c>
      <c r="K127" s="74" t="s">
        <v>306</v>
      </c>
      <c r="L127" s="74" t="s">
        <v>306</v>
      </c>
      <c r="M127" s="74" t="s">
        <v>306</v>
      </c>
      <c r="N127" s="74" t="s">
        <v>306</v>
      </c>
      <c r="O127" s="74" t="s">
        <v>306</v>
      </c>
      <c r="P127" s="74" t="s">
        <v>306</v>
      </c>
      <c r="Q127" s="74" t="s">
        <v>306</v>
      </c>
      <c r="R127" s="74" t="s">
        <v>306</v>
      </c>
      <c r="S127" s="74" t="s">
        <v>306</v>
      </c>
      <c r="T127" s="74" t="s">
        <v>306</v>
      </c>
      <c r="U127" s="74" t="s">
        <v>306</v>
      </c>
      <c r="V127" s="74" t="s">
        <v>306</v>
      </c>
      <c r="W127" s="74" t="s">
        <v>306</v>
      </c>
      <c r="X127" s="74" t="s">
        <v>306</v>
      </c>
      <c r="Y127" s="74" t="s">
        <v>306</v>
      </c>
      <c r="Z127" s="74" t="s">
        <v>306</v>
      </c>
      <c r="AA127" s="74" t="s">
        <v>306</v>
      </c>
      <c r="AB127" s="74" t="s">
        <v>306</v>
      </c>
      <c r="AC127" s="74" t="s">
        <v>306</v>
      </c>
      <c r="AD127" s="74" t="s">
        <v>306</v>
      </c>
      <c r="AE127" s="74" t="s">
        <v>306</v>
      </c>
      <c r="AF127" s="74" t="s">
        <v>306</v>
      </c>
      <c r="AG127" s="74" t="s">
        <v>306</v>
      </c>
      <c r="AH127" s="74" t="s">
        <v>306</v>
      </c>
      <c r="AI127" s="74" t="s">
        <v>306</v>
      </c>
      <c r="AJ127" s="74" t="s">
        <v>306</v>
      </c>
    </row>
    <row r="128" spans="1:36">
      <c r="A128" s="75">
        <v>128</v>
      </c>
      <c r="B128" s="76" t="s">
        <v>105</v>
      </c>
      <c r="C128" s="76" t="s">
        <v>446</v>
      </c>
      <c r="D128" s="77">
        <v>62</v>
      </c>
      <c r="E128" s="77">
        <v>0</v>
      </c>
      <c r="F128" s="77">
        <v>10</v>
      </c>
      <c r="G128" s="77">
        <v>-19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13</v>
      </c>
      <c r="P128" s="77">
        <v>1</v>
      </c>
      <c r="Q128" s="77">
        <v>1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-1</v>
      </c>
      <c r="X128" s="77">
        <v>-5</v>
      </c>
      <c r="Y128" s="77">
        <v>0</v>
      </c>
      <c r="Z128" s="77">
        <v>10</v>
      </c>
      <c r="AA128" s="77">
        <v>0</v>
      </c>
      <c r="AB128" s="77">
        <v>-23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49</v>
      </c>
    </row>
    <row r="129" spans="1:36">
      <c r="A129" s="75">
        <v>129</v>
      </c>
      <c r="B129" s="76" t="s">
        <v>106</v>
      </c>
      <c r="C129" s="76" t="s">
        <v>447</v>
      </c>
      <c r="D129" s="77">
        <v>0</v>
      </c>
      <c r="E129" s="77">
        <v>433</v>
      </c>
      <c r="F129" s="77">
        <v>0</v>
      </c>
      <c r="G129" s="77">
        <v>6</v>
      </c>
      <c r="H129" s="77">
        <v>0</v>
      </c>
      <c r="I129" s="77">
        <v>-41</v>
      </c>
      <c r="J129" s="77">
        <v>0</v>
      </c>
      <c r="K129" s="77">
        <v>0</v>
      </c>
      <c r="L129" s="77">
        <v>369</v>
      </c>
      <c r="M129" s="77">
        <v>286</v>
      </c>
      <c r="N129" s="77">
        <v>95</v>
      </c>
      <c r="O129" s="77">
        <v>0</v>
      </c>
      <c r="P129" s="77">
        <v>0</v>
      </c>
      <c r="Q129" s="77">
        <v>0</v>
      </c>
      <c r="R129" s="77">
        <v>0</v>
      </c>
      <c r="S129" s="77">
        <v>-32</v>
      </c>
      <c r="T129" s="77">
        <v>0</v>
      </c>
      <c r="U129" s="77">
        <v>213</v>
      </c>
      <c r="V129" s="77">
        <v>207</v>
      </c>
      <c r="W129" s="77">
        <v>150</v>
      </c>
      <c r="X129" s="77">
        <v>0</v>
      </c>
      <c r="Y129" s="77">
        <v>921</v>
      </c>
      <c r="Z129" s="77">
        <v>0</v>
      </c>
      <c r="AA129" s="77">
        <v>145</v>
      </c>
      <c r="AB129" s="77">
        <v>527</v>
      </c>
      <c r="AC129" s="77">
        <v>317</v>
      </c>
      <c r="AD129" s="77">
        <v>166</v>
      </c>
      <c r="AE129" s="77">
        <v>259</v>
      </c>
      <c r="AF129" s="77">
        <v>1163</v>
      </c>
      <c r="AG129" s="77">
        <v>0</v>
      </c>
      <c r="AH129" s="77">
        <v>0</v>
      </c>
      <c r="AI129" s="77">
        <v>286</v>
      </c>
      <c r="AJ129" s="77">
        <v>5470</v>
      </c>
    </row>
    <row r="130" spans="1:36">
      <c r="A130" s="75">
        <v>130</v>
      </c>
      <c r="B130" s="76" t="s">
        <v>107</v>
      </c>
      <c r="C130" s="76" t="s">
        <v>448</v>
      </c>
      <c r="D130" s="77">
        <v>120</v>
      </c>
      <c r="E130" s="77">
        <v>482</v>
      </c>
      <c r="F130" s="77">
        <v>103</v>
      </c>
      <c r="G130" s="77">
        <v>238</v>
      </c>
      <c r="H130" s="77">
        <v>0</v>
      </c>
      <c r="I130" s="77">
        <v>51</v>
      </c>
      <c r="J130" s="77">
        <v>0</v>
      </c>
      <c r="K130" s="77">
        <v>418</v>
      </c>
      <c r="L130" s="77">
        <v>50</v>
      </c>
      <c r="M130" s="77">
        <v>79</v>
      </c>
      <c r="N130" s="77">
        <v>164.8</v>
      </c>
      <c r="O130" s="77">
        <v>0</v>
      </c>
      <c r="P130" s="77">
        <v>449</v>
      </c>
      <c r="Q130" s="77">
        <v>318</v>
      </c>
      <c r="R130" s="77">
        <v>0</v>
      </c>
      <c r="S130" s="77">
        <v>0</v>
      </c>
      <c r="T130" s="77">
        <v>357</v>
      </c>
      <c r="U130" s="77">
        <v>278</v>
      </c>
      <c r="V130" s="77">
        <v>12</v>
      </c>
      <c r="W130" s="77">
        <v>193</v>
      </c>
      <c r="X130" s="77">
        <v>0</v>
      </c>
      <c r="Y130" s="77">
        <v>269</v>
      </c>
      <c r="Z130" s="77">
        <v>0</v>
      </c>
      <c r="AA130" s="77">
        <v>21</v>
      </c>
      <c r="AB130" s="77">
        <v>76</v>
      </c>
      <c r="AC130" s="77">
        <v>55</v>
      </c>
      <c r="AD130" s="77">
        <v>82</v>
      </c>
      <c r="AE130" s="77">
        <v>0</v>
      </c>
      <c r="AF130" s="77">
        <v>307</v>
      </c>
      <c r="AG130" s="77">
        <v>139</v>
      </c>
      <c r="AH130" s="77">
        <v>0</v>
      </c>
      <c r="AI130" s="77">
        <v>32</v>
      </c>
      <c r="AJ130" s="77">
        <v>4293.8</v>
      </c>
    </row>
    <row r="131" spans="1:36">
      <c r="A131" s="75">
        <v>131</v>
      </c>
      <c r="B131" s="76" t="s">
        <v>108</v>
      </c>
      <c r="C131" s="76" t="s">
        <v>449</v>
      </c>
      <c r="D131" s="77">
        <v>774</v>
      </c>
      <c r="E131" s="77">
        <v>677</v>
      </c>
      <c r="F131" s="77">
        <v>0</v>
      </c>
      <c r="G131" s="77">
        <v>229</v>
      </c>
      <c r="H131" s="77">
        <v>0</v>
      </c>
      <c r="I131" s="77">
        <v>3</v>
      </c>
      <c r="J131" s="77">
        <v>1267</v>
      </c>
      <c r="K131" s="77">
        <v>0</v>
      </c>
      <c r="L131" s="77">
        <v>0</v>
      </c>
      <c r="M131" s="77">
        <v>0</v>
      </c>
      <c r="N131" s="77">
        <v>0</v>
      </c>
      <c r="O131" s="77">
        <v>1159</v>
      </c>
      <c r="P131" s="77">
        <v>0</v>
      </c>
      <c r="Q131" s="77">
        <v>0</v>
      </c>
      <c r="R131" s="77">
        <v>3808</v>
      </c>
      <c r="S131" s="77">
        <v>0</v>
      </c>
      <c r="T131" s="77">
        <v>1222</v>
      </c>
      <c r="U131" s="77">
        <v>0</v>
      </c>
      <c r="V131" s="77">
        <v>0</v>
      </c>
      <c r="W131" s="77">
        <v>183</v>
      </c>
      <c r="X131" s="77">
        <v>187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157</v>
      </c>
      <c r="AE131" s="77">
        <v>0</v>
      </c>
      <c r="AF131" s="77">
        <v>0</v>
      </c>
      <c r="AG131" s="77">
        <v>13</v>
      </c>
      <c r="AH131" s="77">
        <v>0</v>
      </c>
      <c r="AI131" s="77">
        <v>0</v>
      </c>
      <c r="AJ131" s="77">
        <v>9679</v>
      </c>
    </row>
    <row r="132" spans="1:36">
      <c r="A132" s="75">
        <v>132</v>
      </c>
      <c r="B132" s="76" t="s">
        <v>109</v>
      </c>
      <c r="C132" s="76" t="s">
        <v>450</v>
      </c>
      <c r="D132" s="77">
        <v>0</v>
      </c>
      <c r="E132" s="77">
        <v>253</v>
      </c>
      <c r="F132" s="77">
        <v>230</v>
      </c>
      <c r="G132" s="77">
        <v>501</v>
      </c>
      <c r="H132" s="77">
        <v>383</v>
      </c>
      <c r="I132" s="77">
        <v>946</v>
      </c>
      <c r="J132" s="77">
        <v>871</v>
      </c>
      <c r="K132" s="77">
        <v>566</v>
      </c>
      <c r="L132" s="77">
        <v>357</v>
      </c>
      <c r="M132" s="77">
        <v>479</v>
      </c>
      <c r="N132" s="77">
        <v>-63</v>
      </c>
      <c r="O132" s="77">
        <v>6322</v>
      </c>
      <c r="P132" s="77">
        <v>28</v>
      </c>
      <c r="Q132" s="77">
        <v>-299</v>
      </c>
      <c r="R132" s="77">
        <v>1560</v>
      </c>
      <c r="S132" s="77">
        <v>1000</v>
      </c>
      <c r="T132" s="77">
        <v>166</v>
      </c>
      <c r="U132" s="77">
        <v>622</v>
      </c>
      <c r="V132" s="77">
        <v>-49</v>
      </c>
      <c r="W132" s="77">
        <v>-69</v>
      </c>
      <c r="X132" s="77">
        <v>-106</v>
      </c>
      <c r="Y132" s="77">
        <v>32</v>
      </c>
      <c r="Z132" s="77">
        <v>68</v>
      </c>
      <c r="AA132" s="77">
        <v>369</v>
      </c>
      <c r="AB132" s="77">
        <v>696</v>
      </c>
      <c r="AC132" s="77">
        <v>645</v>
      </c>
      <c r="AD132" s="77">
        <v>15</v>
      </c>
      <c r="AE132" s="77">
        <v>496</v>
      </c>
      <c r="AF132" s="77">
        <v>513</v>
      </c>
      <c r="AG132" s="77">
        <v>0</v>
      </c>
      <c r="AH132" s="77">
        <v>27</v>
      </c>
      <c r="AI132" s="77">
        <v>155</v>
      </c>
      <c r="AJ132" s="77">
        <v>16714</v>
      </c>
    </row>
    <row r="133" spans="1:36">
      <c r="A133" s="75">
        <v>133</v>
      </c>
      <c r="B133" s="76" t="s">
        <v>110</v>
      </c>
      <c r="C133" s="76" t="s">
        <v>451</v>
      </c>
      <c r="D133" s="77">
        <v>0</v>
      </c>
      <c r="E133" s="77">
        <v>245</v>
      </c>
      <c r="F133" s="77">
        <v>322</v>
      </c>
      <c r="G133" s="77">
        <v>0</v>
      </c>
      <c r="H133" s="77">
        <v>454</v>
      </c>
      <c r="I133" s="77">
        <v>393</v>
      </c>
      <c r="J133" s="77">
        <v>729</v>
      </c>
      <c r="K133" s="77">
        <v>734</v>
      </c>
      <c r="L133" s="77">
        <v>199</v>
      </c>
      <c r="M133" s="77">
        <v>270</v>
      </c>
      <c r="N133" s="77">
        <v>104</v>
      </c>
      <c r="O133" s="77">
        <v>-6499</v>
      </c>
      <c r="P133" s="77">
        <v>0</v>
      </c>
      <c r="Q133" s="77">
        <v>-809</v>
      </c>
      <c r="R133" s="77">
        <v>2127</v>
      </c>
      <c r="S133" s="77">
        <v>0</v>
      </c>
      <c r="T133" s="77">
        <v>349</v>
      </c>
      <c r="U133" s="77">
        <v>137</v>
      </c>
      <c r="V133" s="77">
        <v>593</v>
      </c>
      <c r="W133" s="77">
        <v>43</v>
      </c>
      <c r="X133" s="77">
        <v>-93</v>
      </c>
      <c r="Y133" s="77">
        <v>-364</v>
      </c>
      <c r="Z133" s="77">
        <v>94</v>
      </c>
      <c r="AA133" s="77">
        <v>182</v>
      </c>
      <c r="AB133" s="77">
        <v>-309</v>
      </c>
      <c r="AC133" s="77">
        <v>0</v>
      </c>
      <c r="AD133" s="77">
        <v>60</v>
      </c>
      <c r="AE133" s="77">
        <v>1221</v>
      </c>
      <c r="AF133" s="77">
        <v>1680</v>
      </c>
      <c r="AG133" s="77">
        <v>0</v>
      </c>
      <c r="AH133" s="77">
        <v>27</v>
      </c>
      <c r="AI133" s="77">
        <v>725</v>
      </c>
      <c r="AJ133" s="77">
        <v>2614</v>
      </c>
    </row>
    <row r="134" spans="1:36">
      <c r="A134" s="75">
        <v>134</v>
      </c>
      <c r="B134" s="76" t="s">
        <v>111</v>
      </c>
      <c r="C134" s="76" t="s">
        <v>452</v>
      </c>
      <c r="D134" s="77">
        <v>1378</v>
      </c>
      <c r="E134" s="77">
        <v>3047</v>
      </c>
      <c r="F134" s="77">
        <v>1297</v>
      </c>
      <c r="G134" s="77">
        <v>1441</v>
      </c>
      <c r="H134" s="77">
        <v>137</v>
      </c>
      <c r="I134" s="77">
        <v>2124</v>
      </c>
      <c r="J134" s="77">
        <v>1794</v>
      </c>
      <c r="K134" s="77">
        <v>1028</v>
      </c>
      <c r="L134" s="77">
        <v>894</v>
      </c>
      <c r="M134" s="77">
        <v>1831</v>
      </c>
      <c r="N134" s="77">
        <v>1112.5</v>
      </c>
      <c r="O134" s="77">
        <v>15515</v>
      </c>
      <c r="P134" s="77">
        <v>472</v>
      </c>
      <c r="Q134" s="77">
        <v>1006</v>
      </c>
      <c r="R134" s="77">
        <v>5515</v>
      </c>
      <c r="S134" s="77">
        <v>32601</v>
      </c>
      <c r="T134" s="77">
        <v>1959</v>
      </c>
      <c r="U134" s="77">
        <v>917</v>
      </c>
      <c r="V134" s="77">
        <v>1059</v>
      </c>
      <c r="W134" s="77">
        <v>899</v>
      </c>
      <c r="X134" s="77">
        <v>106</v>
      </c>
      <c r="Y134" s="77">
        <v>1464</v>
      </c>
      <c r="Z134" s="77">
        <v>794</v>
      </c>
      <c r="AA134" s="77">
        <v>1731</v>
      </c>
      <c r="AB134" s="77">
        <v>2882</v>
      </c>
      <c r="AC134" s="77">
        <v>1980</v>
      </c>
      <c r="AD134" s="77">
        <v>401</v>
      </c>
      <c r="AE134" s="77">
        <v>1275</v>
      </c>
      <c r="AF134" s="77">
        <v>5525</v>
      </c>
      <c r="AG134" s="77">
        <v>2343</v>
      </c>
      <c r="AH134" s="77">
        <v>551</v>
      </c>
      <c r="AI134" s="77">
        <v>3538</v>
      </c>
      <c r="AJ134" s="77">
        <v>98616.5</v>
      </c>
    </row>
    <row r="135" spans="1:36">
      <c r="A135" s="75">
        <v>135</v>
      </c>
      <c r="B135" s="76" t="s">
        <v>112</v>
      </c>
      <c r="C135" s="76" t="s">
        <v>453</v>
      </c>
      <c r="D135" s="77">
        <v>3081</v>
      </c>
      <c r="E135" s="77">
        <v>874</v>
      </c>
      <c r="F135" s="77">
        <v>1137</v>
      </c>
      <c r="G135" s="77">
        <v>1059</v>
      </c>
      <c r="H135" s="77">
        <v>130</v>
      </c>
      <c r="I135" s="77">
        <v>3469</v>
      </c>
      <c r="J135" s="77">
        <v>1567</v>
      </c>
      <c r="K135" s="77">
        <v>6496</v>
      </c>
      <c r="L135" s="77">
        <v>77</v>
      </c>
      <c r="M135" s="77">
        <v>841</v>
      </c>
      <c r="N135" s="77">
        <v>0</v>
      </c>
      <c r="O135" s="77">
        <v>14750</v>
      </c>
      <c r="P135" s="77">
        <v>976</v>
      </c>
      <c r="Q135" s="77">
        <v>1371</v>
      </c>
      <c r="R135" s="77">
        <v>1555</v>
      </c>
      <c r="S135" s="77">
        <v>18068</v>
      </c>
      <c r="T135" s="77">
        <v>1544</v>
      </c>
      <c r="U135" s="77">
        <v>4724</v>
      </c>
      <c r="V135" s="77">
        <v>5857</v>
      </c>
      <c r="W135" s="77">
        <v>5712</v>
      </c>
      <c r="X135" s="77">
        <v>6099</v>
      </c>
      <c r="Y135" s="77">
        <v>1960</v>
      </c>
      <c r="Z135" s="77">
        <v>0</v>
      </c>
      <c r="AA135" s="77">
        <v>2482</v>
      </c>
      <c r="AB135" s="77">
        <v>2117</v>
      </c>
      <c r="AC135" s="77">
        <v>2</v>
      </c>
      <c r="AD135" s="77">
        <v>534</v>
      </c>
      <c r="AE135" s="77">
        <v>1869</v>
      </c>
      <c r="AF135" s="77">
        <v>1853</v>
      </c>
      <c r="AG135" s="77">
        <v>4880</v>
      </c>
      <c r="AH135" s="77">
        <v>4606</v>
      </c>
      <c r="AI135" s="77">
        <v>1331</v>
      </c>
      <c r="AJ135" s="77">
        <v>101021</v>
      </c>
    </row>
    <row r="136" spans="1:36">
      <c r="A136" s="75">
        <v>136</v>
      </c>
      <c r="B136" s="76" t="s">
        <v>113</v>
      </c>
      <c r="C136" s="76" t="s">
        <v>454</v>
      </c>
      <c r="D136" s="77">
        <v>571</v>
      </c>
      <c r="E136" s="77">
        <v>0</v>
      </c>
      <c r="F136" s="77">
        <v>0</v>
      </c>
      <c r="G136" s="77">
        <v>289</v>
      </c>
      <c r="H136" s="77">
        <v>-12</v>
      </c>
      <c r="I136" s="77">
        <v>1092</v>
      </c>
      <c r="J136" s="77">
        <v>0</v>
      </c>
      <c r="K136" s="77">
        <v>0</v>
      </c>
      <c r="L136" s="77">
        <v>179</v>
      </c>
      <c r="M136" s="77">
        <v>196</v>
      </c>
      <c r="N136" s="77">
        <v>78</v>
      </c>
      <c r="O136" s="77">
        <v>6</v>
      </c>
      <c r="P136" s="77">
        <v>0</v>
      </c>
      <c r="Q136" s="77">
        <v>1036</v>
      </c>
      <c r="R136" s="77">
        <v>0</v>
      </c>
      <c r="S136" s="77">
        <v>0</v>
      </c>
      <c r="T136" s="77">
        <v>0</v>
      </c>
      <c r="U136" s="77">
        <v>0</v>
      </c>
      <c r="V136" s="77">
        <v>633</v>
      </c>
      <c r="W136" s="77">
        <v>0</v>
      </c>
      <c r="X136" s="77">
        <v>0</v>
      </c>
      <c r="Y136" s="77">
        <v>684</v>
      </c>
      <c r="Z136" s="77">
        <v>135</v>
      </c>
      <c r="AA136" s="77">
        <v>1375</v>
      </c>
      <c r="AB136" s="77">
        <v>157</v>
      </c>
      <c r="AC136" s="77">
        <v>254</v>
      </c>
      <c r="AD136" s="77">
        <v>182</v>
      </c>
      <c r="AE136" s="77">
        <v>0</v>
      </c>
      <c r="AF136" s="77">
        <v>1556</v>
      </c>
      <c r="AG136" s="77">
        <v>0</v>
      </c>
      <c r="AH136" s="77">
        <v>0</v>
      </c>
      <c r="AI136" s="77">
        <v>392</v>
      </c>
      <c r="AJ136" s="77">
        <v>8803</v>
      </c>
    </row>
    <row r="137" spans="1:36">
      <c r="A137" s="75">
        <v>137</v>
      </c>
      <c r="B137" s="76" t="s">
        <v>114</v>
      </c>
      <c r="C137" s="76" t="s">
        <v>455</v>
      </c>
      <c r="D137" s="77">
        <v>7236</v>
      </c>
      <c r="E137" s="77">
        <v>1140</v>
      </c>
      <c r="F137" s="77">
        <v>764</v>
      </c>
      <c r="G137" s="77">
        <v>2149</v>
      </c>
      <c r="H137" s="77">
        <v>142</v>
      </c>
      <c r="I137" s="77">
        <v>505</v>
      </c>
      <c r="J137" s="77">
        <v>315</v>
      </c>
      <c r="K137" s="77">
        <v>577</v>
      </c>
      <c r="L137" s="77">
        <v>1702</v>
      </c>
      <c r="M137" s="77">
        <v>1297</v>
      </c>
      <c r="N137" s="77">
        <v>2212</v>
      </c>
      <c r="O137" s="77">
        <v>2036</v>
      </c>
      <c r="P137" s="77">
        <v>605</v>
      </c>
      <c r="Q137" s="77">
        <v>466</v>
      </c>
      <c r="R137" s="77">
        <v>878</v>
      </c>
      <c r="S137" s="77">
        <v>10268</v>
      </c>
      <c r="T137" s="77">
        <v>3872</v>
      </c>
      <c r="U137" s="77">
        <v>1045</v>
      </c>
      <c r="V137" s="77">
        <v>492</v>
      </c>
      <c r="W137" s="77">
        <v>429</v>
      </c>
      <c r="X137" s="77">
        <v>3952</v>
      </c>
      <c r="Y137" s="77">
        <v>12730</v>
      </c>
      <c r="Z137" s="77">
        <v>433</v>
      </c>
      <c r="AA137" s="77">
        <v>2284</v>
      </c>
      <c r="AB137" s="77">
        <v>-246</v>
      </c>
      <c r="AC137" s="77">
        <v>914</v>
      </c>
      <c r="AD137" s="77">
        <v>-42</v>
      </c>
      <c r="AE137" s="77">
        <v>371</v>
      </c>
      <c r="AF137" s="77">
        <v>4996</v>
      </c>
      <c r="AG137" s="77">
        <v>269</v>
      </c>
      <c r="AH137" s="77">
        <v>1721</v>
      </c>
      <c r="AI137" s="77">
        <v>3304</v>
      </c>
      <c r="AJ137" s="77">
        <v>68816</v>
      </c>
    </row>
    <row r="138" spans="1:36" s="73" customFormat="1">
      <c r="A138" s="72">
        <v>138</v>
      </c>
      <c r="B138" s="73" t="s">
        <v>317</v>
      </c>
      <c r="C138" s="73" t="s">
        <v>306</v>
      </c>
      <c r="D138" s="74" t="s">
        <v>306</v>
      </c>
      <c r="E138" s="74" t="s">
        <v>306</v>
      </c>
      <c r="F138" s="74" t="s">
        <v>306</v>
      </c>
      <c r="G138" s="74" t="s">
        <v>306</v>
      </c>
      <c r="H138" s="74" t="s">
        <v>306</v>
      </c>
      <c r="I138" s="74" t="s">
        <v>306</v>
      </c>
      <c r="J138" s="74" t="s">
        <v>306</v>
      </c>
      <c r="K138" s="74" t="s">
        <v>306</v>
      </c>
      <c r="L138" s="74" t="s">
        <v>306</v>
      </c>
      <c r="M138" s="74" t="s">
        <v>306</v>
      </c>
      <c r="N138" s="74" t="s">
        <v>306</v>
      </c>
      <c r="O138" s="74" t="s">
        <v>306</v>
      </c>
      <c r="P138" s="74" t="s">
        <v>306</v>
      </c>
      <c r="Q138" s="74" t="s">
        <v>306</v>
      </c>
      <c r="R138" s="74" t="s">
        <v>306</v>
      </c>
      <c r="S138" s="74" t="s">
        <v>306</v>
      </c>
      <c r="T138" s="74" t="s">
        <v>306</v>
      </c>
      <c r="U138" s="74" t="s">
        <v>306</v>
      </c>
      <c r="V138" s="74" t="s">
        <v>306</v>
      </c>
      <c r="W138" s="74" t="s">
        <v>306</v>
      </c>
      <c r="X138" s="74" t="s">
        <v>306</v>
      </c>
      <c r="Y138" s="74" t="s">
        <v>306</v>
      </c>
      <c r="Z138" s="74" t="s">
        <v>306</v>
      </c>
      <c r="AA138" s="74" t="s">
        <v>306</v>
      </c>
      <c r="AB138" s="74" t="s">
        <v>306</v>
      </c>
      <c r="AC138" s="74" t="s">
        <v>306</v>
      </c>
      <c r="AD138" s="74" t="s">
        <v>306</v>
      </c>
      <c r="AE138" s="74" t="s">
        <v>306</v>
      </c>
      <c r="AF138" s="74" t="s">
        <v>306</v>
      </c>
      <c r="AG138" s="74" t="s">
        <v>306</v>
      </c>
      <c r="AH138" s="74" t="s">
        <v>306</v>
      </c>
      <c r="AI138" s="74" t="s">
        <v>306</v>
      </c>
      <c r="AJ138" s="74" t="s">
        <v>306</v>
      </c>
    </row>
    <row r="139" spans="1:36">
      <c r="A139" s="75">
        <v>139</v>
      </c>
      <c r="B139" s="76" t="s">
        <v>115</v>
      </c>
      <c r="C139" s="76" t="s">
        <v>456</v>
      </c>
      <c r="D139" s="77">
        <v>1119</v>
      </c>
      <c r="E139" s="77">
        <v>2055</v>
      </c>
      <c r="F139" s="77">
        <v>244</v>
      </c>
      <c r="G139" s="77">
        <v>424</v>
      </c>
      <c r="H139" s="77">
        <v>307</v>
      </c>
      <c r="I139" s="77">
        <v>335</v>
      </c>
      <c r="J139" s="77">
        <v>512</v>
      </c>
      <c r="K139" s="77">
        <v>424</v>
      </c>
      <c r="L139" s="77">
        <v>76</v>
      </c>
      <c r="M139" s="77">
        <v>656</v>
      </c>
      <c r="N139" s="77">
        <v>522</v>
      </c>
      <c r="O139" s="77">
        <v>2084</v>
      </c>
      <c r="P139" s="77">
        <v>162</v>
      </c>
      <c r="Q139" s="77">
        <v>576</v>
      </c>
      <c r="R139" s="77">
        <v>-85</v>
      </c>
      <c r="S139" s="77">
        <v>-303</v>
      </c>
      <c r="T139" s="77">
        <v>822</v>
      </c>
      <c r="U139" s="77">
        <v>514</v>
      </c>
      <c r="V139" s="77">
        <v>-90</v>
      </c>
      <c r="W139" s="77">
        <v>457</v>
      </c>
      <c r="X139" s="77">
        <v>702</v>
      </c>
      <c r="Y139" s="77">
        <v>-378</v>
      </c>
      <c r="Z139" s="77">
        <v>160</v>
      </c>
      <c r="AA139" s="77">
        <v>1082</v>
      </c>
      <c r="AB139" s="77">
        <v>936</v>
      </c>
      <c r="AC139" s="77">
        <v>689</v>
      </c>
      <c r="AD139" s="77">
        <v>150</v>
      </c>
      <c r="AE139" s="77">
        <v>296</v>
      </c>
      <c r="AF139" s="77">
        <v>801</v>
      </c>
      <c r="AG139" s="77">
        <v>365</v>
      </c>
      <c r="AH139" s="77">
        <v>463</v>
      </c>
      <c r="AI139" s="77">
        <v>400</v>
      </c>
      <c r="AJ139" s="77">
        <v>16477</v>
      </c>
    </row>
    <row r="140" spans="1:36">
      <c r="A140" s="75">
        <v>140</v>
      </c>
      <c r="B140" s="76" t="s">
        <v>116</v>
      </c>
      <c r="C140" s="76" t="s">
        <v>457</v>
      </c>
      <c r="D140" s="77">
        <v>338</v>
      </c>
      <c r="E140" s="77">
        <v>276</v>
      </c>
      <c r="F140" s="77">
        <v>86</v>
      </c>
      <c r="G140" s="77">
        <v>203</v>
      </c>
      <c r="H140" s="77">
        <v>54</v>
      </c>
      <c r="I140" s="77">
        <v>391</v>
      </c>
      <c r="J140" s="77">
        <v>235</v>
      </c>
      <c r="K140" s="77">
        <v>147</v>
      </c>
      <c r="L140" s="77">
        <v>0</v>
      </c>
      <c r="M140" s="77">
        <v>114</v>
      </c>
      <c r="N140" s="77">
        <v>88</v>
      </c>
      <c r="O140" s="77">
        <v>-77</v>
      </c>
      <c r="P140" s="77">
        <v>142</v>
      </c>
      <c r="Q140" s="77">
        <v>348</v>
      </c>
      <c r="R140" s="77">
        <v>166</v>
      </c>
      <c r="S140" s="77">
        <v>374</v>
      </c>
      <c r="T140" s="77">
        <v>973</v>
      </c>
      <c r="U140" s="77">
        <v>152</v>
      </c>
      <c r="V140" s="77">
        <v>182</v>
      </c>
      <c r="W140" s="77">
        <v>204</v>
      </c>
      <c r="X140" s="77">
        <v>155</v>
      </c>
      <c r="Y140" s="77">
        <v>-2</v>
      </c>
      <c r="Z140" s="77">
        <v>236</v>
      </c>
      <c r="AA140" s="77">
        <v>162</v>
      </c>
      <c r="AB140" s="77">
        <v>890</v>
      </c>
      <c r="AC140" s="77">
        <v>136</v>
      </c>
      <c r="AD140" s="77">
        <v>75</v>
      </c>
      <c r="AE140" s="77">
        <v>286</v>
      </c>
      <c r="AF140" s="77">
        <v>15</v>
      </c>
      <c r="AG140" s="77">
        <v>44</v>
      </c>
      <c r="AH140" s="77">
        <v>232</v>
      </c>
      <c r="AI140" s="77">
        <v>127</v>
      </c>
      <c r="AJ140" s="77">
        <v>6752</v>
      </c>
    </row>
    <row r="141" spans="1:36">
      <c r="A141" s="75">
        <v>141</v>
      </c>
      <c r="B141" s="76" t="s">
        <v>139</v>
      </c>
      <c r="C141" s="76" t="s">
        <v>458</v>
      </c>
      <c r="D141" s="77">
        <v>3788</v>
      </c>
      <c r="E141" s="77">
        <v>1389</v>
      </c>
      <c r="F141" s="77">
        <v>2065</v>
      </c>
      <c r="G141" s="77">
        <v>687</v>
      </c>
      <c r="H141" s="77">
        <v>185</v>
      </c>
      <c r="I141" s="77">
        <v>1243</v>
      </c>
      <c r="J141" s="77">
        <v>2925</v>
      </c>
      <c r="K141" s="77">
        <v>1066</v>
      </c>
      <c r="L141" s="77">
        <v>811</v>
      </c>
      <c r="M141" s="77">
        <v>1467</v>
      </c>
      <c r="N141" s="77">
        <v>736</v>
      </c>
      <c r="O141" s="77">
        <v>5129</v>
      </c>
      <c r="P141" s="77">
        <v>207</v>
      </c>
      <c r="Q141" s="77">
        <v>1181</v>
      </c>
      <c r="R141" s="77">
        <v>2519</v>
      </c>
      <c r="S141" s="77">
        <v>3596</v>
      </c>
      <c r="T141" s="77">
        <v>962</v>
      </c>
      <c r="U141" s="77">
        <v>-355</v>
      </c>
      <c r="V141" s="77">
        <v>301</v>
      </c>
      <c r="W141" s="77">
        <v>712</v>
      </c>
      <c r="X141" s="77">
        <v>1264</v>
      </c>
      <c r="Y141" s="77">
        <v>-313</v>
      </c>
      <c r="Z141" s="77">
        <v>0</v>
      </c>
      <c r="AA141" s="77">
        <v>779</v>
      </c>
      <c r="AB141" s="77">
        <v>4381</v>
      </c>
      <c r="AC141" s="77">
        <v>668</v>
      </c>
      <c r="AD141" s="77">
        <v>126</v>
      </c>
      <c r="AE141" s="77">
        <v>694</v>
      </c>
      <c r="AF141" s="77">
        <v>579</v>
      </c>
      <c r="AG141" s="77">
        <v>122</v>
      </c>
      <c r="AH141" s="77">
        <v>250</v>
      </c>
      <c r="AI141" s="77">
        <v>190</v>
      </c>
      <c r="AJ141" s="77">
        <v>39354</v>
      </c>
    </row>
    <row r="142" spans="1:36">
      <c r="A142" s="75">
        <v>142</v>
      </c>
      <c r="B142" s="76" t="s">
        <v>117</v>
      </c>
      <c r="C142" s="76" t="s">
        <v>459</v>
      </c>
      <c r="D142" s="77">
        <v>89</v>
      </c>
      <c r="E142" s="77">
        <v>205</v>
      </c>
      <c r="F142" s="77">
        <v>134</v>
      </c>
      <c r="G142" s="77">
        <v>104</v>
      </c>
      <c r="H142" s="77">
        <v>101</v>
      </c>
      <c r="I142" s="77">
        <v>500</v>
      </c>
      <c r="J142" s="77">
        <v>0</v>
      </c>
      <c r="K142" s="77">
        <v>67</v>
      </c>
      <c r="L142" s="77">
        <v>49</v>
      </c>
      <c r="M142" s="77">
        <v>127</v>
      </c>
      <c r="N142" s="77">
        <v>77</v>
      </c>
      <c r="O142" s="77">
        <v>421</v>
      </c>
      <c r="P142" s="77">
        <v>69</v>
      </c>
      <c r="Q142" s="77">
        <v>199</v>
      </c>
      <c r="R142" s="77">
        <v>101</v>
      </c>
      <c r="S142" s="77">
        <v>189</v>
      </c>
      <c r="T142" s="77">
        <v>61</v>
      </c>
      <c r="U142" s="77">
        <v>58</v>
      </c>
      <c r="V142" s="77">
        <v>6</v>
      </c>
      <c r="W142" s="77">
        <v>32</v>
      </c>
      <c r="X142" s="77">
        <v>110</v>
      </c>
      <c r="Y142" s="77">
        <v>0</v>
      </c>
      <c r="Z142" s="77">
        <v>115</v>
      </c>
      <c r="AA142" s="77">
        <v>0</v>
      </c>
      <c r="AB142" s="77">
        <v>119</v>
      </c>
      <c r="AC142" s="77">
        <v>143</v>
      </c>
      <c r="AD142" s="77">
        <v>101</v>
      </c>
      <c r="AE142" s="77">
        <v>123</v>
      </c>
      <c r="AF142" s="77">
        <v>63</v>
      </c>
      <c r="AG142" s="77">
        <v>39</v>
      </c>
      <c r="AH142" s="77">
        <v>16</v>
      </c>
      <c r="AI142" s="77">
        <v>68</v>
      </c>
      <c r="AJ142" s="77">
        <v>3486</v>
      </c>
    </row>
    <row r="143" spans="1:36">
      <c r="A143" s="75">
        <v>143</v>
      </c>
      <c r="B143" s="76" t="s">
        <v>118</v>
      </c>
      <c r="C143" s="76" t="s">
        <v>460</v>
      </c>
      <c r="D143" s="77">
        <v>-790</v>
      </c>
      <c r="E143" s="77">
        <v>334</v>
      </c>
      <c r="F143" s="77">
        <v>1</v>
      </c>
      <c r="G143" s="77">
        <v>55</v>
      </c>
      <c r="H143" s="77">
        <v>81</v>
      </c>
      <c r="I143" s="77">
        <v>159</v>
      </c>
      <c r="J143" s="77">
        <v>-250</v>
      </c>
      <c r="K143" s="77">
        <v>-11</v>
      </c>
      <c r="L143" s="77">
        <v>-88</v>
      </c>
      <c r="M143" s="77">
        <v>-50</v>
      </c>
      <c r="N143" s="77">
        <v>9</v>
      </c>
      <c r="O143" s="77">
        <v>-1176</v>
      </c>
      <c r="P143" s="77">
        <v>12</v>
      </c>
      <c r="Q143" s="77">
        <v>240</v>
      </c>
      <c r="R143" s="77">
        <v>-341</v>
      </c>
      <c r="S143" s="77">
        <v>1018</v>
      </c>
      <c r="T143" s="77">
        <v>-519</v>
      </c>
      <c r="U143" s="77">
        <v>-131</v>
      </c>
      <c r="V143" s="77">
        <v>-118</v>
      </c>
      <c r="W143" s="77">
        <v>-10</v>
      </c>
      <c r="X143" s="77">
        <v>-72</v>
      </c>
      <c r="Y143" s="77">
        <v>-354</v>
      </c>
      <c r="Z143" s="77">
        <v>27</v>
      </c>
      <c r="AA143" s="77">
        <v>-222</v>
      </c>
      <c r="AB143" s="77">
        <v>31</v>
      </c>
      <c r="AC143" s="77">
        <v>-142</v>
      </c>
      <c r="AD143" s="77">
        <v>-18</v>
      </c>
      <c r="AE143" s="77">
        <v>-218</v>
      </c>
      <c r="AF143" s="77">
        <v>-311</v>
      </c>
      <c r="AG143" s="77">
        <v>-34</v>
      </c>
      <c r="AH143" s="77">
        <v>-129</v>
      </c>
      <c r="AI143" s="77">
        <v>-128</v>
      </c>
      <c r="AJ143" s="77">
        <v>-3145</v>
      </c>
    </row>
    <row r="144" spans="1:36">
      <c r="A144" s="75">
        <v>144</v>
      </c>
      <c r="B144" s="76" t="s">
        <v>119</v>
      </c>
      <c r="C144" s="76" t="s">
        <v>461</v>
      </c>
      <c r="D144" s="77">
        <v>262</v>
      </c>
      <c r="E144" s="77">
        <v>84</v>
      </c>
      <c r="F144" s="77">
        <v>139</v>
      </c>
      <c r="G144" s="77">
        <v>76</v>
      </c>
      <c r="H144" s="77">
        <v>161</v>
      </c>
      <c r="I144" s="77">
        <v>106</v>
      </c>
      <c r="J144" s="77">
        <v>73</v>
      </c>
      <c r="K144" s="77">
        <v>13</v>
      </c>
      <c r="L144" s="77">
        <v>0</v>
      </c>
      <c r="M144" s="77">
        <v>43</v>
      </c>
      <c r="N144" s="77">
        <v>130</v>
      </c>
      <c r="O144" s="77">
        <v>22</v>
      </c>
      <c r="P144" s="77">
        <v>0</v>
      </c>
      <c r="Q144" s="77">
        <v>99</v>
      </c>
      <c r="R144" s="77">
        <v>220</v>
      </c>
      <c r="S144" s="77">
        <v>593</v>
      </c>
      <c r="T144" s="77">
        <v>105</v>
      </c>
      <c r="U144" s="77">
        <v>14</v>
      </c>
      <c r="V144" s="77">
        <v>222</v>
      </c>
      <c r="W144" s="77">
        <v>40</v>
      </c>
      <c r="X144" s="77">
        <v>93</v>
      </c>
      <c r="Y144" s="77">
        <v>10</v>
      </c>
      <c r="Z144" s="77">
        <v>86</v>
      </c>
      <c r="AA144" s="77">
        <v>0</v>
      </c>
      <c r="AB144" s="77">
        <v>0</v>
      </c>
      <c r="AC144" s="77">
        <v>5</v>
      </c>
      <c r="AD144" s="77">
        <v>16</v>
      </c>
      <c r="AE144" s="77">
        <v>263</v>
      </c>
      <c r="AF144" s="77">
        <v>130</v>
      </c>
      <c r="AG144" s="77">
        <v>34</v>
      </c>
      <c r="AH144" s="77">
        <v>0</v>
      </c>
      <c r="AI144" s="77">
        <v>15</v>
      </c>
      <c r="AJ144" s="77">
        <v>3054</v>
      </c>
    </row>
    <row r="145" spans="1:36">
      <c r="A145" s="75">
        <v>145</v>
      </c>
      <c r="B145" s="76" t="s">
        <v>120</v>
      </c>
      <c r="C145" s="76" t="s">
        <v>462</v>
      </c>
      <c r="D145" s="77">
        <v>365</v>
      </c>
      <c r="E145" s="77">
        <v>364</v>
      </c>
      <c r="F145" s="77">
        <v>182</v>
      </c>
      <c r="G145" s="77">
        <v>384</v>
      </c>
      <c r="H145" s="77">
        <v>132</v>
      </c>
      <c r="I145" s="77">
        <v>423</v>
      </c>
      <c r="J145" s="77">
        <v>123</v>
      </c>
      <c r="K145" s="77">
        <v>287</v>
      </c>
      <c r="L145" s="77">
        <v>196</v>
      </c>
      <c r="M145" s="77">
        <v>162</v>
      </c>
      <c r="N145" s="77">
        <v>126</v>
      </c>
      <c r="O145" s="77">
        <v>992</v>
      </c>
      <c r="P145" s="77">
        <v>59</v>
      </c>
      <c r="Q145" s="77">
        <v>251</v>
      </c>
      <c r="R145" s="77">
        <v>0</v>
      </c>
      <c r="S145" s="77">
        <v>1594</v>
      </c>
      <c r="T145" s="77">
        <v>791</v>
      </c>
      <c r="U145" s="77">
        <v>124</v>
      </c>
      <c r="V145" s="77">
        <v>0</v>
      </c>
      <c r="W145" s="77">
        <v>136</v>
      </c>
      <c r="X145" s="77">
        <v>311</v>
      </c>
      <c r="Y145" s="77">
        <v>714</v>
      </c>
      <c r="Z145" s="77">
        <v>132</v>
      </c>
      <c r="AA145" s="77">
        <v>272</v>
      </c>
      <c r="AB145" s="77">
        <v>434</v>
      </c>
      <c r="AC145" s="77">
        <v>300</v>
      </c>
      <c r="AD145" s="77">
        <v>97</v>
      </c>
      <c r="AE145" s="77">
        <v>316</v>
      </c>
      <c r="AF145" s="77">
        <v>658</v>
      </c>
      <c r="AG145" s="77">
        <v>179</v>
      </c>
      <c r="AH145" s="77">
        <v>169</v>
      </c>
      <c r="AI145" s="77">
        <v>305</v>
      </c>
      <c r="AJ145" s="77">
        <v>10578</v>
      </c>
    </row>
    <row r="146" spans="1:36">
      <c r="A146" s="75">
        <v>146</v>
      </c>
      <c r="B146" s="76" t="s">
        <v>121</v>
      </c>
      <c r="C146" s="76" t="s">
        <v>463</v>
      </c>
      <c r="D146" s="77">
        <v>836</v>
      </c>
      <c r="E146" s="77">
        <v>1014</v>
      </c>
      <c r="F146" s="77">
        <v>297.2</v>
      </c>
      <c r="G146" s="77">
        <v>633</v>
      </c>
      <c r="H146" s="77">
        <v>132</v>
      </c>
      <c r="I146" s="77">
        <v>383</v>
      </c>
      <c r="J146" s="77">
        <v>518</v>
      </c>
      <c r="K146" s="77">
        <v>258</v>
      </c>
      <c r="L146" s="77">
        <v>304</v>
      </c>
      <c r="M146" s="77">
        <v>267</v>
      </c>
      <c r="N146" s="77">
        <v>173</v>
      </c>
      <c r="O146" s="77">
        <v>1874</v>
      </c>
      <c r="P146" s="77">
        <v>190</v>
      </c>
      <c r="Q146" s="77">
        <v>629</v>
      </c>
      <c r="R146" s="77">
        <v>982</v>
      </c>
      <c r="S146" s="77">
        <v>2463</v>
      </c>
      <c r="T146" s="77">
        <v>842</v>
      </c>
      <c r="U146" s="77">
        <v>384</v>
      </c>
      <c r="V146" s="77">
        <v>534</v>
      </c>
      <c r="W146" s="77">
        <v>381</v>
      </c>
      <c r="X146" s="77">
        <v>318</v>
      </c>
      <c r="Y146" s="77">
        <v>878</v>
      </c>
      <c r="Z146" s="77">
        <v>132</v>
      </c>
      <c r="AA146" s="77">
        <v>897</v>
      </c>
      <c r="AB146" s="77">
        <v>754</v>
      </c>
      <c r="AC146" s="77">
        <v>234</v>
      </c>
      <c r="AD146" s="77">
        <v>159</v>
      </c>
      <c r="AE146" s="77">
        <v>284</v>
      </c>
      <c r="AF146" s="77">
        <v>806</v>
      </c>
      <c r="AG146" s="77">
        <v>448</v>
      </c>
      <c r="AH146" s="77">
        <v>309</v>
      </c>
      <c r="AI146" s="77">
        <v>577</v>
      </c>
      <c r="AJ146" s="77">
        <v>18890.2</v>
      </c>
    </row>
    <row r="147" spans="1:36">
      <c r="A147" s="75">
        <v>147</v>
      </c>
      <c r="B147" s="76" t="s">
        <v>122</v>
      </c>
      <c r="C147" s="76" t="s">
        <v>464</v>
      </c>
      <c r="D147" s="77">
        <v>540</v>
      </c>
      <c r="E147" s="77">
        <v>536</v>
      </c>
      <c r="F147" s="77">
        <v>445.8</v>
      </c>
      <c r="G147" s="77">
        <v>347</v>
      </c>
      <c r="H147" s="77">
        <v>132</v>
      </c>
      <c r="I147" s="77">
        <v>352</v>
      </c>
      <c r="J147" s="77">
        <v>346</v>
      </c>
      <c r="K147" s="77">
        <v>128</v>
      </c>
      <c r="L147" s="77">
        <v>176</v>
      </c>
      <c r="M147" s="77">
        <v>242</v>
      </c>
      <c r="N147" s="77">
        <v>188</v>
      </c>
      <c r="O147" s="77">
        <v>808</v>
      </c>
      <c r="P147" s="77">
        <v>62</v>
      </c>
      <c r="Q147" s="77">
        <v>377</v>
      </c>
      <c r="R147" s="77">
        <v>576</v>
      </c>
      <c r="S147" s="77">
        <v>911</v>
      </c>
      <c r="T147" s="77">
        <v>918</v>
      </c>
      <c r="U147" s="77">
        <v>57</v>
      </c>
      <c r="V147" s="77">
        <v>0</v>
      </c>
      <c r="W147" s="77">
        <v>201</v>
      </c>
      <c r="X147" s="77">
        <v>157</v>
      </c>
      <c r="Y147" s="77">
        <v>449</v>
      </c>
      <c r="Z147" s="77">
        <v>142</v>
      </c>
      <c r="AA147" s="77">
        <v>351</v>
      </c>
      <c r="AB147" s="77">
        <v>139</v>
      </c>
      <c r="AC147" s="77">
        <v>234</v>
      </c>
      <c r="AD147" s="77">
        <v>137</v>
      </c>
      <c r="AE147" s="77">
        <v>140</v>
      </c>
      <c r="AF147" s="77">
        <v>413</v>
      </c>
      <c r="AG147" s="77">
        <v>268</v>
      </c>
      <c r="AH147" s="77">
        <v>244</v>
      </c>
      <c r="AI147" s="77">
        <v>249</v>
      </c>
      <c r="AJ147" s="77">
        <v>10265.799999999999</v>
      </c>
    </row>
    <row r="148" spans="1:36">
      <c r="A148" s="75">
        <v>148</v>
      </c>
      <c r="B148" s="76" t="s">
        <v>123</v>
      </c>
      <c r="C148" s="76" t="s">
        <v>465</v>
      </c>
      <c r="D148" s="77">
        <v>304</v>
      </c>
      <c r="E148" s="77">
        <v>0</v>
      </c>
      <c r="F148" s="77">
        <v>198</v>
      </c>
      <c r="G148" s="77">
        <v>0</v>
      </c>
      <c r="H148" s="77">
        <v>0</v>
      </c>
      <c r="I148" s="77">
        <v>70</v>
      </c>
      <c r="J148" s="77">
        <v>376</v>
      </c>
      <c r="K148" s="77">
        <v>351</v>
      </c>
      <c r="L148" s="77">
        <v>64</v>
      </c>
      <c r="M148" s="77">
        <v>135</v>
      </c>
      <c r="N148" s="77">
        <v>90</v>
      </c>
      <c r="O148" s="77">
        <v>691</v>
      </c>
      <c r="P148" s="77">
        <v>23</v>
      </c>
      <c r="Q148" s="77">
        <v>165</v>
      </c>
      <c r="R148" s="77">
        <v>3</v>
      </c>
      <c r="S148" s="77">
        <v>313</v>
      </c>
      <c r="T148" s="77">
        <v>528</v>
      </c>
      <c r="U148" s="77">
        <v>3</v>
      </c>
      <c r="V148" s="77">
        <v>54</v>
      </c>
      <c r="W148" s="77">
        <v>0</v>
      </c>
      <c r="X148" s="77">
        <v>0</v>
      </c>
      <c r="Y148" s="77">
        <v>658</v>
      </c>
      <c r="Z148" s="77">
        <v>20</v>
      </c>
      <c r="AA148" s="77">
        <v>72</v>
      </c>
      <c r="AB148" s="77">
        <v>123</v>
      </c>
      <c r="AC148" s="77">
        <v>90</v>
      </c>
      <c r="AD148" s="77">
        <v>2</v>
      </c>
      <c r="AE148" s="77">
        <v>109</v>
      </c>
      <c r="AF148" s="77">
        <v>628</v>
      </c>
      <c r="AG148" s="77">
        <v>66</v>
      </c>
      <c r="AH148" s="77">
        <v>0</v>
      </c>
      <c r="AI148" s="77">
        <v>600</v>
      </c>
      <c r="AJ148" s="77">
        <v>5736</v>
      </c>
    </row>
    <row r="149" spans="1:36">
      <c r="A149" s="75">
        <v>149</v>
      </c>
      <c r="B149" s="76" t="s">
        <v>124</v>
      </c>
      <c r="C149" s="76" t="s">
        <v>466</v>
      </c>
      <c r="D149" s="77">
        <v>56</v>
      </c>
      <c r="E149" s="77">
        <v>0</v>
      </c>
      <c r="F149" s="77">
        <v>0</v>
      </c>
      <c r="G149" s="77">
        <v>45</v>
      </c>
      <c r="H149" s="77">
        <v>13</v>
      </c>
      <c r="I149" s="77">
        <v>0</v>
      </c>
      <c r="J149" s="77">
        <v>0</v>
      </c>
      <c r="K149" s="77">
        <v>100</v>
      </c>
      <c r="L149" s="77">
        <v>0</v>
      </c>
      <c r="M149" s="77">
        <v>160</v>
      </c>
      <c r="N149" s="77">
        <v>0</v>
      </c>
      <c r="O149" s="77">
        <v>0</v>
      </c>
      <c r="P149" s="77">
        <v>146</v>
      </c>
      <c r="Q149" s="77">
        <v>414</v>
      </c>
      <c r="R149" s="77">
        <v>255</v>
      </c>
      <c r="S149" s="77">
        <v>0</v>
      </c>
      <c r="T149" s="77">
        <v>0</v>
      </c>
      <c r="U149" s="77">
        <v>0</v>
      </c>
      <c r="V149" s="77">
        <v>0</v>
      </c>
      <c r="W149" s="77">
        <v>0</v>
      </c>
      <c r="X149" s="77">
        <v>3</v>
      </c>
      <c r="Y149" s="77">
        <v>0</v>
      </c>
      <c r="Z149" s="77">
        <v>145</v>
      </c>
      <c r="AA149" s="77">
        <v>0</v>
      </c>
      <c r="AB149" s="77">
        <v>0</v>
      </c>
      <c r="AC149" s="77">
        <v>1136</v>
      </c>
      <c r="AD149" s="77">
        <v>229</v>
      </c>
      <c r="AE149" s="77">
        <v>1038</v>
      </c>
      <c r="AF149" s="77">
        <v>678</v>
      </c>
      <c r="AG149" s="77">
        <v>0</v>
      </c>
      <c r="AH149" s="77">
        <v>76</v>
      </c>
      <c r="AI149" s="77">
        <v>124</v>
      </c>
      <c r="AJ149" s="77">
        <v>4618</v>
      </c>
    </row>
    <row r="150" spans="1:36">
      <c r="A150" s="75">
        <v>150</v>
      </c>
      <c r="B150" s="76" t="s">
        <v>125</v>
      </c>
      <c r="C150" s="76" t="s">
        <v>467</v>
      </c>
      <c r="D150" s="77">
        <v>46</v>
      </c>
      <c r="E150" s="77">
        <v>423</v>
      </c>
      <c r="F150" s="77">
        <v>118</v>
      </c>
      <c r="G150" s="77">
        <v>185</v>
      </c>
      <c r="H150" s="77">
        <v>102</v>
      </c>
      <c r="I150" s="77">
        <v>186</v>
      </c>
      <c r="J150" s="77">
        <v>9</v>
      </c>
      <c r="K150" s="77">
        <v>473</v>
      </c>
      <c r="L150" s="77">
        <v>10</v>
      </c>
      <c r="M150" s="77">
        <v>321</v>
      </c>
      <c r="N150" s="77">
        <v>257</v>
      </c>
      <c r="O150" s="77">
        <v>-166</v>
      </c>
      <c r="P150" s="77">
        <v>30</v>
      </c>
      <c r="Q150" s="77">
        <v>70</v>
      </c>
      <c r="R150" s="77">
        <v>583</v>
      </c>
      <c r="S150" s="77">
        <v>1553</v>
      </c>
      <c r="T150" s="77">
        <v>-15</v>
      </c>
      <c r="U150" s="77">
        <v>52</v>
      </c>
      <c r="V150" s="77">
        <v>20</v>
      </c>
      <c r="W150" s="77">
        <v>104</v>
      </c>
      <c r="X150" s="77">
        <v>197</v>
      </c>
      <c r="Y150" s="77">
        <v>-95</v>
      </c>
      <c r="Z150" s="77">
        <v>59</v>
      </c>
      <c r="AA150" s="77">
        <v>129</v>
      </c>
      <c r="AB150" s="77">
        <v>26</v>
      </c>
      <c r="AC150" s="77">
        <v>17</v>
      </c>
      <c r="AD150" s="77">
        <v>32</v>
      </c>
      <c r="AE150" s="77">
        <v>398</v>
      </c>
      <c r="AF150" s="77">
        <v>-240</v>
      </c>
      <c r="AG150" s="77">
        <v>197</v>
      </c>
      <c r="AH150" s="77">
        <v>185</v>
      </c>
      <c r="AI150" s="77">
        <v>-90</v>
      </c>
      <c r="AJ150" s="77">
        <v>5176</v>
      </c>
    </row>
    <row r="151" spans="1:36">
      <c r="A151" s="75">
        <v>151</v>
      </c>
      <c r="B151" s="76" t="s">
        <v>126</v>
      </c>
      <c r="C151" s="76" t="s">
        <v>468</v>
      </c>
      <c r="D151" s="77">
        <v>-4758</v>
      </c>
      <c r="E151" s="77">
        <v>7603</v>
      </c>
      <c r="F151" s="77">
        <v>2153</v>
      </c>
      <c r="G151" s="77">
        <v>3746</v>
      </c>
      <c r="H151" s="77">
        <v>2492</v>
      </c>
      <c r="I151" s="77">
        <v>4045</v>
      </c>
      <c r="J151" s="77">
        <v>2879</v>
      </c>
      <c r="K151" s="77">
        <v>3179</v>
      </c>
      <c r="L151" s="77">
        <v>2732</v>
      </c>
      <c r="M151" s="77">
        <v>1979</v>
      </c>
      <c r="N151" s="77">
        <v>2340</v>
      </c>
      <c r="O151" s="77">
        <v>6949</v>
      </c>
      <c r="P151" s="77">
        <v>2281</v>
      </c>
      <c r="Q151" s="77">
        <v>2244</v>
      </c>
      <c r="R151" s="77">
        <v>4930</v>
      </c>
      <c r="S151" s="77">
        <v>10789</v>
      </c>
      <c r="T151" s="77">
        <v>5961</v>
      </c>
      <c r="U151" s="77">
        <v>2450</v>
      </c>
      <c r="V151" s="77">
        <v>1318</v>
      </c>
      <c r="W151" s="77">
        <v>2713</v>
      </c>
      <c r="X151" s="77">
        <v>4074</v>
      </c>
      <c r="Y151" s="77">
        <v>5136</v>
      </c>
      <c r="Z151" s="77">
        <v>4353</v>
      </c>
      <c r="AA151" s="77">
        <v>3689</v>
      </c>
      <c r="AB151" s="77">
        <v>6526</v>
      </c>
      <c r="AC151" s="77">
        <v>2923</v>
      </c>
      <c r="AD151" s="77">
        <v>3031</v>
      </c>
      <c r="AE151" s="77">
        <v>3315</v>
      </c>
      <c r="AF151" s="77">
        <v>7265</v>
      </c>
      <c r="AG151" s="77">
        <v>2438</v>
      </c>
      <c r="AH151" s="77">
        <v>3427</v>
      </c>
      <c r="AI151" s="77">
        <v>4549</v>
      </c>
      <c r="AJ151" s="77">
        <v>118751</v>
      </c>
    </row>
    <row r="152" spans="1:36">
      <c r="A152" s="75">
        <v>152</v>
      </c>
      <c r="B152" s="76" t="s">
        <v>277</v>
      </c>
      <c r="C152" s="76" t="s">
        <v>469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  <c r="T152" s="77">
        <v>0</v>
      </c>
      <c r="U152" s="77">
        <v>0</v>
      </c>
      <c r="V152" s="77">
        <v>0</v>
      </c>
      <c r="W152" s="77">
        <v>0</v>
      </c>
      <c r="X152" s="77">
        <v>0</v>
      </c>
      <c r="Y152" s="77">
        <v>0</v>
      </c>
      <c r="Z152" s="77">
        <v>0</v>
      </c>
      <c r="AA152" s="77">
        <v>0</v>
      </c>
      <c r="AB152" s="77">
        <v>0</v>
      </c>
      <c r="AC152" s="77">
        <v>0</v>
      </c>
      <c r="AD152" s="77">
        <v>0</v>
      </c>
      <c r="AE152" s="77">
        <v>0</v>
      </c>
      <c r="AF152" s="77">
        <v>0</v>
      </c>
      <c r="AG152" s="77">
        <v>0</v>
      </c>
      <c r="AH152" s="77">
        <v>0</v>
      </c>
      <c r="AI152" s="77">
        <v>0</v>
      </c>
      <c r="AJ152" s="77">
        <v>0</v>
      </c>
    </row>
    <row r="153" spans="1:36">
      <c r="A153" s="75">
        <v>153</v>
      </c>
      <c r="B153" s="76" t="s">
        <v>278</v>
      </c>
      <c r="C153" s="76" t="s">
        <v>470</v>
      </c>
      <c r="D153" s="77">
        <v>4516</v>
      </c>
      <c r="E153" s="77">
        <v>1619</v>
      </c>
      <c r="F153" s="77">
        <v>0</v>
      </c>
      <c r="G153" s="77">
        <v>1864</v>
      </c>
      <c r="H153" s="77">
        <v>1312</v>
      </c>
      <c r="I153" s="77">
        <v>4874</v>
      </c>
      <c r="J153" s="77">
        <v>2516</v>
      </c>
      <c r="K153" s="77">
        <v>0</v>
      </c>
      <c r="L153" s="77">
        <v>2101</v>
      </c>
      <c r="M153" s="77">
        <v>0</v>
      </c>
      <c r="N153" s="77">
        <v>1118</v>
      </c>
      <c r="O153" s="77">
        <v>9085</v>
      </c>
      <c r="P153" s="77">
        <v>793</v>
      </c>
      <c r="Q153" s="77">
        <v>2220</v>
      </c>
      <c r="R153" s="77">
        <v>9742</v>
      </c>
      <c r="S153" s="77">
        <v>17151</v>
      </c>
      <c r="T153" s="77">
        <v>271</v>
      </c>
      <c r="U153" s="77">
        <v>2273</v>
      </c>
      <c r="V153" s="77">
        <v>1339</v>
      </c>
      <c r="W153" s="77">
        <v>1552</v>
      </c>
      <c r="X153" s="77">
        <v>1835</v>
      </c>
      <c r="Y153" s="77">
        <v>7410</v>
      </c>
      <c r="Z153" s="77">
        <v>0</v>
      </c>
      <c r="AA153" s="77">
        <v>1818</v>
      </c>
      <c r="AB153" s="77">
        <v>4990</v>
      </c>
      <c r="AC153" s="77">
        <v>0</v>
      </c>
      <c r="AD153" s="77">
        <v>1371</v>
      </c>
      <c r="AE153" s="77">
        <v>1100</v>
      </c>
      <c r="AF153" s="77">
        <v>0</v>
      </c>
      <c r="AG153" s="77">
        <v>54</v>
      </c>
      <c r="AH153" s="77">
        <v>3100</v>
      </c>
      <c r="AI153" s="77">
        <v>140</v>
      </c>
      <c r="AJ153" s="77">
        <v>86164</v>
      </c>
    </row>
    <row r="154" spans="1:36">
      <c r="A154" s="75">
        <v>154</v>
      </c>
      <c r="B154" s="76" t="s">
        <v>127</v>
      </c>
      <c r="C154" s="76" t="s">
        <v>471</v>
      </c>
      <c r="D154" s="77">
        <v>0</v>
      </c>
      <c r="E154" s="77">
        <v>252</v>
      </c>
      <c r="F154" s="77">
        <v>2515</v>
      </c>
      <c r="G154" s="77">
        <v>992</v>
      </c>
      <c r="H154" s="77">
        <v>-562</v>
      </c>
      <c r="I154" s="77">
        <v>896</v>
      </c>
      <c r="J154" s="77">
        <v>-8698</v>
      </c>
      <c r="K154" s="77">
        <v>-387</v>
      </c>
      <c r="L154" s="77">
        <v>-107</v>
      </c>
      <c r="M154" s="77">
        <v>1847</v>
      </c>
      <c r="N154" s="77">
        <v>0</v>
      </c>
      <c r="O154" s="77">
        <v>23692</v>
      </c>
      <c r="P154" s="77">
        <v>0</v>
      </c>
      <c r="Q154" s="77">
        <v>3093</v>
      </c>
      <c r="R154" s="77">
        <v>1629</v>
      </c>
      <c r="S154" s="77">
        <v>-3513</v>
      </c>
      <c r="T154" s="77">
        <v>1116</v>
      </c>
      <c r="U154" s="77">
        <v>3720</v>
      </c>
      <c r="V154" s="77">
        <v>437</v>
      </c>
      <c r="W154" s="77">
        <v>0</v>
      </c>
      <c r="X154" s="77">
        <v>184</v>
      </c>
      <c r="Y154" s="77">
        <v>4622</v>
      </c>
      <c r="Z154" s="77">
        <v>1684</v>
      </c>
      <c r="AA154" s="77">
        <v>150</v>
      </c>
      <c r="AB154" s="77">
        <v>9219</v>
      </c>
      <c r="AC154" s="77">
        <v>0</v>
      </c>
      <c r="AD154" s="77">
        <v>243</v>
      </c>
      <c r="AE154" s="77">
        <v>1680</v>
      </c>
      <c r="AF154" s="77">
        <v>4275</v>
      </c>
      <c r="AG154" s="77">
        <v>-1728</v>
      </c>
      <c r="AH154" s="77">
        <v>-6353</v>
      </c>
      <c r="AI154" s="77">
        <v>4198</v>
      </c>
      <c r="AJ154" s="77">
        <v>45096</v>
      </c>
    </row>
    <row r="155" spans="1:36" s="73" customFormat="1">
      <c r="A155" s="72">
        <v>155</v>
      </c>
      <c r="B155" s="73" t="s">
        <v>318</v>
      </c>
      <c r="C155" s="73" t="s">
        <v>306</v>
      </c>
      <c r="D155" s="74" t="s">
        <v>306</v>
      </c>
      <c r="E155" s="74" t="s">
        <v>306</v>
      </c>
      <c r="F155" s="74" t="s">
        <v>306</v>
      </c>
      <c r="G155" s="74" t="s">
        <v>306</v>
      </c>
      <c r="H155" s="74" t="s">
        <v>306</v>
      </c>
      <c r="I155" s="74" t="s">
        <v>306</v>
      </c>
      <c r="J155" s="74" t="s">
        <v>306</v>
      </c>
      <c r="K155" s="74" t="s">
        <v>306</v>
      </c>
      <c r="L155" s="74" t="s">
        <v>306</v>
      </c>
      <c r="M155" s="74" t="s">
        <v>306</v>
      </c>
      <c r="N155" s="74" t="s">
        <v>306</v>
      </c>
      <c r="O155" s="74" t="s">
        <v>306</v>
      </c>
      <c r="P155" s="74" t="s">
        <v>306</v>
      </c>
      <c r="Q155" s="74" t="s">
        <v>306</v>
      </c>
      <c r="R155" s="74" t="s">
        <v>306</v>
      </c>
      <c r="S155" s="74" t="s">
        <v>306</v>
      </c>
      <c r="T155" s="74" t="s">
        <v>306</v>
      </c>
      <c r="U155" s="74" t="s">
        <v>306</v>
      </c>
      <c r="V155" s="74" t="s">
        <v>306</v>
      </c>
      <c r="W155" s="74" t="s">
        <v>306</v>
      </c>
      <c r="X155" s="74" t="s">
        <v>306</v>
      </c>
      <c r="Y155" s="74" t="s">
        <v>306</v>
      </c>
      <c r="Z155" s="74" t="s">
        <v>306</v>
      </c>
      <c r="AA155" s="74" t="s">
        <v>306</v>
      </c>
      <c r="AB155" s="74" t="s">
        <v>306</v>
      </c>
      <c r="AC155" s="74" t="s">
        <v>306</v>
      </c>
      <c r="AD155" s="74" t="s">
        <v>306</v>
      </c>
      <c r="AE155" s="74" t="s">
        <v>306</v>
      </c>
      <c r="AF155" s="74" t="s">
        <v>306</v>
      </c>
      <c r="AG155" s="74" t="s">
        <v>306</v>
      </c>
      <c r="AH155" s="74" t="s">
        <v>306</v>
      </c>
      <c r="AI155" s="74" t="s">
        <v>306</v>
      </c>
      <c r="AJ155" s="74" t="s">
        <v>306</v>
      </c>
    </row>
    <row r="156" spans="1:36">
      <c r="A156" s="75">
        <v>156</v>
      </c>
      <c r="B156" s="76" t="s">
        <v>280</v>
      </c>
      <c r="C156" s="76" t="s">
        <v>472</v>
      </c>
      <c r="D156" s="77">
        <v>-13233.937626932686</v>
      </c>
      <c r="E156" s="77">
        <v>523</v>
      </c>
      <c r="F156" s="77">
        <v>-460</v>
      </c>
      <c r="G156" s="77">
        <v>0</v>
      </c>
      <c r="H156" s="77">
        <v>0</v>
      </c>
      <c r="I156" s="77">
        <v>0</v>
      </c>
      <c r="J156" s="77">
        <v>-296</v>
      </c>
      <c r="K156" s="77">
        <v>0</v>
      </c>
      <c r="L156" s="77">
        <v>0</v>
      </c>
      <c r="M156" s="77">
        <v>0</v>
      </c>
      <c r="N156" s="77">
        <v>0</v>
      </c>
      <c r="O156" s="77">
        <v>-3658</v>
      </c>
      <c r="P156" s="77">
        <v>94</v>
      </c>
      <c r="Q156" s="77">
        <v>-810</v>
      </c>
      <c r="R156" s="77">
        <v>-1447</v>
      </c>
      <c r="S156" s="77">
        <v>1853</v>
      </c>
      <c r="T156" s="77">
        <v>0</v>
      </c>
      <c r="U156" s="77">
        <v>0</v>
      </c>
      <c r="V156" s="77">
        <v>0</v>
      </c>
      <c r="W156" s="77">
        <v>0</v>
      </c>
      <c r="X156" s="77">
        <v>0</v>
      </c>
      <c r="Y156" s="77">
        <v>-539</v>
      </c>
      <c r="Z156" s="77">
        <v>0</v>
      </c>
      <c r="AA156" s="77">
        <v>-350</v>
      </c>
      <c r="AB156" s="77">
        <v>-25</v>
      </c>
      <c r="AC156" s="77">
        <v>-726</v>
      </c>
      <c r="AD156" s="77">
        <v>0</v>
      </c>
      <c r="AE156" s="77">
        <v>-8</v>
      </c>
      <c r="AF156" s="77">
        <v>-12318</v>
      </c>
      <c r="AG156" s="77">
        <v>0</v>
      </c>
      <c r="AH156" s="77">
        <v>-2026</v>
      </c>
      <c r="AI156" s="77">
        <v>-3171</v>
      </c>
      <c r="AJ156" s="77">
        <v>-36597.937626932689</v>
      </c>
    </row>
    <row r="157" spans="1:36">
      <c r="A157" s="75">
        <v>157</v>
      </c>
      <c r="B157" s="76" t="s">
        <v>281</v>
      </c>
      <c r="C157" s="76" t="s">
        <v>473</v>
      </c>
      <c r="D157" s="77">
        <v>1235</v>
      </c>
      <c r="E157" s="77">
        <v>2402</v>
      </c>
      <c r="F157" s="77">
        <v>1833</v>
      </c>
      <c r="G157" s="77">
        <v>0</v>
      </c>
      <c r="H157" s="77">
        <v>0</v>
      </c>
      <c r="I157" s="77">
        <v>-125</v>
      </c>
      <c r="J157" s="77">
        <v>2002</v>
      </c>
      <c r="K157" s="77">
        <v>0</v>
      </c>
      <c r="L157" s="77">
        <v>0</v>
      </c>
      <c r="M157" s="77">
        <v>0</v>
      </c>
      <c r="N157" s="77">
        <v>1035</v>
      </c>
      <c r="O157" s="77">
        <v>0</v>
      </c>
      <c r="P157" s="77">
        <v>467</v>
      </c>
      <c r="Q157" s="77">
        <v>183</v>
      </c>
      <c r="R157" s="77">
        <v>1466</v>
      </c>
      <c r="S157" s="77">
        <v>0</v>
      </c>
      <c r="T157" s="77">
        <v>0</v>
      </c>
      <c r="U157" s="77">
        <v>0</v>
      </c>
      <c r="V157" s="77">
        <v>1428</v>
      </c>
      <c r="W157" s="77">
        <v>0</v>
      </c>
      <c r="X157" s="77">
        <v>0</v>
      </c>
      <c r="Y157" s="77">
        <v>1875</v>
      </c>
      <c r="Z157" s="77">
        <v>0</v>
      </c>
      <c r="AA157" s="77">
        <v>1482</v>
      </c>
      <c r="AB157" s="77">
        <v>0</v>
      </c>
      <c r="AC157" s="77">
        <v>0</v>
      </c>
      <c r="AD157" s="77">
        <v>0</v>
      </c>
      <c r="AE157" s="77">
        <v>656</v>
      </c>
      <c r="AF157" s="77">
        <v>0</v>
      </c>
      <c r="AG157" s="77">
        <v>0</v>
      </c>
      <c r="AH157" s="77">
        <v>0</v>
      </c>
      <c r="AI157" s="77">
        <v>239</v>
      </c>
      <c r="AJ157" s="77">
        <v>16178</v>
      </c>
    </row>
    <row r="158" spans="1:36">
      <c r="A158" s="75">
        <v>158</v>
      </c>
      <c r="B158" s="76" t="s">
        <v>282</v>
      </c>
      <c r="C158" s="76" t="s">
        <v>474</v>
      </c>
      <c r="D158" s="77">
        <v>-252</v>
      </c>
      <c r="E158" s="77">
        <v>-445</v>
      </c>
      <c r="F158" s="77">
        <v>-350</v>
      </c>
      <c r="G158" s="77">
        <v>-161</v>
      </c>
      <c r="H158" s="77">
        <v>-91</v>
      </c>
      <c r="I158" s="77">
        <v>-150</v>
      </c>
      <c r="J158" s="77">
        <v>-150</v>
      </c>
      <c r="K158" s="77">
        <v>-67</v>
      </c>
      <c r="L158" s="77">
        <v>0</v>
      </c>
      <c r="M158" s="77">
        <v>-211</v>
      </c>
      <c r="N158" s="77">
        <v>-630</v>
      </c>
      <c r="O158" s="77">
        <v>-12166</v>
      </c>
      <c r="P158" s="77">
        <v>-100</v>
      </c>
      <c r="Q158" s="77">
        <v>-300</v>
      </c>
      <c r="R158" s="77">
        <v>0</v>
      </c>
      <c r="S158" s="77">
        <v>-900</v>
      </c>
      <c r="T158" s="77">
        <v>-330</v>
      </c>
      <c r="U158" s="77">
        <v>-394</v>
      </c>
      <c r="V158" s="77">
        <v>-667</v>
      </c>
      <c r="W158" s="77">
        <v>-269</v>
      </c>
      <c r="X158" s="77">
        <v>-387</v>
      </c>
      <c r="Y158" s="77">
        <v>-500</v>
      </c>
      <c r="Z158" s="77">
        <v>-372</v>
      </c>
      <c r="AA158" s="77">
        <v>-498</v>
      </c>
      <c r="AB158" s="77">
        <v>-800</v>
      </c>
      <c r="AC158" s="77">
        <v>-20</v>
      </c>
      <c r="AD158" s="77">
        <v>239</v>
      </c>
      <c r="AE158" s="77">
        <v>-174</v>
      </c>
      <c r="AF158" s="77">
        <v>0</v>
      </c>
      <c r="AG158" s="77">
        <v>-1376</v>
      </c>
      <c r="AH158" s="77">
        <v>-86</v>
      </c>
      <c r="AI158" s="77">
        <v>740</v>
      </c>
      <c r="AJ158" s="77">
        <v>-20867</v>
      </c>
    </row>
    <row r="159" spans="1:36">
      <c r="A159" s="75">
        <v>159</v>
      </c>
      <c r="B159" s="76" t="s">
        <v>283</v>
      </c>
      <c r="C159" s="76" t="s">
        <v>475</v>
      </c>
      <c r="D159" s="77">
        <v>12971</v>
      </c>
      <c r="E159" s="77">
        <v>13069</v>
      </c>
      <c r="F159" s="77">
        <v>7634</v>
      </c>
      <c r="G159" s="77">
        <v>7790</v>
      </c>
      <c r="H159" s="77">
        <v>9752</v>
      </c>
      <c r="I159" s="77">
        <v>14584</v>
      </c>
      <c r="J159" s="77">
        <v>6623</v>
      </c>
      <c r="K159" s="77">
        <v>7725</v>
      </c>
      <c r="L159" s="77">
        <v>9539</v>
      </c>
      <c r="M159" s="77">
        <v>12308</v>
      </c>
      <c r="N159" s="77">
        <v>6919</v>
      </c>
      <c r="O159" s="77">
        <v>60000</v>
      </c>
      <c r="P159" s="77">
        <v>6109</v>
      </c>
      <c r="Q159" s="77">
        <v>7101</v>
      </c>
      <c r="R159" s="77">
        <v>27155</v>
      </c>
      <c r="S159" s="77">
        <v>24116</v>
      </c>
      <c r="T159" s="77">
        <v>26280</v>
      </c>
      <c r="U159" s="77">
        <v>7421</v>
      </c>
      <c r="V159" s="77">
        <v>3764</v>
      </c>
      <c r="W159" s="77">
        <v>7759</v>
      </c>
      <c r="X159" s="77">
        <v>9026</v>
      </c>
      <c r="Y159" s="77">
        <v>23305</v>
      </c>
      <c r="Z159" s="77">
        <v>2684</v>
      </c>
      <c r="AA159" s="77">
        <v>2273</v>
      </c>
      <c r="AB159" s="77">
        <v>5500</v>
      </c>
      <c r="AC159" s="77">
        <v>10632</v>
      </c>
      <c r="AD159" s="77">
        <v>906</v>
      </c>
      <c r="AE159" s="77">
        <v>5306</v>
      </c>
      <c r="AF159" s="77">
        <v>21683</v>
      </c>
      <c r="AG159" s="77">
        <v>5000</v>
      </c>
      <c r="AH159" s="77">
        <v>0</v>
      </c>
      <c r="AI159" s="77">
        <v>9630</v>
      </c>
      <c r="AJ159" s="77">
        <v>374564</v>
      </c>
    </row>
    <row r="160" spans="1:36">
      <c r="A160" s="75">
        <v>160</v>
      </c>
      <c r="B160" s="76" t="s">
        <v>284</v>
      </c>
      <c r="C160" s="76" t="s">
        <v>476</v>
      </c>
      <c r="D160" s="77">
        <v>4165.6702601941743</v>
      </c>
      <c r="E160" s="77">
        <v>2941</v>
      </c>
      <c r="F160" s="77">
        <v>2513</v>
      </c>
      <c r="G160" s="77">
        <v>2376</v>
      </c>
      <c r="H160" s="77">
        <v>1146</v>
      </c>
      <c r="I160" s="77">
        <v>2142</v>
      </c>
      <c r="J160" s="77">
        <v>2804</v>
      </c>
      <c r="K160" s="77">
        <v>1852</v>
      </c>
      <c r="L160" s="77">
        <v>2711</v>
      </c>
      <c r="M160" s="77">
        <v>1646</v>
      </c>
      <c r="N160" s="77">
        <v>4847</v>
      </c>
      <c r="O160" s="77">
        <v>8206</v>
      </c>
      <c r="P160" s="77">
        <v>0</v>
      </c>
      <c r="Q160" s="77">
        <v>6660</v>
      </c>
      <c r="R160" s="77">
        <v>6217</v>
      </c>
      <c r="S160" s="77">
        <v>9022</v>
      </c>
      <c r="T160" s="77">
        <v>4585</v>
      </c>
      <c r="U160" s="77">
        <v>1705</v>
      </c>
      <c r="V160" s="77">
        <v>2230</v>
      </c>
      <c r="W160" s="77">
        <v>1499</v>
      </c>
      <c r="X160" s="77">
        <v>2106</v>
      </c>
      <c r="Y160" s="77">
        <v>5807</v>
      </c>
      <c r="Z160" s="77">
        <v>0</v>
      </c>
      <c r="AA160" s="77">
        <v>5057</v>
      </c>
      <c r="AB160" s="77">
        <v>2836</v>
      </c>
      <c r="AC160" s="77">
        <v>2973</v>
      </c>
      <c r="AD160" s="77">
        <v>87</v>
      </c>
      <c r="AE160" s="77">
        <v>3298</v>
      </c>
      <c r="AF160" s="77">
        <v>7460</v>
      </c>
      <c r="AG160" s="77">
        <v>2736</v>
      </c>
      <c r="AH160" s="77">
        <v>3102</v>
      </c>
      <c r="AI160" s="77">
        <v>2637</v>
      </c>
      <c r="AJ160" s="77">
        <v>107366.67026019417</v>
      </c>
    </row>
    <row r="161" spans="1:36">
      <c r="A161" s="75">
        <v>161</v>
      </c>
      <c r="B161" s="76" t="s">
        <v>285</v>
      </c>
      <c r="C161" s="76" t="s">
        <v>477</v>
      </c>
      <c r="D161" s="77">
        <v>37302.840056322028</v>
      </c>
      <c r="E161" s="77">
        <v>22581</v>
      </c>
      <c r="F161" s="77">
        <v>16880</v>
      </c>
      <c r="G161" s="77">
        <v>14134</v>
      </c>
      <c r="H161" s="77">
        <v>6169</v>
      </c>
      <c r="I161" s="77">
        <v>17110</v>
      </c>
      <c r="J161" s="77">
        <v>22233</v>
      </c>
      <c r="K161" s="77">
        <v>16334</v>
      </c>
      <c r="L161" s="77">
        <v>14459</v>
      </c>
      <c r="M161" s="77">
        <v>9960</v>
      </c>
      <c r="N161" s="77">
        <v>10142</v>
      </c>
      <c r="O161" s="77">
        <v>65858</v>
      </c>
      <c r="P161" s="77">
        <v>8086</v>
      </c>
      <c r="Q161" s="77">
        <v>20025</v>
      </c>
      <c r="R161" s="77">
        <v>32599</v>
      </c>
      <c r="S161" s="77">
        <v>93369</v>
      </c>
      <c r="T161" s="77">
        <v>37343</v>
      </c>
      <c r="U161" s="77">
        <v>8709</v>
      </c>
      <c r="V161" s="77">
        <v>8483</v>
      </c>
      <c r="W161" s="77">
        <v>10048</v>
      </c>
      <c r="X161" s="77">
        <v>15613</v>
      </c>
      <c r="Y161" s="77">
        <v>30961</v>
      </c>
      <c r="Z161" s="77">
        <v>596</v>
      </c>
      <c r="AA161" s="77">
        <v>19225</v>
      </c>
      <c r="AB161" s="77">
        <v>10485</v>
      </c>
      <c r="AC161" s="77">
        <v>12401</v>
      </c>
      <c r="AD161" s="77">
        <v>833</v>
      </c>
      <c r="AE161" s="77">
        <v>12954</v>
      </c>
      <c r="AF161" s="77">
        <v>49205</v>
      </c>
      <c r="AG161" s="77">
        <v>14692</v>
      </c>
      <c r="AH161" s="77">
        <v>5941</v>
      </c>
      <c r="AI161" s="77">
        <v>18781</v>
      </c>
      <c r="AJ161" s="77">
        <v>663511.84005632205</v>
      </c>
    </row>
    <row r="162" spans="1:36">
      <c r="A162" s="75">
        <v>162</v>
      </c>
      <c r="B162" s="76" t="s">
        <v>286</v>
      </c>
      <c r="C162" s="76" t="s">
        <v>478</v>
      </c>
      <c r="D162" s="77">
        <v>398</v>
      </c>
      <c r="E162" s="77">
        <v>586</v>
      </c>
      <c r="F162" s="77">
        <v>0</v>
      </c>
      <c r="G162" s="77">
        <v>0</v>
      </c>
      <c r="H162" s="77">
        <v>0</v>
      </c>
      <c r="I162" s="77">
        <v>77</v>
      </c>
      <c r="J162" s="77">
        <v>0</v>
      </c>
      <c r="K162" s="77">
        <v>310</v>
      </c>
      <c r="L162" s="77">
        <v>0</v>
      </c>
      <c r="M162" s="77">
        <v>0</v>
      </c>
      <c r="N162" s="77">
        <v>108</v>
      </c>
      <c r="O162" s="77">
        <v>0</v>
      </c>
      <c r="P162" s="77">
        <v>154</v>
      </c>
      <c r="Q162" s="77">
        <v>0</v>
      </c>
      <c r="R162" s="77">
        <v>0</v>
      </c>
      <c r="S162" s="77">
        <v>0</v>
      </c>
      <c r="T162" s="77">
        <v>1952</v>
      </c>
      <c r="U162" s="77">
        <v>72</v>
      </c>
      <c r="V162" s="77">
        <v>0</v>
      </c>
      <c r="W162" s="77">
        <v>219</v>
      </c>
      <c r="X162" s="77">
        <v>0</v>
      </c>
      <c r="Y162" s="77">
        <v>0</v>
      </c>
      <c r="Z162" s="77">
        <v>0</v>
      </c>
      <c r="AA162" s="77">
        <v>465</v>
      </c>
      <c r="AB162" s="77">
        <v>0</v>
      </c>
      <c r="AC162" s="77">
        <v>0</v>
      </c>
      <c r="AD162" s="77">
        <v>0</v>
      </c>
      <c r="AE162" s="77">
        <v>0</v>
      </c>
      <c r="AF162" s="77">
        <v>0</v>
      </c>
      <c r="AG162" s="77">
        <v>0</v>
      </c>
      <c r="AH162" s="77">
        <v>846</v>
      </c>
      <c r="AI162" s="77">
        <v>393</v>
      </c>
      <c r="AJ162" s="77">
        <v>5580</v>
      </c>
    </row>
    <row r="163" spans="1:36">
      <c r="A163" s="75">
        <v>163</v>
      </c>
      <c r="B163" s="76" t="s">
        <v>128</v>
      </c>
      <c r="C163" s="76" t="s">
        <v>479</v>
      </c>
      <c r="D163" s="77">
        <v>200</v>
      </c>
      <c r="E163" s="77">
        <v>203</v>
      </c>
      <c r="F163" s="77">
        <v>99</v>
      </c>
      <c r="G163" s="77">
        <v>89</v>
      </c>
      <c r="H163" s="77">
        <v>0</v>
      </c>
      <c r="I163" s="77">
        <v>155</v>
      </c>
      <c r="J163" s="77">
        <v>106</v>
      </c>
      <c r="K163" s="77">
        <v>213</v>
      </c>
      <c r="L163" s="77">
        <v>43</v>
      </c>
      <c r="M163" s="77">
        <v>90</v>
      </c>
      <c r="N163" s="77">
        <v>147</v>
      </c>
      <c r="O163" s="77">
        <v>250</v>
      </c>
      <c r="P163" s="77">
        <v>76</v>
      </c>
      <c r="Q163" s="77">
        <v>72</v>
      </c>
      <c r="R163" s="77">
        <v>412</v>
      </c>
      <c r="S163" s="77">
        <v>500</v>
      </c>
      <c r="T163" s="77">
        <v>166</v>
      </c>
      <c r="U163" s="77">
        <v>129</v>
      </c>
      <c r="V163" s="77">
        <v>40</v>
      </c>
      <c r="W163" s="77">
        <v>102</v>
      </c>
      <c r="X163" s="77">
        <v>68</v>
      </c>
      <c r="Y163" s="77">
        <v>0</v>
      </c>
      <c r="Z163" s="77">
        <v>28</v>
      </c>
      <c r="AA163" s="77">
        <v>127</v>
      </c>
      <c r="AB163" s="77">
        <v>92</v>
      </c>
      <c r="AC163" s="77">
        <v>114</v>
      </c>
      <c r="AD163" s="77">
        <v>16</v>
      </c>
      <c r="AE163" s="77">
        <v>178</v>
      </c>
      <c r="AF163" s="77">
        <v>545</v>
      </c>
      <c r="AG163" s="77">
        <v>0</v>
      </c>
      <c r="AH163" s="77">
        <v>166</v>
      </c>
      <c r="AI163" s="77">
        <v>233</v>
      </c>
      <c r="AJ163" s="77">
        <v>4659</v>
      </c>
    </row>
    <row r="164" spans="1:36">
      <c r="A164" s="75">
        <v>164</v>
      </c>
      <c r="B164" s="76" t="s">
        <v>143</v>
      </c>
      <c r="C164" s="76" t="s">
        <v>480</v>
      </c>
      <c r="D164" s="77">
        <v>2365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611</v>
      </c>
      <c r="K164" s="77">
        <v>0</v>
      </c>
      <c r="L164" s="77">
        <v>0</v>
      </c>
      <c r="M164" s="77">
        <v>0</v>
      </c>
      <c r="N164" s="77">
        <v>500</v>
      </c>
      <c r="O164" s="77">
        <v>3073</v>
      </c>
      <c r="P164" s="77">
        <v>200</v>
      </c>
      <c r="Q164" s="77">
        <v>0</v>
      </c>
      <c r="R164" s="77">
        <v>849</v>
      </c>
      <c r="S164" s="77">
        <v>0</v>
      </c>
      <c r="T164" s="77">
        <v>1409</v>
      </c>
      <c r="U164" s="77">
        <v>0</v>
      </c>
      <c r="V164" s="77">
        <v>0</v>
      </c>
      <c r="W164" s="77">
        <v>0</v>
      </c>
      <c r="X164" s="77">
        <v>0</v>
      </c>
      <c r="Y164" s="77">
        <v>1239</v>
      </c>
      <c r="Z164" s="77">
        <v>0</v>
      </c>
      <c r="AA164" s="77">
        <v>0</v>
      </c>
      <c r="AB164" s="77">
        <v>0</v>
      </c>
      <c r="AC164" s="77">
        <v>0</v>
      </c>
      <c r="AD164" s="77">
        <v>734</v>
      </c>
      <c r="AE164" s="77">
        <v>423</v>
      </c>
      <c r="AF164" s="77">
        <v>0</v>
      </c>
      <c r="AG164" s="77">
        <v>0</v>
      </c>
      <c r="AH164" s="77">
        <v>0</v>
      </c>
      <c r="AI164" s="77">
        <v>0</v>
      </c>
      <c r="AJ164" s="77">
        <v>11403</v>
      </c>
    </row>
    <row r="165" spans="1:36" s="73" customFormat="1">
      <c r="A165" s="72">
        <v>165</v>
      </c>
      <c r="B165" s="73" t="s">
        <v>319</v>
      </c>
      <c r="C165" s="73" t="s">
        <v>306</v>
      </c>
      <c r="D165" s="74" t="s">
        <v>306</v>
      </c>
      <c r="E165" s="74" t="s">
        <v>306</v>
      </c>
      <c r="F165" s="74" t="s">
        <v>306</v>
      </c>
      <c r="G165" s="74" t="s">
        <v>306</v>
      </c>
      <c r="H165" s="74" t="s">
        <v>306</v>
      </c>
      <c r="I165" s="74" t="s">
        <v>306</v>
      </c>
      <c r="J165" s="74" t="s">
        <v>306</v>
      </c>
      <c r="K165" s="74" t="s">
        <v>306</v>
      </c>
      <c r="L165" s="74" t="s">
        <v>306</v>
      </c>
      <c r="M165" s="74" t="s">
        <v>306</v>
      </c>
      <c r="N165" s="74" t="s">
        <v>306</v>
      </c>
      <c r="O165" s="74" t="s">
        <v>306</v>
      </c>
      <c r="P165" s="74" t="s">
        <v>306</v>
      </c>
      <c r="Q165" s="74" t="s">
        <v>306</v>
      </c>
      <c r="R165" s="74" t="s">
        <v>306</v>
      </c>
      <c r="S165" s="74" t="s">
        <v>306</v>
      </c>
      <c r="T165" s="74" t="s">
        <v>306</v>
      </c>
      <c r="U165" s="74" t="s">
        <v>306</v>
      </c>
      <c r="V165" s="74" t="s">
        <v>306</v>
      </c>
      <c r="W165" s="74" t="s">
        <v>306</v>
      </c>
      <c r="X165" s="74" t="s">
        <v>306</v>
      </c>
      <c r="Y165" s="74" t="s">
        <v>306</v>
      </c>
      <c r="Z165" s="74" t="s">
        <v>306</v>
      </c>
      <c r="AA165" s="74" t="s">
        <v>306</v>
      </c>
      <c r="AB165" s="74" t="s">
        <v>306</v>
      </c>
      <c r="AC165" s="74" t="s">
        <v>306</v>
      </c>
      <c r="AD165" s="74" t="s">
        <v>306</v>
      </c>
      <c r="AE165" s="74" t="s">
        <v>306</v>
      </c>
      <c r="AF165" s="74" t="s">
        <v>306</v>
      </c>
      <c r="AG165" s="74" t="s">
        <v>306</v>
      </c>
      <c r="AH165" s="74" t="s">
        <v>306</v>
      </c>
      <c r="AI165" s="74" t="s">
        <v>306</v>
      </c>
      <c r="AJ165" s="74" t="s">
        <v>306</v>
      </c>
    </row>
    <row r="166" spans="1:36">
      <c r="A166" s="72">
        <v>166</v>
      </c>
      <c r="B166" s="73" t="s">
        <v>320</v>
      </c>
      <c r="C166" s="73" t="s">
        <v>306</v>
      </c>
      <c r="D166" s="74" t="s">
        <v>306</v>
      </c>
      <c r="E166" s="74" t="s">
        <v>306</v>
      </c>
      <c r="F166" s="74" t="s">
        <v>306</v>
      </c>
      <c r="G166" s="74" t="s">
        <v>306</v>
      </c>
      <c r="H166" s="74" t="s">
        <v>306</v>
      </c>
      <c r="I166" s="74" t="s">
        <v>306</v>
      </c>
      <c r="J166" s="74" t="s">
        <v>306</v>
      </c>
      <c r="K166" s="74" t="s">
        <v>306</v>
      </c>
      <c r="L166" s="74" t="s">
        <v>306</v>
      </c>
      <c r="M166" s="74" t="s">
        <v>306</v>
      </c>
      <c r="N166" s="74" t="s">
        <v>306</v>
      </c>
      <c r="O166" s="74" t="s">
        <v>306</v>
      </c>
      <c r="P166" s="74" t="s">
        <v>306</v>
      </c>
      <c r="Q166" s="74" t="s">
        <v>306</v>
      </c>
      <c r="R166" s="74" t="s">
        <v>306</v>
      </c>
      <c r="S166" s="74" t="s">
        <v>306</v>
      </c>
      <c r="T166" s="74" t="s">
        <v>306</v>
      </c>
      <c r="U166" s="74" t="s">
        <v>306</v>
      </c>
      <c r="V166" s="74" t="s">
        <v>306</v>
      </c>
      <c r="W166" s="74" t="s">
        <v>306</v>
      </c>
      <c r="X166" s="74" t="s">
        <v>306</v>
      </c>
      <c r="Y166" s="74" t="s">
        <v>306</v>
      </c>
      <c r="Z166" s="74" t="s">
        <v>306</v>
      </c>
      <c r="AA166" s="74" t="s">
        <v>306</v>
      </c>
      <c r="AB166" s="74" t="s">
        <v>306</v>
      </c>
      <c r="AC166" s="74" t="s">
        <v>306</v>
      </c>
      <c r="AD166" s="74" t="s">
        <v>306</v>
      </c>
      <c r="AE166" s="74" t="s">
        <v>306</v>
      </c>
      <c r="AF166" s="74" t="s">
        <v>306</v>
      </c>
      <c r="AG166" s="74" t="s">
        <v>306</v>
      </c>
      <c r="AH166" s="74" t="s">
        <v>306</v>
      </c>
      <c r="AI166" s="74" t="s">
        <v>306</v>
      </c>
      <c r="AJ166" s="74" t="s">
        <v>306</v>
      </c>
    </row>
    <row r="167" spans="1:36">
      <c r="A167" s="75">
        <v>167</v>
      </c>
      <c r="B167" s="76" t="s">
        <v>288</v>
      </c>
      <c r="C167" s="76" t="s">
        <v>481</v>
      </c>
      <c r="D167" s="77">
        <v>4968</v>
      </c>
      <c r="E167" s="77">
        <v>4391</v>
      </c>
      <c r="F167" s="77">
        <v>3134</v>
      </c>
      <c r="G167" s="77">
        <v>5286</v>
      </c>
      <c r="H167" s="77">
        <v>3798</v>
      </c>
      <c r="I167" s="77">
        <v>6345</v>
      </c>
      <c r="J167" s="77">
        <v>3504</v>
      </c>
      <c r="K167" s="77">
        <v>5189</v>
      </c>
      <c r="L167" s="77">
        <v>5268</v>
      </c>
      <c r="M167" s="77">
        <v>5617</v>
      </c>
      <c r="N167" s="77">
        <v>5730</v>
      </c>
      <c r="O167" s="77">
        <v>15586</v>
      </c>
      <c r="P167" s="77">
        <v>0</v>
      </c>
      <c r="Q167" s="77">
        <v>7687</v>
      </c>
      <c r="R167" s="77">
        <v>3823</v>
      </c>
      <c r="S167" s="77">
        <v>25989</v>
      </c>
      <c r="T167" s="77">
        <v>8985</v>
      </c>
      <c r="U167" s="77">
        <v>3565</v>
      </c>
      <c r="V167" s="77">
        <v>4191</v>
      </c>
      <c r="W167" s="77">
        <v>1557</v>
      </c>
      <c r="X167" s="77">
        <v>6262</v>
      </c>
      <c r="Y167" s="77">
        <v>8126</v>
      </c>
      <c r="Z167" s="77">
        <v>0</v>
      </c>
      <c r="AA167" s="77">
        <v>5696</v>
      </c>
      <c r="AB167" s="77">
        <v>5541</v>
      </c>
      <c r="AC167" s="77">
        <v>5106</v>
      </c>
      <c r="AD167" s="77">
        <v>258</v>
      </c>
      <c r="AE167" s="77">
        <v>4292</v>
      </c>
      <c r="AF167" s="77">
        <v>10143</v>
      </c>
      <c r="AG167" s="77">
        <v>5814</v>
      </c>
      <c r="AH167" s="77">
        <v>3601</v>
      </c>
      <c r="AI167" s="77">
        <v>6888</v>
      </c>
      <c r="AJ167" s="77">
        <v>186340</v>
      </c>
    </row>
    <row r="168" spans="1:36">
      <c r="A168" s="75">
        <v>168</v>
      </c>
      <c r="B168" s="76" t="s">
        <v>289</v>
      </c>
      <c r="C168" s="76" t="s">
        <v>482</v>
      </c>
      <c r="D168" s="77">
        <v>8794</v>
      </c>
      <c r="E168" s="77">
        <v>5639</v>
      </c>
      <c r="F168" s="77">
        <v>5908</v>
      </c>
      <c r="G168" s="77">
        <v>7104</v>
      </c>
      <c r="H168" s="77">
        <v>3315</v>
      </c>
      <c r="I168" s="77">
        <v>6997</v>
      </c>
      <c r="J168" s="77">
        <v>6453</v>
      </c>
      <c r="K168" s="77">
        <v>4173</v>
      </c>
      <c r="L168" s="77">
        <v>7566</v>
      </c>
      <c r="M168" s="77">
        <v>2459</v>
      </c>
      <c r="N168" s="77">
        <v>4820</v>
      </c>
      <c r="O168" s="77">
        <v>17943</v>
      </c>
      <c r="P168" s="77">
        <v>0</v>
      </c>
      <c r="Q168" s="77">
        <v>12837</v>
      </c>
      <c r="R168" s="77">
        <v>6320</v>
      </c>
      <c r="S168" s="77">
        <v>19648</v>
      </c>
      <c r="T168" s="77">
        <v>11088</v>
      </c>
      <c r="U168" s="77">
        <v>4762</v>
      </c>
      <c r="V168" s="77">
        <v>2230</v>
      </c>
      <c r="W168" s="77">
        <v>4642</v>
      </c>
      <c r="X168" s="77">
        <v>7286</v>
      </c>
      <c r="Y168" s="77">
        <v>12279</v>
      </c>
      <c r="Z168" s="77">
        <v>0</v>
      </c>
      <c r="AA168" s="77">
        <v>7811</v>
      </c>
      <c r="AB168" s="77">
        <v>2836</v>
      </c>
      <c r="AC168" s="77">
        <v>2798</v>
      </c>
      <c r="AD168" s="77">
        <v>2297</v>
      </c>
      <c r="AE168" s="77">
        <v>6641</v>
      </c>
      <c r="AF168" s="77">
        <v>17348</v>
      </c>
      <c r="AG168" s="77">
        <v>6547</v>
      </c>
      <c r="AH168" s="77">
        <v>7397</v>
      </c>
      <c r="AI168" s="77">
        <v>3346</v>
      </c>
      <c r="AJ168" s="77">
        <v>219284</v>
      </c>
    </row>
    <row r="169" spans="1:36">
      <c r="A169" s="75">
        <v>169</v>
      </c>
      <c r="B169" s="76" t="s">
        <v>290</v>
      </c>
      <c r="C169" s="76" t="s">
        <v>483</v>
      </c>
      <c r="D169" s="77">
        <v>4166</v>
      </c>
      <c r="E169" s="77">
        <v>2941</v>
      </c>
      <c r="F169" s="77">
        <v>1730</v>
      </c>
      <c r="G169" s="77">
        <v>2268</v>
      </c>
      <c r="H169" s="77">
        <v>1146</v>
      </c>
      <c r="I169" s="77">
        <v>2142</v>
      </c>
      <c r="J169" s="77">
        <v>2804</v>
      </c>
      <c r="K169" s="77">
        <v>1852</v>
      </c>
      <c r="L169" s="77">
        <v>2711</v>
      </c>
      <c r="M169" s="77">
        <v>1287</v>
      </c>
      <c r="N169" s="77">
        <v>3653</v>
      </c>
      <c r="O169" s="77">
        <v>8081</v>
      </c>
      <c r="P169" s="77">
        <v>0</v>
      </c>
      <c r="Q169" s="77">
        <v>6660</v>
      </c>
      <c r="R169" s="77">
        <v>4736</v>
      </c>
      <c r="S169" s="77">
        <v>9022</v>
      </c>
      <c r="T169" s="77">
        <v>4586</v>
      </c>
      <c r="U169" s="77">
        <v>1706</v>
      </c>
      <c r="V169" s="77">
        <v>5903</v>
      </c>
      <c r="W169" s="77">
        <v>1377</v>
      </c>
      <c r="X169" s="77">
        <v>3390</v>
      </c>
      <c r="Y169" s="77">
        <v>5807</v>
      </c>
      <c r="Z169" s="77">
        <v>0</v>
      </c>
      <c r="AA169" s="77">
        <v>3962</v>
      </c>
      <c r="AB169" s="77">
        <v>9120</v>
      </c>
      <c r="AC169" s="77">
        <v>2973</v>
      </c>
      <c r="AD169" s="77">
        <v>1223</v>
      </c>
      <c r="AE169" s="77">
        <v>3298</v>
      </c>
      <c r="AF169" s="77">
        <v>7460</v>
      </c>
      <c r="AG169" s="77">
        <v>2736</v>
      </c>
      <c r="AH169" s="77">
        <v>3102</v>
      </c>
      <c r="AI169" s="77">
        <v>2526</v>
      </c>
      <c r="AJ169" s="77">
        <v>114368</v>
      </c>
    </row>
    <row r="170" spans="1:36">
      <c r="A170" s="75">
        <v>170</v>
      </c>
      <c r="B170" s="76" t="s">
        <v>291</v>
      </c>
      <c r="C170" s="76" t="s">
        <v>484</v>
      </c>
      <c r="D170" s="77">
        <v>0</v>
      </c>
      <c r="E170" s="77">
        <v>2402</v>
      </c>
      <c r="F170" s="77">
        <v>293</v>
      </c>
      <c r="G170" s="77">
        <v>0</v>
      </c>
      <c r="H170" s="77">
        <v>0</v>
      </c>
      <c r="I170" s="77">
        <v>0</v>
      </c>
      <c r="J170" s="77">
        <v>2002</v>
      </c>
      <c r="K170" s="77">
        <v>0</v>
      </c>
      <c r="L170" s="77">
        <v>0</v>
      </c>
      <c r="M170" s="77">
        <v>0</v>
      </c>
      <c r="N170" s="77">
        <v>745</v>
      </c>
      <c r="O170" s="77">
        <v>3499</v>
      </c>
      <c r="P170" s="77">
        <v>0</v>
      </c>
      <c r="Q170" s="77">
        <v>0</v>
      </c>
      <c r="R170" s="77">
        <v>0</v>
      </c>
      <c r="S170" s="77">
        <v>0</v>
      </c>
      <c r="T170" s="77">
        <v>0</v>
      </c>
      <c r="U170" s="77">
        <v>0</v>
      </c>
      <c r="V170" s="77">
        <v>1428</v>
      </c>
      <c r="W170" s="77">
        <v>0</v>
      </c>
      <c r="X170" s="77">
        <v>0</v>
      </c>
      <c r="Y170" s="77">
        <v>1875</v>
      </c>
      <c r="Z170" s="77">
        <v>0</v>
      </c>
      <c r="AA170" s="77">
        <v>1387</v>
      </c>
      <c r="AB170" s="77">
        <v>0</v>
      </c>
      <c r="AC170" s="77">
        <v>0</v>
      </c>
      <c r="AD170" s="77">
        <v>0</v>
      </c>
      <c r="AE170" s="77">
        <v>656</v>
      </c>
      <c r="AF170" s="77">
        <v>0</v>
      </c>
      <c r="AG170" s="77">
        <v>0</v>
      </c>
      <c r="AH170" s="77">
        <v>0</v>
      </c>
      <c r="AI170" s="77">
        <v>239</v>
      </c>
      <c r="AJ170" s="77">
        <v>14526</v>
      </c>
    </row>
    <row r="171" spans="1:36">
      <c r="A171" s="72">
        <v>171</v>
      </c>
      <c r="B171" s="73" t="s">
        <v>321</v>
      </c>
      <c r="C171" s="73" t="s">
        <v>306</v>
      </c>
      <c r="D171" s="74" t="s">
        <v>306</v>
      </c>
      <c r="E171" s="74" t="s">
        <v>306</v>
      </c>
      <c r="F171" s="74" t="s">
        <v>306</v>
      </c>
      <c r="G171" s="74" t="s">
        <v>306</v>
      </c>
      <c r="H171" s="74" t="s">
        <v>306</v>
      </c>
      <c r="I171" s="74" t="s">
        <v>306</v>
      </c>
      <c r="J171" s="74" t="s">
        <v>306</v>
      </c>
      <c r="K171" s="74" t="s">
        <v>306</v>
      </c>
      <c r="L171" s="74" t="s">
        <v>306</v>
      </c>
      <c r="M171" s="74" t="s">
        <v>306</v>
      </c>
      <c r="N171" s="74" t="s">
        <v>306</v>
      </c>
      <c r="O171" s="74" t="s">
        <v>306</v>
      </c>
      <c r="P171" s="74" t="s">
        <v>306</v>
      </c>
      <c r="Q171" s="74" t="s">
        <v>306</v>
      </c>
      <c r="R171" s="74" t="s">
        <v>306</v>
      </c>
      <c r="S171" s="74" t="s">
        <v>306</v>
      </c>
      <c r="T171" s="74" t="s">
        <v>306</v>
      </c>
      <c r="U171" s="74" t="s">
        <v>306</v>
      </c>
      <c r="V171" s="74" t="s">
        <v>306</v>
      </c>
      <c r="W171" s="74" t="s">
        <v>306</v>
      </c>
      <c r="X171" s="74" t="s">
        <v>306</v>
      </c>
      <c r="Y171" s="74" t="s">
        <v>306</v>
      </c>
      <c r="Z171" s="74" t="s">
        <v>306</v>
      </c>
      <c r="AA171" s="74" t="s">
        <v>306</v>
      </c>
      <c r="AB171" s="74" t="s">
        <v>306</v>
      </c>
      <c r="AC171" s="74" t="s">
        <v>306</v>
      </c>
      <c r="AD171" s="74" t="s">
        <v>306</v>
      </c>
      <c r="AE171" s="74" t="s">
        <v>306</v>
      </c>
      <c r="AF171" s="74" t="s">
        <v>306</v>
      </c>
      <c r="AG171" s="74" t="s">
        <v>306</v>
      </c>
      <c r="AH171" s="74" t="s">
        <v>306</v>
      </c>
      <c r="AI171" s="74" t="s">
        <v>306</v>
      </c>
      <c r="AJ171" s="74" t="s">
        <v>306</v>
      </c>
    </row>
    <row r="172" spans="1:36">
      <c r="A172" s="75">
        <v>172</v>
      </c>
      <c r="B172" s="76" t="s">
        <v>288</v>
      </c>
      <c r="C172" s="76" t="s">
        <v>485</v>
      </c>
      <c r="D172" s="77">
        <v>0</v>
      </c>
      <c r="E172" s="77">
        <v>0</v>
      </c>
      <c r="F172" s="77">
        <v>38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481</v>
      </c>
      <c r="P172" s="77">
        <v>0</v>
      </c>
      <c r="Q172" s="77">
        <v>0</v>
      </c>
      <c r="R172" s="77">
        <v>0</v>
      </c>
      <c r="S172" s="77">
        <v>0</v>
      </c>
      <c r="T172" s="77">
        <v>0</v>
      </c>
      <c r="U172" s="77">
        <v>0</v>
      </c>
      <c r="V172" s="77">
        <v>0</v>
      </c>
      <c r="W172" s="77">
        <v>0</v>
      </c>
      <c r="X172" s="77">
        <v>0</v>
      </c>
      <c r="Y172" s="77">
        <v>0</v>
      </c>
      <c r="Z172" s="77">
        <v>0</v>
      </c>
      <c r="AA172" s="77">
        <v>0</v>
      </c>
      <c r="AB172" s="77">
        <v>0</v>
      </c>
      <c r="AC172" s="77">
        <v>0</v>
      </c>
      <c r="AD172" s="77">
        <v>0</v>
      </c>
      <c r="AE172" s="77">
        <v>0</v>
      </c>
      <c r="AF172" s="77">
        <v>0</v>
      </c>
      <c r="AG172" s="77">
        <v>0</v>
      </c>
      <c r="AH172" s="77">
        <v>0</v>
      </c>
      <c r="AI172" s="77">
        <v>0</v>
      </c>
      <c r="AJ172" s="77">
        <v>519</v>
      </c>
    </row>
    <row r="173" spans="1:36">
      <c r="A173" s="75">
        <v>173</v>
      </c>
      <c r="B173" s="76" t="s">
        <v>289</v>
      </c>
      <c r="C173" s="76" t="s">
        <v>486</v>
      </c>
      <c r="D173" s="77">
        <v>0</v>
      </c>
      <c r="E173" s="77">
        <v>0</v>
      </c>
      <c r="F173" s="77">
        <v>184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371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>
        <v>0</v>
      </c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555</v>
      </c>
    </row>
    <row r="174" spans="1:36">
      <c r="A174" s="75">
        <v>174</v>
      </c>
      <c r="B174" s="76" t="s">
        <v>290</v>
      </c>
      <c r="C174" s="76" t="s">
        <v>487</v>
      </c>
      <c r="D174" s="77">
        <v>0</v>
      </c>
      <c r="E174" s="77">
        <v>0</v>
      </c>
      <c r="F174" s="77">
        <v>34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125</v>
      </c>
      <c r="P174" s="77">
        <v>0</v>
      </c>
      <c r="Q174" s="77">
        <v>0</v>
      </c>
      <c r="R174" s="77">
        <v>0</v>
      </c>
      <c r="S174" s="77">
        <v>0</v>
      </c>
      <c r="T174" s="77">
        <v>0</v>
      </c>
      <c r="U174" s="77">
        <v>0</v>
      </c>
      <c r="V174" s="77">
        <v>0</v>
      </c>
      <c r="W174" s="77">
        <v>0</v>
      </c>
      <c r="X174" s="77">
        <v>0</v>
      </c>
      <c r="Y174" s="77">
        <v>0</v>
      </c>
      <c r="Z174" s="77">
        <v>0</v>
      </c>
      <c r="AA174" s="77">
        <v>0</v>
      </c>
      <c r="AB174" s="77">
        <v>0</v>
      </c>
      <c r="AC174" s="77">
        <v>0</v>
      </c>
      <c r="AD174" s="77">
        <v>0</v>
      </c>
      <c r="AE174" s="77">
        <v>0</v>
      </c>
      <c r="AF174" s="77">
        <v>0</v>
      </c>
      <c r="AG174" s="77">
        <v>0</v>
      </c>
      <c r="AH174" s="77">
        <v>0</v>
      </c>
      <c r="AI174" s="77">
        <v>0</v>
      </c>
      <c r="AJ174" s="77">
        <v>159</v>
      </c>
    </row>
    <row r="175" spans="1:36">
      <c r="A175" s="75">
        <v>175</v>
      </c>
      <c r="B175" s="76" t="s">
        <v>291</v>
      </c>
      <c r="C175" s="76" t="s">
        <v>488</v>
      </c>
      <c r="D175" s="77">
        <v>0</v>
      </c>
      <c r="E175" s="77">
        <v>0</v>
      </c>
      <c r="F175" s="77">
        <v>106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131</v>
      </c>
      <c r="P175" s="77">
        <v>0</v>
      </c>
      <c r="Q175" s="77">
        <v>0</v>
      </c>
      <c r="R175" s="77">
        <v>0</v>
      </c>
      <c r="S175" s="77">
        <v>0</v>
      </c>
      <c r="T175" s="77">
        <v>0</v>
      </c>
      <c r="U175" s="77">
        <v>0</v>
      </c>
      <c r="V175" s="77">
        <v>0</v>
      </c>
      <c r="W175" s="77">
        <v>0</v>
      </c>
      <c r="X175" s="77">
        <v>0</v>
      </c>
      <c r="Y175" s="77">
        <v>0</v>
      </c>
      <c r="Z175" s="77">
        <v>0</v>
      </c>
      <c r="AA175" s="77">
        <v>0</v>
      </c>
      <c r="AB175" s="77">
        <v>0</v>
      </c>
      <c r="AC175" s="77">
        <v>0</v>
      </c>
      <c r="AD175" s="77">
        <v>0</v>
      </c>
      <c r="AE175" s="77">
        <v>0</v>
      </c>
      <c r="AF175" s="77">
        <v>0</v>
      </c>
      <c r="AG175" s="77">
        <v>0</v>
      </c>
      <c r="AH175" s="77">
        <v>0</v>
      </c>
      <c r="AI175" s="77">
        <v>0</v>
      </c>
      <c r="AJ175" s="77">
        <v>237</v>
      </c>
    </row>
    <row r="176" spans="1:36">
      <c r="A176" s="72">
        <v>176</v>
      </c>
      <c r="B176" s="73" t="s">
        <v>322</v>
      </c>
      <c r="C176" s="73" t="s">
        <v>306</v>
      </c>
      <c r="D176" s="74" t="s">
        <v>306</v>
      </c>
      <c r="E176" s="74" t="s">
        <v>306</v>
      </c>
      <c r="F176" s="74" t="s">
        <v>306</v>
      </c>
      <c r="G176" s="74" t="s">
        <v>306</v>
      </c>
      <c r="H176" s="74" t="s">
        <v>306</v>
      </c>
      <c r="I176" s="74" t="s">
        <v>306</v>
      </c>
      <c r="J176" s="74" t="s">
        <v>306</v>
      </c>
      <c r="K176" s="74" t="s">
        <v>306</v>
      </c>
      <c r="L176" s="74" t="s">
        <v>306</v>
      </c>
      <c r="M176" s="74" t="s">
        <v>306</v>
      </c>
      <c r="N176" s="74" t="s">
        <v>306</v>
      </c>
      <c r="O176" s="74" t="s">
        <v>306</v>
      </c>
      <c r="P176" s="74" t="s">
        <v>306</v>
      </c>
      <c r="Q176" s="74" t="s">
        <v>306</v>
      </c>
      <c r="R176" s="74" t="s">
        <v>306</v>
      </c>
      <c r="S176" s="74" t="s">
        <v>306</v>
      </c>
      <c r="T176" s="74" t="s">
        <v>306</v>
      </c>
      <c r="U176" s="74" t="s">
        <v>306</v>
      </c>
      <c r="V176" s="74" t="s">
        <v>306</v>
      </c>
      <c r="W176" s="74" t="s">
        <v>306</v>
      </c>
      <c r="X176" s="74" t="s">
        <v>306</v>
      </c>
      <c r="Y176" s="74" t="s">
        <v>306</v>
      </c>
      <c r="Z176" s="74" t="s">
        <v>306</v>
      </c>
      <c r="AA176" s="74" t="s">
        <v>306</v>
      </c>
      <c r="AB176" s="74" t="s">
        <v>306</v>
      </c>
      <c r="AC176" s="74" t="s">
        <v>306</v>
      </c>
      <c r="AD176" s="74" t="s">
        <v>306</v>
      </c>
      <c r="AE176" s="74" t="s">
        <v>306</v>
      </c>
      <c r="AF176" s="74" t="s">
        <v>306</v>
      </c>
      <c r="AG176" s="74" t="s">
        <v>306</v>
      </c>
      <c r="AH176" s="74" t="s">
        <v>306</v>
      </c>
      <c r="AI176" s="74" t="s">
        <v>306</v>
      </c>
      <c r="AJ176" s="74" t="s">
        <v>306</v>
      </c>
    </row>
    <row r="177" spans="1:36">
      <c r="A177" s="75">
        <v>177</v>
      </c>
      <c r="B177" s="76" t="s">
        <v>288</v>
      </c>
      <c r="C177" s="76" t="s">
        <v>489</v>
      </c>
      <c r="D177" s="77">
        <v>0</v>
      </c>
      <c r="E177" s="77">
        <v>0</v>
      </c>
      <c r="F177" s="77">
        <v>758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900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  <c r="T177" s="77">
        <v>0</v>
      </c>
      <c r="U177" s="77">
        <v>0</v>
      </c>
      <c r="V177" s="77">
        <v>0</v>
      </c>
      <c r="W177" s="77">
        <v>0</v>
      </c>
      <c r="X177" s="77">
        <v>0</v>
      </c>
      <c r="Y177" s="77">
        <v>0</v>
      </c>
      <c r="Z177" s="77">
        <v>0</v>
      </c>
      <c r="AA177" s="77">
        <v>-174</v>
      </c>
      <c r="AB177" s="77">
        <v>0</v>
      </c>
      <c r="AC177" s="77">
        <v>0</v>
      </c>
      <c r="AD177" s="77">
        <v>0</v>
      </c>
      <c r="AE177" s="77">
        <v>0</v>
      </c>
      <c r="AF177" s="77">
        <v>0</v>
      </c>
      <c r="AG177" s="77">
        <v>0</v>
      </c>
      <c r="AH177" s="77">
        <v>0</v>
      </c>
      <c r="AI177" s="77">
        <v>0</v>
      </c>
      <c r="AJ177" s="77">
        <v>1484</v>
      </c>
    </row>
    <row r="178" spans="1:36">
      <c r="A178" s="75">
        <v>178</v>
      </c>
      <c r="B178" s="76" t="s">
        <v>289</v>
      </c>
      <c r="C178" s="76" t="s">
        <v>490</v>
      </c>
      <c r="D178" s="77">
        <v>0</v>
      </c>
      <c r="E178" s="77">
        <v>0</v>
      </c>
      <c r="F178" s="77">
        <v>4238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1501</v>
      </c>
      <c r="O178" s="77">
        <v>0</v>
      </c>
      <c r="P178" s="77">
        <v>0</v>
      </c>
      <c r="Q178" s="77">
        <v>0</v>
      </c>
      <c r="R178" s="77">
        <v>0</v>
      </c>
      <c r="S178" s="77">
        <v>0</v>
      </c>
      <c r="T178" s="77">
        <v>0</v>
      </c>
      <c r="U178" s="77">
        <v>0</v>
      </c>
      <c r="V178" s="77">
        <v>0</v>
      </c>
      <c r="W178" s="77">
        <v>0</v>
      </c>
      <c r="X178" s="77">
        <v>0</v>
      </c>
      <c r="Y178" s="77">
        <v>0</v>
      </c>
      <c r="Z178" s="77">
        <v>0</v>
      </c>
      <c r="AA178" s="77">
        <v>246</v>
      </c>
      <c r="AB178" s="77">
        <v>0</v>
      </c>
      <c r="AC178" s="77">
        <v>0</v>
      </c>
      <c r="AD178" s="77">
        <v>0</v>
      </c>
      <c r="AE178" s="77">
        <v>0</v>
      </c>
      <c r="AF178" s="77">
        <v>0</v>
      </c>
      <c r="AG178" s="77">
        <v>0</v>
      </c>
      <c r="AH178" s="77">
        <v>0</v>
      </c>
      <c r="AI178" s="77">
        <v>0</v>
      </c>
      <c r="AJ178" s="77">
        <v>5985</v>
      </c>
    </row>
    <row r="179" spans="1:36">
      <c r="A179" s="75">
        <v>179</v>
      </c>
      <c r="B179" s="76" t="s">
        <v>290</v>
      </c>
      <c r="C179" s="76" t="s">
        <v>491</v>
      </c>
      <c r="D179" s="77">
        <v>0</v>
      </c>
      <c r="E179" s="77">
        <v>0</v>
      </c>
      <c r="F179" s="77">
        <v>749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1194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310</v>
      </c>
      <c r="AB179" s="77">
        <v>0</v>
      </c>
      <c r="AC179" s="77">
        <v>0</v>
      </c>
      <c r="AD179" s="77">
        <v>0</v>
      </c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2253</v>
      </c>
    </row>
    <row r="180" spans="1:36">
      <c r="A180" s="75">
        <v>180</v>
      </c>
      <c r="B180" s="76" t="s">
        <v>291</v>
      </c>
      <c r="C180" s="76" t="s">
        <v>492</v>
      </c>
      <c r="D180" s="77">
        <v>0</v>
      </c>
      <c r="E180" s="77">
        <v>0</v>
      </c>
      <c r="F180" s="77">
        <v>1434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290</v>
      </c>
      <c r="O180" s="77">
        <v>0</v>
      </c>
      <c r="P180" s="77">
        <v>0</v>
      </c>
      <c r="Q180" s="77">
        <v>0</v>
      </c>
      <c r="R180" s="77">
        <v>0</v>
      </c>
      <c r="S180" s="77">
        <v>0</v>
      </c>
      <c r="T180" s="77">
        <v>0</v>
      </c>
      <c r="U180" s="77">
        <v>0</v>
      </c>
      <c r="V180" s="77">
        <v>0</v>
      </c>
      <c r="W180" s="77">
        <v>0</v>
      </c>
      <c r="X180" s="77">
        <v>0</v>
      </c>
      <c r="Y180" s="77">
        <v>0</v>
      </c>
      <c r="Z180" s="77">
        <v>0</v>
      </c>
      <c r="AA180" s="77">
        <v>0</v>
      </c>
      <c r="AB180" s="77">
        <v>0</v>
      </c>
      <c r="AC180" s="77">
        <v>0</v>
      </c>
      <c r="AD180" s="77">
        <v>0</v>
      </c>
      <c r="AE180" s="77">
        <v>0</v>
      </c>
      <c r="AF180" s="77">
        <v>0</v>
      </c>
      <c r="AG180" s="77">
        <v>0</v>
      </c>
      <c r="AH180" s="77">
        <v>0</v>
      </c>
      <c r="AI180" s="77">
        <v>0</v>
      </c>
      <c r="AJ180" s="77">
        <v>1724</v>
      </c>
    </row>
    <row r="181" spans="1:36">
      <c r="A181" s="72">
        <v>181</v>
      </c>
      <c r="B181" s="73" t="s">
        <v>323</v>
      </c>
      <c r="C181" s="73" t="s">
        <v>306</v>
      </c>
      <c r="D181" s="74" t="s">
        <v>306</v>
      </c>
      <c r="E181" s="74" t="s">
        <v>306</v>
      </c>
      <c r="F181" s="74" t="s">
        <v>306</v>
      </c>
      <c r="G181" s="74" t="s">
        <v>306</v>
      </c>
      <c r="H181" s="74" t="s">
        <v>306</v>
      </c>
      <c r="I181" s="74" t="s">
        <v>306</v>
      </c>
      <c r="J181" s="74" t="s">
        <v>306</v>
      </c>
      <c r="K181" s="74" t="s">
        <v>306</v>
      </c>
      <c r="L181" s="74" t="s">
        <v>306</v>
      </c>
      <c r="M181" s="74" t="s">
        <v>306</v>
      </c>
      <c r="N181" s="74" t="s">
        <v>306</v>
      </c>
      <c r="O181" s="74" t="s">
        <v>306</v>
      </c>
      <c r="P181" s="74" t="s">
        <v>306</v>
      </c>
      <c r="Q181" s="74" t="s">
        <v>306</v>
      </c>
      <c r="R181" s="74" t="s">
        <v>306</v>
      </c>
      <c r="S181" s="74" t="s">
        <v>306</v>
      </c>
      <c r="T181" s="74" t="s">
        <v>306</v>
      </c>
      <c r="U181" s="74" t="s">
        <v>306</v>
      </c>
      <c r="V181" s="74" t="s">
        <v>306</v>
      </c>
      <c r="W181" s="74" t="s">
        <v>306</v>
      </c>
      <c r="X181" s="74" t="s">
        <v>306</v>
      </c>
      <c r="Y181" s="74" t="s">
        <v>306</v>
      </c>
      <c r="Z181" s="74" t="s">
        <v>306</v>
      </c>
      <c r="AA181" s="74" t="s">
        <v>306</v>
      </c>
      <c r="AB181" s="74" t="s">
        <v>306</v>
      </c>
      <c r="AC181" s="74" t="s">
        <v>306</v>
      </c>
      <c r="AD181" s="74" t="s">
        <v>306</v>
      </c>
      <c r="AE181" s="74" t="s">
        <v>306</v>
      </c>
      <c r="AF181" s="74" t="s">
        <v>306</v>
      </c>
      <c r="AG181" s="74" t="s">
        <v>306</v>
      </c>
      <c r="AH181" s="74" t="s">
        <v>306</v>
      </c>
      <c r="AI181" s="74" t="s">
        <v>306</v>
      </c>
      <c r="AJ181" s="74" t="s">
        <v>306</v>
      </c>
    </row>
    <row r="182" spans="1:36">
      <c r="A182" s="75">
        <v>182</v>
      </c>
      <c r="B182" s="76" t="s">
        <v>288</v>
      </c>
      <c r="C182" s="76" t="s">
        <v>493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5296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  <c r="T182" s="77">
        <v>0</v>
      </c>
      <c r="U182" s="77">
        <v>0</v>
      </c>
      <c r="V182" s="77">
        <v>0</v>
      </c>
      <c r="W182" s="77">
        <v>0</v>
      </c>
      <c r="X182" s="77">
        <v>0</v>
      </c>
      <c r="Y182" s="77">
        <v>0</v>
      </c>
      <c r="Z182" s="77">
        <v>0</v>
      </c>
      <c r="AA182" s="77">
        <v>0</v>
      </c>
      <c r="AB182" s="77">
        <v>0</v>
      </c>
      <c r="AC182" s="77">
        <v>0</v>
      </c>
      <c r="AD182" s="77">
        <v>0</v>
      </c>
      <c r="AE182" s="77">
        <v>0</v>
      </c>
      <c r="AF182" s="77">
        <v>0</v>
      </c>
      <c r="AG182" s="77">
        <v>0</v>
      </c>
      <c r="AH182" s="77">
        <v>0</v>
      </c>
      <c r="AI182" s="77">
        <v>0</v>
      </c>
      <c r="AJ182" s="77">
        <v>5296</v>
      </c>
    </row>
    <row r="183" spans="1:36">
      <c r="A183" s="75">
        <v>183</v>
      </c>
      <c r="B183" s="76" t="s">
        <v>289</v>
      </c>
      <c r="C183" s="76" t="s">
        <v>494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  <c r="T183" s="77">
        <v>0</v>
      </c>
      <c r="U183" s="77">
        <v>0</v>
      </c>
      <c r="V183" s="77">
        <v>0</v>
      </c>
      <c r="W183" s="77">
        <v>0</v>
      </c>
      <c r="X183" s="77">
        <v>0</v>
      </c>
      <c r="Y183" s="77">
        <v>0</v>
      </c>
      <c r="Z183" s="77">
        <v>0</v>
      </c>
      <c r="AA183" s="77">
        <v>0</v>
      </c>
      <c r="AB183" s="77">
        <v>0</v>
      </c>
      <c r="AC183" s="77">
        <v>0</v>
      </c>
      <c r="AD183" s="77">
        <v>0</v>
      </c>
      <c r="AE183" s="77">
        <v>0</v>
      </c>
      <c r="AF183" s="77">
        <v>0</v>
      </c>
      <c r="AG183" s="77">
        <v>0</v>
      </c>
      <c r="AH183" s="77">
        <v>0</v>
      </c>
      <c r="AI183" s="77">
        <v>0</v>
      </c>
      <c r="AJ183" s="77">
        <v>0</v>
      </c>
    </row>
    <row r="184" spans="1:36">
      <c r="A184" s="75">
        <v>184</v>
      </c>
      <c r="B184" s="76" t="s">
        <v>290</v>
      </c>
      <c r="C184" s="76" t="s">
        <v>495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3558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  <c r="T184" s="77">
        <v>0</v>
      </c>
      <c r="U184" s="77">
        <v>0</v>
      </c>
      <c r="V184" s="77">
        <v>0</v>
      </c>
      <c r="W184" s="77">
        <v>0</v>
      </c>
      <c r="X184" s="77">
        <v>0</v>
      </c>
      <c r="Y184" s="77">
        <v>0</v>
      </c>
      <c r="Z184" s="77">
        <v>0</v>
      </c>
      <c r="AA184" s="77">
        <v>0</v>
      </c>
      <c r="AB184" s="77">
        <v>0</v>
      </c>
      <c r="AC184" s="77">
        <v>0</v>
      </c>
      <c r="AD184" s="77">
        <v>0</v>
      </c>
      <c r="AE184" s="77">
        <v>0</v>
      </c>
      <c r="AF184" s="77">
        <v>0</v>
      </c>
      <c r="AG184" s="77">
        <v>0</v>
      </c>
      <c r="AH184" s="77">
        <v>0</v>
      </c>
      <c r="AI184" s="77">
        <v>0</v>
      </c>
      <c r="AJ184" s="77">
        <v>3558</v>
      </c>
    </row>
    <row r="185" spans="1:36">
      <c r="A185" s="75">
        <v>185</v>
      </c>
      <c r="B185" s="76" t="s">
        <v>291</v>
      </c>
      <c r="C185" s="76" t="s">
        <v>496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  <c r="T185" s="77">
        <v>0</v>
      </c>
      <c r="U185" s="77">
        <v>0</v>
      </c>
      <c r="V185" s="77">
        <v>0</v>
      </c>
      <c r="W185" s="77">
        <v>0</v>
      </c>
      <c r="X185" s="77">
        <v>0</v>
      </c>
      <c r="Y185" s="77">
        <v>0</v>
      </c>
      <c r="Z185" s="77">
        <v>0</v>
      </c>
      <c r="AA185" s="77">
        <v>0</v>
      </c>
      <c r="AB185" s="77">
        <v>0</v>
      </c>
      <c r="AC185" s="77">
        <v>0</v>
      </c>
      <c r="AD185" s="77">
        <v>0</v>
      </c>
      <c r="AE185" s="77">
        <v>0</v>
      </c>
      <c r="AF185" s="77">
        <v>0</v>
      </c>
      <c r="AG185" s="77">
        <v>0</v>
      </c>
      <c r="AH185" s="77">
        <v>0</v>
      </c>
      <c r="AI185" s="77">
        <v>0</v>
      </c>
      <c r="AJ185" s="77">
        <v>0</v>
      </c>
    </row>
    <row r="186" spans="1:36">
      <c r="A186" s="72">
        <v>186</v>
      </c>
      <c r="B186" s="73" t="s">
        <v>324</v>
      </c>
      <c r="C186" s="73" t="s">
        <v>306</v>
      </c>
      <c r="D186" s="74" t="s">
        <v>306</v>
      </c>
      <c r="E186" s="74" t="s">
        <v>306</v>
      </c>
      <c r="F186" s="74" t="s">
        <v>306</v>
      </c>
      <c r="G186" s="74" t="s">
        <v>306</v>
      </c>
      <c r="H186" s="74" t="s">
        <v>306</v>
      </c>
      <c r="I186" s="74" t="s">
        <v>306</v>
      </c>
      <c r="J186" s="74" t="s">
        <v>306</v>
      </c>
      <c r="K186" s="74" t="s">
        <v>306</v>
      </c>
      <c r="L186" s="74" t="s">
        <v>306</v>
      </c>
      <c r="M186" s="74" t="s">
        <v>306</v>
      </c>
      <c r="N186" s="74" t="s">
        <v>306</v>
      </c>
      <c r="O186" s="74" t="s">
        <v>306</v>
      </c>
      <c r="P186" s="74" t="s">
        <v>306</v>
      </c>
      <c r="Q186" s="74" t="s">
        <v>306</v>
      </c>
      <c r="R186" s="74" t="s">
        <v>306</v>
      </c>
      <c r="S186" s="74" t="s">
        <v>306</v>
      </c>
      <c r="T186" s="74" t="s">
        <v>306</v>
      </c>
      <c r="U186" s="74" t="s">
        <v>306</v>
      </c>
      <c r="V186" s="74" t="s">
        <v>306</v>
      </c>
      <c r="W186" s="74" t="s">
        <v>306</v>
      </c>
      <c r="X186" s="74" t="s">
        <v>306</v>
      </c>
      <c r="Y186" s="74" t="s">
        <v>306</v>
      </c>
      <c r="Z186" s="74" t="s">
        <v>306</v>
      </c>
      <c r="AA186" s="74" t="s">
        <v>306</v>
      </c>
      <c r="AB186" s="74" t="s">
        <v>306</v>
      </c>
      <c r="AC186" s="74" t="s">
        <v>306</v>
      </c>
      <c r="AD186" s="74" t="s">
        <v>306</v>
      </c>
      <c r="AE186" s="74" t="s">
        <v>306</v>
      </c>
      <c r="AF186" s="74" t="s">
        <v>306</v>
      </c>
      <c r="AG186" s="74" t="s">
        <v>306</v>
      </c>
      <c r="AH186" s="74" t="s">
        <v>306</v>
      </c>
      <c r="AI186" s="74" t="s">
        <v>306</v>
      </c>
      <c r="AJ186" s="74" t="s">
        <v>306</v>
      </c>
    </row>
    <row r="187" spans="1:36">
      <c r="A187" s="75">
        <v>187</v>
      </c>
      <c r="B187" s="76" t="s">
        <v>288</v>
      </c>
      <c r="C187" s="76" t="s">
        <v>497</v>
      </c>
      <c r="D187" s="77">
        <v>0</v>
      </c>
      <c r="E187" s="77">
        <v>0</v>
      </c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  <c r="M187" s="77">
        <v>0</v>
      </c>
      <c r="N187" s="77">
        <v>0</v>
      </c>
      <c r="O187" s="77">
        <v>0</v>
      </c>
      <c r="P187" s="77">
        <v>0</v>
      </c>
      <c r="Q187" s="77">
        <v>0</v>
      </c>
      <c r="R187" s="77">
        <v>1450</v>
      </c>
      <c r="S187" s="77">
        <v>0</v>
      </c>
      <c r="T187" s="77">
        <v>0</v>
      </c>
      <c r="U187" s="77">
        <v>0</v>
      </c>
      <c r="V187" s="77">
        <v>0</v>
      </c>
      <c r="W187" s="77">
        <v>0</v>
      </c>
      <c r="X187" s="77">
        <v>0</v>
      </c>
      <c r="Y187" s="77">
        <v>0</v>
      </c>
      <c r="Z187" s="77">
        <v>0</v>
      </c>
      <c r="AA187" s="77">
        <v>0</v>
      </c>
      <c r="AB187" s="77">
        <v>0</v>
      </c>
      <c r="AC187" s="77">
        <v>0</v>
      </c>
      <c r="AD187" s="77">
        <v>0</v>
      </c>
      <c r="AE187" s="77">
        <v>0</v>
      </c>
      <c r="AF187" s="77">
        <v>0</v>
      </c>
      <c r="AG187" s="77">
        <v>0</v>
      </c>
      <c r="AH187" s="77">
        <v>0</v>
      </c>
      <c r="AI187" s="77">
        <v>0</v>
      </c>
      <c r="AJ187" s="77">
        <v>1450</v>
      </c>
    </row>
    <row r="188" spans="1:36">
      <c r="A188" s="75">
        <v>188</v>
      </c>
      <c r="B188" s="76" t="s">
        <v>289</v>
      </c>
      <c r="C188" s="76" t="s">
        <v>498</v>
      </c>
      <c r="D188" s="77">
        <v>0</v>
      </c>
      <c r="E188" s="77">
        <v>0</v>
      </c>
      <c r="F188" s="77">
        <v>0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v>0</v>
      </c>
      <c r="R188" s="77">
        <v>1909</v>
      </c>
      <c r="S188" s="77">
        <v>0</v>
      </c>
      <c r="T188" s="77">
        <v>0</v>
      </c>
      <c r="U188" s="77">
        <v>0</v>
      </c>
      <c r="V188" s="77">
        <v>0</v>
      </c>
      <c r="W188" s="77">
        <v>0</v>
      </c>
      <c r="X188" s="77">
        <v>0</v>
      </c>
      <c r="Y188" s="77">
        <v>0</v>
      </c>
      <c r="Z188" s="77">
        <v>0</v>
      </c>
      <c r="AA188" s="77">
        <v>0</v>
      </c>
      <c r="AB188" s="77">
        <v>0</v>
      </c>
      <c r="AC188" s="77">
        <v>0</v>
      </c>
      <c r="AD188" s="77">
        <v>0</v>
      </c>
      <c r="AE188" s="77">
        <v>0</v>
      </c>
      <c r="AF188" s="77">
        <v>0</v>
      </c>
      <c r="AG188" s="77">
        <v>0</v>
      </c>
      <c r="AH188" s="77">
        <v>0</v>
      </c>
      <c r="AI188" s="77">
        <v>0</v>
      </c>
      <c r="AJ188" s="77">
        <v>1909</v>
      </c>
    </row>
    <row r="189" spans="1:36">
      <c r="A189" s="75">
        <v>189</v>
      </c>
      <c r="B189" s="76" t="s">
        <v>290</v>
      </c>
      <c r="C189" s="76" t="s">
        <v>499</v>
      </c>
      <c r="D189" s="77">
        <v>0</v>
      </c>
      <c r="E189" s="77">
        <v>0</v>
      </c>
      <c r="F189" s="77">
        <v>0</v>
      </c>
      <c r="G189" s="77">
        <v>0</v>
      </c>
      <c r="H189" s="77">
        <v>0</v>
      </c>
      <c r="I189" s="77">
        <v>0</v>
      </c>
      <c r="J189" s="77">
        <v>0</v>
      </c>
      <c r="K189" s="77">
        <v>0</v>
      </c>
      <c r="L189" s="77">
        <v>0</v>
      </c>
      <c r="M189" s="77">
        <v>0</v>
      </c>
      <c r="N189" s="77">
        <v>0</v>
      </c>
      <c r="O189" s="77">
        <v>0</v>
      </c>
      <c r="P189" s="77">
        <v>0</v>
      </c>
      <c r="Q189" s="77">
        <v>0</v>
      </c>
      <c r="R189" s="77">
        <v>1481</v>
      </c>
      <c r="S189" s="77">
        <v>0</v>
      </c>
      <c r="T189" s="77">
        <v>0</v>
      </c>
      <c r="U189" s="77">
        <v>0</v>
      </c>
      <c r="V189" s="77">
        <v>0</v>
      </c>
      <c r="W189" s="77">
        <v>0</v>
      </c>
      <c r="X189" s="77">
        <v>0</v>
      </c>
      <c r="Y189" s="77">
        <v>0</v>
      </c>
      <c r="Z189" s="77">
        <v>0</v>
      </c>
      <c r="AA189" s="77">
        <v>0</v>
      </c>
      <c r="AB189" s="77">
        <v>0</v>
      </c>
      <c r="AC189" s="77">
        <v>0</v>
      </c>
      <c r="AD189" s="77">
        <v>0</v>
      </c>
      <c r="AE189" s="77">
        <v>0</v>
      </c>
      <c r="AF189" s="77">
        <v>0</v>
      </c>
      <c r="AG189" s="77">
        <v>0</v>
      </c>
      <c r="AH189" s="77">
        <v>0</v>
      </c>
      <c r="AI189" s="77">
        <v>0</v>
      </c>
      <c r="AJ189" s="77">
        <v>1481</v>
      </c>
    </row>
    <row r="190" spans="1:36">
      <c r="A190" s="75">
        <v>190</v>
      </c>
      <c r="B190" s="76" t="s">
        <v>291</v>
      </c>
      <c r="C190" s="76" t="s">
        <v>500</v>
      </c>
      <c r="D190" s="77">
        <v>0</v>
      </c>
      <c r="E190" s="77">
        <v>0</v>
      </c>
      <c r="F190" s="77">
        <v>0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  <c r="Q190" s="77">
        <v>0</v>
      </c>
      <c r="R190" s="77">
        <v>0</v>
      </c>
      <c r="S190" s="77">
        <v>0</v>
      </c>
      <c r="T190" s="77">
        <v>0</v>
      </c>
      <c r="U190" s="77">
        <v>0</v>
      </c>
      <c r="V190" s="77">
        <v>0</v>
      </c>
      <c r="W190" s="77">
        <v>0</v>
      </c>
      <c r="X190" s="77">
        <v>0</v>
      </c>
      <c r="Y190" s="77">
        <v>0</v>
      </c>
      <c r="Z190" s="77">
        <v>0</v>
      </c>
      <c r="AA190" s="77">
        <v>0</v>
      </c>
      <c r="AB190" s="77">
        <v>0</v>
      </c>
      <c r="AC190" s="77">
        <v>0</v>
      </c>
      <c r="AD190" s="77">
        <v>0</v>
      </c>
      <c r="AE190" s="77">
        <v>0</v>
      </c>
      <c r="AF190" s="77">
        <v>0</v>
      </c>
      <c r="AG190" s="77">
        <v>0</v>
      </c>
      <c r="AH190" s="77">
        <v>0</v>
      </c>
      <c r="AI190" s="77">
        <v>0</v>
      </c>
      <c r="AJ190" s="77">
        <v>0</v>
      </c>
    </row>
    <row r="191" spans="1:36">
      <c r="A191" s="72">
        <v>191</v>
      </c>
      <c r="B191" s="73" t="s">
        <v>325</v>
      </c>
      <c r="C191" s="73" t="s">
        <v>306</v>
      </c>
      <c r="D191" s="74" t="s">
        <v>306</v>
      </c>
      <c r="E191" s="74" t="s">
        <v>306</v>
      </c>
      <c r="F191" s="74" t="s">
        <v>306</v>
      </c>
      <c r="G191" s="74" t="s">
        <v>306</v>
      </c>
      <c r="H191" s="74" t="s">
        <v>306</v>
      </c>
      <c r="I191" s="74" t="s">
        <v>306</v>
      </c>
      <c r="J191" s="74" t="s">
        <v>306</v>
      </c>
      <c r="K191" s="74" t="s">
        <v>306</v>
      </c>
      <c r="L191" s="74" t="s">
        <v>306</v>
      </c>
      <c r="M191" s="74" t="s">
        <v>306</v>
      </c>
      <c r="N191" s="74" t="s">
        <v>306</v>
      </c>
      <c r="O191" s="74" t="s">
        <v>306</v>
      </c>
      <c r="P191" s="74" t="s">
        <v>306</v>
      </c>
      <c r="Q191" s="74" t="s">
        <v>306</v>
      </c>
      <c r="R191" s="74" t="s">
        <v>306</v>
      </c>
      <c r="S191" s="74" t="s">
        <v>306</v>
      </c>
      <c r="T191" s="74" t="s">
        <v>306</v>
      </c>
      <c r="U191" s="74" t="s">
        <v>306</v>
      </c>
      <c r="V191" s="74" t="s">
        <v>306</v>
      </c>
      <c r="W191" s="74" t="s">
        <v>306</v>
      </c>
      <c r="X191" s="74" t="s">
        <v>306</v>
      </c>
      <c r="Y191" s="74" t="s">
        <v>306</v>
      </c>
      <c r="Z191" s="74" t="s">
        <v>306</v>
      </c>
      <c r="AA191" s="74" t="s">
        <v>306</v>
      </c>
      <c r="AB191" s="74" t="s">
        <v>306</v>
      </c>
      <c r="AC191" s="74" t="s">
        <v>306</v>
      </c>
      <c r="AD191" s="74" t="s">
        <v>306</v>
      </c>
      <c r="AE191" s="74" t="s">
        <v>306</v>
      </c>
      <c r="AF191" s="74" t="s">
        <v>306</v>
      </c>
      <c r="AG191" s="74" t="s">
        <v>306</v>
      </c>
      <c r="AH191" s="74" t="s">
        <v>306</v>
      </c>
      <c r="AI191" s="74" t="s">
        <v>306</v>
      </c>
      <c r="AJ191" s="74" t="s">
        <v>306</v>
      </c>
    </row>
    <row r="192" spans="1:36">
      <c r="A192" s="75">
        <v>192</v>
      </c>
      <c r="B192" s="76" t="s">
        <v>288</v>
      </c>
      <c r="C192" s="76" t="s">
        <v>501</v>
      </c>
      <c r="D192" s="77">
        <v>0</v>
      </c>
      <c r="E192" s="77">
        <v>0</v>
      </c>
      <c r="F192" s="77">
        <v>0</v>
      </c>
      <c r="G192" s="77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908</v>
      </c>
      <c r="AB192" s="77">
        <v>0</v>
      </c>
      <c r="AC192" s="77">
        <v>0</v>
      </c>
      <c r="AD192" s="77">
        <v>0</v>
      </c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908</v>
      </c>
    </row>
    <row r="193" spans="1:36">
      <c r="A193" s="75">
        <v>193</v>
      </c>
      <c r="B193" s="76" t="s">
        <v>289</v>
      </c>
      <c r="C193" s="76" t="s">
        <v>502</v>
      </c>
      <c r="D193" s="77">
        <v>0</v>
      </c>
      <c r="E193" s="77">
        <v>0</v>
      </c>
      <c r="F193" s="77">
        <v>0</v>
      </c>
      <c r="G193" s="77">
        <v>0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  <c r="N193" s="77">
        <v>0</v>
      </c>
      <c r="O193" s="77">
        <v>0</v>
      </c>
      <c r="P193" s="77">
        <v>0</v>
      </c>
      <c r="Q193" s="77">
        <v>0</v>
      </c>
      <c r="R193" s="77">
        <v>0</v>
      </c>
      <c r="S193" s="77">
        <v>0</v>
      </c>
      <c r="T193" s="77">
        <v>0</v>
      </c>
      <c r="U193" s="77">
        <v>0</v>
      </c>
      <c r="V193" s="77">
        <v>0</v>
      </c>
      <c r="W193" s="77">
        <v>0</v>
      </c>
      <c r="X193" s="77">
        <v>0</v>
      </c>
      <c r="Y193" s="77">
        <v>0</v>
      </c>
      <c r="Z193" s="77">
        <v>0</v>
      </c>
      <c r="AA193" s="77">
        <v>1010</v>
      </c>
      <c r="AB193" s="77">
        <v>0</v>
      </c>
      <c r="AC193" s="77">
        <v>0</v>
      </c>
      <c r="AD193" s="77">
        <v>0</v>
      </c>
      <c r="AE193" s="77">
        <v>0</v>
      </c>
      <c r="AF193" s="77">
        <v>0</v>
      </c>
      <c r="AG193" s="77">
        <v>0</v>
      </c>
      <c r="AH193" s="77">
        <v>0</v>
      </c>
      <c r="AI193" s="77">
        <v>0</v>
      </c>
      <c r="AJ193" s="77">
        <v>1010</v>
      </c>
    </row>
    <row r="194" spans="1:36">
      <c r="A194" s="75">
        <v>194</v>
      </c>
      <c r="B194" s="76" t="s">
        <v>290</v>
      </c>
      <c r="C194" s="76" t="s">
        <v>503</v>
      </c>
      <c r="D194" s="77">
        <v>0</v>
      </c>
      <c r="E194" s="77">
        <v>0</v>
      </c>
      <c r="F194" s="77">
        <v>0</v>
      </c>
      <c r="G194" s="77">
        <v>0</v>
      </c>
      <c r="H194" s="77">
        <v>0</v>
      </c>
      <c r="I194" s="77">
        <v>0</v>
      </c>
      <c r="J194" s="77">
        <v>0</v>
      </c>
      <c r="K194" s="77">
        <v>0</v>
      </c>
      <c r="L194" s="77">
        <v>0</v>
      </c>
      <c r="M194" s="77">
        <v>0</v>
      </c>
      <c r="N194" s="77">
        <v>0</v>
      </c>
      <c r="O194" s="77">
        <v>0</v>
      </c>
      <c r="P194" s="77">
        <v>0</v>
      </c>
      <c r="Q194" s="77">
        <v>0</v>
      </c>
      <c r="R194" s="77">
        <v>0</v>
      </c>
      <c r="S194" s="77">
        <v>0</v>
      </c>
      <c r="T194" s="77">
        <v>0</v>
      </c>
      <c r="U194" s="77">
        <v>0</v>
      </c>
      <c r="V194" s="77">
        <v>0</v>
      </c>
      <c r="W194" s="77">
        <v>0</v>
      </c>
      <c r="X194" s="77">
        <v>0</v>
      </c>
      <c r="Y194" s="77">
        <v>0</v>
      </c>
      <c r="Z194" s="77">
        <v>0</v>
      </c>
      <c r="AA194" s="77">
        <v>785</v>
      </c>
      <c r="AB194" s="77">
        <v>0</v>
      </c>
      <c r="AC194" s="77">
        <v>0</v>
      </c>
      <c r="AD194" s="77">
        <v>0</v>
      </c>
      <c r="AE194" s="77">
        <v>0</v>
      </c>
      <c r="AF194" s="77">
        <v>0</v>
      </c>
      <c r="AG194" s="77">
        <v>0</v>
      </c>
      <c r="AH194" s="77">
        <v>0</v>
      </c>
      <c r="AI194" s="77">
        <v>0</v>
      </c>
      <c r="AJ194" s="77">
        <v>785</v>
      </c>
    </row>
    <row r="195" spans="1:36">
      <c r="A195" s="75">
        <v>195</v>
      </c>
      <c r="B195" s="76" t="s">
        <v>291</v>
      </c>
      <c r="C195" s="76" t="s">
        <v>504</v>
      </c>
      <c r="D195" s="77">
        <v>0</v>
      </c>
      <c r="E195" s="77">
        <v>0</v>
      </c>
      <c r="F195" s="77">
        <v>0</v>
      </c>
      <c r="G195" s="77">
        <v>0</v>
      </c>
      <c r="H195" s="77">
        <v>0</v>
      </c>
      <c r="I195" s="77">
        <v>0</v>
      </c>
      <c r="J195" s="77">
        <v>0</v>
      </c>
      <c r="K195" s="77">
        <v>0</v>
      </c>
      <c r="L195" s="77">
        <v>0</v>
      </c>
      <c r="M195" s="77">
        <v>0</v>
      </c>
      <c r="N195" s="77">
        <v>0</v>
      </c>
      <c r="O195" s="77">
        <v>0</v>
      </c>
      <c r="P195" s="77">
        <v>0</v>
      </c>
      <c r="Q195" s="77">
        <v>0</v>
      </c>
      <c r="R195" s="77">
        <v>0</v>
      </c>
      <c r="S195" s="77">
        <v>0</v>
      </c>
      <c r="T195" s="77">
        <v>0</v>
      </c>
      <c r="U195" s="77">
        <v>0</v>
      </c>
      <c r="V195" s="77">
        <v>0</v>
      </c>
      <c r="W195" s="77">
        <v>0</v>
      </c>
      <c r="X195" s="77">
        <v>0</v>
      </c>
      <c r="Y195" s="77">
        <v>0</v>
      </c>
      <c r="Z195" s="77">
        <v>0</v>
      </c>
      <c r="AA195" s="77">
        <v>95</v>
      </c>
      <c r="AB195" s="77">
        <v>0</v>
      </c>
      <c r="AC195" s="77">
        <v>0</v>
      </c>
      <c r="AD195" s="77">
        <v>0</v>
      </c>
      <c r="AE195" s="77">
        <v>0</v>
      </c>
      <c r="AF195" s="77">
        <v>0</v>
      </c>
      <c r="AG195" s="77">
        <v>0</v>
      </c>
      <c r="AH195" s="77">
        <v>0</v>
      </c>
      <c r="AI195" s="77">
        <v>0</v>
      </c>
      <c r="AJ195" s="77">
        <v>95</v>
      </c>
    </row>
    <row r="196" spans="1:36" s="73" customFormat="1">
      <c r="A196" s="72">
        <v>196</v>
      </c>
      <c r="B196" s="73" t="s">
        <v>299</v>
      </c>
      <c r="C196" s="73" t="s">
        <v>306</v>
      </c>
      <c r="D196" s="74" t="s">
        <v>306</v>
      </c>
      <c r="E196" s="74" t="s">
        <v>306</v>
      </c>
      <c r="F196" s="74" t="s">
        <v>306</v>
      </c>
      <c r="G196" s="74" t="s">
        <v>306</v>
      </c>
      <c r="H196" s="74" t="s">
        <v>306</v>
      </c>
      <c r="I196" s="74" t="s">
        <v>306</v>
      </c>
      <c r="J196" s="74" t="s">
        <v>306</v>
      </c>
      <c r="K196" s="74" t="s">
        <v>306</v>
      </c>
      <c r="L196" s="74" t="s">
        <v>306</v>
      </c>
      <c r="M196" s="74" t="s">
        <v>306</v>
      </c>
      <c r="N196" s="74" t="s">
        <v>306</v>
      </c>
      <c r="O196" s="74" t="s">
        <v>306</v>
      </c>
      <c r="P196" s="74" t="s">
        <v>306</v>
      </c>
      <c r="Q196" s="74" t="s">
        <v>306</v>
      </c>
      <c r="R196" s="74" t="s">
        <v>306</v>
      </c>
      <c r="S196" s="74" t="s">
        <v>306</v>
      </c>
      <c r="T196" s="74" t="s">
        <v>306</v>
      </c>
      <c r="U196" s="74" t="s">
        <v>306</v>
      </c>
      <c r="V196" s="74" t="s">
        <v>306</v>
      </c>
      <c r="W196" s="74" t="s">
        <v>306</v>
      </c>
      <c r="X196" s="74" t="s">
        <v>306</v>
      </c>
      <c r="Y196" s="74" t="s">
        <v>306</v>
      </c>
      <c r="Z196" s="74" t="s">
        <v>306</v>
      </c>
      <c r="AA196" s="74" t="s">
        <v>306</v>
      </c>
      <c r="AB196" s="74" t="s">
        <v>306</v>
      </c>
      <c r="AC196" s="74" t="s">
        <v>306</v>
      </c>
      <c r="AD196" s="74" t="s">
        <v>306</v>
      </c>
      <c r="AE196" s="74" t="s">
        <v>306</v>
      </c>
      <c r="AF196" s="74" t="s">
        <v>306</v>
      </c>
      <c r="AG196" s="74" t="s">
        <v>306</v>
      </c>
      <c r="AH196" s="74" t="s">
        <v>306</v>
      </c>
      <c r="AI196" s="74" t="s">
        <v>306</v>
      </c>
      <c r="AJ196" s="74" t="s">
        <v>306</v>
      </c>
    </row>
    <row r="197" spans="1:36">
      <c r="A197" s="75">
        <v>197</v>
      </c>
      <c r="B197" s="76" t="s">
        <v>301</v>
      </c>
      <c r="C197" s="76" t="s">
        <v>505</v>
      </c>
      <c r="D197" s="77">
        <v>9846</v>
      </c>
      <c r="E197" s="77">
        <v>7766</v>
      </c>
      <c r="F197" s="77">
        <v>5490</v>
      </c>
      <c r="G197" s="77">
        <v>5370</v>
      </c>
      <c r="H197" s="77">
        <v>3626</v>
      </c>
      <c r="I197" s="77">
        <v>9011</v>
      </c>
      <c r="J197" s="77">
        <v>12265</v>
      </c>
      <c r="K197" s="77">
        <v>8883</v>
      </c>
      <c r="L197" s="77">
        <v>4550</v>
      </c>
      <c r="M197" s="77">
        <v>5000</v>
      </c>
      <c r="N197" s="77">
        <v>3665</v>
      </c>
      <c r="O197" s="77">
        <v>26319</v>
      </c>
      <c r="P197" s="77">
        <v>1379</v>
      </c>
      <c r="Q197" s="77">
        <v>8522</v>
      </c>
      <c r="R197" s="77">
        <v>21835</v>
      </c>
      <c r="S197" s="77">
        <v>70369</v>
      </c>
      <c r="T197" s="77">
        <v>12572</v>
      </c>
      <c r="U197" s="77">
        <v>6540</v>
      </c>
      <c r="V197" s="77">
        <v>4800</v>
      </c>
      <c r="W197" s="77">
        <v>4000</v>
      </c>
      <c r="X197" s="77">
        <v>12005</v>
      </c>
      <c r="Y197" s="77">
        <v>22327</v>
      </c>
      <c r="Z197" s="77">
        <v>782</v>
      </c>
      <c r="AA197" s="77">
        <v>6200</v>
      </c>
      <c r="AB197" s="77">
        <v>13315</v>
      </c>
      <c r="AC197" s="77">
        <v>5407</v>
      </c>
      <c r="AD197" s="77">
        <v>686</v>
      </c>
      <c r="AE197" s="77">
        <v>8147</v>
      </c>
      <c r="AF197" s="77">
        <v>20480</v>
      </c>
      <c r="AG197" s="77">
        <v>4000</v>
      </c>
      <c r="AH197" s="77">
        <v>9107</v>
      </c>
      <c r="AI197" s="77">
        <v>10146</v>
      </c>
      <c r="AJ197" s="77">
        <v>344410</v>
      </c>
    </row>
    <row r="198" spans="1:36">
      <c r="A198" s="75">
        <v>198</v>
      </c>
      <c r="B198" s="76" t="s">
        <v>34</v>
      </c>
      <c r="C198" s="76" t="s">
        <v>506</v>
      </c>
      <c r="D198" s="77">
        <v>0</v>
      </c>
      <c r="E198" s="77">
        <v>1622</v>
      </c>
      <c r="F198" s="77">
        <v>758</v>
      </c>
      <c r="G198" s="77">
        <v>0</v>
      </c>
      <c r="H198" s="77">
        <v>0</v>
      </c>
      <c r="I198" s="77">
        <v>0</v>
      </c>
      <c r="J198" s="77">
        <v>2002</v>
      </c>
      <c r="K198" s="77">
        <v>0</v>
      </c>
      <c r="L198" s="77">
        <v>0</v>
      </c>
      <c r="M198" s="77">
        <v>0</v>
      </c>
      <c r="N198" s="77">
        <v>745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1428</v>
      </c>
      <c r="W198" s="77">
        <v>0</v>
      </c>
      <c r="X198" s="77">
        <v>0</v>
      </c>
      <c r="Y198" s="77">
        <v>1875</v>
      </c>
      <c r="Z198" s="77">
        <v>0</v>
      </c>
      <c r="AA198" s="77">
        <v>0</v>
      </c>
      <c r="AB198" s="77">
        <v>0</v>
      </c>
      <c r="AC198" s="77">
        <v>0</v>
      </c>
      <c r="AD198" s="77">
        <v>0</v>
      </c>
      <c r="AE198" s="77">
        <v>656</v>
      </c>
      <c r="AF198" s="77">
        <v>0</v>
      </c>
      <c r="AG198" s="77">
        <v>0</v>
      </c>
      <c r="AH198" s="77">
        <v>0</v>
      </c>
      <c r="AI198" s="77">
        <v>0</v>
      </c>
      <c r="AJ198" s="77">
        <v>9086</v>
      </c>
    </row>
    <row r="199" spans="1:36">
      <c r="A199" s="75">
        <v>199</v>
      </c>
      <c r="B199" s="76" t="s">
        <v>35</v>
      </c>
      <c r="C199" s="76" t="s">
        <v>507</v>
      </c>
      <c r="D199" s="77">
        <v>0</v>
      </c>
      <c r="E199" s="77">
        <v>0</v>
      </c>
      <c r="F199" s="77">
        <v>0</v>
      </c>
      <c r="G199" s="77">
        <v>0</v>
      </c>
      <c r="H199" s="77">
        <v>0</v>
      </c>
      <c r="I199" s="77">
        <v>0</v>
      </c>
      <c r="J199" s="77">
        <v>0</v>
      </c>
      <c r="K199" s="77">
        <v>0</v>
      </c>
      <c r="L199" s="77">
        <v>0</v>
      </c>
      <c r="M199" s="77">
        <v>0</v>
      </c>
      <c r="N199" s="77">
        <v>0</v>
      </c>
      <c r="O199" s="77">
        <v>0</v>
      </c>
      <c r="P199" s="77">
        <v>81</v>
      </c>
      <c r="Q199" s="77">
        <v>0</v>
      </c>
      <c r="R199" s="77">
        <v>0</v>
      </c>
      <c r="S199" s="77">
        <v>0</v>
      </c>
      <c r="T199" s="77">
        <v>0</v>
      </c>
      <c r="U199" s="77">
        <v>10</v>
      </c>
      <c r="V199" s="77">
        <v>0</v>
      </c>
      <c r="W199" s="77">
        <v>0</v>
      </c>
      <c r="X199" s="77">
        <v>0</v>
      </c>
      <c r="Y199" s="77">
        <v>0</v>
      </c>
      <c r="Z199" s="77">
        <v>2886</v>
      </c>
      <c r="AA199" s="77">
        <v>0</v>
      </c>
      <c r="AB199" s="77">
        <v>0</v>
      </c>
      <c r="AC199" s="77">
        <v>0</v>
      </c>
      <c r="AD199" s="77">
        <v>0</v>
      </c>
      <c r="AE199" s="77">
        <v>0</v>
      </c>
      <c r="AF199" s="77">
        <v>0</v>
      </c>
      <c r="AG199" s="77">
        <v>0</v>
      </c>
      <c r="AH199" s="77">
        <v>0</v>
      </c>
      <c r="AI199" s="77">
        <v>0</v>
      </c>
      <c r="AJ199" s="77">
        <v>2977</v>
      </c>
    </row>
    <row r="200" spans="1:36">
      <c r="A200" s="75">
        <v>200</v>
      </c>
      <c r="B200" s="76" t="s">
        <v>36</v>
      </c>
      <c r="C200" s="76" t="s">
        <v>508</v>
      </c>
      <c r="D200" s="77">
        <v>0</v>
      </c>
      <c r="E200" s="77">
        <v>4235</v>
      </c>
      <c r="F200" s="77">
        <v>0</v>
      </c>
      <c r="G200" s="77">
        <v>0</v>
      </c>
      <c r="H200" s="77">
        <v>0</v>
      </c>
      <c r="I200" s="77">
        <v>0</v>
      </c>
      <c r="J200" s="77">
        <v>0</v>
      </c>
      <c r="K200" s="77">
        <v>0</v>
      </c>
      <c r="L200" s="77">
        <v>109</v>
      </c>
      <c r="M200" s="77">
        <v>0</v>
      </c>
      <c r="N200" s="77">
        <v>290</v>
      </c>
      <c r="O200" s="77">
        <v>0</v>
      </c>
      <c r="P200" s="77">
        <v>0</v>
      </c>
      <c r="Q200" s="77">
        <v>0</v>
      </c>
      <c r="R200" s="77">
        <v>1066</v>
      </c>
      <c r="S200" s="77">
        <v>0</v>
      </c>
      <c r="T200" s="77">
        <v>0</v>
      </c>
      <c r="U200" s="77">
        <v>0</v>
      </c>
      <c r="V200" s="77">
        <v>0</v>
      </c>
      <c r="W200" s="77">
        <v>0</v>
      </c>
      <c r="X200" s="77">
        <v>0</v>
      </c>
      <c r="Y200" s="77">
        <v>0</v>
      </c>
      <c r="Z200" s="77">
        <v>1077</v>
      </c>
      <c r="AA200" s="77">
        <v>84</v>
      </c>
      <c r="AB200" s="77">
        <v>0</v>
      </c>
      <c r="AC200" s="77">
        <v>0</v>
      </c>
      <c r="AD200" s="77">
        <v>0</v>
      </c>
      <c r="AE200" s="77">
        <v>0</v>
      </c>
      <c r="AF200" s="77">
        <v>0</v>
      </c>
      <c r="AG200" s="77">
        <v>0</v>
      </c>
      <c r="AH200" s="77">
        <v>0</v>
      </c>
      <c r="AI200" s="77">
        <v>0</v>
      </c>
      <c r="AJ200" s="77">
        <v>6861</v>
      </c>
    </row>
    <row r="201" spans="1:36">
      <c r="A201" s="75">
        <v>201</v>
      </c>
      <c r="B201" s="76" t="s">
        <v>37</v>
      </c>
      <c r="C201" s="76" t="s">
        <v>509</v>
      </c>
      <c r="D201" s="77">
        <v>0</v>
      </c>
      <c r="E201" s="77">
        <v>0</v>
      </c>
      <c r="F201" s="77">
        <v>726</v>
      </c>
      <c r="G201" s="77">
        <v>0</v>
      </c>
      <c r="H201" s="77">
        <v>0</v>
      </c>
      <c r="I201" s="77">
        <v>0</v>
      </c>
      <c r="J201" s="77">
        <v>0</v>
      </c>
      <c r="K201" s="77">
        <v>0</v>
      </c>
      <c r="L201" s="77">
        <v>0</v>
      </c>
      <c r="M201" s="77">
        <v>0</v>
      </c>
      <c r="N201" s="77">
        <v>0</v>
      </c>
      <c r="O201" s="77">
        <v>0</v>
      </c>
      <c r="P201" s="77">
        <v>0</v>
      </c>
      <c r="Q201" s="77">
        <v>0</v>
      </c>
      <c r="R201" s="77">
        <v>350</v>
      </c>
      <c r="S201" s="77">
        <v>0</v>
      </c>
      <c r="T201" s="77">
        <v>0</v>
      </c>
      <c r="U201" s="77">
        <v>0</v>
      </c>
      <c r="V201" s="77">
        <v>0</v>
      </c>
      <c r="W201" s="77">
        <v>0</v>
      </c>
      <c r="X201" s="77">
        <v>0</v>
      </c>
      <c r="Y201" s="77">
        <v>0</v>
      </c>
      <c r="Z201" s="77">
        <v>0</v>
      </c>
      <c r="AA201" s="77">
        <v>0</v>
      </c>
      <c r="AB201" s="77">
        <v>0</v>
      </c>
      <c r="AC201" s="77">
        <v>0</v>
      </c>
      <c r="AD201" s="77">
        <v>0</v>
      </c>
      <c r="AE201" s="77">
        <v>0</v>
      </c>
      <c r="AF201" s="77">
        <v>0</v>
      </c>
      <c r="AG201" s="77">
        <v>0</v>
      </c>
      <c r="AH201" s="77">
        <v>0</v>
      </c>
      <c r="AI201" s="77">
        <v>0</v>
      </c>
      <c r="AJ201" s="77">
        <v>1076</v>
      </c>
    </row>
    <row r="202" spans="1:36">
      <c r="A202" s="75">
        <v>202</v>
      </c>
      <c r="B202" s="76" t="s">
        <v>38</v>
      </c>
      <c r="C202" s="76" t="s">
        <v>510</v>
      </c>
      <c r="D202" s="77">
        <v>0</v>
      </c>
      <c r="E202" s="77">
        <v>0</v>
      </c>
      <c r="F202" s="77">
        <v>34</v>
      </c>
      <c r="G202" s="77">
        <v>0</v>
      </c>
      <c r="H202" s="77">
        <v>0</v>
      </c>
      <c r="I202" s="77">
        <v>0</v>
      </c>
      <c r="J202" s="77">
        <v>0</v>
      </c>
      <c r="K202" s="77">
        <v>0</v>
      </c>
      <c r="L202" s="77">
        <v>51</v>
      </c>
      <c r="M202" s="77">
        <v>0</v>
      </c>
      <c r="N202" s="77">
        <v>0</v>
      </c>
      <c r="O202" s="77">
        <v>0</v>
      </c>
      <c r="P202" s="77">
        <v>0</v>
      </c>
      <c r="Q202" s="77">
        <v>0</v>
      </c>
      <c r="R202" s="77">
        <v>0</v>
      </c>
      <c r="S202" s="77">
        <v>0</v>
      </c>
      <c r="T202" s="77">
        <v>0</v>
      </c>
      <c r="U202" s="77">
        <v>0</v>
      </c>
      <c r="V202" s="77">
        <v>0</v>
      </c>
      <c r="W202" s="77">
        <v>0</v>
      </c>
      <c r="X202" s="77">
        <v>600</v>
      </c>
      <c r="Y202" s="77">
        <v>0</v>
      </c>
      <c r="Z202" s="77">
        <v>0</v>
      </c>
      <c r="AA202" s="77">
        <v>0</v>
      </c>
      <c r="AB202" s="77">
        <v>0</v>
      </c>
      <c r="AC202" s="77">
        <v>0</v>
      </c>
      <c r="AD202" s="77">
        <v>0</v>
      </c>
      <c r="AE202" s="77">
        <v>0</v>
      </c>
      <c r="AF202" s="77">
        <v>0</v>
      </c>
      <c r="AG202" s="77">
        <v>0</v>
      </c>
      <c r="AH202" s="77">
        <v>68</v>
      </c>
      <c r="AI202" s="77">
        <v>0</v>
      </c>
      <c r="AJ202" s="77">
        <v>753</v>
      </c>
    </row>
    <row r="203" spans="1:36">
      <c r="A203" s="75">
        <v>203</v>
      </c>
      <c r="B203" s="76" t="s">
        <v>39</v>
      </c>
      <c r="C203" s="76" t="s">
        <v>511</v>
      </c>
      <c r="D203" s="77">
        <v>0</v>
      </c>
      <c r="E203" s="77">
        <v>0</v>
      </c>
      <c r="F203" s="77">
        <v>0</v>
      </c>
      <c r="G203" s="77">
        <v>0</v>
      </c>
      <c r="H203" s="77">
        <v>0</v>
      </c>
      <c r="I203" s="77">
        <v>0</v>
      </c>
      <c r="J203" s="77">
        <v>0</v>
      </c>
      <c r="K203" s="77">
        <v>0</v>
      </c>
      <c r="L203" s="77">
        <v>0</v>
      </c>
      <c r="M203" s="77">
        <v>0</v>
      </c>
      <c r="N203" s="77">
        <v>0</v>
      </c>
      <c r="O203" s="77">
        <v>0</v>
      </c>
      <c r="P203" s="77">
        <v>0</v>
      </c>
      <c r="Q203" s="77">
        <v>0</v>
      </c>
      <c r="R203" s="77">
        <v>50</v>
      </c>
      <c r="S203" s="77">
        <v>0</v>
      </c>
      <c r="T203" s="77">
        <v>0</v>
      </c>
      <c r="U203" s="77">
        <v>0</v>
      </c>
      <c r="V203" s="77">
        <v>0</v>
      </c>
      <c r="W203" s="77">
        <v>0</v>
      </c>
      <c r="X203" s="77">
        <v>0</v>
      </c>
      <c r="Y203" s="77">
        <v>0</v>
      </c>
      <c r="Z203" s="77">
        <v>0</v>
      </c>
      <c r="AA203" s="77">
        <v>0</v>
      </c>
      <c r="AB203" s="77">
        <v>0</v>
      </c>
      <c r="AC203" s="77">
        <v>0</v>
      </c>
      <c r="AD203" s="77">
        <v>0</v>
      </c>
      <c r="AE203" s="77">
        <v>0</v>
      </c>
      <c r="AF203" s="77">
        <v>0</v>
      </c>
      <c r="AG203" s="77">
        <v>0</v>
      </c>
      <c r="AH203" s="77">
        <v>0</v>
      </c>
      <c r="AI203" s="77">
        <v>0</v>
      </c>
      <c r="AJ203" s="77">
        <v>50</v>
      </c>
    </row>
    <row r="204" spans="1:36">
      <c r="A204" s="75">
        <v>204</v>
      </c>
      <c r="B204" s="76" t="s">
        <v>41</v>
      </c>
      <c r="C204" s="76" t="s">
        <v>512</v>
      </c>
      <c r="D204" s="77">
        <v>0</v>
      </c>
      <c r="E204" s="77">
        <v>0</v>
      </c>
      <c r="F204" s="77">
        <v>0</v>
      </c>
      <c r="G204" s="77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190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356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>
        <v>0</v>
      </c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546</v>
      </c>
    </row>
    <row r="205" spans="1:36">
      <c r="A205" s="75">
        <v>205</v>
      </c>
      <c r="B205" s="76" t="s">
        <v>40</v>
      </c>
      <c r="C205" s="76" t="s">
        <v>513</v>
      </c>
      <c r="D205" s="77">
        <v>0</v>
      </c>
      <c r="E205" s="77">
        <v>500</v>
      </c>
      <c r="F205" s="77">
        <v>467</v>
      </c>
      <c r="G205" s="77">
        <v>0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  <c r="M205" s="77">
        <v>0</v>
      </c>
      <c r="N205" s="77">
        <v>0</v>
      </c>
      <c r="O205" s="77">
        <v>0</v>
      </c>
      <c r="P205" s="77">
        <v>0</v>
      </c>
      <c r="Q205" s="77">
        <v>183</v>
      </c>
      <c r="R205" s="77">
        <v>0</v>
      </c>
      <c r="S205" s="77">
        <v>0</v>
      </c>
      <c r="T205" s="77">
        <v>0</v>
      </c>
      <c r="U205" s="77">
        <v>0</v>
      </c>
      <c r="V205" s="77">
        <v>0</v>
      </c>
      <c r="W205" s="77">
        <v>0</v>
      </c>
      <c r="X205" s="77">
        <v>0</v>
      </c>
      <c r="Y205" s="77">
        <v>0</v>
      </c>
      <c r="Z205" s="77">
        <v>-3979</v>
      </c>
      <c r="AA205" s="77">
        <v>0</v>
      </c>
      <c r="AB205" s="77">
        <v>0</v>
      </c>
      <c r="AC205" s="77">
        <v>0</v>
      </c>
      <c r="AD205" s="77">
        <v>0</v>
      </c>
      <c r="AE205" s="77">
        <v>0</v>
      </c>
      <c r="AF205" s="77">
        <v>0</v>
      </c>
      <c r="AG205" s="77">
        <v>0</v>
      </c>
      <c r="AH205" s="77">
        <v>52</v>
      </c>
      <c r="AI205" s="77">
        <v>0</v>
      </c>
      <c r="AJ205" s="77">
        <v>-2777</v>
      </c>
    </row>
    <row r="206" spans="1:36">
      <c r="A206" s="75">
        <v>206</v>
      </c>
      <c r="B206" s="76" t="s">
        <v>42</v>
      </c>
      <c r="C206" s="76" t="s">
        <v>514</v>
      </c>
      <c r="D206" s="77">
        <v>0</v>
      </c>
      <c r="E206" s="77">
        <v>0</v>
      </c>
      <c r="F206" s="77">
        <v>32</v>
      </c>
      <c r="G206" s="77">
        <v>0</v>
      </c>
      <c r="H206" s="77">
        <v>0</v>
      </c>
      <c r="I206" s="77">
        <v>0</v>
      </c>
      <c r="J206" s="77">
        <v>0</v>
      </c>
      <c r="K206" s="77">
        <v>0</v>
      </c>
      <c r="L206" s="77">
        <v>0</v>
      </c>
      <c r="M206" s="77">
        <v>0</v>
      </c>
      <c r="N206" s="77">
        <v>0</v>
      </c>
      <c r="O206" s="77">
        <v>0</v>
      </c>
      <c r="P206" s="77">
        <v>0</v>
      </c>
      <c r="Q206" s="77">
        <v>0</v>
      </c>
      <c r="R206" s="77">
        <v>0</v>
      </c>
      <c r="S206" s="77">
        <v>0</v>
      </c>
      <c r="T206" s="77">
        <v>0</v>
      </c>
      <c r="U206" s="77">
        <v>0</v>
      </c>
      <c r="V206" s="77">
        <v>0</v>
      </c>
      <c r="W206" s="77">
        <v>0</v>
      </c>
      <c r="X206" s="77">
        <v>0</v>
      </c>
      <c r="Y206" s="77">
        <v>0</v>
      </c>
      <c r="Z206" s="77">
        <v>0</v>
      </c>
      <c r="AA206" s="77">
        <v>0</v>
      </c>
      <c r="AB206" s="77">
        <v>0</v>
      </c>
      <c r="AC206" s="77">
        <v>0</v>
      </c>
      <c r="AD206" s="77">
        <v>0</v>
      </c>
      <c r="AE206" s="77">
        <v>0</v>
      </c>
      <c r="AF206" s="77">
        <v>0</v>
      </c>
      <c r="AG206" s="77">
        <v>0</v>
      </c>
      <c r="AH206" s="77">
        <v>0</v>
      </c>
      <c r="AI206" s="77">
        <v>0</v>
      </c>
      <c r="AJ206" s="77">
        <v>32</v>
      </c>
    </row>
    <row r="207" spans="1:36">
      <c r="A207" s="75">
        <v>207</v>
      </c>
      <c r="B207" s="76" t="s">
        <v>43</v>
      </c>
      <c r="C207" s="76" t="s">
        <v>515</v>
      </c>
      <c r="D207" s="77">
        <v>1235</v>
      </c>
      <c r="E207" s="77">
        <v>0</v>
      </c>
      <c r="F207" s="77">
        <v>0</v>
      </c>
      <c r="G207" s="77">
        <v>0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  <c r="M207" s="77">
        <v>0</v>
      </c>
      <c r="N207" s="77">
        <v>0</v>
      </c>
      <c r="O207" s="77">
        <v>0</v>
      </c>
      <c r="P207" s="77">
        <v>0</v>
      </c>
      <c r="Q207" s="77">
        <v>0</v>
      </c>
      <c r="R207" s="77">
        <v>0</v>
      </c>
      <c r="S207" s="77">
        <v>0</v>
      </c>
      <c r="T207" s="77">
        <v>0</v>
      </c>
      <c r="U207" s="77">
        <v>150</v>
      </c>
      <c r="V207" s="77">
        <v>0</v>
      </c>
      <c r="W207" s="77">
        <v>0</v>
      </c>
      <c r="X207" s="77">
        <v>0</v>
      </c>
      <c r="Y207" s="77">
        <v>0</v>
      </c>
      <c r="Z207" s="77">
        <v>0</v>
      </c>
      <c r="AA207" s="77">
        <v>0</v>
      </c>
      <c r="AB207" s="77">
        <v>0</v>
      </c>
      <c r="AC207" s="77">
        <v>0</v>
      </c>
      <c r="AD207" s="77">
        <v>0</v>
      </c>
      <c r="AE207" s="77">
        <v>0</v>
      </c>
      <c r="AF207" s="77">
        <v>0</v>
      </c>
      <c r="AG207" s="77">
        <v>0</v>
      </c>
      <c r="AH207" s="77">
        <v>0</v>
      </c>
      <c r="AI207" s="77">
        <v>239</v>
      </c>
      <c r="AJ207" s="77">
        <v>1624</v>
      </c>
    </row>
  </sheetData>
  <pageMargins left="0.25" right="0.25" top="0.75" bottom="0.75" header="0.3" footer="0.3"/>
  <pageSetup paperSize="9" orientation="portrait" r:id="rId1"/>
</worksheet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d3c4172d526e4b2384ade4b889302c76" /></Relationships>
</file>

<file path=customXML/item2.xml><?xml version="1.0" encoding="utf-8"?>
<metadata xmlns="http://www.objective.com/ecm/document/metadata/53D26341A57B383EE0540010E0463CCA" version="1.0.0">
  <systemFields>
    <field name="Objective-Id">
      <value order="0">A27116918</value>
    </field>
    <field name="Objective-Title">
      <value order="0">POBE 2020 - Blank Return - Protected</value>
    </field>
    <field name="Objective-Description">
      <value order="0"/>
    </field>
    <field name="Objective-CreationStamp">
      <value order="0">2020-02-11T17:32:28Z</value>
    </field>
    <field name="Objective-IsApproved">
      <value order="0">false</value>
    </field>
    <field name="Objective-IsPublished">
      <value order="0">true</value>
    </field>
    <field name="Objective-DatePublished">
      <value order="0">2020-02-12T10:05:26Z</value>
    </field>
    <field name="Objective-ModificationStamp">
      <value order="0">2020-02-12T10:05:26Z</value>
    </field>
    <field name="Objective-Owner">
      <value order="0">Fender, Nigel N (U200881)</value>
    </field>
    <field name="Objective-Path">
      <value order="0">Objective Global Folder:SG File Plan:Government, politics and public administration:Local government:Finance - Expenditure and grants:Research and analysis: Finance - Expenditure and grants:Statistical: Statistical returns - provisional outturn and budget estimates 2020: Research and analysis: Finance - expenditure and grants: 2020-2025</value>
    </field>
    <field name="Objective-Parent">
      <value order="0">Statistical: Statistical returns - provisional outturn and budget estimates 2020: Research and analysis: Finance - expenditure and grants: 2020-2025</value>
    </field>
    <field name="Objective-State">
      <value order="0">Published</value>
    </field>
    <field name="Objective-VersionId">
      <value order="0">vA39306221</value>
    </field>
    <field name="Objective-Version">
      <value order="0">4.0</value>
    </field>
    <field name="Objective-VersionNumber">
      <value order="0">5</value>
    </field>
    <field name="Objective-VersionComment">
      <value order="0"/>
    </field>
    <field name="Objective-FileNumber">
      <value order="0">PUBRES/4165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2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Front Page</vt:lpstr>
      <vt:lpstr>Guidance</vt:lpstr>
      <vt:lpstr>Changes</vt:lpstr>
      <vt:lpstr>POBE 2020</vt:lpstr>
      <vt:lpstr>Lookup Data</vt:lpstr>
      <vt:lpstr>'Front Page'!Print_Area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u205068</dc:creator>
  <cp:lastModifiedBy>u417466</cp:lastModifiedBy>
  <cp:lastPrinted>2020-01-30T15:11:33Z</cp:lastPrinted>
  <dcterms:created xsi:type="dcterms:W3CDTF">2014-01-10T17:10:15Z</dcterms:created>
  <dcterms:modified xsi:type="dcterms:W3CDTF">2020-02-12T10:05:10Z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A27116918</vt:lpwstr>
  </property>
  <property fmtid="{D5CDD505-2E9C-101B-9397-08002B2CF9AE}" pid="4" name="Objective-Title">
    <vt:lpwstr>POBE 2020 - Blank Return - Protected</vt:lpwstr>
  </property>
  <property fmtid="{D5CDD505-2E9C-101B-9397-08002B2CF9AE}" pid="5" name="Objective-Comment">
    <vt:lpwstr/>
  </property>
  <property fmtid="{D5CDD505-2E9C-101B-9397-08002B2CF9AE}" pid="6" name="Objective-CreationStamp">
    <vt:filetime>2020-02-11T17:56:28Z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2020-02-12T10:05:26Z</vt:filetime>
  </property>
  <property fmtid="{D5CDD505-2E9C-101B-9397-08002B2CF9AE}" pid="10" name="Objective-ModificationStamp">
    <vt:filetime>2020-02-12T10:05:26Z</vt:filetime>
  </property>
  <property fmtid="{D5CDD505-2E9C-101B-9397-08002B2CF9AE}" pid="11" name="Objective-Owner">
    <vt:lpwstr>Fender, Nigel N (U200881)</vt:lpwstr>
  </property>
  <property fmtid="{D5CDD505-2E9C-101B-9397-08002B2CF9AE}" pid="12" name="Objective-Path">
    <vt:lpwstr>Objective Global Folder:SG File Plan:Government, politics and public administration:Local government:Finance - Expenditure and grants:Research and analysis: Finance - Expenditure and grants:Statistical: Statistical returns - provisional outturn and budget estimates 2020: Research and analysis: Finance - expenditure and grants: 2020-2025:</vt:lpwstr>
  </property>
  <property fmtid="{D5CDD505-2E9C-101B-9397-08002B2CF9AE}" pid="13" name="Objective-Parent">
    <vt:lpwstr>Statistical: Statistical returns - provisional outturn and budget estimates 2020: Research and analysis: Finance - expenditure and grants: 2020-2025</vt:lpwstr>
  </property>
  <property fmtid="{D5CDD505-2E9C-101B-9397-08002B2CF9AE}" pid="14" name="Objective-State">
    <vt:lpwstr>Published</vt:lpwstr>
  </property>
  <property fmtid="{D5CDD505-2E9C-101B-9397-08002B2CF9AE}" pid="15" name="Objective-Version">
    <vt:lpwstr>4.0</vt:lpwstr>
  </property>
  <property fmtid="{D5CDD505-2E9C-101B-9397-08002B2CF9AE}" pid="16" name="Objective-VersionNumber">
    <vt:r8>5</vt:r8>
  </property>
  <property fmtid="{D5CDD505-2E9C-101B-9397-08002B2CF9AE}" pid="17" name="Objective-VersionComment">
    <vt:lpwstr/>
  </property>
  <property fmtid="{D5CDD505-2E9C-101B-9397-08002B2CF9AE}" pid="18" name="Objective-FileNumber">
    <vt:lpwstr/>
  </property>
  <property fmtid="{D5CDD505-2E9C-101B-9397-08002B2CF9AE}" pid="19" name="Objective-Classification">
    <vt:lpwstr>[Inherited - OFFICIAL-SENSITIVE]</vt:lpwstr>
  </property>
  <property fmtid="{D5CDD505-2E9C-101B-9397-08002B2CF9AE}" pid="20" name="Objective-Caveats">
    <vt:lpwstr/>
  </property>
  <property fmtid="{D5CDD505-2E9C-101B-9397-08002B2CF9AE}" pid="21" name="Objective-Date of Original [system]">
    <vt:lpwstr/>
  </property>
  <property fmtid="{D5CDD505-2E9C-101B-9397-08002B2CF9AE}" pid="22" name="Objective-Date Received [system]">
    <vt:lpwstr/>
  </property>
  <property fmtid="{D5CDD505-2E9C-101B-9397-08002B2CF9AE}" pid="23" name="Objective-SG Web Publication - Category [system]">
    <vt:lpwstr/>
  </property>
  <property fmtid="{D5CDD505-2E9C-101B-9397-08002B2CF9AE}" pid="24" name="Objective-SG Web Publication - Category 2 Classification [system]">
    <vt:lpwstr/>
  </property>
  <property fmtid="{D5CDD505-2E9C-101B-9397-08002B2CF9AE}" pid="25" name="Objective-Description">
    <vt:lpwstr/>
  </property>
  <property fmtid="{D5CDD505-2E9C-101B-9397-08002B2CF9AE}" pid="26" name="Objective-VersionId">
    <vt:lpwstr>vA39306221</vt:lpwstr>
  </property>
  <property fmtid="{D5CDD505-2E9C-101B-9397-08002B2CF9AE}" pid="27" name="Objective-Connect Creator">
    <vt:lpwstr/>
  </property>
  <property fmtid="{D5CDD505-2E9C-101B-9397-08002B2CF9AE}" pid="28" name="Objective-Date Received">
    <vt:lpwstr/>
  </property>
  <property fmtid="{D5CDD505-2E9C-101B-9397-08002B2CF9AE}" pid="29" name="Objective-Date of Original">
    <vt:lpwstr/>
  </property>
  <property fmtid="{D5CDD505-2E9C-101B-9397-08002B2CF9AE}" pid="30" name="Objective-SG Web Publication - Category">
    <vt:lpwstr/>
  </property>
  <property fmtid="{D5CDD505-2E9C-101B-9397-08002B2CF9AE}" pid="31" name="Objective-SG Web Publication - Category 2 Classification">
    <vt:lpwstr/>
  </property>
  <property fmtid="{D5CDD505-2E9C-101B-9397-08002B2CF9AE}" pid="32" name="Objective-Connect Creator [system]">
    <vt:lpwstr/>
  </property>
</Properties>
</file>