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Thomas\Dropbox\Betreuung TC\"/>
    </mc:Choice>
  </mc:AlternateContent>
  <bookViews>
    <workbookView xWindow="0" yWindow="0" windowWidth="25596" windowHeight="13356"/>
  </bookViews>
  <sheets>
    <sheet name="Programm 2015" sheetId="6" r:id="rId1"/>
    <sheet name="Chrützliliste" sheetId="7" r:id="rId2"/>
  </sheets>
  <definedNames>
    <definedName name="_xlnm.Print_Area" localSheetId="0">'Programm 2015'!$B$1:$AC$69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6" l="1"/>
  <c r="AE4" i="6" s="1"/>
  <c r="AF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F4" i="6"/>
  <c r="AE5" i="6"/>
  <c r="AF5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J4" i="6"/>
  <c r="N4" i="6"/>
  <c r="AE7" i="6" s="1"/>
  <c r="AF7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R4" i="6"/>
  <c r="AE8" i="6"/>
  <c r="AF8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V4" i="6"/>
  <c r="AE9" i="6"/>
  <c r="AF9" i="6" s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Z4" i="6"/>
  <c r="AE6" i="6"/>
  <c r="AF6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AE10" i="6"/>
  <c r="AF10" i="6" s="1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N38" i="6"/>
  <c r="AE14" i="6"/>
  <c r="AF14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B38" i="6"/>
  <c r="AE11" i="6" s="1"/>
  <c r="AF11" i="6" s="1"/>
  <c r="B39" i="6" s="1"/>
  <c r="B40" i="6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F38" i="6"/>
  <c r="AE12" i="6"/>
  <c r="AF12" i="6" s="1"/>
  <c r="F39" i="6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J38" i="6"/>
  <c r="AE13" i="6"/>
  <c r="AF13" i="6" s="1"/>
  <c r="J39" i="6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R38" i="6"/>
  <c r="AE15" i="6" s="1"/>
  <c r="AF15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V38" i="6"/>
  <c r="AE16" i="6" s="1"/>
  <c r="AF16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I5" i="7"/>
  <c r="C5" i="7"/>
  <c r="I6" i="7"/>
  <c r="C6" i="7"/>
  <c r="I7" i="7"/>
  <c r="C7" i="7"/>
  <c r="I8" i="7"/>
  <c r="C8" i="7"/>
  <c r="I9" i="7"/>
  <c r="C9" i="7"/>
  <c r="I10" i="7"/>
  <c r="C10" i="7"/>
  <c r="I11" i="7"/>
  <c r="C11" i="7"/>
  <c r="I12" i="7"/>
  <c r="C12" i="7"/>
  <c r="I13" i="7"/>
  <c r="C13" i="7"/>
  <c r="I14" i="7"/>
  <c r="C14" i="7"/>
  <c r="I15" i="7"/>
  <c r="C15" i="7"/>
  <c r="I16" i="7"/>
  <c r="C16" i="7"/>
  <c r="I17" i="7"/>
  <c r="C17" i="7"/>
  <c r="I18" i="7"/>
  <c r="C18" i="7"/>
  <c r="I19" i="7"/>
  <c r="C19" i="7"/>
</calcChain>
</file>

<file path=xl/sharedStrings.xml><?xml version="1.0" encoding="utf-8"?>
<sst xmlns="http://schemas.openxmlformats.org/spreadsheetml/2006/main" count="245" uniqueCount="194">
  <si>
    <t>Anlass</t>
    <phoneticPr fontId="12" type="noConversion"/>
  </si>
  <si>
    <t>Summe</t>
    <phoneticPr fontId="12" type="noConversion"/>
  </si>
  <si>
    <t>Sara</t>
    <phoneticPr fontId="12" type="noConversion"/>
  </si>
  <si>
    <t>Biiit</t>
    <phoneticPr fontId="12" type="noConversion"/>
  </si>
  <si>
    <t>Sevä</t>
    <phoneticPr fontId="12" type="noConversion"/>
  </si>
  <si>
    <t>Physio</t>
    <phoneticPr fontId="12" type="noConversion"/>
  </si>
  <si>
    <t>Postensetzer</t>
    <phoneticPr fontId="12" type="noConversion"/>
  </si>
  <si>
    <t>Summe Athleten</t>
    <phoneticPr fontId="12" type="noConversion"/>
  </si>
  <si>
    <t>Sofie</t>
    <phoneticPr fontId="12" type="noConversion"/>
  </si>
  <si>
    <t>Sonja</t>
    <phoneticPr fontId="12" type="noConversion"/>
  </si>
  <si>
    <t>Laura</t>
    <phoneticPr fontId="12" type="noConversion"/>
  </si>
  <si>
    <t>Paula</t>
    <phoneticPr fontId="12" type="noConversion"/>
  </si>
  <si>
    <t>Hanna</t>
    <phoneticPr fontId="12" type="noConversion"/>
  </si>
  <si>
    <t>Sandrine</t>
    <phoneticPr fontId="12" type="noConversion"/>
  </si>
  <si>
    <t>Andrea</t>
    <phoneticPr fontId="12" type="noConversion"/>
  </si>
  <si>
    <t>Lisa</t>
    <phoneticPr fontId="12" type="noConversion"/>
  </si>
  <si>
    <t>Kerstin</t>
    <phoneticPr fontId="12" type="noConversion"/>
  </si>
  <si>
    <t>Joana</t>
    <phoneticPr fontId="12" type="noConversion"/>
  </si>
  <si>
    <t>Florian</t>
    <phoneticPr fontId="12" type="noConversion"/>
  </si>
  <si>
    <t>Jan</t>
    <phoneticPr fontId="12" type="noConversion"/>
  </si>
  <si>
    <t>Pascal</t>
    <phoneticPr fontId="12" type="noConversion"/>
  </si>
  <si>
    <t>Thomas</t>
    <phoneticPr fontId="12" type="noConversion"/>
  </si>
  <si>
    <t>Simon</t>
    <phoneticPr fontId="12" type="noConversion"/>
  </si>
  <si>
    <t>Schwefelberg</t>
  </si>
  <si>
    <t>Gurnigelwald</t>
  </si>
  <si>
    <t>6. Nat. OL</t>
  </si>
  <si>
    <t>San Bernardino</t>
  </si>
  <si>
    <t>7. Nat. OL</t>
  </si>
  <si>
    <t>8. Nat. OL</t>
  </si>
  <si>
    <t>9. Nat. OL</t>
  </si>
  <si>
    <t>Mittel SM</t>
  </si>
  <si>
    <t>10. Nat. OL</t>
  </si>
  <si>
    <t>Braunwald</t>
  </si>
  <si>
    <t>Glarus-Schwändi</t>
  </si>
  <si>
    <t>Jorat</t>
  </si>
  <si>
    <t>Vorbereitungsweekend JWOC</t>
    <phoneticPr fontId="12" type="noConversion"/>
  </si>
  <si>
    <t>Stand: August 2014</t>
  </si>
  <si>
    <t>Lang SM Testlauf</t>
  </si>
  <si>
    <t>5. Nat. OL Testlauf</t>
  </si>
  <si>
    <t>HTHS Tag</t>
    <phoneticPr fontId="12" type="noConversion"/>
  </si>
  <si>
    <t>HTHS-Tage</t>
    <phoneticPr fontId="12" type="noConversion"/>
  </si>
  <si>
    <t>Fricktaler OL</t>
    <phoneticPr fontId="12" type="noConversion"/>
  </si>
  <si>
    <t>Sprintlis</t>
    <phoneticPr fontId="12" type="noConversion"/>
  </si>
  <si>
    <t>Testlauf FR Mittel</t>
    <phoneticPr fontId="12" type="noConversion"/>
  </si>
  <si>
    <t>Schwyberg</t>
    <phoneticPr fontId="12" type="noConversion"/>
  </si>
  <si>
    <t>PI</t>
    <phoneticPr fontId="12" type="noConversion"/>
  </si>
  <si>
    <t>Sprint SM / Testlauf</t>
  </si>
  <si>
    <t>Testlauf Lang</t>
  </si>
  <si>
    <t>TL Engadin / Davos</t>
    <phoneticPr fontId="12" type="noConversion"/>
  </si>
  <si>
    <t>Gempenberglauf</t>
    <phoneticPr fontId="12" type="noConversion"/>
  </si>
  <si>
    <t>Clermont Ferrand</t>
    <phoneticPr fontId="12" type="noConversion"/>
  </si>
  <si>
    <t>01.-11.07.2015</t>
    <phoneticPr fontId="12" type="noConversion"/>
  </si>
  <si>
    <t>01.-08.08.2015</t>
    <phoneticPr fontId="12" type="noConversion"/>
  </si>
  <si>
    <t>08.10.-11.10.2015</t>
    <phoneticPr fontId="12" type="noConversion"/>
  </si>
  <si>
    <t>TL</t>
    <phoneticPr fontId="12" type="noConversion"/>
  </si>
  <si>
    <t>Millau</t>
    <phoneticPr fontId="12" type="noConversion"/>
  </si>
  <si>
    <t>Laterns</t>
    <phoneticPr fontId="12" type="noConversion"/>
  </si>
  <si>
    <t>KAZU</t>
    <phoneticPr fontId="12" type="noConversion"/>
  </si>
  <si>
    <t>KAZU Tenero</t>
    <phoneticPr fontId="12" type="noConversion"/>
  </si>
  <si>
    <t>Farblegende</t>
  </si>
  <si>
    <t>obligatorische Kaderanlässe</t>
  </si>
  <si>
    <t>obligatorische Wettkämpfe</t>
  </si>
  <si>
    <t>Delegations-Vorbereitungen (Selektion)</t>
  </si>
  <si>
    <t>Delegations-Wettkämpfe (Selektion)</t>
  </si>
  <si>
    <t>freiwillige Kaderanlässe</t>
  </si>
  <si>
    <t>Empfohlene Anlässe</t>
  </si>
  <si>
    <t>Anlässe nur für Trainer</t>
  </si>
  <si>
    <t>vorgeschlagene Trainingspause</t>
  </si>
  <si>
    <t>SpiSpo-RS (Magglingen)</t>
  </si>
  <si>
    <t>PI</t>
  </si>
  <si>
    <t>Piste-Ranglistenläufe</t>
  </si>
  <si>
    <t>Termine</t>
  </si>
  <si>
    <t>SpiSpo-RS AGA (allg.Grundausb.)</t>
  </si>
  <si>
    <t>KAZU Magglingen</t>
  </si>
  <si>
    <t>JWOC</t>
  </si>
  <si>
    <t>Heimreise</t>
  </si>
  <si>
    <t>Model</t>
  </si>
  <si>
    <t>Sprint</t>
  </si>
  <si>
    <t>Middle Quali</t>
  </si>
  <si>
    <t>Middle Final</t>
  </si>
  <si>
    <t>Relay</t>
  </si>
  <si>
    <t>Long</t>
  </si>
  <si>
    <t>Jukola</t>
  </si>
  <si>
    <t>Nacht SM</t>
  </si>
  <si>
    <t>OLK Argus</t>
  </si>
  <si>
    <t>Team SM</t>
  </si>
  <si>
    <t>1. Nat. OL</t>
  </si>
  <si>
    <t>Bouleyres</t>
  </si>
  <si>
    <t>3. Nat OL</t>
  </si>
  <si>
    <t>Staffel SM</t>
  </si>
  <si>
    <t>4. Nat. OL</t>
  </si>
  <si>
    <t>Lidernen</t>
  </si>
  <si>
    <t>Joey</t>
    <phoneticPr fontId="12" type="noConversion"/>
  </si>
  <si>
    <t>Sven</t>
    <phoneticPr fontId="12" type="noConversion"/>
  </si>
  <si>
    <t>Tobia</t>
    <phoneticPr fontId="12" type="noConversion"/>
  </si>
  <si>
    <t>Riccardo</t>
    <phoneticPr fontId="12" type="noConversion"/>
  </si>
  <si>
    <t>Remo</t>
    <phoneticPr fontId="12" type="noConversion"/>
  </si>
  <si>
    <t>Jannis</t>
    <phoneticPr fontId="12" type="noConversion"/>
  </si>
  <si>
    <t>21./22.10.2014</t>
    <phoneticPr fontId="12" type="noConversion"/>
  </si>
  <si>
    <t>KAZU Magglingen</t>
    <phoneticPr fontId="12" type="noConversion"/>
  </si>
  <si>
    <t>Lauf KAZU Tenero</t>
    <phoneticPr fontId="12" type="noConversion"/>
  </si>
  <si>
    <t>TL Elite, Spanien</t>
    <phoneticPr fontId="12" type="noConversion"/>
  </si>
  <si>
    <t>KAZU Fricktal</t>
    <phoneticPr fontId="12" type="noConversion"/>
  </si>
  <si>
    <t>TL Clermont Ferrand</t>
    <phoneticPr fontId="12" type="noConversion"/>
  </si>
  <si>
    <t>Testlauf Mittel</t>
    <phoneticPr fontId="12" type="noConversion"/>
  </si>
  <si>
    <t>Testlauf Lang</t>
    <phoneticPr fontId="12" type="noConversion"/>
  </si>
  <si>
    <t>Gempenberglauf</t>
    <phoneticPr fontId="12" type="noConversion"/>
  </si>
  <si>
    <t>20./21.06.2015</t>
    <phoneticPr fontId="12" type="noConversion"/>
  </si>
  <si>
    <t>13.9.-19.09.2015</t>
    <phoneticPr fontId="12" type="noConversion"/>
  </si>
  <si>
    <t>24.04-02.05.2015</t>
    <phoneticPr fontId="12" type="noConversion"/>
  </si>
  <si>
    <t>14.-17.03.2015</t>
    <phoneticPr fontId="12" type="noConversion"/>
  </si>
  <si>
    <t>21./22.02.2015</t>
    <phoneticPr fontId="12" type="noConversion"/>
  </si>
  <si>
    <t>29.01.-01.02.2015</t>
    <phoneticPr fontId="12" type="noConversion"/>
  </si>
  <si>
    <t>28.02.-08.03.2015</t>
    <phoneticPr fontId="12" type="noConversion"/>
  </si>
  <si>
    <t>JWOC Vorbereitung</t>
    <phoneticPr fontId="12" type="noConversion"/>
  </si>
  <si>
    <t>JWOC</t>
    <phoneticPr fontId="12" type="noConversion"/>
  </si>
  <si>
    <t>Nationales Jugendlager</t>
    <phoneticPr fontId="12" type="noConversion"/>
  </si>
  <si>
    <t>Sprinttestlauf</t>
    <phoneticPr fontId="12" type="noConversion"/>
  </si>
  <si>
    <t>TL Engadin/Davos</t>
    <phoneticPr fontId="12" type="noConversion"/>
  </si>
  <si>
    <t>u</t>
    <phoneticPr fontId="12" type="noConversion"/>
  </si>
  <si>
    <t>JEC</t>
    <phoneticPr fontId="12" type="noConversion"/>
  </si>
  <si>
    <t>Noah</t>
    <phoneticPr fontId="12" type="noConversion"/>
  </si>
  <si>
    <t>Patrick</t>
    <phoneticPr fontId="12" type="noConversion"/>
  </si>
  <si>
    <t>Chrützliliste</t>
    <phoneticPr fontId="12" type="noConversion"/>
  </si>
  <si>
    <t>Saison 2015</t>
    <phoneticPr fontId="12" type="noConversion"/>
  </si>
  <si>
    <t>Anwesend = 1; Abwesend = 0; Unsicher = u</t>
    <phoneticPr fontId="12" type="noConversion"/>
  </si>
  <si>
    <t>Datum</t>
    <phoneticPr fontId="12" type="noConversion"/>
  </si>
  <si>
    <t>Semesterstart</t>
  </si>
  <si>
    <t>Madeira</t>
  </si>
  <si>
    <t>Effretiker Stadt OL</t>
  </si>
  <si>
    <t>ZH Marathon Teamrun</t>
  </si>
  <si>
    <t>KAZU NWK</t>
  </si>
  <si>
    <t>Deutschland</t>
  </si>
  <si>
    <t>PsychOL</t>
  </si>
  <si>
    <t>2. Nat. OL / Testlauf</t>
  </si>
  <si>
    <t>Dornbirn</t>
  </si>
  <si>
    <t>Testlauf Sprint</t>
  </si>
  <si>
    <t>Piste</t>
  </si>
  <si>
    <t>Jugendcup Staffel</t>
  </si>
  <si>
    <t>Arosa</t>
  </si>
  <si>
    <t>Basisprüfung</t>
  </si>
  <si>
    <t>A Wettkämpfe</t>
  </si>
  <si>
    <t>B Wettkämpfe</t>
  </si>
  <si>
    <t>C Wettkämpfe</t>
  </si>
  <si>
    <t>Abflug nach Afrika</t>
  </si>
  <si>
    <t>Rückflug</t>
  </si>
  <si>
    <t>Osterkommune</t>
  </si>
  <si>
    <t>SPU?</t>
  </si>
  <si>
    <t>Zimmberberg OL</t>
  </si>
  <si>
    <t>Schaffhauser OL</t>
  </si>
  <si>
    <t>Hohenklingen</t>
  </si>
  <si>
    <t>Uster</t>
  </si>
  <si>
    <t>10km SM</t>
  </si>
  <si>
    <t>Winterthurer OL</t>
  </si>
  <si>
    <t>Galgener OL</t>
  </si>
  <si>
    <t>Hoch Ybrig</t>
  </si>
  <si>
    <t>Wisliger OL</t>
  </si>
  <si>
    <t>JOM Schlusslauf</t>
  </si>
  <si>
    <t>Wangenerwald</t>
  </si>
  <si>
    <t>Kaderzusammenzüge</t>
  </si>
  <si>
    <t>Trainingslager</t>
  </si>
  <si>
    <t>Privates</t>
  </si>
  <si>
    <t>Jukola Anreise</t>
  </si>
  <si>
    <t>Jukola Training</t>
  </si>
  <si>
    <t>O-Ringen</t>
  </si>
  <si>
    <t>Ramslätt</t>
  </si>
  <si>
    <t>Givarp</t>
  </si>
  <si>
    <t>Kransmossen</t>
  </si>
  <si>
    <t>Boras</t>
  </si>
  <si>
    <t>Reusslauf</t>
  </si>
  <si>
    <t>Argus Nachtstaffel</t>
  </si>
  <si>
    <t>Piste Test NWK</t>
  </si>
  <si>
    <t>3000m NWK</t>
  </si>
  <si>
    <t>Semesterende</t>
  </si>
  <si>
    <t>FCZ-Thun</t>
  </si>
  <si>
    <t>FCZ-Aarau</t>
  </si>
  <si>
    <t>FCZ-Sion</t>
  </si>
  <si>
    <t>YB-FCZ</t>
  </si>
  <si>
    <t>Elsass</t>
  </si>
  <si>
    <t>FCZ-FCSG</t>
  </si>
  <si>
    <t>FCZ-YB</t>
  </si>
  <si>
    <t>FCZ-FCB</t>
  </si>
  <si>
    <t>FCZ-Vaduz</t>
  </si>
  <si>
    <t>FCZ-GC</t>
  </si>
  <si>
    <t>Davos</t>
  </si>
  <si>
    <t>Neuchatel</t>
  </si>
  <si>
    <t>JEC Bad Harzbrug Sprint</t>
  </si>
  <si>
    <t>JEC Bad Harzbrug Lang</t>
  </si>
  <si>
    <t>JEC Bad Harzbrug Staffel</t>
  </si>
  <si>
    <t>Gsang-Furtbüel</t>
  </si>
  <si>
    <t>Fluntern</t>
  </si>
  <si>
    <t>3000m, ev. 5000? NLZ</t>
  </si>
  <si>
    <t>O Gala</t>
  </si>
  <si>
    <t>Olten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</si>
</sst>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d"/>
  </numFmts>
  <fonts count="18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u/>
      <sz val="8"/>
      <color indexed="12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name val="Verdana"/>
      <family val="2"/>
    </font>
    <font>
      <b/>
      <sz val="10"/>
      <color indexed="23"/>
      <name val="Verdana"/>
      <family val="2"/>
    </font>
    <font>
      <sz val="10"/>
      <name val="Arial"/>
      <family val="2"/>
    </font>
    <font>
      <sz val="8"/>
      <color indexed="8"/>
      <name val="Verdana"/>
      <family val="2"/>
    </font>
    <font>
      <sz val="8"/>
      <color indexed="63"/>
      <name val="Verdana"/>
      <family val="2"/>
    </font>
    <font>
      <sz val="10"/>
      <color indexed="9"/>
      <name val="Verdana"/>
      <family val="2"/>
    </font>
    <font>
      <sz val="8"/>
      <name val="Verdana"/>
      <family val="2"/>
    </font>
    <font>
      <sz val="10"/>
      <color indexed="22"/>
      <name val="Arial"/>
      <family val="2"/>
    </font>
    <font>
      <i/>
      <sz val="10"/>
      <name val="Verdana"/>
      <family val="2"/>
    </font>
    <font>
      <b/>
      <sz val="12"/>
      <name val="Verdana"/>
      <family val="2"/>
    </font>
    <font>
      <u/>
      <sz val="10"/>
      <color theme="11"/>
      <name val="Arial"/>
    </font>
    <font>
      <sz val="10"/>
      <color rgb="FFFF0000"/>
      <name val="Verdana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EF5350"/>
        <bgColor indexed="64"/>
      </patternFill>
    </fill>
    <fill>
      <patternFill patternType="solid">
        <fgColor rgb="FF42A5F5"/>
        <bgColor indexed="64"/>
      </patternFill>
    </fill>
    <fill>
      <patternFill patternType="solid">
        <fgColor rgb="FF66BB6A"/>
        <bgColor indexed="64"/>
      </patternFill>
    </fill>
    <fill>
      <patternFill patternType="lightDown">
        <bgColor rgb="FF66BB6A"/>
      </patternFill>
    </fill>
    <fill>
      <patternFill patternType="solid">
        <fgColor rgb="FFFFEE58"/>
        <bgColor indexed="64"/>
      </patternFill>
    </fill>
    <fill>
      <patternFill patternType="solid">
        <fgColor rgb="FFFFB026"/>
        <bgColor indexed="64"/>
      </patternFill>
    </fill>
    <fill>
      <patternFill patternType="solid">
        <fgColor rgb="FF26A69A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</cellStyleXfs>
  <cellXfs count="209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ill="1" applyAlignment="1"/>
    <xf numFmtId="0" fontId="5" fillId="0" borderId="0" xfId="0" applyFont="1" applyFill="1" applyBorder="1"/>
    <xf numFmtId="0" fontId="5" fillId="2" borderId="1" xfId="0" applyFont="1" applyFill="1" applyBorder="1"/>
    <xf numFmtId="0" fontId="5" fillId="2" borderId="2" xfId="0" applyFont="1" applyFill="1" applyBorder="1"/>
    <xf numFmtId="0" fontId="5" fillId="3" borderId="2" xfId="0" applyFont="1" applyFill="1" applyBorder="1"/>
    <xf numFmtId="0" fontId="5" fillId="0" borderId="3" xfId="0" applyFont="1" applyFill="1" applyBorder="1" applyAlignment="1"/>
    <xf numFmtId="0" fontId="5" fillId="0" borderId="4" xfId="0" applyFont="1" applyFill="1" applyBorder="1" applyAlignment="1"/>
    <xf numFmtId="0" fontId="5" fillId="4" borderId="2" xfId="0" applyFont="1" applyFill="1" applyBorder="1"/>
    <xf numFmtId="0" fontId="0" fillId="0" borderId="0" xfId="0" applyBorder="1" applyAlignment="1">
      <alignment horizontal="center"/>
    </xf>
    <xf numFmtId="0" fontId="5" fillId="0" borderId="0" xfId="0" applyFont="1"/>
    <xf numFmtId="0" fontId="5" fillId="0" borderId="5" xfId="0" applyFont="1" applyFill="1" applyBorder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/>
    <xf numFmtId="0" fontId="4" fillId="0" borderId="0" xfId="0" applyFont="1"/>
    <xf numFmtId="0" fontId="4" fillId="0" borderId="0" xfId="0" applyFont="1" applyBorder="1"/>
    <xf numFmtId="0" fontId="5" fillId="0" borderId="0" xfId="0" applyFont="1" applyBorder="1"/>
    <xf numFmtId="0" fontId="4" fillId="5" borderId="6" xfId="0" applyFont="1" applyFill="1" applyBorder="1" applyAlignment="1">
      <alignment horizontal="left"/>
    </xf>
    <xf numFmtId="0" fontId="4" fillId="6" borderId="4" xfId="0" applyFont="1" applyFill="1" applyBorder="1"/>
    <xf numFmtId="0" fontId="4" fillId="7" borderId="4" xfId="0" applyFont="1" applyFill="1" applyBorder="1"/>
    <xf numFmtId="0" fontId="7" fillId="8" borderId="4" xfId="0" applyFont="1" applyFill="1" applyBorder="1"/>
    <xf numFmtId="0" fontId="7" fillId="9" borderId="4" xfId="0" applyFont="1" applyFill="1" applyBorder="1"/>
    <xf numFmtId="0" fontId="6" fillId="0" borderId="7" xfId="0" applyFont="1" applyFill="1" applyBorder="1"/>
    <xf numFmtId="0" fontId="7" fillId="0" borderId="8" xfId="0" applyFont="1" applyFill="1" applyBorder="1"/>
    <xf numFmtId="0" fontId="6" fillId="10" borderId="7" xfId="0" applyFont="1" applyFill="1" applyBorder="1"/>
    <xf numFmtId="0" fontId="7" fillId="10" borderId="8" xfId="0" applyFont="1" applyFill="1" applyBorder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/>
    <xf numFmtId="0" fontId="6" fillId="0" borderId="0" xfId="0" applyFont="1" applyFill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 applyAlignment="1"/>
    <xf numFmtId="0" fontId="5" fillId="11" borderId="9" xfId="0" applyFont="1" applyFill="1" applyBorder="1"/>
    <xf numFmtId="0" fontId="5" fillId="0" borderId="10" xfId="0" applyFont="1" applyFill="1" applyBorder="1" applyAlignment="1"/>
    <xf numFmtId="0" fontId="5" fillId="0" borderId="11" xfId="0" applyFont="1" applyFill="1" applyBorder="1" applyAlignment="1"/>
    <xf numFmtId="0" fontId="5" fillId="0" borderId="5" xfId="0" applyFont="1" applyBorder="1"/>
    <xf numFmtId="0" fontId="5" fillId="0" borderId="12" xfId="0" applyFont="1" applyBorder="1"/>
    <xf numFmtId="0" fontId="5" fillId="0" borderId="13" xfId="0" applyFont="1" applyBorder="1"/>
    <xf numFmtId="0" fontId="0" fillId="0" borderId="0" xfId="0" applyBorder="1"/>
    <xf numFmtId="0" fontId="6" fillId="8" borderId="3" xfId="0" applyFont="1" applyFill="1" applyBorder="1"/>
    <xf numFmtId="0" fontId="6" fillId="5" borderId="14" xfId="0" applyFont="1" applyFill="1" applyBorder="1"/>
    <xf numFmtId="0" fontId="6" fillId="9" borderId="3" xfId="0" applyFont="1" applyFill="1" applyBorder="1"/>
    <xf numFmtId="0" fontId="6" fillId="12" borderId="3" xfId="0" applyFont="1" applyFill="1" applyBorder="1"/>
    <xf numFmtId="0" fontId="8" fillId="0" borderId="0" xfId="0" applyFont="1"/>
    <xf numFmtId="0" fontId="0" fillId="0" borderId="0" xfId="0" applyNumberFormat="1" applyFill="1" applyBorder="1"/>
    <xf numFmtId="0" fontId="9" fillId="0" borderId="0" xfId="0" applyNumberFormat="1" applyFont="1" applyFill="1" applyBorder="1" applyAlignment="1">
      <alignment vertical="center" wrapText="1"/>
    </xf>
    <xf numFmtId="0" fontId="10" fillId="0" borderId="0" xfId="0" applyNumberFormat="1" applyFont="1" applyFill="1" applyBorder="1" applyAlignment="1">
      <alignment vertical="center" wrapText="1"/>
    </xf>
    <xf numFmtId="164" fontId="5" fillId="0" borderId="0" xfId="0" applyNumberFormat="1" applyFont="1"/>
    <xf numFmtId="0" fontId="5" fillId="0" borderId="0" xfId="0" applyNumberFormat="1" applyFont="1"/>
    <xf numFmtId="0" fontId="8" fillId="0" borderId="0" xfId="1" applyFont="1" applyAlignment="1" applyProtection="1"/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1" fillId="0" borderId="0" xfId="0" applyFont="1" applyBorder="1"/>
    <xf numFmtId="0" fontId="11" fillId="0" borderId="0" xfId="0" applyFont="1" applyFill="1" applyBorder="1" applyAlignment="1">
      <alignment vertical="center" wrapText="1"/>
    </xf>
    <xf numFmtId="164" fontId="5" fillId="0" borderId="0" xfId="0" applyNumberFormat="1" applyFont="1" applyFill="1" applyAlignment="1"/>
    <xf numFmtId="0" fontId="5" fillId="0" borderId="15" xfId="0" applyFont="1" applyFill="1" applyBorder="1" applyAlignment="1">
      <alignment horizontal="left" vertical="center"/>
    </xf>
    <xf numFmtId="0" fontId="5" fillId="0" borderId="16" xfId="0" applyFont="1" applyFill="1" applyBorder="1" applyAlignment="1">
      <alignment horizontal="left" vertical="center"/>
    </xf>
    <xf numFmtId="0" fontId="5" fillId="0" borderId="17" xfId="0" applyFont="1" applyFill="1" applyBorder="1" applyAlignment="1">
      <alignment horizontal="left" vertical="center"/>
    </xf>
    <xf numFmtId="0" fontId="5" fillId="0" borderId="14" xfId="0" applyFont="1" applyFill="1" applyBorder="1" applyAlignment="1">
      <alignment horizontal="left" vertical="center"/>
    </xf>
    <xf numFmtId="0" fontId="5" fillId="0" borderId="18" xfId="0" applyFont="1" applyFill="1" applyBorder="1" applyAlignment="1">
      <alignment horizontal="left" vertical="center"/>
    </xf>
    <xf numFmtId="0" fontId="5" fillId="0" borderId="19" xfId="0" applyFont="1" applyFill="1" applyBorder="1" applyAlignment="1">
      <alignment horizontal="left" vertical="center"/>
    </xf>
    <xf numFmtId="0" fontId="5" fillId="0" borderId="20" xfId="0" applyFont="1" applyFill="1" applyBorder="1" applyAlignment="1">
      <alignment horizontal="left" vertical="center"/>
    </xf>
    <xf numFmtId="0" fontId="5" fillId="0" borderId="21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left" vertical="center"/>
    </xf>
    <xf numFmtId="0" fontId="5" fillId="0" borderId="23" xfId="0" applyFont="1" applyFill="1" applyBorder="1" applyAlignment="1">
      <alignment horizontal="left" vertical="center"/>
    </xf>
    <xf numFmtId="0" fontId="5" fillId="0" borderId="24" xfId="0" applyFont="1" applyFill="1" applyBorder="1" applyAlignment="1">
      <alignment horizontal="left" vertical="center"/>
    </xf>
    <xf numFmtId="0" fontId="5" fillId="0" borderId="25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26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5" fillId="0" borderId="27" xfId="0" applyFont="1" applyFill="1" applyBorder="1" applyAlignment="1">
      <alignment horizontal="left" vertical="center"/>
    </xf>
    <xf numFmtId="0" fontId="5" fillId="0" borderId="28" xfId="0" applyFont="1" applyFill="1" applyBorder="1" applyAlignment="1">
      <alignment horizontal="left" vertical="center"/>
    </xf>
    <xf numFmtId="0" fontId="5" fillId="0" borderId="29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30" xfId="0" applyFont="1" applyFill="1" applyBorder="1" applyAlignment="1">
      <alignment horizontal="left" vertical="center"/>
    </xf>
    <xf numFmtId="0" fontId="5" fillId="0" borderId="31" xfId="0" applyFont="1" applyFill="1" applyBorder="1" applyAlignment="1">
      <alignment horizontal="left" vertical="center"/>
    </xf>
    <xf numFmtId="0" fontId="5" fillId="0" borderId="32" xfId="0" applyFont="1" applyFill="1" applyBorder="1" applyAlignment="1">
      <alignment horizontal="left" vertical="center"/>
    </xf>
    <xf numFmtId="0" fontId="5" fillId="0" borderId="33" xfId="0" applyFont="1" applyFill="1" applyBorder="1" applyAlignment="1">
      <alignment horizontal="left" vertical="center"/>
    </xf>
    <xf numFmtId="0" fontId="5" fillId="0" borderId="34" xfId="0" applyFont="1" applyFill="1" applyBorder="1" applyAlignment="1">
      <alignment horizontal="left" vertical="center"/>
    </xf>
    <xf numFmtId="0" fontId="5" fillId="0" borderId="35" xfId="0" applyFont="1" applyFill="1" applyBorder="1" applyAlignment="1">
      <alignment horizontal="left" vertical="center"/>
    </xf>
    <xf numFmtId="0" fontId="5" fillId="0" borderId="36" xfId="0" applyFont="1" applyFill="1" applyBorder="1" applyAlignment="1">
      <alignment horizontal="left" vertical="center"/>
    </xf>
    <xf numFmtId="0" fontId="5" fillId="0" borderId="37" xfId="0" applyFont="1" applyFill="1" applyBorder="1" applyAlignment="1">
      <alignment horizontal="left" vertical="center"/>
    </xf>
    <xf numFmtId="0" fontId="5" fillId="0" borderId="38" xfId="0" applyFont="1" applyFill="1" applyBorder="1" applyAlignment="1">
      <alignment horizontal="left" vertical="center"/>
    </xf>
    <xf numFmtId="0" fontId="5" fillId="0" borderId="39" xfId="0" applyFont="1" applyFill="1" applyBorder="1" applyAlignment="1">
      <alignment horizontal="left" vertical="center"/>
    </xf>
    <xf numFmtId="0" fontId="5" fillId="0" borderId="40" xfId="0" applyFont="1" applyFill="1" applyBorder="1" applyAlignment="1">
      <alignment horizontal="left" vertical="center"/>
    </xf>
    <xf numFmtId="0" fontId="5" fillId="0" borderId="41" xfId="0" applyFont="1" applyFill="1" applyBorder="1" applyAlignment="1">
      <alignment horizontal="left" vertical="center"/>
    </xf>
    <xf numFmtId="0" fontId="5" fillId="0" borderId="42" xfId="0" applyFont="1" applyFill="1" applyBorder="1" applyAlignment="1">
      <alignment horizontal="left" vertical="center"/>
    </xf>
    <xf numFmtId="0" fontId="5" fillId="0" borderId="13" xfId="0" applyFont="1" applyFill="1" applyBorder="1" applyAlignment="1">
      <alignment horizontal="left" vertical="center"/>
    </xf>
    <xf numFmtId="0" fontId="5" fillId="0" borderId="43" xfId="0" applyFont="1" applyFill="1" applyBorder="1" applyAlignment="1">
      <alignment horizontal="left" vertical="center"/>
    </xf>
    <xf numFmtId="165" fontId="5" fillId="0" borderId="1" xfId="0" applyNumberFormat="1" applyFont="1" applyFill="1" applyBorder="1"/>
    <xf numFmtId="165" fontId="5" fillId="0" borderId="2" xfId="0" applyNumberFormat="1" applyFont="1" applyFill="1" applyBorder="1"/>
    <xf numFmtId="165" fontId="5" fillId="0" borderId="5" xfId="0" applyNumberFormat="1" applyFont="1" applyFill="1" applyBorder="1"/>
    <xf numFmtId="0" fontId="2" fillId="0" borderId="0" xfId="0" applyFont="1" applyAlignment="1" applyProtection="1">
      <alignment horizontal="left"/>
    </xf>
    <xf numFmtId="0" fontId="9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13" fillId="0" borderId="0" xfId="0" applyFont="1"/>
    <xf numFmtId="165" fontId="5" fillId="13" borderId="2" xfId="0" applyNumberFormat="1" applyFont="1" applyFill="1" applyBorder="1"/>
    <xf numFmtId="0" fontId="6" fillId="7" borderId="3" xfId="0" applyFont="1" applyFill="1" applyBorder="1"/>
    <xf numFmtId="0" fontId="14" fillId="0" borderId="25" xfId="0" applyFont="1" applyFill="1" applyBorder="1" applyAlignment="1">
      <alignment horizontal="left" vertical="center"/>
    </xf>
    <xf numFmtId="0" fontId="5" fillId="9" borderId="25" xfId="0" applyFont="1" applyFill="1" applyBorder="1" applyAlignment="1">
      <alignment horizontal="left" vertical="center"/>
    </xf>
    <xf numFmtId="0" fontId="15" fillId="0" borderId="0" xfId="0" applyFont="1" applyAlignment="1">
      <alignment horizontal="right"/>
    </xf>
    <xf numFmtId="0" fontId="15" fillId="0" borderId="0" xfId="0" applyFont="1"/>
    <xf numFmtId="0" fontId="4" fillId="0" borderId="0" xfId="0" applyFont="1" applyAlignment="1">
      <alignment textRotation="90"/>
    </xf>
    <xf numFmtId="0" fontId="5" fillId="0" borderId="44" xfId="0" applyFont="1" applyBorder="1" applyAlignment="1">
      <alignment textRotation="90"/>
    </xf>
    <xf numFmtId="0" fontId="5" fillId="0" borderId="0" xfId="0" applyFont="1" applyAlignment="1">
      <alignment textRotation="90"/>
    </xf>
    <xf numFmtId="14" fontId="5" fillId="0" borderId="0" xfId="0" applyNumberFormat="1" applyFont="1" applyAlignment="1">
      <alignment horizontal="right"/>
    </xf>
    <xf numFmtId="0" fontId="5" fillId="0" borderId="0" xfId="0" applyFont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14" borderId="44" xfId="0" applyFont="1" applyFill="1" applyBorder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5" fillId="15" borderId="42" xfId="0" applyFont="1" applyFill="1" applyBorder="1" applyAlignment="1">
      <alignment horizontal="left" vertical="center"/>
    </xf>
    <xf numFmtId="0" fontId="5" fillId="15" borderId="13" xfId="0" applyFont="1" applyFill="1" applyBorder="1" applyAlignment="1">
      <alignment horizontal="left" vertical="center"/>
    </xf>
    <xf numFmtId="0" fontId="5" fillId="15" borderId="24" xfId="0" applyFont="1" applyFill="1" applyBorder="1" applyAlignment="1">
      <alignment horizontal="left" vertical="center"/>
    </xf>
    <xf numFmtId="0" fontId="5" fillId="15" borderId="25" xfId="0" applyFont="1" applyFill="1" applyBorder="1" applyAlignment="1">
      <alignment horizontal="left" vertical="center"/>
    </xf>
    <xf numFmtId="0" fontId="5" fillId="15" borderId="0" xfId="0" applyFont="1" applyFill="1"/>
    <xf numFmtId="0" fontId="4" fillId="15" borderId="26" xfId="0" applyFont="1" applyFill="1" applyBorder="1" applyAlignment="1">
      <alignment horizontal="left" vertical="center"/>
    </xf>
    <xf numFmtId="0" fontId="5" fillId="15" borderId="19" xfId="0" applyFont="1" applyFill="1" applyBorder="1" applyAlignment="1">
      <alignment horizontal="left" vertical="center"/>
    </xf>
    <xf numFmtId="0" fontId="5" fillId="15" borderId="20" xfId="0" applyFont="1" applyFill="1" applyBorder="1" applyAlignment="1">
      <alignment horizontal="left" vertical="center"/>
    </xf>
    <xf numFmtId="0" fontId="4" fillId="15" borderId="24" xfId="0" applyFont="1" applyFill="1" applyBorder="1" applyAlignment="1">
      <alignment horizontal="left" vertical="center"/>
    </xf>
    <xf numFmtId="0" fontId="5" fillId="15" borderId="31" xfId="0" applyFont="1" applyFill="1" applyBorder="1" applyAlignment="1">
      <alignment horizontal="left" vertical="center"/>
    </xf>
    <xf numFmtId="0" fontId="14" fillId="15" borderId="31" xfId="0" applyFont="1" applyFill="1" applyBorder="1" applyAlignment="1">
      <alignment horizontal="left" vertical="center"/>
    </xf>
    <xf numFmtId="0" fontId="5" fillId="16" borderId="0" xfId="0" applyFont="1" applyFill="1"/>
    <xf numFmtId="0" fontId="5" fillId="16" borderId="24" xfId="0" applyFont="1" applyFill="1" applyBorder="1" applyAlignment="1">
      <alignment horizontal="left" vertical="center"/>
    </xf>
    <xf numFmtId="0" fontId="5" fillId="16" borderId="25" xfId="0" applyFont="1" applyFill="1" applyBorder="1" applyAlignment="1">
      <alignment horizontal="left" vertical="center"/>
    </xf>
    <xf numFmtId="0" fontId="5" fillId="16" borderId="8" xfId="0" applyFont="1" applyFill="1" applyBorder="1" applyAlignment="1">
      <alignment horizontal="left" vertical="center"/>
    </xf>
    <xf numFmtId="0" fontId="5" fillId="16" borderId="28" xfId="0" applyFont="1" applyFill="1" applyBorder="1" applyAlignment="1">
      <alignment horizontal="left" vertical="center"/>
    </xf>
    <xf numFmtId="0" fontId="5" fillId="16" borderId="29" xfId="0" applyFont="1" applyFill="1" applyBorder="1" applyAlignment="1">
      <alignment horizontal="left" vertical="center"/>
    </xf>
    <xf numFmtId="0" fontId="5" fillId="16" borderId="23" xfId="0" applyFont="1" applyFill="1" applyBorder="1" applyAlignment="1">
      <alignment horizontal="left" vertical="center"/>
    </xf>
    <xf numFmtId="0" fontId="5" fillId="15" borderId="28" xfId="0" applyFont="1" applyFill="1" applyBorder="1" applyAlignment="1">
      <alignment horizontal="left" vertical="center"/>
    </xf>
    <xf numFmtId="0" fontId="5" fillId="15" borderId="29" xfId="0" applyFont="1" applyFill="1" applyBorder="1" applyAlignment="1">
      <alignment horizontal="left" vertical="center"/>
    </xf>
    <xf numFmtId="0" fontId="5" fillId="15" borderId="8" xfId="0" applyFont="1" applyFill="1" applyBorder="1" applyAlignment="1">
      <alignment horizontal="left" vertical="center"/>
    </xf>
    <xf numFmtId="0" fontId="5" fillId="16" borderId="45" xfId="0" applyFont="1" applyFill="1" applyBorder="1" applyAlignment="1">
      <alignment horizontal="left" vertical="center"/>
    </xf>
    <xf numFmtId="0" fontId="4" fillId="0" borderId="25" xfId="0" applyFont="1" applyFill="1" applyBorder="1" applyAlignment="1">
      <alignment horizontal="left" vertical="center"/>
    </xf>
    <xf numFmtId="0" fontId="5" fillId="17" borderId="0" xfId="0" applyFont="1" applyFill="1"/>
    <xf numFmtId="0" fontId="5" fillId="17" borderId="24" xfId="0" applyFont="1" applyFill="1" applyBorder="1" applyAlignment="1">
      <alignment horizontal="left" vertical="center"/>
    </xf>
    <xf numFmtId="0" fontId="5" fillId="17" borderId="8" xfId="0" applyFont="1" applyFill="1" applyBorder="1" applyAlignment="1">
      <alignment horizontal="left" vertical="center"/>
    </xf>
    <xf numFmtId="0" fontId="14" fillId="17" borderId="25" xfId="0" applyFont="1" applyFill="1" applyBorder="1" applyAlignment="1">
      <alignment horizontal="left" vertical="center"/>
    </xf>
    <xf numFmtId="0" fontId="5" fillId="17" borderId="46" xfId="0" applyFont="1" applyFill="1" applyBorder="1" applyAlignment="1">
      <alignment horizontal="left" vertical="center"/>
    </xf>
    <xf numFmtId="0" fontId="5" fillId="17" borderId="0" xfId="0" applyFont="1" applyFill="1" applyBorder="1" applyAlignment="1">
      <alignment horizontal="left" vertical="center"/>
    </xf>
    <xf numFmtId="0" fontId="5" fillId="18" borderId="24" xfId="0" applyFont="1" applyFill="1" applyBorder="1" applyAlignment="1">
      <alignment horizontal="left" vertical="center"/>
    </xf>
    <xf numFmtId="0" fontId="5" fillId="18" borderId="25" xfId="0" applyFont="1" applyFill="1" applyBorder="1" applyAlignment="1">
      <alignment horizontal="left" vertical="center"/>
    </xf>
    <xf numFmtId="0" fontId="5" fillId="19" borderId="0" xfId="0" applyFont="1" applyFill="1"/>
    <xf numFmtId="0" fontId="5" fillId="20" borderId="0" xfId="0" applyFont="1" applyFill="1"/>
    <xf numFmtId="0" fontId="5" fillId="21" borderId="0" xfId="0" applyFont="1" applyFill="1"/>
    <xf numFmtId="0" fontId="5" fillId="21" borderId="8" xfId="0" applyFont="1" applyFill="1" applyBorder="1" applyAlignment="1">
      <alignment horizontal="left" vertical="center"/>
    </xf>
    <xf numFmtId="0" fontId="5" fillId="21" borderId="29" xfId="0" applyFont="1" applyFill="1" applyBorder="1" applyAlignment="1">
      <alignment horizontal="left" vertical="center"/>
    </xf>
    <xf numFmtId="0" fontId="5" fillId="21" borderId="23" xfId="0" applyFont="1" applyFill="1" applyBorder="1" applyAlignment="1">
      <alignment horizontal="left" vertical="center"/>
    </xf>
    <xf numFmtId="0" fontId="5" fillId="20" borderId="24" xfId="0" applyFont="1" applyFill="1" applyBorder="1" applyAlignment="1">
      <alignment horizontal="left" vertical="center"/>
    </xf>
    <xf numFmtId="0" fontId="5" fillId="20" borderId="28" xfId="0" applyFont="1" applyFill="1" applyBorder="1" applyAlignment="1">
      <alignment horizontal="left" vertical="center"/>
    </xf>
    <xf numFmtId="0" fontId="5" fillId="20" borderId="16" xfId="0" applyFont="1" applyFill="1" applyBorder="1" applyAlignment="1">
      <alignment horizontal="left" vertical="center"/>
    </xf>
    <xf numFmtId="0" fontId="5" fillId="19" borderId="24" xfId="0" applyFont="1" applyFill="1" applyBorder="1" applyAlignment="1">
      <alignment horizontal="left" vertical="center"/>
    </xf>
    <xf numFmtId="0" fontId="5" fillId="19" borderId="35" xfId="0" applyFont="1" applyFill="1" applyBorder="1" applyAlignment="1">
      <alignment horizontal="left" vertical="center"/>
    </xf>
    <xf numFmtId="0" fontId="5" fillId="19" borderId="19" xfId="0" applyFont="1" applyFill="1" applyBorder="1" applyAlignment="1">
      <alignment horizontal="left" vertical="center"/>
    </xf>
    <xf numFmtId="0" fontId="5" fillId="19" borderId="25" xfId="0" applyFont="1" applyFill="1" applyBorder="1" applyAlignment="1">
      <alignment horizontal="left" vertical="center"/>
    </xf>
    <xf numFmtId="0" fontId="5" fillId="19" borderId="8" xfId="0" applyFont="1" applyFill="1" applyBorder="1" applyAlignment="1">
      <alignment horizontal="left" vertical="center"/>
    </xf>
    <xf numFmtId="0" fontId="5" fillId="19" borderId="30" xfId="0" applyFont="1" applyFill="1" applyBorder="1" applyAlignment="1">
      <alignment horizontal="left" vertical="center"/>
    </xf>
    <xf numFmtId="0" fontId="5" fillId="19" borderId="29" xfId="0" applyFont="1" applyFill="1" applyBorder="1" applyAlignment="1">
      <alignment horizontal="left" vertical="center"/>
    </xf>
    <xf numFmtId="0" fontId="5" fillId="19" borderId="33" xfId="0" applyFont="1" applyFill="1" applyBorder="1" applyAlignment="1">
      <alignment horizontal="left" vertical="center"/>
    </xf>
    <xf numFmtId="0" fontId="5" fillId="19" borderId="40" xfId="0" applyFont="1" applyFill="1" applyBorder="1" applyAlignment="1">
      <alignment horizontal="left" vertical="center"/>
    </xf>
    <xf numFmtId="0" fontId="5" fillId="19" borderId="23" xfId="0" applyFont="1" applyFill="1" applyBorder="1" applyAlignment="1">
      <alignment horizontal="left" vertical="center"/>
    </xf>
    <xf numFmtId="0" fontId="5" fillId="19" borderId="0" xfId="0" applyFont="1" applyFill="1" applyBorder="1" applyAlignment="1">
      <alignment horizontal="left" vertical="center"/>
    </xf>
    <xf numFmtId="0" fontId="5" fillId="19" borderId="21" xfId="0" applyFont="1" applyFill="1" applyBorder="1" applyAlignment="1">
      <alignment horizontal="left" vertical="center"/>
    </xf>
    <xf numFmtId="0" fontId="5" fillId="20" borderId="23" xfId="0" applyFont="1" applyFill="1" applyBorder="1" applyAlignment="1">
      <alignment horizontal="left" vertical="center"/>
    </xf>
    <xf numFmtId="0" fontId="5" fillId="20" borderId="0" xfId="0" applyFont="1" applyFill="1" applyBorder="1" applyAlignment="1">
      <alignment horizontal="left" vertical="center"/>
    </xf>
    <xf numFmtId="0" fontId="5" fillId="20" borderId="8" xfId="0" applyFont="1" applyFill="1" applyBorder="1" applyAlignment="1">
      <alignment horizontal="left" vertical="center"/>
    </xf>
    <xf numFmtId="0" fontId="5" fillId="20" borderId="25" xfId="0" applyFont="1" applyFill="1" applyBorder="1" applyAlignment="1">
      <alignment horizontal="left" vertical="center"/>
    </xf>
    <xf numFmtId="0" fontId="14" fillId="20" borderId="25" xfId="0" applyFont="1" applyFill="1" applyBorder="1" applyAlignment="1">
      <alignment horizontal="left" vertical="center"/>
    </xf>
    <xf numFmtId="0" fontId="5" fillId="20" borderId="17" xfId="0" applyFont="1" applyFill="1" applyBorder="1" applyAlignment="1">
      <alignment horizontal="left" vertical="center"/>
    </xf>
    <xf numFmtId="0" fontId="5" fillId="20" borderId="47" xfId="0" applyFont="1" applyFill="1" applyBorder="1" applyAlignment="1">
      <alignment horizontal="left" vertical="center"/>
    </xf>
    <xf numFmtId="0" fontId="5" fillId="21" borderId="25" xfId="0" applyFont="1" applyFill="1" applyBorder="1" applyAlignment="1">
      <alignment horizontal="left" vertical="center"/>
    </xf>
    <xf numFmtId="0" fontId="5" fillId="15" borderId="48" xfId="0" applyFont="1" applyFill="1" applyBorder="1" applyAlignment="1">
      <alignment horizontal="left" vertical="center"/>
    </xf>
    <xf numFmtId="0" fontId="5" fillId="15" borderId="17" xfId="0" applyFont="1" applyFill="1" applyBorder="1" applyAlignment="1">
      <alignment horizontal="left" vertical="center"/>
    </xf>
    <xf numFmtId="0" fontId="5" fillId="15" borderId="26" xfId="0" applyFont="1" applyFill="1" applyBorder="1" applyAlignment="1">
      <alignment horizontal="left" vertical="center"/>
    </xf>
    <xf numFmtId="0" fontId="5" fillId="18" borderId="8" xfId="0" applyFont="1" applyFill="1" applyBorder="1" applyAlignment="1">
      <alignment horizontal="left" vertical="center"/>
    </xf>
    <xf numFmtId="0" fontId="5" fillId="21" borderId="24" xfId="0" applyFont="1" applyFill="1" applyBorder="1" applyAlignment="1">
      <alignment horizontal="left" vertical="center"/>
    </xf>
    <xf numFmtId="0" fontId="5" fillId="21" borderId="33" xfId="0" applyFont="1" applyFill="1" applyBorder="1" applyAlignment="1">
      <alignment horizontal="left" vertical="center"/>
    </xf>
    <xf numFmtId="0" fontId="5" fillId="21" borderId="40" xfId="0" applyFont="1" applyFill="1" applyBorder="1" applyAlignment="1">
      <alignment horizontal="left" vertical="center"/>
    </xf>
    <xf numFmtId="0" fontId="5" fillId="21" borderId="20" xfId="0" applyFont="1" applyFill="1" applyBorder="1" applyAlignment="1">
      <alignment horizontal="left" vertical="center"/>
    </xf>
    <xf numFmtId="0" fontId="5" fillId="21" borderId="26" xfId="0" applyFont="1" applyFill="1" applyBorder="1" applyAlignment="1">
      <alignment horizontal="left" vertical="center"/>
    </xf>
    <xf numFmtId="0" fontId="5" fillId="22" borderId="8" xfId="0" applyFont="1" applyFill="1" applyBorder="1" applyAlignment="1">
      <alignment horizontal="left" vertical="center"/>
    </xf>
    <xf numFmtId="0" fontId="5" fillId="22" borderId="29" xfId="0" applyFont="1" applyFill="1" applyBorder="1" applyAlignment="1">
      <alignment horizontal="left" vertical="center"/>
    </xf>
    <xf numFmtId="0" fontId="5" fillId="23" borderId="26" xfId="0" applyFont="1" applyFill="1" applyBorder="1" applyAlignment="1">
      <alignment horizontal="left" vertical="center"/>
    </xf>
    <xf numFmtId="0" fontId="5" fillId="23" borderId="25" xfId="0" applyFont="1" applyFill="1" applyBorder="1" applyAlignment="1">
      <alignment horizontal="left" vertical="center"/>
    </xf>
    <xf numFmtId="0" fontId="17" fillId="0" borderId="16" xfId="0" applyFont="1" applyFill="1" applyBorder="1" applyAlignment="1">
      <alignment horizontal="left" vertical="center"/>
    </xf>
    <xf numFmtId="0" fontId="17" fillId="0" borderId="22" xfId="0" applyFont="1" applyFill="1" applyBorder="1" applyAlignment="1">
      <alignment horizontal="left" vertical="center"/>
    </xf>
    <xf numFmtId="0" fontId="4" fillId="0" borderId="49" xfId="0" applyNumberFormat="1" applyFont="1" applyFill="1" applyBorder="1" applyAlignment="1">
      <alignment horizontal="center"/>
    </xf>
    <xf numFmtId="0" fontId="4" fillId="0" borderId="50" xfId="0" applyNumberFormat="1" applyFont="1" applyFill="1" applyBorder="1" applyAlignment="1">
      <alignment horizontal="center"/>
    </xf>
    <xf numFmtId="0" fontId="4" fillId="0" borderId="51" xfId="0" applyNumberFormat="1" applyFont="1" applyFill="1" applyBorder="1" applyAlignment="1">
      <alignment horizontal="center"/>
    </xf>
    <xf numFmtId="0" fontId="4" fillId="0" borderId="49" xfId="0" applyNumberFormat="1" applyFont="1" applyBorder="1" applyAlignment="1">
      <alignment horizontal="center"/>
    </xf>
    <xf numFmtId="0" fontId="4" fillId="0" borderId="50" xfId="0" applyNumberFormat="1" applyFont="1" applyBorder="1" applyAlignment="1">
      <alignment horizontal="center"/>
    </xf>
    <xf numFmtId="0" fontId="4" fillId="0" borderId="51" xfId="0" applyNumberFormat="1" applyFont="1" applyBorder="1" applyAlignment="1">
      <alignment horizontal="center"/>
    </xf>
  </cellXfs>
  <cellStyles count="3">
    <cellStyle name="Besuchter Hyperlink" xfId="2" builtinId="9" hidden="1"/>
    <cellStyle name="Link" xfId="1" builtinId="8"/>
    <cellStyle name="Standard" xfId="0" builtinId="0"/>
  </cellStyles>
  <dxfs count="13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6A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J110"/>
  <sheetViews>
    <sheetView tabSelected="1" topLeftCell="H34" zoomScale="80" workbookViewId="0">
      <selection activeCell="X57" sqref="X57"/>
    </sheetView>
  </sheetViews>
  <sheetFormatPr baseColWidth="10" defaultRowHeight="13.2" x14ac:dyDescent="0.25"/>
  <cols>
    <col min="1" max="1" width="1" customWidth="1"/>
    <col min="2" max="2" width="3.6640625" customWidth="1"/>
    <col min="3" max="3" width="3.6640625" style="6" customWidth="1"/>
    <col min="4" max="5" width="16.6640625" customWidth="1"/>
    <col min="6" max="6" width="3.6640625" customWidth="1"/>
    <col min="7" max="7" width="3.6640625" style="6" customWidth="1"/>
    <col min="8" max="9" width="16.6640625" customWidth="1"/>
    <col min="10" max="10" width="3.6640625" customWidth="1"/>
    <col min="11" max="11" width="3.6640625" style="6" customWidth="1"/>
    <col min="12" max="13" width="16.6640625" customWidth="1"/>
    <col min="14" max="14" width="3.6640625" customWidth="1"/>
    <col min="15" max="15" width="3.6640625" style="6" customWidth="1"/>
    <col min="16" max="16" width="16.6640625" style="4" customWidth="1"/>
    <col min="17" max="17" width="16.6640625" style="3" customWidth="1"/>
    <col min="18" max="18" width="3.6640625" customWidth="1"/>
    <col min="19" max="19" width="3.6640625" style="5" customWidth="1"/>
    <col min="20" max="21" width="16.6640625" customWidth="1"/>
    <col min="22" max="22" width="3.6640625" customWidth="1"/>
    <col min="23" max="23" width="3.6640625" style="6" customWidth="1"/>
    <col min="24" max="25" width="16.6640625" customWidth="1"/>
    <col min="26" max="27" width="3.6640625" customWidth="1"/>
    <col min="28" max="29" width="16.6640625" customWidth="1"/>
    <col min="31" max="31" width="19.77734375" hidden="1" customWidth="1"/>
    <col min="32" max="32" width="11.44140625" hidden="1" customWidth="1"/>
  </cols>
  <sheetData>
    <row r="2" spans="2:36" ht="15.6" x14ac:dyDescent="0.3">
      <c r="E2" s="2"/>
      <c r="M2" s="7"/>
      <c r="N2" s="7"/>
      <c r="O2" s="8"/>
      <c r="P2" s="9" t="s">
        <v>71</v>
      </c>
      <c r="Q2" s="109">
        <v>2015</v>
      </c>
      <c r="W2"/>
      <c r="AC2" s="59" t="s">
        <v>36</v>
      </c>
    </row>
    <row r="3" spans="2:36" ht="3.75" customHeight="1" thickBot="1" x14ac:dyDescent="0.3">
      <c r="Q3" s="3">
        <v>2225</v>
      </c>
    </row>
    <row r="4" spans="2:36" ht="14.25" customHeight="1" thickBot="1" x14ac:dyDescent="0.3">
      <c r="B4" s="206" t="str">
        <f>CONCATENATE("November ",$Q$2-1)</f>
        <v>November 2014</v>
      </c>
      <c r="C4" s="207"/>
      <c r="D4" s="207"/>
      <c r="E4" s="208"/>
      <c r="F4" s="206" t="str">
        <f>CONCATENATE("Dezember ",$Q$2-1)</f>
        <v>Dezember 2014</v>
      </c>
      <c r="G4" s="207"/>
      <c r="H4" s="207"/>
      <c r="I4" s="208"/>
      <c r="J4" s="203" t="str">
        <f>CONCATENATE("Januar ",$Q$2)</f>
        <v>Januar 2015</v>
      </c>
      <c r="K4" s="204"/>
      <c r="L4" s="204"/>
      <c r="M4" s="205"/>
      <c r="N4" s="203" t="str">
        <f>CONCATENATE("Februar ",$Q$2)</f>
        <v>Februar 2015</v>
      </c>
      <c r="O4" s="204"/>
      <c r="P4" s="204"/>
      <c r="Q4" s="205"/>
      <c r="R4" s="203" t="str">
        <f>CONCATENATE("März ",$Q$2)</f>
        <v>März 2015</v>
      </c>
      <c r="S4" s="204"/>
      <c r="T4" s="204"/>
      <c r="U4" s="205"/>
      <c r="V4" s="203" t="str">
        <f>CONCATENATE("April ",$Q$2)</f>
        <v>April 2015</v>
      </c>
      <c r="W4" s="204"/>
      <c r="X4" s="204"/>
      <c r="Y4" s="205"/>
      <c r="Z4" s="203" t="str">
        <f>CONCATENATE("Mai ",$Q$2)</f>
        <v>Mai 2015</v>
      </c>
      <c r="AA4" s="204"/>
      <c r="AB4" s="204"/>
      <c r="AC4" s="205"/>
      <c r="AD4" s="59"/>
      <c r="AE4" s="63" t="str">
        <f>CONCATENATE(1,". ",B4)</f>
        <v>1. November 2014</v>
      </c>
      <c r="AF4" s="64">
        <f>DATEVALUE(AE4)</f>
        <v>41944</v>
      </c>
      <c r="AG4" s="59"/>
      <c r="AH4" s="59"/>
      <c r="AI4" s="59"/>
      <c r="AJ4" s="59"/>
    </row>
    <row r="5" spans="2:36" ht="14.25" customHeight="1" x14ac:dyDescent="0.25">
      <c r="B5" s="106">
        <f>AF4</f>
        <v>41944</v>
      </c>
      <c r="C5" s="74"/>
      <c r="D5" s="72"/>
      <c r="E5" s="79"/>
      <c r="F5" s="106">
        <f>AF5</f>
        <v>41974</v>
      </c>
      <c r="G5" s="83"/>
      <c r="H5" s="76"/>
      <c r="I5" s="77"/>
      <c r="J5" s="106">
        <f>AF6</f>
        <v>42005</v>
      </c>
      <c r="K5" s="75"/>
      <c r="L5" s="76"/>
      <c r="M5" s="195"/>
      <c r="N5" s="106">
        <f>AF7</f>
        <v>42036</v>
      </c>
      <c r="O5" s="75"/>
      <c r="P5" s="170"/>
      <c r="Q5" s="179"/>
      <c r="R5" s="106">
        <f>AF8</f>
        <v>42064</v>
      </c>
      <c r="S5" s="75"/>
      <c r="T5" s="76"/>
      <c r="U5" s="78"/>
      <c r="V5" s="106">
        <f>AF9</f>
        <v>42095</v>
      </c>
      <c r="W5" s="74"/>
      <c r="X5" s="72"/>
      <c r="Y5" s="73"/>
      <c r="Z5" s="106">
        <f>AF10</f>
        <v>42125</v>
      </c>
      <c r="AA5" s="74"/>
      <c r="AB5" s="167"/>
      <c r="AC5" s="185"/>
      <c r="AD5" s="59"/>
      <c r="AE5" s="63" t="str">
        <f>CONCATENATE(1,". ",F4)</f>
        <v>1. Dezember 2014</v>
      </c>
      <c r="AF5" s="64">
        <f t="shared" ref="AF5:AF16" si="0">DATEVALUE(AE5)</f>
        <v>41974</v>
      </c>
      <c r="AG5" s="59"/>
      <c r="AH5" s="59"/>
      <c r="AI5" s="59"/>
      <c r="AJ5" s="59"/>
    </row>
    <row r="6" spans="2:36" ht="14.25" customHeight="1" x14ac:dyDescent="0.25">
      <c r="B6" s="107">
        <f>B5+1</f>
        <v>41945</v>
      </c>
      <c r="C6" s="87"/>
      <c r="D6" s="88"/>
      <c r="E6" s="89"/>
      <c r="F6" s="107">
        <f>F5+1</f>
        <v>41975</v>
      </c>
      <c r="G6" s="83"/>
      <c r="H6" s="81"/>
      <c r="I6" s="85"/>
      <c r="J6" s="107">
        <f>J5+1</f>
        <v>42006</v>
      </c>
      <c r="K6" s="83"/>
      <c r="L6" s="81"/>
      <c r="M6" s="162"/>
      <c r="N6" s="107">
        <f>N5+1</f>
        <v>42037</v>
      </c>
      <c r="O6" s="83"/>
      <c r="P6" s="165" t="s">
        <v>128</v>
      </c>
      <c r="Q6" s="180"/>
      <c r="R6" s="107">
        <f>R5+1</f>
        <v>42065</v>
      </c>
      <c r="S6" s="83"/>
      <c r="T6" s="81"/>
      <c r="U6" s="80"/>
      <c r="V6" s="107">
        <f>V5+1</f>
        <v>42096</v>
      </c>
      <c r="W6" s="83"/>
      <c r="X6" s="81"/>
      <c r="Y6" s="82"/>
      <c r="Z6" s="107">
        <f>Z5+1</f>
        <v>42126</v>
      </c>
      <c r="AA6" s="83"/>
      <c r="AB6" s="165"/>
      <c r="AC6" s="187" t="s">
        <v>180</v>
      </c>
      <c r="AD6" s="59"/>
      <c r="AE6" s="63" t="str">
        <f>CONCATENATE(1,". ",J$4)</f>
        <v>1. Januar 2015</v>
      </c>
      <c r="AF6" s="64">
        <f t="shared" si="0"/>
        <v>42005</v>
      </c>
      <c r="AG6" s="59"/>
      <c r="AH6" s="59"/>
      <c r="AI6" s="59"/>
      <c r="AJ6" s="59"/>
    </row>
    <row r="7" spans="2:36" ht="14.25" customHeight="1" x14ac:dyDescent="0.25">
      <c r="B7" s="107">
        <f t="shared" ref="B7:B34" si="1">B6+1</f>
        <v>41946</v>
      </c>
      <c r="C7" s="83"/>
      <c r="D7" s="81"/>
      <c r="E7" s="85"/>
      <c r="F7" s="107">
        <f t="shared" ref="F7:F33" si="2">F6+1</f>
        <v>41976</v>
      </c>
      <c r="G7" s="83"/>
      <c r="H7" s="88"/>
      <c r="I7" s="89"/>
      <c r="J7" s="107">
        <f t="shared" ref="J7:J33" si="3">J6+1</f>
        <v>42007</v>
      </c>
      <c r="K7" s="83"/>
      <c r="L7" s="88"/>
      <c r="M7" s="163"/>
      <c r="N7" s="107">
        <f t="shared" ref="N7:N32" si="4">N6+1</f>
        <v>42038</v>
      </c>
      <c r="O7" s="87"/>
      <c r="P7" s="165"/>
      <c r="Q7" s="181"/>
      <c r="R7" s="107">
        <f t="shared" ref="R7:R33" si="5">R6+1</f>
        <v>42066</v>
      </c>
      <c r="S7" s="87"/>
      <c r="T7" s="81"/>
      <c r="U7" s="85"/>
      <c r="V7" s="114">
        <f t="shared" ref="V7:V34" si="6">V6+1</f>
        <v>42097</v>
      </c>
      <c r="W7" s="83"/>
      <c r="X7" s="168" t="s">
        <v>146</v>
      </c>
      <c r="Y7" s="171" t="s">
        <v>178</v>
      </c>
      <c r="Z7" s="107">
        <f t="shared" ref="Z7:Z33" si="7">Z6+1</f>
        <v>42127</v>
      </c>
      <c r="AA7" s="83"/>
      <c r="AB7" s="81"/>
      <c r="AC7" s="187"/>
      <c r="AD7" s="59"/>
      <c r="AE7" s="63" t="str">
        <f>CONCATENATE(1,". ",N$4)</f>
        <v>1. Februar 2015</v>
      </c>
      <c r="AF7" s="64">
        <f t="shared" si="0"/>
        <v>42036</v>
      </c>
      <c r="AG7" s="59"/>
      <c r="AH7" s="59"/>
      <c r="AI7" s="59"/>
      <c r="AJ7" s="59"/>
    </row>
    <row r="8" spans="2:36" ht="14.25" customHeight="1" x14ac:dyDescent="0.25">
      <c r="B8" s="107">
        <f t="shared" si="1"/>
        <v>41947</v>
      </c>
      <c r="C8" s="83"/>
      <c r="D8" s="88"/>
      <c r="E8" s="89"/>
      <c r="F8" s="107">
        <f t="shared" si="2"/>
        <v>41977</v>
      </c>
      <c r="G8" s="83"/>
      <c r="H8" s="81"/>
      <c r="I8" s="85"/>
      <c r="J8" s="107">
        <f t="shared" si="3"/>
        <v>42008</v>
      </c>
      <c r="K8" s="83"/>
      <c r="L8" s="81"/>
      <c r="M8" s="162"/>
      <c r="N8" s="107">
        <f t="shared" si="4"/>
        <v>42039</v>
      </c>
      <c r="O8" s="83"/>
      <c r="P8" s="165"/>
      <c r="Q8" s="180"/>
      <c r="R8" s="107">
        <f t="shared" si="5"/>
        <v>42067</v>
      </c>
      <c r="S8" s="83"/>
      <c r="T8" s="81"/>
      <c r="U8" s="85"/>
      <c r="V8" s="114">
        <f t="shared" si="6"/>
        <v>42098</v>
      </c>
      <c r="W8" s="83"/>
      <c r="X8" s="168" t="s">
        <v>146</v>
      </c>
      <c r="Y8" s="171" t="s">
        <v>178</v>
      </c>
      <c r="Z8" s="107">
        <f t="shared" si="7"/>
        <v>42128</v>
      </c>
      <c r="AA8" s="83"/>
      <c r="AB8" s="81"/>
      <c r="AC8" s="82"/>
      <c r="AD8" s="59"/>
      <c r="AE8" s="63" t="str">
        <f>CONCATENATE(1,". ",R$4)</f>
        <v>1. März 2015</v>
      </c>
      <c r="AF8" s="64">
        <f t="shared" si="0"/>
        <v>42064</v>
      </c>
      <c r="AG8" s="59"/>
      <c r="AH8" s="59"/>
      <c r="AI8" s="59"/>
      <c r="AJ8" s="59"/>
    </row>
    <row r="9" spans="2:36" ht="14.25" customHeight="1" x14ac:dyDescent="0.25">
      <c r="B9" s="107">
        <f t="shared" si="1"/>
        <v>41948</v>
      </c>
      <c r="C9" s="83"/>
      <c r="D9" s="81"/>
      <c r="E9" s="85"/>
      <c r="F9" s="107">
        <f t="shared" si="2"/>
        <v>41978</v>
      </c>
      <c r="G9" s="83"/>
      <c r="H9" s="88"/>
      <c r="I9" s="89"/>
      <c r="J9" s="107">
        <f t="shared" si="3"/>
        <v>42009</v>
      </c>
      <c r="K9" s="83"/>
      <c r="L9" s="88"/>
      <c r="M9" s="163"/>
      <c r="N9" s="107">
        <f t="shared" si="4"/>
        <v>42040</v>
      </c>
      <c r="O9" s="87"/>
      <c r="P9" s="165"/>
      <c r="Q9" s="181"/>
      <c r="R9" s="107">
        <f t="shared" si="5"/>
        <v>42068</v>
      </c>
      <c r="S9" s="105"/>
      <c r="T9" s="81"/>
      <c r="U9" s="89" t="s">
        <v>147</v>
      </c>
      <c r="V9" s="114">
        <f t="shared" si="6"/>
        <v>42099</v>
      </c>
      <c r="W9" s="83"/>
      <c r="X9" s="168" t="s">
        <v>146</v>
      </c>
      <c r="Y9" s="171" t="s">
        <v>178</v>
      </c>
      <c r="Z9" s="107">
        <f t="shared" si="7"/>
        <v>42129</v>
      </c>
      <c r="AA9" s="83"/>
      <c r="AB9" s="81"/>
      <c r="AC9" s="82"/>
      <c r="AD9" s="59"/>
      <c r="AE9" s="63" t="str">
        <f>CONCATENATE(1,". ",V$4)</f>
        <v>1. April 2015</v>
      </c>
      <c r="AF9" s="64">
        <f t="shared" si="0"/>
        <v>42095</v>
      </c>
      <c r="AG9" s="59"/>
      <c r="AH9" s="59"/>
      <c r="AI9" s="59"/>
      <c r="AJ9" s="59"/>
    </row>
    <row r="10" spans="2:36" ht="14.25" customHeight="1" x14ac:dyDescent="0.25">
      <c r="B10" s="107">
        <f t="shared" si="1"/>
        <v>41949</v>
      </c>
      <c r="C10" s="83"/>
      <c r="D10" s="88"/>
      <c r="E10" s="89"/>
      <c r="F10" s="107">
        <f t="shared" si="2"/>
        <v>41979</v>
      </c>
      <c r="G10" s="83"/>
      <c r="H10" s="81"/>
      <c r="I10" s="85"/>
      <c r="J10" s="107">
        <f t="shared" si="3"/>
        <v>42010</v>
      </c>
      <c r="K10" s="83"/>
      <c r="L10" s="81"/>
      <c r="M10" s="162"/>
      <c r="N10" s="107">
        <f t="shared" si="4"/>
        <v>42041</v>
      </c>
      <c r="O10" s="83"/>
      <c r="P10" s="165"/>
      <c r="Q10" s="180"/>
      <c r="R10" s="107">
        <f t="shared" si="5"/>
        <v>42069</v>
      </c>
      <c r="S10" s="83"/>
      <c r="T10" s="152" t="s">
        <v>170</v>
      </c>
      <c r="U10" s="153"/>
      <c r="V10" s="114">
        <f t="shared" si="6"/>
        <v>42100</v>
      </c>
      <c r="W10" s="83"/>
      <c r="X10" s="168" t="s">
        <v>146</v>
      </c>
      <c r="Y10" s="171" t="s">
        <v>178</v>
      </c>
      <c r="Z10" s="107">
        <f t="shared" si="7"/>
        <v>42130</v>
      </c>
      <c r="AA10" s="83"/>
      <c r="AB10" s="81"/>
      <c r="AC10" s="82"/>
      <c r="AD10" s="59"/>
      <c r="AE10" s="63" t="str">
        <f>CONCATENATE(1,". ",Z$4)</f>
        <v>1. Mai 2015</v>
      </c>
      <c r="AF10" s="64">
        <f t="shared" si="0"/>
        <v>42125</v>
      </c>
      <c r="AG10" s="59"/>
      <c r="AH10" s="59"/>
      <c r="AI10" s="59"/>
      <c r="AJ10" s="59"/>
    </row>
    <row r="11" spans="2:36" ht="14.25" customHeight="1" x14ac:dyDescent="0.25">
      <c r="B11" s="107">
        <f t="shared" si="1"/>
        <v>41950</v>
      </c>
      <c r="C11" s="83"/>
      <c r="D11" s="81"/>
      <c r="E11" s="85"/>
      <c r="F11" s="107">
        <f t="shared" si="2"/>
        <v>41980</v>
      </c>
      <c r="G11" s="83"/>
      <c r="H11" s="81"/>
      <c r="I11" s="85"/>
      <c r="J11" s="107">
        <f t="shared" si="3"/>
        <v>42011</v>
      </c>
      <c r="K11" s="87"/>
      <c r="L11" s="81"/>
      <c r="M11" s="162"/>
      <c r="N11" s="107">
        <f t="shared" si="4"/>
        <v>42042</v>
      </c>
      <c r="O11" s="87"/>
      <c r="P11" s="165"/>
      <c r="Q11" s="180"/>
      <c r="R11" s="107">
        <f t="shared" si="5"/>
        <v>42070</v>
      </c>
      <c r="S11" s="83"/>
      <c r="T11" s="168" t="s">
        <v>131</v>
      </c>
      <c r="U11" s="177"/>
      <c r="V11" s="107">
        <f t="shared" si="6"/>
        <v>42101</v>
      </c>
      <c r="W11" s="83"/>
      <c r="X11" s="81"/>
      <c r="Y11" s="82"/>
      <c r="Z11" s="107">
        <f t="shared" si="7"/>
        <v>42131</v>
      </c>
      <c r="AA11" s="83"/>
      <c r="AB11" s="81"/>
      <c r="AC11" s="82"/>
      <c r="AD11" s="59"/>
      <c r="AE11" s="63" t="str">
        <f>CONCATENATE(1,". ",B$38)</f>
        <v>1. Juni 2015</v>
      </c>
      <c r="AF11" s="64">
        <f t="shared" si="0"/>
        <v>42156</v>
      </c>
      <c r="AG11" s="59"/>
      <c r="AH11" s="59"/>
      <c r="AI11" s="59"/>
      <c r="AJ11" s="59"/>
    </row>
    <row r="12" spans="2:36" ht="14.25" customHeight="1" x14ac:dyDescent="0.25">
      <c r="B12" s="107">
        <f t="shared" si="1"/>
        <v>41951</v>
      </c>
      <c r="C12" s="83"/>
      <c r="D12" s="81"/>
      <c r="E12" s="85"/>
      <c r="F12" s="107">
        <f t="shared" si="2"/>
        <v>41981</v>
      </c>
      <c r="G12" s="83"/>
      <c r="H12" s="81"/>
      <c r="I12" s="85"/>
      <c r="J12" s="107">
        <f t="shared" si="3"/>
        <v>42012</v>
      </c>
      <c r="K12" s="83"/>
      <c r="L12" s="81"/>
      <c r="M12" s="162"/>
      <c r="N12" s="107">
        <f t="shared" si="4"/>
        <v>42043</v>
      </c>
      <c r="O12" s="83"/>
      <c r="P12" s="165"/>
      <c r="Q12" s="180"/>
      <c r="R12" s="107">
        <f t="shared" si="5"/>
        <v>42071</v>
      </c>
      <c r="S12" s="83"/>
      <c r="T12" s="168" t="s">
        <v>131</v>
      </c>
      <c r="U12" s="172"/>
      <c r="V12" s="107">
        <f t="shared" si="6"/>
        <v>42102</v>
      </c>
      <c r="W12" s="83"/>
      <c r="X12" s="81"/>
      <c r="Y12" s="82"/>
      <c r="Z12" s="107">
        <f t="shared" si="7"/>
        <v>42132</v>
      </c>
      <c r="AA12" s="83"/>
      <c r="AB12" s="81"/>
      <c r="AC12" s="82"/>
      <c r="AD12" s="59"/>
      <c r="AE12" s="63" t="str">
        <f>CONCATENATE(1,". ",F$38)</f>
        <v>1. Juli 2015</v>
      </c>
      <c r="AF12" s="64">
        <f t="shared" si="0"/>
        <v>42186</v>
      </c>
      <c r="AG12" s="59"/>
      <c r="AH12" s="59"/>
      <c r="AI12" s="59"/>
      <c r="AJ12" s="59"/>
    </row>
    <row r="13" spans="2:36" ht="14.25" customHeight="1" x14ac:dyDescent="0.25">
      <c r="B13" s="107">
        <f t="shared" si="1"/>
        <v>41952</v>
      </c>
      <c r="C13" s="83"/>
      <c r="D13" s="81"/>
      <c r="E13" s="85"/>
      <c r="F13" s="107">
        <f t="shared" si="2"/>
        <v>41982</v>
      </c>
      <c r="G13" s="83"/>
      <c r="H13" s="88"/>
      <c r="I13" s="89"/>
      <c r="J13" s="107">
        <f t="shared" si="3"/>
        <v>42013</v>
      </c>
      <c r="K13" s="83"/>
      <c r="L13" s="88"/>
      <c r="M13" s="163" t="s">
        <v>145</v>
      </c>
      <c r="N13" s="107">
        <f t="shared" si="4"/>
        <v>42044</v>
      </c>
      <c r="O13" s="87"/>
      <c r="P13" s="165"/>
      <c r="Q13" s="180"/>
      <c r="R13" s="107">
        <f t="shared" si="5"/>
        <v>42072</v>
      </c>
      <c r="S13" s="83"/>
      <c r="T13" s="81"/>
      <c r="U13" s="80"/>
      <c r="V13" s="107">
        <f t="shared" si="6"/>
        <v>42103</v>
      </c>
      <c r="W13" s="83"/>
      <c r="X13" s="81"/>
      <c r="Y13" s="82"/>
      <c r="Z13" s="107">
        <f t="shared" si="7"/>
        <v>42133</v>
      </c>
      <c r="AA13" s="83"/>
      <c r="AB13" s="168" t="s">
        <v>171</v>
      </c>
      <c r="AC13" s="171"/>
      <c r="AD13" s="59"/>
      <c r="AE13" s="63" t="str">
        <f>CONCATENATE(1,". ",J$38)</f>
        <v>1. August 2015</v>
      </c>
      <c r="AF13" s="64">
        <f t="shared" si="0"/>
        <v>42217</v>
      </c>
      <c r="AG13" s="59"/>
      <c r="AH13" s="59"/>
      <c r="AI13" s="59"/>
      <c r="AJ13" s="59"/>
    </row>
    <row r="14" spans="2:36" ht="14.25" customHeight="1" x14ac:dyDescent="0.25">
      <c r="B14" s="107">
        <f t="shared" si="1"/>
        <v>41953</v>
      </c>
      <c r="C14" s="83"/>
      <c r="D14" s="88"/>
      <c r="E14" s="89"/>
      <c r="F14" s="107">
        <f t="shared" si="2"/>
        <v>41983</v>
      </c>
      <c r="G14" s="87"/>
      <c r="H14" s="81"/>
      <c r="I14" s="85"/>
      <c r="J14" s="107">
        <f t="shared" si="3"/>
        <v>42014</v>
      </c>
      <c r="K14" s="83"/>
      <c r="L14" s="81"/>
      <c r="M14" s="85"/>
      <c r="N14" s="107">
        <f t="shared" si="4"/>
        <v>42045</v>
      </c>
      <c r="O14" s="83"/>
      <c r="P14" s="165"/>
      <c r="Q14" s="182"/>
      <c r="R14" s="107">
        <f t="shared" si="5"/>
        <v>42073</v>
      </c>
      <c r="S14" s="83"/>
      <c r="T14" s="81"/>
      <c r="U14" s="80"/>
      <c r="V14" s="107">
        <f t="shared" si="6"/>
        <v>42104</v>
      </c>
      <c r="W14" s="83"/>
      <c r="X14" s="81"/>
      <c r="Y14" s="82"/>
      <c r="Z14" s="107">
        <f t="shared" si="7"/>
        <v>42134</v>
      </c>
      <c r="AA14" s="83"/>
      <c r="AB14" s="157" t="s">
        <v>148</v>
      </c>
      <c r="AC14" s="187" t="s">
        <v>181</v>
      </c>
      <c r="AD14" s="59"/>
      <c r="AE14" s="63" t="str">
        <f>CONCATENATE(1,". ",N$38)</f>
        <v>1. September 2015</v>
      </c>
      <c r="AF14" s="64">
        <f t="shared" si="0"/>
        <v>42248</v>
      </c>
      <c r="AG14" s="59"/>
      <c r="AH14" s="59"/>
      <c r="AI14" s="59"/>
      <c r="AJ14" s="59"/>
    </row>
    <row r="15" spans="2:36" ht="14.25" customHeight="1" x14ac:dyDescent="0.25">
      <c r="B15" s="107">
        <f t="shared" si="1"/>
        <v>41954</v>
      </c>
      <c r="C15" s="83"/>
      <c r="D15" s="81"/>
      <c r="E15" s="85"/>
      <c r="F15" s="107">
        <f t="shared" si="2"/>
        <v>41984</v>
      </c>
      <c r="G15" s="83"/>
      <c r="H15" s="88"/>
      <c r="I15" s="89"/>
      <c r="J15" s="107">
        <f t="shared" si="3"/>
        <v>42015</v>
      </c>
      <c r="K15" s="83"/>
      <c r="L15" s="88"/>
      <c r="M15" s="89"/>
      <c r="N15" s="107">
        <f t="shared" si="4"/>
        <v>42046</v>
      </c>
      <c r="O15" s="87"/>
      <c r="P15" s="165"/>
      <c r="Q15" s="180"/>
      <c r="R15" s="107">
        <f t="shared" si="5"/>
        <v>42074</v>
      </c>
      <c r="S15" s="83"/>
      <c r="T15" s="81"/>
      <c r="U15" s="85"/>
      <c r="V15" s="107">
        <f t="shared" si="6"/>
        <v>42105</v>
      </c>
      <c r="W15" s="83"/>
      <c r="X15" s="81"/>
      <c r="Y15" s="82"/>
      <c r="Z15" s="107">
        <f t="shared" si="7"/>
        <v>42135</v>
      </c>
      <c r="AA15" s="83"/>
      <c r="AB15" s="81"/>
      <c r="AC15" s="82"/>
      <c r="AD15" s="59"/>
      <c r="AE15" s="63" t="str">
        <f>CONCATENATE(1,". ",R$38)</f>
        <v>1. Oktober 2015</v>
      </c>
      <c r="AF15" s="64">
        <f t="shared" si="0"/>
        <v>42278</v>
      </c>
      <c r="AG15" s="59"/>
      <c r="AH15" s="59"/>
      <c r="AI15" s="59"/>
      <c r="AJ15" s="59"/>
    </row>
    <row r="16" spans="2:36" ht="14.25" customHeight="1" x14ac:dyDescent="0.25">
      <c r="B16" s="107">
        <f t="shared" si="1"/>
        <v>41955</v>
      </c>
      <c r="C16" s="83"/>
      <c r="D16" s="88"/>
      <c r="E16" s="89"/>
      <c r="F16" s="107">
        <f t="shared" si="2"/>
        <v>41985</v>
      </c>
      <c r="G16" s="83"/>
      <c r="H16" s="81"/>
      <c r="I16" s="85"/>
      <c r="J16" s="107">
        <f t="shared" si="3"/>
        <v>42016</v>
      </c>
      <c r="K16" s="83"/>
      <c r="L16" s="81"/>
      <c r="M16" s="85"/>
      <c r="N16" s="107">
        <f t="shared" si="4"/>
        <v>42047</v>
      </c>
      <c r="O16" s="83"/>
      <c r="P16" s="165"/>
      <c r="Q16" s="180"/>
      <c r="R16" s="107">
        <f t="shared" si="5"/>
        <v>42075</v>
      </c>
      <c r="S16" s="83"/>
      <c r="T16" s="81"/>
      <c r="U16" s="85"/>
      <c r="V16" s="107">
        <f t="shared" si="6"/>
        <v>42106</v>
      </c>
      <c r="W16" s="83" t="s">
        <v>69</v>
      </c>
      <c r="X16" s="140" t="s">
        <v>86</v>
      </c>
      <c r="Y16" s="141" t="s">
        <v>87</v>
      </c>
      <c r="Z16" s="107">
        <f t="shared" si="7"/>
        <v>42136</v>
      </c>
      <c r="AA16" s="83"/>
      <c r="AB16" s="81"/>
      <c r="AC16" s="82"/>
      <c r="AD16" s="59"/>
      <c r="AE16" s="63" t="str">
        <f>CONCATENATE(1,". ",V$38)</f>
        <v>1. November 2015</v>
      </c>
      <c r="AF16" s="64">
        <f t="shared" si="0"/>
        <v>42309</v>
      </c>
      <c r="AG16" s="59"/>
      <c r="AH16" s="59"/>
      <c r="AI16" s="59"/>
      <c r="AJ16" s="59"/>
    </row>
    <row r="17" spans="2:36" ht="14.25" customHeight="1" x14ac:dyDescent="0.25">
      <c r="B17" s="107">
        <f t="shared" si="1"/>
        <v>41956</v>
      </c>
      <c r="C17" s="83"/>
      <c r="D17" s="81"/>
      <c r="E17" s="85"/>
      <c r="F17" s="107">
        <f t="shared" si="2"/>
        <v>41986</v>
      </c>
      <c r="G17" s="83"/>
      <c r="H17" s="81"/>
      <c r="I17" s="85"/>
      <c r="J17" s="107">
        <f t="shared" si="3"/>
        <v>42017</v>
      </c>
      <c r="K17" s="83"/>
      <c r="L17" s="81"/>
      <c r="M17" s="85"/>
      <c r="N17" s="107">
        <f t="shared" si="4"/>
        <v>42048</v>
      </c>
      <c r="O17" s="87"/>
      <c r="P17" s="165"/>
      <c r="Q17" s="182"/>
      <c r="R17" s="107">
        <f t="shared" si="5"/>
        <v>42076</v>
      </c>
      <c r="S17" s="83"/>
      <c r="T17" s="81"/>
      <c r="U17" s="80"/>
      <c r="V17" s="107">
        <f t="shared" si="6"/>
        <v>42107</v>
      </c>
      <c r="W17" s="83"/>
      <c r="X17" s="81"/>
      <c r="Y17" s="116"/>
      <c r="Z17" s="107">
        <f t="shared" si="7"/>
        <v>42137</v>
      </c>
      <c r="AA17" s="83"/>
      <c r="AB17" s="81"/>
      <c r="AC17" s="82"/>
      <c r="AD17" s="59"/>
      <c r="AE17" s="63"/>
      <c r="AF17" s="59"/>
      <c r="AG17" s="59"/>
      <c r="AH17" s="59"/>
      <c r="AI17" s="59"/>
      <c r="AJ17" s="59"/>
    </row>
    <row r="18" spans="2:36" ht="14.25" customHeight="1" x14ac:dyDescent="0.25">
      <c r="B18" s="107">
        <f t="shared" si="1"/>
        <v>41957</v>
      </c>
      <c r="C18" s="83"/>
      <c r="D18" s="88"/>
      <c r="E18" s="89"/>
      <c r="F18" s="107">
        <f t="shared" si="2"/>
        <v>41987</v>
      </c>
      <c r="G18" s="83"/>
      <c r="H18" s="81"/>
      <c r="I18" s="85"/>
      <c r="J18" s="107">
        <f t="shared" si="3"/>
        <v>42018</v>
      </c>
      <c r="K18" s="83"/>
      <c r="L18" s="81"/>
      <c r="M18" s="85"/>
      <c r="N18" s="107">
        <f t="shared" si="4"/>
        <v>42049</v>
      </c>
      <c r="O18" s="83"/>
      <c r="P18" s="81"/>
      <c r="Q18" s="80"/>
      <c r="R18" s="107">
        <f t="shared" si="5"/>
        <v>42077</v>
      </c>
      <c r="S18" s="83"/>
      <c r="T18" s="168" t="s">
        <v>41</v>
      </c>
      <c r="U18" s="172" t="s">
        <v>133</v>
      </c>
      <c r="V18" s="107">
        <f t="shared" si="6"/>
        <v>42108</v>
      </c>
      <c r="W18" s="83"/>
      <c r="X18" s="81"/>
      <c r="Y18" s="82"/>
      <c r="Z18" s="114">
        <f t="shared" si="7"/>
        <v>42138</v>
      </c>
      <c r="AA18" s="83"/>
      <c r="AB18" s="81"/>
      <c r="AC18" s="82"/>
      <c r="AD18" s="59"/>
      <c r="AE18" s="63"/>
      <c r="AF18" s="59"/>
      <c r="AG18" s="59"/>
      <c r="AH18" s="59"/>
      <c r="AI18" s="59"/>
      <c r="AJ18" s="59"/>
    </row>
    <row r="19" spans="2:36" ht="14.25" customHeight="1" x14ac:dyDescent="0.25">
      <c r="B19" s="107">
        <f t="shared" si="1"/>
        <v>41958</v>
      </c>
      <c r="C19" s="83"/>
      <c r="D19" s="81"/>
      <c r="E19" s="85"/>
      <c r="F19" s="107">
        <f t="shared" si="2"/>
        <v>41988</v>
      </c>
      <c r="G19" s="83"/>
      <c r="H19" s="88"/>
      <c r="I19" s="89"/>
      <c r="J19" s="107">
        <f t="shared" si="3"/>
        <v>42019</v>
      </c>
      <c r="K19" s="83"/>
      <c r="L19" s="81"/>
      <c r="M19" s="89"/>
      <c r="N19" s="107">
        <f t="shared" si="4"/>
        <v>42050</v>
      </c>
      <c r="O19" s="87"/>
      <c r="P19" s="81"/>
      <c r="Q19" s="162" t="s">
        <v>174</v>
      </c>
      <c r="R19" s="107">
        <f t="shared" si="5"/>
        <v>42078</v>
      </c>
      <c r="S19" s="83"/>
      <c r="T19" s="168" t="s">
        <v>42</v>
      </c>
      <c r="U19" s="164" t="s">
        <v>176</v>
      </c>
      <c r="V19" s="107">
        <f t="shared" si="6"/>
        <v>42109</v>
      </c>
      <c r="W19" s="83"/>
      <c r="X19" s="81">
        <v>3000</v>
      </c>
      <c r="Y19" s="82"/>
      <c r="Z19" s="107">
        <f t="shared" si="7"/>
        <v>42139</v>
      </c>
      <c r="AA19" s="83"/>
      <c r="AB19" s="81"/>
      <c r="AC19" s="82"/>
      <c r="AD19" s="59"/>
      <c r="AE19" s="63"/>
      <c r="AF19" s="59"/>
      <c r="AG19" s="59"/>
      <c r="AH19" s="59"/>
      <c r="AI19" s="59"/>
      <c r="AJ19" s="59"/>
    </row>
    <row r="20" spans="2:36" ht="14.25" customHeight="1" x14ac:dyDescent="0.25">
      <c r="B20" s="107">
        <f t="shared" si="1"/>
        <v>41959</v>
      </c>
      <c r="C20" s="83"/>
      <c r="D20" s="81"/>
      <c r="E20" s="85"/>
      <c r="F20" s="107">
        <f t="shared" si="2"/>
        <v>41989</v>
      </c>
      <c r="G20" s="83"/>
      <c r="H20" s="81"/>
      <c r="I20" s="85"/>
      <c r="J20" s="107">
        <f t="shared" si="3"/>
        <v>42020</v>
      </c>
      <c r="K20" s="83"/>
      <c r="L20" s="81"/>
      <c r="M20" s="85"/>
      <c r="N20" s="107">
        <f t="shared" si="4"/>
        <v>42051</v>
      </c>
      <c r="O20" s="83"/>
      <c r="P20" s="81"/>
      <c r="Q20" s="162" t="s">
        <v>127</v>
      </c>
      <c r="R20" s="107">
        <f t="shared" si="5"/>
        <v>42079</v>
      </c>
      <c r="S20" s="83"/>
      <c r="T20" s="168" t="s">
        <v>57</v>
      </c>
      <c r="U20" s="177"/>
      <c r="V20" s="107">
        <f t="shared" si="6"/>
        <v>42110</v>
      </c>
      <c r="W20" s="83"/>
      <c r="X20" s="81"/>
      <c r="Y20" s="82"/>
      <c r="Z20" s="107">
        <f t="shared" si="7"/>
        <v>42140</v>
      </c>
      <c r="AA20" s="83" t="s">
        <v>69</v>
      </c>
      <c r="AB20" s="130" t="s">
        <v>134</v>
      </c>
      <c r="AC20" s="131" t="s">
        <v>56</v>
      </c>
      <c r="AD20" s="59"/>
      <c r="AE20" s="63"/>
      <c r="AF20" s="59"/>
      <c r="AG20" s="59"/>
      <c r="AH20" s="59"/>
      <c r="AI20" s="59"/>
      <c r="AJ20" s="59"/>
    </row>
    <row r="21" spans="2:36" ht="14.25" customHeight="1" x14ac:dyDescent="0.25">
      <c r="B21" s="107">
        <f t="shared" si="1"/>
        <v>41960</v>
      </c>
      <c r="C21" s="83"/>
      <c r="D21" s="81"/>
      <c r="E21" s="85"/>
      <c r="F21" s="107">
        <f t="shared" si="2"/>
        <v>41990</v>
      </c>
      <c r="G21" s="83"/>
      <c r="H21" s="88"/>
      <c r="I21" s="89"/>
      <c r="J21" s="107">
        <f t="shared" si="3"/>
        <v>42021</v>
      </c>
      <c r="K21" s="83"/>
      <c r="L21" s="91"/>
      <c r="M21" s="89"/>
      <c r="N21" s="107">
        <f t="shared" si="4"/>
        <v>42052</v>
      </c>
      <c r="O21" s="87"/>
      <c r="P21" s="81"/>
      <c r="Q21" s="80"/>
      <c r="R21" s="107">
        <f t="shared" si="5"/>
        <v>42080</v>
      </c>
      <c r="S21" s="83"/>
      <c r="T21" s="168"/>
      <c r="U21" s="172"/>
      <c r="V21" s="107">
        <f t="shared" si="6"/>
        <v>42111</v>
      </c>
      <c r="W21" s="83"/>
      <c r="X21" s="81"/>
      <c r="Y21" s="82"/>
      <c r="Z21" s="107">
        <f t="shared" si="7"/>
        <v>42141</v>
      </c>
      <c r="AA21" s="83" t="s">
        <v>69</v>
      </c>
      <c r="AB21" s="130" t="s">
        <v>46</v>
      </c>
      <c r="AC21" s="131" t="s">
        <v>135</v>
      </c>
      <c r="AD21" s="59"/>
      <c r="AE21" s="59"/>
      <c r="AF21" s="59"/>
      <c r="AG21" s="59"/>
      <c r="AH21" s="59"/>
      <c r="AI21" s="59"/>
      <c r="AJ21" s="59"/>
    </row>
    <row r="22" spans="2:36" ht="14.25" customHeight="1" x14ac:dyDescent="0.25">
      <c r="B22" s="107">
        <f t="shared" si="1"/>
        <v>41961</v>
      </c>
      <c r="C22" s="83"/>
      <c r="D22" s="81"/>
      <c r="E22" s="85"/>
      <c r="F22" s="107">
        <f t="shared" si="2"/>
        <v>41991</v>
      </c>
      <c r="G22" s="83"/>
      <c r="H22" s="81"/>
      <c r="I22" s="85"/>
      <c r="J22" s="107">
        <f t="shared" si="3"/>
        <v>42022</v>
      </c>
      <c r="K22" s="83"/>
      <c r="L22" s="152" t="s">
        <v>129</v>
      </c>
      <c r="M22" s="153"/>
      <c r="N22" s="107">
        <f t="shared" si="4"/>
        <v>42053</v>
      </c>
      <c r="O22" s="83"/>
      <c r="P22" s="81"/>
      <c r="Q22" s="80"/>
      <c r="R22" s="107">
        <f t="shared" si="5"/>
        <v>42081</v>
      </c>
      <c r="S22" s="83"/>
      <c r="T22" s="81"/>
      <c r="U22" s="85"/>
      <c r="V22" s="107">
        <f t="shared" si="6"/>
        <v>42112</v>
      </c>
      <c r="W22" s="83"/>
      <c r="X22" s="81"/>
      <c r="Y22" s="187" t="s">
        <v>179</v>
      </c>
      <c r="Z22" s="107">
        <f t="shared" si="7"/>
        <v>42142</v>
      </c>
      <c r="AA22" s="83"/>
      <c r="AB22" s="81"/>
      <c r="AC22" s="82"/>
      <c r="AD22" s="59"/>
      <c r="AE22" s="59"/>
      <c r="AF22" s="59"/>
      <c r="AG22" s="59"/>
      <c r="AH22" s="59"/>
      <c r="AI22" s="59"/>
      <c r="AJ22" s="59"/>
    </row>
    <row r="23" spans="2:36" ht="14.25" customHeight="1" x14ac:dyDescent="0.25">
      <c r="B23" s="107">
        <f t="shared" si="1"/>
        <v>41962</v>
      </c>
      <c r="C23" s="83"/>
      <c r="D23" s="91"/>
      <c r="E23" s="94"/>
      <c r="F23" s="107">
        <f t="shared" si="2"/>
        <v>41992</v>
      </c>
      <c r="G23" s="83"/>
      <c r="H23" s="88"/>
      <c r="I23" s="89"/>
      <c r="J23" s="107">
        <f t="shared" si="3"/>
        <v>42023</v>
      </c>
      <c r="K23" s="83"/>
      <c r="L23" s="88"/>
      <c r="M23" s="89"/>
      <c r="N23" s="107">
        <f t="shared" si="4"/>
        <v>42054</v>
      </c>
      <c r="O23" s="105"/>
      <c r="P23" s="81"/>
      <c r="Q23" s="80"/>
      <c r="R23" s="107">
        <f t="shared" si="5"/>
        <v>42082</v>
      </c>
      <c r="S23" s="83"/>
      <c r="T23" s="88"/>
      <c r="U23" s="85"/>
      <c r="V23" s="107">
        <f t="shared" si="6"/>
        <v>42113</v>
      </c>
      <c r="W23" s="83"/>
      <c r="X23" s="152" t="s">
        <v>130</v>
      </c>
      <c r="Y23" s="187"/>
      <c r="Z23" s="107">
        <f t="shared" si="7"/>
        <v>42143</v>
      </c>
      <c r="AA23" s="83"/>
      <c r="AB23" s="81"/>
      <c r="AC23" s="82"/>
      <c r="AD23" s="59"/>
      <c r="AE23" s="59"/>
      <c r="AF23" s="59"/>
      <c r="AG23" s="59"/>
      <c r="AH23" s="59"/>
      <c r="AI23" s="59"/>
      <c r="AJ23" s="59"/>
    </row>
    <row r="24" spans="2:36" ht="14.25" customHeight="1" x14ac:dyDescent="0.25">
      <c r="B24" s="107">
        <f t="shared" si="1"/>
        <v>41963</v>
      </c>
      <c r="C24" s="83"/>
      <c r="D24" s="88"/>
      <c r="E24" s="89"/>
      <c r="F24" s="107">
        <f t="shared" si="2"/>
        <v>41993</v>
      </c>
      <c r="G24" s="83"/>
      <c r="H24" s="168" t="s">
        <v>39</v>
      </c>
      <c r="I24" s="172"/>
      <c r="J24" s="107">
        <f t="shared" si="3"/>
        <v>42024</v>
      </c>
      <c r="K24" s="83"/>
      <c r="L24" s="81"/>
      <c r="M24" s="85"/>
      <c r="N24" s="107">
        <f t="shared" si="4"/>
        <v>42055</v>
      </c>
      <c r="O24" s="83"/>
      <c r="P24" s="81"/>
      <c r="Q24" s="80"/>
      <c r="R24" s="107">
        <f t="shared" si="5"/>
        <v>42083</v>
      </c>
      <c r="S24" s="83"/>
      <c r="T24" s="81"/>
      <c r="U24" s="85"/>
      <c r="V24" s="107">
        <f t="shared" si="6"/>
        <v>42114</v>
      </c>
      <c r="W24" s="83"/>
      <c r="X24" s="81"/>
      <c r="Y24" s="82"/>
      <c r="Z24" s="107">
        <f t="shared" si="7"/>
        <v>42144</v>
      </c>
      <c r="AA24" s="83"/>
      <c r="AB24" s="81"/>
      <c r="AC24" s="187" t="s">
        <v>182</v>
      </c>
      <c r="AD24" s="59"/>
      <c r="AE24" s="59"/>
      <c r="AF24" s="59"/>
      <c r="AG24" s="59"/>
      <c r="AH24" s="59"/>
      <c r="AI24" s="59"/>
      <c r="AJ24" s="59"/>
    </row>
    <row r="25" spans="2:36" ht="14.25" customHeight="1" x14ac:dyDescent="0.25">
      <c r="B25" s="107">
        <f t="shared" si="1"/>
        <v>41964</v>
      </c>
      <c r="C25" s="83"/>
      <c r="D25" s="168" t="s">
        <v>73</v>
      </c>
      <c r="E25" s="172"/>
      <c r="F25" s="107">
        <f t="shared" si="2"/>
        <v>41994</v>
      </c>
      <c r="G25" s="83"/>
      <c r="H25" s="88"/>
      <c r="I25" s="89"/>
      <c r="J25" s="107">
        <f t="shared" si="3"/>
        <v>42025</v>
      </c>
      <c r="K25" s="83"/>
      <c r="L25" s="88"/>
      <c r="M25" s="82"/>
      <c r="N25" s="107">
        <f t="shared" si="4"/>
        <v>42056</v>
      </c>
      <c r="O25" s="83"/>
      <c r="P25" s="168" t="s">
        <v>57</v>
      </c>
      <c r="Q25" s="177"/>
      <c r="R25" s="107">
        <f t="shared" si="5"/>
        <v>42084</v>
      </c>
      <c r="S25" s="83"/>
      <c r="T25" s="140" t="s">
        <v>83</v>
      </c>
      <c r="U25" s="141" t="s">
        <v>84</v>
      </c>
      <c r="V25" s="107">
        <f t="shared" si="6"/>
        <v>42115</v>
      </c>
      <c r="W25" s="83"/>
      <c r="X25" s="81"/>
      <c r="Y25" s="82"/>
      <c r="Z25" s="107">
        <f t="shared" si="7"/>
        <v>42145</v>
      </c>
      <c r="AA25" s="83"/>
      <c r="AB25" s="81"/>
      <c r="AC25" s="187"/>
      <c r="AD25" s="59"/>
      <c r="AE25" s="59"/>
      <c r="AF25" s="59"/>
      <c r="AG25" s="59"/>
      <c r="AH25" s="59"/>
      <c r="AI25" s="59"/>
      <c r="AJ25" s="59"/>
    </row>
    <row r="26" spans="2:36" ht="14.25" customHeight="1" x14ac:dyDescent="0.25">
      <c r="B26" s="107">
        <f t="shared" si="1"/>
        <v>41965</v>
      </c>
      <c r="C26" s="83"/>
      <c r="D26" s="168" t="s">
        <v>73</v>
      </c>
      <c r="E26" s="172"/>
      <c r="F26" s="107">
        <f t="shared" si="2"/>
        <v>41995</v>
      </c>
      <c r="G26" s="83"/>
      <c r="H26" s="81"/>
      <c r="I26" s="85"/>
      <c r="J26" s="107">
        <f t="shared" si="3"/>
        <v>42026</v>
      </c>
      <c r="K26" s="83"/>
      <c r="L26" s="81"/>
      <c r="M26" s="89"/>
      <c r="N26" s="107">
        <f t="shared" si="4"/>
        <v>42057</v>
      </c>
      <c r="O26" s="83"/>
      <c r="P26" s="168" t="s">
        <v>132</v>
      </c>
      <c r="Q26" s="178"/>
      <c r="R26" s="107">
        <f t="shared" si="5"/>
        <v>42085</v>
      </c>
      <c r="S26" s="83"/>
      <c r="T26" s="157" t="s">
        <v>153</v>
      </c>
      <c r="U26" s="187" t="s">
        <v>177</v>
      </c>
      <c r="V26" s="107">
        <f t="shared" si="6"/>
        <v>42116</v>
      </c>
      <c r="W26" s="83"/>
      <c r="X26" s="81"/>
      <c r="Y26" s="82"/>
      <c r="Z26" s="107">
        <f t="shared" si="7"/>
        <v>42146</v>
      </c>
      <c r="AA26" s="83"/>
      <c r="AB26" s="81"/>
      <c r="AC26" s="82"/>
      <c r="AD26" s="59"/>
      <c r="AE26" s="59"/>
      <c r="AF26" s="59"/>
      <c r="AG26" s="59"/>
      <c r="AH26" s="59"/>
      <c r="AI26" s="59"/>
      <c r="AJ26" s="59"/>
    </row>
    <row r="27" spans="2:36" ht="14.25" customHeight="1" x14ac:dyDescent="0.25">
      <c r="B27" s="107">
        <f t="shared" si="1"/>
        <v>41966</v>
      </c>
      <c r="C27" s="83"/>
      <c r="D27" s="91"/>
      <c r="E27" s="94"/>
      <c r="F27" s="107">
        <f t="shared" si="2"/>
        <v>41996</v>
      </c>
      <c r="G27" s="83"/>
      <c r="H27" s="88"/>
      <c r="I27" s="85"/>
      <c r="J27" s="107">
        <f t="shared" si="3"/>
        <v>42027</v>
      </c>
      <c r="K27" s="83"/>
      <c r="L27" s="81"/>
      <c r="M27" s="85"/>
      <c r="N27" s="107">
        <f t="shared" si="4"/>
        <v>42058</v>
      </c>
      <c r="O27" s="83"/>
      <c r="P27" s="81"/>
      <c r="Q27" s="80"/>
      <c r="R27" s="107">
        <f t="shared" si="5"/>
        <v>42086</v>
      </c>
      <c r="S27" s="83"/>
      <c r="T27" s="81"/>
      <c r="U27" s="89"/>
      <c r="V27" s="107">
        <f t="shared" si="6"/>
        <v>42117</v>
      </c>
      <c r="W27" s="83"/>
      <c r="X27" s="81"/>
      <c r="Y27" s="82"/>
      <c r="Z27" s="107">
        <f t="shared" si="7"/>
        <v>42147</v>
      </c>
      <c r="AA27" s="83"/>
      <c r="AB27" s="81"/>
      <c r="AC27" s="82"/>
      <c r="AD27" s="59"/>
      <c r="AE27" s="59"/>
      <c r="AF27" s="59"/>
      <c r="AG27" s="59"/>
      <c r="AH27" s="59"/>
      <c r="AI27" s="59"/>
      <c r="AJ27" s="59"/>
    </row>
    <row r="28" spans="2:36" ht="14.25" customHeight="1" x14ac:dyDescent="0.25">
      <c r="B28" s="107">
        <f t="shared" si="1"/>
        <v>41967</v>
      </c>
      <c r="C28" s="83"/>
      <c r="D28" s="91"/>
      <c r="E28" s="94"/>
      <c r="F28" s="107">
        <f t="shared" si="2"/>
        <v>41997</v>
      </c>
      <c r="G28" s="83"/>
      <c r="H28" s="81"/>
      <c r="I28" s="85"/>
      <c r="J28" s="107">
        <f t="shared" si="3"/>
        <v>42028</v>
      </c>
      <c r="K28" s="83"/>
      <c r="L28" s="91"/>
      <c r="M28" s="85"/>
      <c r="N28" s="107">
        <f t="shared" si="4"/>
        <v>42059</v>
      </c>
      <c r="O28" s="83"/>
      <c r="P28" s="81"/>
      <c r="Q28" s="80"/>
      <c r="R28" s="107">
        <f t="shared" si="5"/>
        <v>42087</v>
      </c>
      <c r="S28" s="83"/>
      <c r="T28" s="81"/>
      <c r="U28" s="85"/>
      <c r="V28" s="107">
        <f t="shared" si="6"/>
        <v>42118</v>
      </c>
      <c r="W28" s="83"/>
      <c r="X28" s="165"/>
      <c r="Y28" s="183"/>
      <c r="Z28" s="107">
        <f t="shared" si="7"/>
        <v>42148</v>
      </c>
      <c r="AA28" s="83"/>
      <c r="AB28" s="81"/>
      <c r="AC28" s="82"/>
      <c r="AD28" s="59"/>
      <c r="AE28" s="59"/>
      <c r="AF28" s="59"/>
      <c r="AG28" s="59"/>
      <c r="AH28" s="59"/>
      <c r="AI28" s="59"/>
      <c r="AJ28" s="59"/>
    </row>
    <row r="29" spans="2:36" ht="14.25" customHeight="1" x14ac:dyDescent="0.25">
      <c r="B29" s="107">
        <f t="shared" si="1"/>
        <v>41968</v>
      </c>
      <c r="C29" s="83"/>
      <c r="D29" s="81"/>
      <c r="E29" s="85"/>
      <c r="F29" s="107">
        <f t="shared" si="2"/>
        <v>41998</v>
      </c>
      <c r="G29" s="83"/>
      <c r="H29" s="88"/>
      <c r="I29" s="163" t="s">
        <v>144</v>
      </c>
      <c r="J29" s="107">
        <f t="shared" si="3"/>
        <v>42029</v>
      </c>
      <c r="K29" s="83"/>
      <c r="L29" s="81"/>
      <c r="M29" s="89"/>
      <c r="N29" s="107">
        <f t="shared" si="4"/>
        <v>42060</v>
      </c>
      <c r="O29" s="83"/>
      <c r="P29" s="81"/>
      <c r="Q29" s="80"/>
      <c r="R29" s="107">
        <f t="shared" si="5"/>
        <v>42088</v>
      </c>
      <c r="S29" s="83"/>
      <c r="T29" s="81"/>
      <c r="U29" s="85"/>
      <c r="V29" s="107">
        <f t="shared" si="6"/>
        <v>42119</v>
      </c>
      <c r="W29" s="83"/>
      <c r="X29" s="165"/>
      <c r="Y29" s="154" t="s">
        <v>43</v>
      </c>
      <c r="Z29" s="114">
        <f t="shared" si="7"/>
        <v>42149</v>
      </c>
      <c r="AA29" s="83"/>
      <c r="AB29" s="157" t="s">
        <v>154</v>
      </c>
      <c r="AC29" s="158" t="s">
        <v>155</v>
      </c>
      <c r="AD29" s="59"/>
      <c r="AE29" s="59"/>
      <c r="AF29" s="65"/>
      <c r="AG29" s="59"/>
      <c r="AH29" s="59"/>
      <c r="AI29" s="59"/>
      <c r="AJ29" s="59"/>
    </row>
    <row r="30" spans="2:36" ht="14.25" customHeight="1" x14ac:dyDescent="0.25">
      <c r="B30" s="107">
        <f t="shared" si="1"/>
        <v>41969</v>
      </c>
      <c r="C30" s="83"/>
      <c r="D30" s="91"/>
      <c r="E30" s="94"/>
      <c r="F30" s="107">
        <f t="shared" si="2"/>
        <v>41999</v>
      </c>
      <c r="G30" s="83"/>
      <c r="H30" s="81"/>
      <c r="I30" s="162"/>
      <c r="J30" s="107">
        <f t="shared" si="3"/>
        <v>42030</v>
      </c>
      <c r="K30" s="83"/>
      <c r="L30" s="88"/>
      <c r="M30" s="85"/>
      <c r="N30" s="107">
        <f t="shared" si="4"/>
        <v>42061</v>
      </c>
      <c r="O30" s="83"/>
      <c r="P30" s="81"/>
      <c r="Q30" s="80"/>
      <c r="R30" s="107">
        <f t="shared" si="5"/>
        <v>42089</v>
      </c>
      <c r="S30" s="83"/>
      <c r="T30" s="91"/>
      <c r="U30" s="94"/>
      <c r="V30" s="107">
        <f t="shared" si="6"/>
        <v>42120</v>
      </c>
      <c r="W30" s="83"/>
      <c r="X30" s="165"/>
      <c r="Y30" s="184"/>
      <c r="Z30" s="107">
        <f t="shared" si="7"/>
        <v>42150</v>
      </c>
      <c r="AA30" s="83"/>
      <c r="AB30" s="81"/>
      <c r="AC30" s="82"/>
      <c r="AD30" s="59"/>
      <c r="AE30" s="59"/>
      <c r="AF30" s="59"/>
      <c r="AG30" s="59"/>
      <c r="AH30" s="59"/>
      <c r="AI30" s="59"/>
      <c r="AJ30" s="59"/>
    </row>
    <row r="31" spans="2:36" ht="14.25" customHeight="1" x14ac:dyDescent="0.25">
      <c r="B31" s="107">
        <f t="shared" si="1"/>
        <v>41970</v>
      </c>
      <c r="C31" s="83"/>
      <c r="D31" s="81"/>
      <c r="E31" s="85"/>
      <c r="F31" s="107">
        <f t="shared" si="2"/>
        <v>42000</v>
      </c>
      <c r="G31" s="83"/>
      <c r="H31" s="81"/>
      <c r="I31" s="162"/>
      <c r="J31" s="107">
        <f t="shared" si="3"/>
        <v>42031</v>
      </c>
      <c r="K31" s="83"/>
      <c r="L31" s="81"/>
      <c r="M31" s="85"/>
      <c r="N31" s="107">
        <f t="shared" si="4"/>
        <v>42062</v>
      </c>
      <c r="O31" s="83"/>
      <c r="P31" s="81"/>
      <c r="Q31" s="90"/>
      <c r="R31" s="107">
        <f t="shared" si="5"/>
        <v>42090</v>
      </c>
      <c r="S31" s="83"/>
      <c r="T31" s="81"/>
      <c r="U31" s="89"/>
      <c r="V31" s="107">
        <f t="shared" si="6"/>
        <v>42121</v>
      </c>
      <c r="W31" s="83"/>
      <c r="X31" s="165" t="s">
        <v>54</v>
      </c>
      <c r="Y31" s="184"/>
      <c r="Z31" s="107">
        <f t="shared" si="7"/>
        <v>42151</v>
      </c>
      <c r="AA31" s="83"/>
      <c r="AB31" s="81"/>
      <c r="AC31" s="82"/>
      <c r="AD31" s="59"/>
      <c r="AE31" s="59"/>
      <c r="AF31" s="59"/>
      <c r="AG31" s="59"/>
      <c r="AH31" s="59"/>
      <c r="AI31" s="59"/>
      <c r="AJ31" s="59"/>
    </row>
    <row r="32" spans="2:36" ht="14.25" customHeight="1" x14ac:dyDescent="0.25">
      <c r="B32" s="107">
        <f t="shared" si="1"/>
        <v>41971</v>
      </c>
      <c r="C32" s="83"/>
      <c r="D32" s="91"/>
      <c r="E32" s="89"/>
      <c r="F32" s="107">
        <f t="shared" si="2"/>
        <v>42001</v>
      </c>
      <c r="G32" s="83"/>
      <c r="H32" s="91"/>
      <c r="I32" s="193"/>
      <c r="J32" s="107">
        <f t="shared" si="3"/>
        <v>42032</v>
      </c>
      <c r="K32" s="83"/>
      <c r="L32" s="91"/>
      <c r="M32" s="94"/>
      <c r="N32" s="107">
        <f t="shared" si="4"/>
        <v>42063</v>
      </c>
      <c r="O32" s="83"/>
      <c r="P32" s="152" t="s">
        <v>169</v>
      </c>
      <c r="Q32" s="164" t="s">
        <v>175</v>
      </c>
      <c r="R32" s="107">
        <f t="shared" si="5"/>
        <v>42091</v>
      </c>
      <c r="S32" s="83"/>
      <c r="T32" s="152" t="s">
        <v>152</v>
      </c>
      <c r="U32" s="153" t="s">
        <v>151</v>
      </c>
      <c r="V32" s="107">
        <f t="shared" si="6"/>
        <v>42122</v>
      </c>
      <c r="W32" s="83"/>
      <c r="X32" s="165" t="s">
        <v>50</v>
      </c>
      <c r="Y32" s="183"/>
      <c r="Z32" s="107">
        <f t="shared" si="7"/>
        <v>42152</v>
      </c>
      <c r="AA32" s="83"/>
      <c r="AB32" s="81"/>
      <c r="AC32" s="82"/>
      <c r="AD32" s="59"/>
      <c r="AE32" s="59"/>
      <c r="AF32" s="59"/>
      <c r="AG32" s="59"/>
      <c r="AH32" s="59"/>
      <c r="AI32" s="59"/>
      <c r="AJ32" s="59"/>
    </row>
    <row r="33" spans="2:36" ht="14.25" customHeight="1" x14ac:dyDescent="0.25">
      <c r="B33" s="107">
        <f t="shared" si="1"/>
        <v>41972</v>
      </c>
      <c r="C33" s="83"/>
      <c r="D33" s="168" t="s">
        <v>131</v>
      </c>
      <c r="E33" s="172"/>
      <c r="F33" s="107">
        <f t="shared" si="2"/>
        <v>42002</v>
      </c>
      <c r="G33" s="83"/>
      <c r="H33" s="88"/>
      <c r="I33" s="163"/>
      <c r="J33" s="107">
        <f t="shared" si="3"/>
        <v>42033</v>
      </c>
      <c r="K33" s="83"/>
      <c r="L33" s="168"/>
      <c r="M33" s="174"/>
      <c r="N33" s="107"/>
      <c r="O33" s="83"/>
      <c r="P33" s="88"/>
      <c r="Q33" s="90"/>
      <c r="R33" s="107">
        <f t="shared" si="5"/>
        <v>42092</v>
      </c>
      <c r="S33" s="83"/>
      <c r="T33" s="157" t="s">
        <v>149</v>
      </c>
      <c r="U33" s="191" t="s">
        <v>150</v>
      </c>
      <c r="V33" s="107">
        <f t="shared" si="6"/>
        <v>42123</v>
      </c>
      <c r="W33" s="83"/>
      <c r="X33" s="165" t="s">
        <v>55</v>
      </c>
      <c r="Y33" s="183"/>
      <c r="Z33" s="107">
        <f t="shared" si="7"/>
        <v>42153</v>
      </c>
      <c r="AA33" s="83"/>
      <c r="AB33" s="81" t="s">
        <v>173</v>
      </c>
      <c r="AC33" s="187" t="s">
        <v>183</v>
      </c>
      <c r="AD33" s="59"/>
      <c r="AE33" s="59"/>
      <c r="AF33" s="59"/>
      <c r="AG33" s="59"/>
      <c r="AH33" s="59"/>
      <c r="AI33" s="59"/>
      <c r="AJ33" s="59"/>
    </row>
    <row r="34" spans="2:36" ht="14.25" customHeight="1" x14ac:dyDescent="0.25">
      <c r="B34" s="107">
        <f t="shared" si="1"/>
        <v>41973</v>
      </c>
      <c r="C34" s="83"/>
      <c r="D34" s="173" t="s">
        <v>131</v>
      </c>
      <c r="E34" s="175"/>
      <c r="F34" s="107">
        <f>F33+1</f>
        <v>42003</v>
      </c>
      <c r="G34" s="83"/>
      <c r="H34" s="81"/>
      <c r="I34" s="162"/>
      <c r="J34" s="107">
        <f>J33+1</f>
        <v>42034</v>
      </c>
      <c r="K34" s="83"/>
      <c r="L34" s="168" t="s">
        <v>58</v>
      </c>
      <c r="M34" s="172"/>
      <c r="N34" s="107"/>
      <c r="O34" s="83"/>
      <c r="P34" s="81"/>
      <c r="Q34" s="80"/>
      <c r="R34" s="107">
        <f>R33+1</f>
        <v>42093</v>
      </c>
      <c r="S34" s="83"/>
      <c r="T34" s="81"/>
      <c r="U34" s="85"/>
      <c r="V34" s="107">
        <f t="shared" si="6"/>
        <v>42124</v>
      </c>
      <c r="W34" s="83"/>
      <c r="X34" s="165"/>
      <c r="Y34" s="183"/>
      <c r="Z34" s="107">
        <f>Z33+1</f>
        <v>42154</v>
      </c>
      <c r="AA34" s="83"/>
      <c r="AB34" s="81"/>
      <c r="AC34" s="85"/>
      <c r="AD34" s="59"/>
      <c r="AE34" s="59"/>
      <c r="AF34" s="59"/>
      <c r="AG34" s="59"/>
      <c r="AH34" s="59"/>
      <c r="AI34" s="59"/>
      <c r="AJ34" s="59"/>
    </row>
    <row r="35" spans="2:36" ht="14.25" customHeight="1" thickBot="1" x14ac:dyDescent="0.3">
      <c r="B35" s="108"/>
      <c r="C35" s="98"/>
      <c r="D35" s="103"/>
      <c r="E35" s="104"/>
      <c r="F35" s="108">
        <f>F34+1</f>
        <v>42004</v>
      </c>
      <c r="G35" s="98"/>
      <c r="H35" s="96"/>
      <c r="I35" s="194"/>
      <c r="J35" s="108">
        <f>J34+1</f>
        <v>42035</v>
      </c>
      <c r="K35" s="98"/>
      <c r="L35" s="169"/>
      <c r="M35" s="176"/>
      <c r="N35" s="20"/>
      <c r="O35" s="98"/>
      <c r="P35" s="96"/>
      <c r="Q35" s="102"/>
      <c r="R35" s="108">
        <f>R34+1</f>
        <v>42094</v>
      </c>
      <c r="S35" s="98"/>
      <c r="T35" s="96"/>
      <c r="U35" s="101"/>
      <c r="V35" s="20"/>
      <c r="W35" s="98"/>
      <c r="X35" s="103"/>
      <c r="Y35" s="100"/>
      <c r="Z35" s="108">
        <f>Z34+1</f>
        <v>42155</v>
      </c>
      <c r="AA35" s="98" t="s">
        <v>45</v>
      </c>
      <c r="AB35" s="128" t="s">
        <v>47</v>
      </c>
      <c r="AC35" s="129" t="s">
        <v>44</v>
      </c>
      <c r="AD35" s="59"/>
      <c r="AE35" s="59"/>
      <c r="AF35" s="59"/>
      <c r="AG35" s="59"/>
      <c r="AH35" s="59"/>
      <c r="AI35" s="59"/>
      <c r="AJ35" s="59"/>
    </row>
    <row r="36" spans="2:36" ht="13.5" hidden="1" customHeight="1" thickBot="1" x14ac:dyDescent="0.3">
      <c r="B36" s="21"/>
      <c r="C36" s="22"/>
      <c r="D36" s="21"/>
      <c r="E36" s="21"/>
      <c r="F36" s="21"/>
      <c r="G36" s="22"/>
      <c r="H36" s="21"/>
      <c r="I36" s="21"/>
      <c r="J36" s="21"/>
      <c r="K36" s="22"/>
      <c r="L36" s="21"/>
      <c r="M36" s="21"/>
      <c r="N36" s="21"/>
      <c r="O36" s="22"/>
      <c r="P36" s="23"/>
      <c r="Q36" s="24"/>
      <c r="R36" s="21"/>
      <c r="S36" s="25"/>
      <c r="T36" s="21"/>
      <c r="U36" s="21"/>
      <c r="V36" s="21"/>
      <c r="W36" s="22"/>
      <c r="X36" s="21"/>
      <c r="Y36" s="21"/>
      <c r="Z36" s="19"/>
      <c r="AA36" s="19"/>
      <c r="AB36" s="19"/>
      <c r="AC36" s="19"/>
      <c r="AD36" s="19"/>
      <c r="AE36" s="59"/>
      <c r="AF36" s="59"/>
      <c r="AG36" s="59"/>
    </row>
    <row r="37" spans="2:36" ht="5.25" customHeight="1" thickBot="1" x14ac:dyDescent="0.3">
      <c r="B37" s="21"/>
      <c r="C37" s="22"/>
      <c r="D37" s="21"/>
      <c r="E37" s="21"/>
      <c r="F37" s="21"/>
      <c r="G37" s="22"/>
      <c r="H37" s="21"/>
      <c r="I37" s="21"/>
      <c r="J37" s="21"/>
      <c r="K37" s="22"/>
      <c r="L37" s="21"/>
      <c r="M37" s="21"/>
      <c r="N37" s="21"/>
      <c r="O37" s="22"/>
      <c r="P37" s="23"/>
      <c r="Q37" s="24"/>
      <c r="R37" s="21"/>
      <c r="S37" s="25"/>
      <c r="T37" s="21"/>
      <c r="U37" s="21"/>
      <c r="V37" s="21"/>
      <c r="W37" s="22"/>
      <c r="X37" s="21"/>
      <c r="Y37" s="21"/>
      <c r="Z37" s="19"/>
      <c r="AA37" s="19"/>
      <c r="AB37" s="19"/>
      <c r="AC37" s="19"/>
      <c r="AD37" s="19"/>
      <c r="AE37" s="59"/>
      <c r="AF37" s="59"/>
      <c r="AG37" s="59"/>
    </row>
    <row r="38" spans="2:36" s="1" customFormat="1" ht="14.25" customHeight="1" thickBot="1" x14ac:dyDescent="0.3">
      <c r="B38" s="203" t="str">
        <f>CONCATENATE("Juni ",$Q$2)</f>
        <v>Juni 2015</v>
      </c>
      <c r="C38" s="204"/>
      <c r="D38" s="204"/>
      <c r="E38" s="205"/>
      <c r="F38" s="203" t="str">
        <f>CONCATENATE("Juli ",$Q$2)</f>
        <v>Juli 2015</v>
      </c>
      <c r="G38" s="204"/>
      <c r="H38" s="204"/>
      <c r="I38" s="205"/>
      <c r="J38" s="203" t="str">
        <f>CONCATENATE("August ",$Q$2)</f>
        <v>August 2015</v>
      </c>
      <c r="K38" s="204"/>
      <c r="L38" s="204"/>
      <c r="M38" s="205"/>
      <c r="N38" s="203" t="str">
        <f>CONCATENATE("September ",$Q$2)</f>
        <v>September 2015</v>
      </c>
      <c r="O38" s="204"/>
      <c r="P38" s="204"/>
      <c r="Q38" s="205"/>
      <c r="R38" s="203" t="str">
        <f>CONCATENATE("Oktober ",$Q$2)</f>
        <v>Oktober 2015</v>
      </c>
      <c r="S38" s="204"/>
      <c r="T38" s="204"/>
      <c r="U38" s="205"/>
      <c r="V38" s="203" t="str">
        <f>CONCATENATE("November ",$Q$2)</f>
        <v>November 2015</v>
      </c>
      <c r="W38" s="204"/>
      <c r="X38" s="204"/>
      <c r="Y38" s="205"/>
      <c r="Z38" s="26"/>
      <c r="AA38" s="26"/>
      <c r="AB38" s="26"/>
      <c r="AC38" s="26"/>
      <c r="AD38" s="26"/>
      <c r="AE38" s="26"/>
      <c r="AF38" s="26"/>
    </row>
    <row r="39" spans="2:36" ht="14.25" customHeight="1" x14ac:dyDescent="0.25">
      <c r="B39" s="106">
        <f>AF11</f>
        <v>42156</v>
      </c>
      <c r="C39" s="71"/>
      <c r="D39" s="72"/>
      <c r="E39" s="73"/>
      <c r="F39" s="106">
        <f>AF12</f>
        <v>42186</v>
      </c>
      <c r="G39" s="74"/>
      <c r="H39" s="188"/>
      <c r="I39" s="189"/>
      <c r="J39" s="106">
        <f>AF13</f>
        <v>42217</v>
      </c>
      <c r="K39" s="75" t="s">
        <v>69</v>
      </c>
      <c r="L39" s="134" t="s">
        <v>136</v>
      </c>
      <c r="M39" s="135" t="s">
        <v>185</v>
      </c>
      <c r="N39" s="106">
        <f>AF14</f>
        <v>42248</v>
      </c>
      <c r="O39" s="74"/>
      <c r="P39" s="76"/>
      <c r="Q39" s="78"/>
      <c r="R39" s="106">
        <f>AF15</f>
        <v>42278</v>
      </c>
      <c r="S39" s="75"/>
      <c r="T39" s="76"/>
      <c r="U39" s="77"/>
      <c r="V39" s="106">
        <f>AF16</f>
        <v>42309</v>
      </c>
      <c r="W39" s="74"/>
      <c r="X39" s="201" t="s">
        <v>157</v>
      </c>
      <c r="Y39" s="202" t="s">
        <v>158</v>
      </c>
      <c r="Z39" s="19"/>
      <c r="AA39" s="11"/>
      <c r="AB39" s="27" t="s">
        <v>59</v>
      </c>
      <c r="AC39" s="28"/>
      <c r="AD39" s="19"/>
      <c r="AE39" s="19"/>
      <c r="AF39" s="19"/>
    </row>
    <row r="40" spans="2:36" ht="14.25" customHeight="1" thickBot="1" x14ac:dyDescent="0.3">
      <c r="B40" s="107">
        <f>B39+1</f>
        <v>42157</v>
      </c>
      <c r="C40" s="80"/>
      <c r="D40" s="81"/>
      <c r="E40" s="82"/>
      <c r="F40" s="107">
        <f>F39+1</f>
        <v>42187</v>
      </c>
      <c r="G40" s="83"/>
      <c r="H40" s="133" t="s">
        <v>74</v>
      </c>
      <c r="I40" s="131" t="s">
        <v>76</v>
      </c>
      <c r="J40" s="107">
        <f>J39+1</f>
        <v>42218</v>
      </c>
      <c r="K40" s="83"/>
      <c r="L40" s="81"/>
      <c r="M40" s="85"/>
      <c r="N40" s="107">
        <f>N39+1</f>
        <v>42249</v>
      </c>
      <c r="O40" s="83"/>
      <c r="P40" s="81"/>
      <c r="Q40" s="85"/>
      <c r="R40" s="107">
        <f>R39+1</f>
        <v>42279</v>
      </c>
      <c r="S40" s="83"/>
      <c r="T40" s="81"/>
      <c r="U40" s="82"/>
      <c r="V40" s="107">
        <f>V39+1</f>
        <v>42310</v>
      </c>
      <c r="W40" s="87"/>
      <c r="X40" s="88"/>
      <c r="Y40" s="89"/>
      <c r="Z40" s="19"/>
      <c r="AA40" s="11"/>
      <c r="AB40" s="38"/>
      <c r="AC40" s="38"/>
      <c r="AD40" s="19"/>
      <c r="AE40" s="19"/>
      <c r="AF40" s="19"/>
    </row>
    <row r="41" spans="2:36" ht="14.25" customHeight="1" x14ac:dyDescent="0.25">
      <c r="B41" s="107">
        <f t="shared" ref="B41:B68" si="8">B40+1</f>
        <v>42158</v>
      </c>
      <c r="C41" s="80"/>
      <c r="D41" s="130" t="s">
        <v>49</v>
      </c>
      <c r="E41" s="131"/>
      <c r="F41" s="107">
        <f t="shared" ref="F41:F67" si="9">F40+1</f>
        <v>42188</v>
      </c>
      <c r="G41" s="83"/>
      <c r="H41" s="133" t="s">
        <v>74</v>
      </c>
      <c r="I41" s="131" t="s">
        <v>76</v>
      </c>
      <c r="J41" s="107">
        <f t="shared" ref="J41:J67" si="10">J40+1</f>
        <v>42219</v>
      </c>
      <c r="K41" s="87"/>
      <c r="L41" s="81"/>
      <c r="M41" s="162" t="s">
        <v>140</v>
      </c>
      <c r="N41" s="107">
        <f t="shared" ref="N41:N68" si="11">N40+1</f>
        <v>42250</v>
      </c>
      <c r="O41" s="83"/>
      <c r="P41" s="88" t="s">
        <v>172</v>
      </c>
      <c r="Q41" s="85"/>
      <c r="R41" s="107">
        <f t="shared" ref="R41:R67" si="12">R40+1</f>
        <v>42280</v>
      </c>
      <c r="S41" s="83"/>
      <c r="T41" s="140" t="s">
        <v>28</v>
      </c>
      <c r="U41" s="141" t="s">
        <v>139</v>
      </c>
      <c r="V41" s="107">
        <f t="shared" ref="V41:V68" si="13">V40+1</f>
        <v>42311</v>
      </c>
      <c r="W41" s="83"/>
      <c r="X41" s="81"/>
      <c r="Y41" s="85"/>
      <c r="Z41" s="19"/>
      <c r="AA41" s="12"/>
      <c r="AB41" s="56" t="s">
        <v>60</v>
      </c>
      <c r="AC41" s="29"/>
      <c r="AD41" s="19"/>
      <c r="AE41" s="19"/>
      <c r="AF41" s="19"/>
    </row>
    <row r="42" spans="2:36" ht="14.25" customHeight="1" x14ac:dyDescent="0.25">
      <c r="B42" s="107">
        <f t="shared" si="8"/>
        <v>42159</v>
      </c>
      <c r="C42" s="80"/>
      <c r="D42" s="81"/>
      <c r="E42" s="82"/>
      <c r="F42" s="107">
        <f t="shared" si="9"/>
        <v>42189</v>
      </c>
      <c r="G42" s="83"/>
      <c r="H42" s="133" t="s">
        <v>74</v>
      </c>
      <c r="I42" s="131" t="s">
        <v>76</v>
      </c>
      <c r="J42" s="107">
        <f t="shared" si="10"/>
        <v>42220</v>
      </c>
      <c r="K42" s="83"/>
      <c r="L42" s="81"/>
      <c r="M42" s="162"/>
      <c r="N42" s="107">
        <f t="shared" si="11"/>
        <v>42251</v>
      </c>
      <c r="O42" s="83"/>
      <c r="P42" s="81"/>
      <c r="Q42" s="85"/>
      <c r="R42" s="107">
        <f t="shared" si="12"/>
        <v>42281</v>
      </c>
      <c r="S42" s="83"/>
      <c r="T42" s="140" t="s">
        <v>29</v>
      </c>
      <c r="U42" s="141" t="s">
        <v>139</v>
      </c>
      <c r="V42" s="107">
        <f t="shared" si="13"/>
        <v>42312</v>
      </c>
      <c r="W42" s="87"/>
      <c r="X42" s="88"/>
      <c r="Y42" s="89"/>
      <c r="Z42" s="19"/>
      <c r="AA42" s="13"/>
      <c r="AB42" s="58" t="s">
        <v>61</v>
      </c>
      <c r="AC42" s="30"/>
      <c r="AD42" s="19"/>
      <c r="AE42" s="19"/>
      <c r="AF42" s="19"/>
      <c r="AG42" s="113"/>
    </row>
    <row r="43" spans="2:36" ht="14.25" customHeight="1" x14ac:dyDescent="0.25">
      <c r="B43" s="107">
        <f t="shared" si="8"/>
        <v>42160</v>
      </c>
      <c r="C43" s="80"/>
      <c r="D43" s="81"/>
      <c r="E43" s="82"/>
      <c r="F43" s="107">
        <f t="shared" si="9"/>
        <v>42190</v>
      </c>
      <c r="G43" s="83"/>
      <c r="H43" s="133" t="s">
        <v>74</v>
      </c>
      <c r="I43" s="131" t="s">
        <v>77</v>
      </c>
      <c r="J43" s="107">
        <f t="shared" si="10"/>
        <v>42221</v>
      </c>
      <c r="K43" s="87"/>
      <c r="L43" s="81"/>
      <c r="M43" s="162"/>
      <c r="N43" s="107">
        <f t="shared" si="11"/>
        <v>42252</v>
      </c>
      <c r="O43" s="83"/>
      <c r="P43" s="155" t="s">
        <v>156</v>
      </c>
      <c r="Q43" s="156" t="s">
        <v>189</v>
      </c>
      <c r="R43" s="107">
        <f t="shared" si="12"/>
        <v>42282</v>
      </c>
      <c r="S43" s="83"/>
      <c r="T43" s="81"/>
      <c r="U43" s="82"/>
      <c r="V43" s="107">
        <f t="shared" si="13"/>
        <v>42313</v>
      </c>
      <c r="W43" s="83"/>
      <c r="X43" s="81"/>
      <c r="Y43" s="85"/>
      <c r="Z43" s="19"/>
      <c r="AA43" s="13"/>
      <c r="AB43" s="115" t="s">
        <v>62</v>
      </c>
      <c r="AC43" s="31"/>
      <c r="AD43" s="19"/>
      <c r="AE43" s="19"/>
      <c r="AF43" s="19"/>
    </row>
    <row r="44" spans="2:36" ht="14.25" customHeight="1" x14ac:dyDescent="0.25">
      <c r="B44" s="107">
        <f t="shared" si="8"/>
        <v>42161</v>
      </c>
      <c r="C44" s="80"/>
      <c r="D44" s="81"/>
      <c r="E44" s="82"/>
      <c r="F44" s="107">
        <f t="shared" si="9"/>
        <v>42191</v>
      </c>
      <c r="G44" s="83"/>
      <c r="H44" s="133" t="s">
        <v>74</v>
      </c>
      <c r="I44" s="131" t="s">
        <v>78</v>
      </c>
      <c r="J44" s="107">
        <f t="shared" si="10"/>
        <v>42222</v>
      </c>
      <c r="K44" s="83"/>
      <c r="L44" s="81"/>
      <c r="M44" s="162"/>
      <c r="N44" s="107">
        <f t="shared" si="11"/>
        <v>42253</v>
      </c>
      <c r="O44" s="83"/>
      <c r="P44" s="81"/>
      <c r="Q44" s="197" t="s">
        <v>184</v>
      </c>
      <c r="R44" s="107">
        <f t="shared" si="12"/>
        <v>42283</v>
      </c>
      <c r="S44" s="83"/>
      <c r="T44" s="81"/>
      <c r="U44" s="89"/>
      <c r="V44" s="107">
        <f t="shared" si="13"/>
        <v>42314</v>
      </c>
      <c r="W44" s="83"/>
      <c r="X44" s="88"/>
      <c r="Y44" s="89"/>
      <c r="Z44" s="19"/>
      <c r="AA44" s="13"/>
      <c r="AB44" s="55" t="s">
        <v>63</v>
      </c>
      <c r="AC44" s="32"/>
      <c r="AD44" s="19"/>
      <c r="AE44" s="19"/>
      <c r="AF44" s="19"/>
    </row>
    <row r="45" spans="2:36" ht="14.25" customHeight="1" x14ac:dyDescent="0.25">
      <c r="B45" s="107">
        <f t="shared" si="8"/>
        <v>42162</v>
      </c>
      <c r="C45" s="80"/>
      <c r="D45" s="81"/>
      <c r="E45" s="82"/>
      <c r="F45" s="107">
        <f t="shared" si="9"/>
        <v>42192</v>
      </c>
      <c r="G45" s="83"/>
      <c r="H45" s="133" t="s">
        <v>74</v>
      </c>
      <c r="I45" s="131" t="s">
        <v>79</v>
      </c>
      <c r="J45" s="107">
        <f t="shared" si="10"/>
        <v>42223</v>
      </c>
      <c r="K45" s="83"/>
      <c r="L45" s="81"/>
      <c r="M45" s="162"/>
      <c r="N45" s="107">
        <f t="shared" si="11"/>
        <v>42254</v>
      </c>
      <c r="O45" s="83"/>
      <c r="P45" s="91"/>
      <c r="Q45" s="197" t="s">
        <v>184</v>
      </c>
      <c r="R45" s="107">
        <f t="shared" si="12"/>
        <v>42284</v>
      </c>
      <c r="S45" s="83"/>
      <c r="T45" s="81"/>
      <c r="U45" s="92"/>
      <c r="V45" s="107">
        <f t="shared" si="13"/>
        <v>42315</v>
      </c>
      <c r="W45" s="83"/>
      <c r="X45" s="81"/>
      <c r="Y45" s="85"/>
      <c r="Z45" s="19"/>
      <c r="AA45" s="13"/>
      <c r="AB45" s="57" t="s">
        <v>64</v>
      </c>
      <c r="AC45" s="33"/>
      <c r="AD45" s="19"/>
      <c r="AE45" s="19"/>
      <c r="AF45" s="19"/>
    </row>
    <row r="46" spans="2:36" ht="14.25" customHeight="1" x14ac:dyDescent="0.25">
      <c r="B46" s="107">
        <f t="shared" si="8"/>
        <v>42163</v>
      </c>
      <c r="C46" s="80"/>
      <c r="D46" s="81"/>
      <c r="E46" s="82"/>
      <c r="F46" s="107">
        <f t="shared" si="9"/>
        <v>42193</v>
      </c>
      <c r="G46" s="83"/>
      <c r="H46" s="133" t="s">
        <v>74</v>
      </c>
      <c r="I46" s="131"/>
      <c r="J46" s="107">
        <f t="shared" si="10"/>
        <v>42224</v>
      </c>
      <c r="K46" s="83"/>
      <c r="L46" s="81"/>
      <c r="M46" s="162"/>
      <c r="N46" s="107">
        <f t="shared" si="11"/>
        <v>42255</v>
      </c>
      <c r="O46" s="83"/>
      <c r="P46" s="81"/>
      <c r="Q46" s="197" t="s">
        <v>184</v>
      </c>
      <c r="R46" s="107">
        <f t="shared" si="12"/>
        <v>42285</v>
      </c>
      <c r="S46" s="83"/>
      <c r="T46" s="81"/>
      <c r="U46" s="92"/>
      <c r="V46" s="107">
        <f t="shared" si="13"/>
        <v>42316</v>
      </c>
      <c r="W46" s="83"/>
      <c r="X46" s="140" t="s">
        <v>85</v>
      </c>
      <c r="Y46" s="142" t="s">
        <v>34</v>
      </c>
      <c r="Z46" s="19"/>
      <c r="AA46" s="13"/>
      <c r="AB46" s="34" t="s">
        <v>65</v>
      </c>
      <c r="AC46" s="35"/>
      <c r="AD46" s="19"/>
      <c r="AE46" s="19"/>
      <c r="AF46" s="19"/>
    </row>
    <row r="47" spans="2:36" ht="14.25" customHeight="1" x14ac:dyDescent="0.25">
      <c r="B47" s="107">
        <f t="shared" si="8"/>
        <v>42164</v>
      </c>
      <c r="C47" s="80"/>
      <c r="D47" s="81"/>
      <c r="E47" s="82"/>
      <c r="F47" s="107">
        <f t="shared" si="9"/>
        <v>42194</v>
      </c>
      <c r="G47" s="83"/>
      <c r="H47" s="133" t="s">
        <v>74</v>
      </c>
      <c r="I47" s="131" t="s">
        <v>81</v>
      </c>
      <c r="J47" s="107">
        <f t="shared" si="10"/>
        <v>42225</v>
      </c>
      <c r="K47" s="83"/>
      <c r="L47" s="81"/>
      <c r="M47" s="162"/>
      <c r="N47" s="107">
        <f t="shared" si="11"/>
        <v>42256</v>
      </c>
      <c r="O47" s="83"/>
      <c r="P47" s="88"/>
      <c r="Q47" s="197" t="s">
        <v>184</v>
      </c>
      <c r="R47" s="107">
        <f t="shared" si="12"/>
        <v>42286</v>
      </c>
      <c r="S47" s="83"/>
      <c r="T47" s="136" t="s">
        <v>186</v>
      </c>
      <c r="U47" s="137"/>
      <c r="V47" s="107">
        <f t="shared" si="13"/>
        <v>42317</v>
      </c>
      <c r="W47" s="83"/>
      <c r="X47" s="81"/>
      <c r="Y47" s="85"/>
      <c r="Z47" s="19"/>
      <c r="AA47" s="13"/>
      <c r="AB47" s="36" t="s">
        <v>66</v>
      </c>
      <c r="AC47" s="37"/>
      <c r="AD47" s="19"/>
      <c r="AE47" s="19"/>
      <c r="AF47" s="19"/>
    </row>
    <row r="48" spans="2:36" ht="14.25" customHeight="1" x14ac:dyDescent="0.25">
      <c r="B48" s="107">
        <f t="shared" si="8"/>
        <v>42165</v>
      </c>
      <c r="C48" s="80"/>
      <c r="D48" s="81"/>
      <c r="E48" s="82"/>
      <c r="F48" s="107">
        <f t="shared" si="9"/>
        <v>42195</v>
      </c>
      <c r="G48" s="83"/>
      <c r="H48" s="133" t="s">
        <v>74</v>
      </c>
      <c r="I48" s="131" t="s">
        <v>80</v>
      </c>
      <c r="J48" s="107">
        <f t="shared" si="10"/>
        <v>42226</v>
      </c>
      <c r="K48" s="83"/>
      <c r="L48" s="81"/>
      <c r="M48" s="163"/>
      <c r="N48" s="107">
        <f t="shared" si="11"/>
        <v>42257</v>
      </c>
      <c r="O48" s="83"/>
      <c r="P48" s="81"/>
      <c r="Q48" s="197" t="s">
        <v>184</v>
      </c>
      <c r="R48" s="107">
        <f t="shared" si="12"/>
        <v>42287</v>
      </c>
      <c r="S48" s="83"/>
      <c r="T48" s="136" t="s">
        <v>187</v>
      </c>
      <c r="U48" s="138"/>
      <c r="V48" s="107">
        <f t="shared" si="13"/>
        <v>42318</v>
      </c>
      <c r="W48" s="83"/>
      <c r="X48" s="88"/>
      <c r="Y48" s="89"/>
      <c r="Z48" s="19"/>
      <c r="AA48" s="14"/>
      <c r="AB48" s="15" t="s">
        <v>72</v>
      </c>
      <c r="AC48" s="16"/>
      <c r="AD48" s="19"/>
      <c r="AE48" s="19"/>
      <c r="AF48" s="19"/>
    </row>
    <row r="49" spans="2:32" ht="14.25" customHeight="1" x14ac:dyDescent="0.25">
      <c r="B49" s="107">
        <f t="shared" si="8"/>
        <v>42166</v>
      </c>
      <c r="C49" s="80"/>
      <c r="D49" s="192" t="s">
        <v>162</v>
      </c>
      <c r="E49" s="187"/>
      <c r="F49" s="107">
        <f t="shared" si="9"/>
        <v>42196</v>
      </c>
      <c r="G49" s="83"/>
      <c r="H49" s="190"/>
      <c r="I49" s="131" t="s">
        <v>75</v>
      </c>
      <c r="J49" s="107">
        <f t="shared" si="10"/>
        <v>42227</v>
      </c>
      <c r="K49" s="83"/>
      <c r="L49" s="81"/>
      <c r="M49" s="162"/>
      <c r="N49" s="107">
        <f t="shared" si="11"/>
        <v>42258</v>
      </c>
      <c r="O49" s="83"/>
      <c r="P49" s="88"/>
      <c r="Q49" s="197" t="s">
        <v>184</v>
      </c>
      <c r="R49" s="107">
        <f t="shared" si="12"/>
        <v>42288</v>
      </c>
      <c r="S49" s="83"/>
      <c r="T49" s="136" t="s">
        <v>188</v>
      </c>
      <c r="U49" s="137"/>
      <c r="V49" s="107">
        <f t="shared" si="13"/>
        <v>42319</v>
      </c>
      <c r="W49" s="83"/>
      <c r="X49" s="81"/>
      <c r="Y49" s="85"/>
      <c r="Z49" s="19"/>
      <c r="AA49" s="17"/>
      <c r="AB49" s="15" t="s">
        <v>68</v>
      </c>
      <c r="AC49" s="16"/>
      <c r="AD49" s="19"/>
      <c r="AE49" s="19"/>
      <c r="AF49" s="19"/>
    </row>
    <row r="50" spans="2:32" ht="14.25" customHeight="1" x14ac:dyDescent="0.25">
      <c r="B50" s="107">
        <f t="shared" si="8"/>
        <v>42167</v>
      </c>
      <c r="C50" s="80"/>
      <c r="D50" s="192" t="s">
        <v>163</v>
      </c>
      <c r="E50" s="187"/>
      <c r="F50" s="107">
        <f t="shared" si="9"/>
        <v>42197</v>
      </c>
      <c r="G50" s="83"/>
      <c r="H50" s="84"/>
      <c r="I50" s="82"/>
      <c r="J50" s="107">
        <f t="shared" si="10"/>
        <v>42228</v>
      </c>
      <c r="K50" s="83"/>
      <c r="L50" s="81"/>
      <c r="M50" s="162"/>
      <c r="N50" s="107">
        <f t="shared" si="11"/>
        <v>42259</v>
      </c>
      <c r="O50" s="83"/>
      <c r="P50" s="165" t="s">
        <v>137</v>
      </c>
      <c r="Q50" s="180"/>
      <c r="R50" s="107">
        <f t="shared" si="12"/>
        <v>42289</v>
      </c>
      <c r="S50" s="83"/>
      <c r="T50" s="81"/>
      <c r="U50" s="92"/>
      <c r="V50" s="107">
        <f t="shared" si="13"/>
        <v>42320</v>
      </c>
      <c r="W50" s="83"/>
      <c r="X50" s="88"/>
      <c r="Y50" s="89"/>
      <c r="Z50" s="19"/>
      <c r="AA50" s="48"/>
      <c r="AB50" s="49" t="s">
        <v>67</v>
      </c>
      <c r="AC50" s="50"/>
      <c r="AD50" s="19"/>
      <c r="AE50" s="19"/>
      <c r="AF50" s="19"/>
    </row>
    <row r="51" spans="2:32" ht="14.25" customHeight="1" thickBot="1" x14ac:dyDescent="0.3">
      <c r="B51" s="107">
        <f t="shared" si="8"/>
        <v>42168</v>
      </c>
      <c r="C51" s="80"/>
      <c r="D51" s="140" t="s">
        <v>82</v>
      </c>
      <c r="E51" s="141"/>
      <c r="F51" s="107">
        <f t="shared" si="9"/>
        <v>42198</v>
      </c>
      <c r="G51" s="83"/>
      <c r="H51" s="84"/>
      <c r="I51" s="82"/>
      <c r="J51" s="107">
        <f t="shared" si="10"/>
        <v>42229</v>
      </c>
      <c r="K51" s="83"/>
      <c r="L51" s="81"/>
      <c r="M51" s="164"/>
      <c r="N51" s="107">
        <f t="shared" si="11"/>
        <v>42260</v>
      </c>
      <c r="O51" s="83"/>
      <c r="P51" s="166"/>
      <c r="Q51" s="181"/>
      <c r="R51" s="107">
        <f t="shared" si="12"/>
        <v>42290</v>
      </c>
      <c r="S51" s="83"/>
      <c r="T51" s="86"/>
      <c r="U51" s="93"/>
      <c r="V51" s="107">
        <f t="shared" si="13"/>
        <v>42321</v>
      </c>
      <c r="W51" s="83"/>
      <c r="X51" s="81"/>
      <c r="Y51" s="85"/>
      <c r="Z51" s="19"/>
      <c r="AA51" s="51" t="s">
        <v>69</v>
      </c>
      <c r="AB51" s="52" t="s">
        <v>70</v>
      </c>
      <c r="AC51" s="53"/>
      <c r="AD51" s="19"/>
      <c r="AE51" s="19"/>
      <c r="AF51" s="19"/>
    </row>
    <row r="52" spans="2:32" ht="14.25" customHeight="1" x14ac:dyDescent="0.25">
      <c r="B52" s="107">
        <f t="shared" si="8"/>
        <v>42169</v>
      </c>
      <c r="C52" s="80"/>
      <c r="D52" s="140" t="s">
        <v>82</v>
      </c>
      <c r="E52" s="141"/>
      <c r="F52" s="107">
        <f t="shared" si="9"/>
        <v>42199</v>
      </c>
      <c r="G52" s="83"/>
      <c r="H52" s="84"/>
      <c r="I52" s="82"/>
      <c r="J52" s="107">
        <f t="shared" si="10"/>
        <v>42230</v>
      </c>
      <c r="K52" s="83"/>
      <c r="L52" s="81"/>
      <c r="M52" s="164"/>
      <c r="N52" s="107">
        <f t="shared" si="11"/>
        <v>42261</v>
      </c>
      <c r="O52" s="83"/>
      <c r="P52" s="165"/>
      <c r="Q52" s="164" t="s">
        <v>127</v>
      </c>
      <c r="R52" s="107">
        <f t="shared" si="12"/>
        <v>42291</v>
      </c>
      <c r="S52" s="83"/>
      <c r="T52" s="81"/>
      <c r="U52" s="94"/>
      <c r="V52" s="107">
        <f t="shared" si="13"/>
        <v>42322</v>
      </c>
      <c r="W52" s="83"/>
      <c r="X52" s="88" t="s">
        <v>192</v>
      </c>
      <c r="Y52" s="89" t="s">
        <v>193</v>
      </c>
      <c r="Z52" s="19"/>
      <c r="AA52" s="19"/>
      <c r="AB52" s="19"/>
      <c r="AC52" s="19"/>
      <c r="AD52" s="19"/>
      <c r="AE52" s="19"/>
      <c r="AF52" s="19"/>
    </row>
    <row r="53" spans="2:32" ht="14.25" customHeight="1" x14ac:dyDescent="0.25">
      <c r="B53" s="107">
        <f t="shared" si="8"/>
        <v>42170</v>
      </c>
      <c r="C53" s="80"/>
      <c r="D53" s="81"/>
      <c r="E53" s="82"/>
      <c r="F53" s="107">
        <f t="shared" si="9"/>
        <v>42200</v>
      </c>
      <c r="G53" s="83"/>
      <c r="H53" s="84"/>
      <c r="I53" s="82"/>
      <c r="J53" s="107">
        <f t="shared" si="10"/>
        <v>42231</v>
      </c>
      <c r="K53" s="83"/>
      <c r="L53" s="81"/>
      <c r="M53" s="164"/>
      <c r="N53" s="107">
        <f t="shared" si="11"/>
        <v>42262</v>
      </c>
      <c r="O53" s="83"/>
      <c r="P53" s="165" t="s">
        <v>48</v>
      </c>
      <c r="Q53" s="180"/>
      <c r="R53" s="107">
        <f t="shared" si="12"/>
        <v>42292</v>
      </c>
      <c r="S53" s="83"/>
      <c r="T53" s="81"/>
      <c r="U53" s="85"/>
      <c r="V53" s="107">
        <f t="shared" si="13"/>
        <v>42323</v>
      </c>
      <c r="W53" s="83"/>
      <c r="X53" s="81"/>
      <c r="Y53" s="85"/>
      <c r="Z53" s="19"/>
      <c r="AA53" s="19"/>
      <c r="AB53" s="19"/>
      <c r="AC53" s="19"/>
      <c r="AD53" s="19"/>
      <c r="AE53" s="19"/>
      <c r="AF53" s="19"/>
    </row>
    <row r="54" spans="2:32" ht="14.25" customHeight="1" x14ac:dyDescent="0.25">
      <c r="B54" s="107">
        <f t="shared" si="8"/>
        <v>42171</v>
      </c>
      <c r="C54" s="80"/>
      <c r="D54" s="81"/>
      <c r="E54" s="82"/>
      <c r="F54" s="107">
        <f t="shared" si="9"/>
        <v>42201</v>
      </c>
      <c r="G54" s="83"/>
      <c r="H54" s="199"/>
      <c r="I54" s="200"/>
      <c r="J54" s="107">
        <f t="shared" si="10"/>
        <v>42232</v>
      </c>
      <c r="K54" s="83"/>
      <c r="L54" s="81"/>
      <c r="M54" s="164"/>
      <c r="N54" s="107">
        <f t="shared" si="11"/>
        <v>42263</v>
      </c>
      <c r="O54" s="83"/>
      <c r="P54" s="165"/>
      <c r="Q54" s="186"/>
      <c r="R54" s="107">
        <f t="shared" si="12"/>
        <v>42293</v>
      </c>
      <c r="S54" s="83"/>
      <c r="T54" s="81"/>
      <c r="U54" s="89"/>
      <c r="V54" s="107">
        <f t="shared" si="13"/>
        <v>42324</v>
      </c>
      <c r="W54" s="83"/>
      <c r="X54" s="81"/>
      <c r="Y54" s="85"/>
      <c r="Z54" s="19"/>
      <c r="AA54" s="19"/>
      <c r="AB54" s="132" t="s">
        <v>141</v>
      </c>
      <c r="AC54" s="132"/>
      <c r="AD54" s="19"/>
      <c r="AE54" s="19"/>
      <c r="AF54" s="19"/>
    </row>
    <row r="55" spans="2:32" ht="14.25" customHeight="1" x14ac:dyDescent="0.25">
      <c r="B55" s="107">
        <f t="shared" si="8"/>
        <v>42172</v>
      </c>
      <c r="C55" s="80"/>
      <c r="D55" s="81"/>
      <c r="E55" s="82"/>
      <c r="F55" s="107">
        <f t="shared" si="9"/>
        <v>42202</v>
      </c>
      <c r="G55" s="83"/>
      <c r="H55" s="196"/>
      <c r="I55" s="187"/>
      <c r="J55" s="107">
        <f t="shared" si="10"/>
        <v>42233</v>
      </c>
      <c r="K55" s="83"/>
      <c r="L55" s="81"/>
      <c r="M55" s="164"/>
      <c r="N55" s="107">
        <f t="shared" si="11"/>
        <v>42264</v>
      </c>
      <c r="O55" s="83"/>
      <c r="P55" s="165"/>
      <c r="Q55" s="180"/>
      <c r="R55" s="107">
        <f t="shared" si="12"/>
        <v>42294</v>
      </c>
      <c r="S55" s="83" t="s">
        <v>69</v>
      </c>
      <c r="T55" s="130" t="s">
        <v>30</v>
      </c>
      <c r="U55" s="148" t="s">
        <v>33</v>
      </c>
      <c r="V55" s="107">
        <f>V54+1</f>
        <v>42325</v>
      </c>
      <c r="W55" s="83"/>
      <c r="X55" s="81"/>
      <c r="Y55" s="85"/>
      <c r="Z55" s="19"/>
      <c r="AA55" s="19"/>
      <c r="AB55" s="139" t="s">
        <v>142</v>
      </c>
      <c r="AC55" s="139"/>
      <c r="AD55" s="19"/>
      <c r="AE55" s="19"/>
      <c r="AF55" s="19"/>
    </row>
    <row r="56" spans="2:32" ht="14.25" customHeight="1" x14ac:dyDescent="0.25">
      <c r="B56" s="107">
        <f t="shared" si="8"/>
        <v>42173</v>
      </c>
      <c r="C56" s="80"/>
      <c r="D56" s="81"/>
      <c r="E56" s="82"/>
      <c r="F56" s="107">
        <f t="shared" si="9"/>
        <v>42203</v>
      </c>
      <c r="G56" s="83"/>
      <c r="H56" s="196"/>
      <c r="I56" s="187"/>
      <c r="J56" s="107">
        <f t="shared" si="10"/>
        <v>42234</v>
      </c>
      <c r="K56" s="83"/>
      <c r="L56" s="81"/>
      <c r="M56" s="162"/>
      <c r="N56" s="107">
        <f t="shared" si="11"/>
        <v>42265</v>
      </c>
      <c r="O56" s="83"/>
      <c r="P56" s="165"/>
      <c r="Q56" s="182"/>
      <c r="R56" s="107">
        <f t="shared" si="12"/>
        <v>42295</v>
      </c>
      <c r="S56" s="83" t="s">
        <v>69</v>
      </c>
      <c r="T56" s="143" t="s">
        <v>31</v>
      </c>
      <c r="U56" s="144" t="s">
        <v>32</v>
      </c>
      <c r="V56" s="107">
        <f>V55+1</f>
        <v>42326</v>
      </c>
      <c r="W56" s="83"/>
      <c r="X56" s="81"/>
      <c r="Y56" s="85"/>
      <c r="Z56" s="19"/>
      <c r="AA56" s="19"/>
      <c r="AB56" s="151" t="s">
        <v>143</v>
      </c>
      <c r="AC56" s="151"/>
      <c r="AD56" s="19"/>
      <c r="AE56" s="19"/>
      <c r="AF56" s="19"/>
    </row>
    <row r="57" spans="2:32" ht="14.25" customHeight="1" x14ac:dyDescent="0.25">
      <c r="B57" s="107">
        <f t="shared" si="8"/>
        <v>42174</v>
      </c>
      <c r="C57" s="80"/>
      <c r="D57" s="81"/>
      <c r="E57" s="82"/>
      <c r="F57" s="107">
        <f t="shared" si="9"/>
        <v>42204</v>
      </c>
      <c r="G57" s="83"/>
      <c r="H57" s="133" t="s">
        <v>164</v>
      </c>
      <c r="I57" s="131" t="s">
        <v>165</v>
      </c>
      <c r="J57" s="107">
        <f t="shared" si="10"/>
        <v>42235</v>
      </c>
      <c r="K57" s="83"/>
      <c r="L57" s="88"/>
      <c r="M57" s="163"/>
      <c r="N57" s="107">
        <f t="shared" si="11"/>
        <v>42266</v>
      </c>
      <c r="O57" s="83"/>
      <c r="P57" s="140" t="s">
        <v>25</v>
      </c>
      <c r="Q57" s="142" t="s">
        <v>26</v>
      </c>
      <c r="R57" s="107">
        <f t="shared" si="12"/>
        <v>42296</v>
      </c>
      <c r="S57" s="83"/>
      <c r="T57" s="81"/>
      <c r="U57" s="85"/>
      <c r="V57" s="107">
        <f t="shared" si="13"/>
        <v>42327</v>
      </c>
      <c r="W57" s="83"/>
      <c r="X57" s="91"/>
      <c r="Y57" s="94"/>
      <c r="Z57" s="19"/>
      <c r="AA57" s="19"/>
      <c r="AB57" s="159" t="s">
        <v>159</v>
      </c>
      <c r="AC57" s="159"/>
      <c r="AD57" s="19"/>
      <c r="AE57" s="19"/>
      <c r="AF57" s="19"/>
    </row>
    <row r="58" spans="2:32" ht="14.25" customHeight="1" x14ac:dyDescent="0.25">
      <c r="B58" s="107">
        <f t="shared" si="8"/>
        <v>42175</v>
      </c>
      <c r="C58" s="80"/>
      <c r="D58" s="168" t="s">
        <v>35</v>
      </c>
      <c r="E58" s="171"/>
      <c r="F58" s="107">
        <f t="shared" si="9"/>
        <v>42205</v>
      </c>
      <c r="G58" s="83"/>
      <c r="H58" s="133" t="s">
        <v>164</v>
      </c>
      <c r="I58" s="131" t="s">
        <v>166</v>
      </c>
      <c r="J58" s="107">
        <f t="shared" si="10"/>
        <v>42236</v>
      </c>
      <c r="K58" s="83"/>
      <c r="L58" s="81"/>
      <c r="M58" s="162"/>
      <c r="N58" s="107">
        <f t="shared" si="11"/>
        <v>42267</v>
      </c>
      <c r="O58" s="83"/>
      <c r="P58" s="140" t="s">
        <v>27</v>
      </c>
      <c r="Q58" s="142" t="s">
        <v>26</v>
      </c>
      <c r="R58" s="107">
        <f t="shared" si="12"/>
        <v>42297</v>
      </c>
      <c r="S58" s="83"/>
      <c r="T58" s="88"/>
      <c r="U58" s="89"/>
      <c r="V58" s="107">
        <f t="shared" si="13"/>
        <v>42328</v>
      </c>
      <c r="W58" s="83"/>
      <c r="X58" s="88"/>
      <c r="Y58" s="89"/>
      <c r="Z58" s="19"/>
      <c r="AA58" s="19"/>
      <c r="AB58" s="160" t="s">
        <v>160</v>
      </c>
      <c r="AC58" s="160"/>
      <c r="AD58" s="19"/>
      <c r="AE58" s="19"/>
      <c r="AF58" s="19"/>
    </row>
    <row r="59" spans="2:32" ht="14.25" customHeight="1" x14ac:dyDescent="0.25">
      <c r="B59" s="107">
        <f t="shared" si="8"/>
        <v>42176</v>
      </c>
      <c r="C59" s="80"/>
      <c r="D59" s="168"/>
      <c r="E59" s="171"/>
      <c r="F59" s="107">
        <f t="shared" si="9"/>
        <v>42206</v>
      </c>
      <c r="G59" s="83"/>
      <c r="H59" s="133" t="s">
        <v>164</v>
      </c>
      <c r="I59" s="131"/>
      <c r="J59" s="107">
        <f t="shared" si="10"/>
        <v>42237</v>
      </c>
      <c r="K59" s="83"/>
      <c r="L59" s="88"/>
      <c r="M59" s="163"/>
      <c r="N59" s="107">
        <f t="shared" si="11"/>
        <v>42268</v>
      </c>
      <c r="O59" s="83"/>
      <c r="P59" s="81"/>
      <c r="Q59" s="85"/>
      <c r="R59" s="107">
        <f t="shared" si="12"/>
        <v>42298</v>
      </c>
      <c r="S59" s="83"/>
      <c r="T59" s="81"/>
      <c r="U59" s="85"/>
      <c r="V59" s="107">
        <f t="shared" si="13"/>
        <v>42329</v>
      </c>
      <c r="W59" s="83"/>
      <c r="X59" s="81"/>
      <c r="Y59" s="85"/>
      <c r="Z59" s="19"/>
      <c r="AA59" s="19"/>
      <c r="AB59" s="161" t="s">
        <v>161</v>
      </c>
      <c r="AC59" s="161"/>
      <c r="AD59" s="19"/>
      <c r="AE59" s="19"/>
      <c r="AF59" s="19"/>
    </row>
    <row r="60" spans="2:32" ht="14.25" customHeight="1" x14ac:dyDescent="0.25">
      <c r="B60" s="107">
        <f t="shared" si="8"/>
        <v>42177</v>
      </c>
      <c r="C60" s="80"/>
      <c r="D60" s="81"/>
      <c r="E60" s="82"/>
      <c r="F60" s="107">
        <f t="shared" si="9"/>
        <v>42207</v>
      </c>
      <c r="G60" s="83"/>
      <c r="H60" s="133" t="s">
        <v>164</v>
      </c>
      <c r="I60" s="131" t="s">
        <v>167</v>
      </c>
      <c r="J60" s="107">
        <f t="shared" si="10"/>
        <v>42238</v>
      </c>
      <c r="K60" s="83"/>
      <c r="L60" s="140" t="s">
        <v>138</v>
      </c>
      <c r="M60" s="142"/>
      <c r="N60" s="107">
        <f t="shared" si="11"/>
        <v>42269</v>
      </c>
      <c r="O60" s="83"/>
      <c r="P60" s="81"/>
      <c r="Q60" s="90"/>
      <c r="R60" s="107">
        <f t="shared" si="12"/>
        <v>42299</v>
      </c>
      <c r="S60" s="83"/>
      <c r="T60" s="81"/>
      <c r="U60" s="85"/>
      <c r="V60" s="107">
        <f t="shared" si="13"/>
        <v>42330</v>
      </c>
      <c r="W60" s="83"/>
      <c r="X60" s="88"/>
      <c r="Y60" s="89"/>
      <c r="Z60" s="19"/>
      <c r="AA60" s="19"/>
      <c r="AB60" s="19"/>
      <c r="AC60" s="19"/>
      <c r="AD60" s="19"/>
      <c r="AE60" s="19"/>
      <c r="AF60" s="19"/>
    </row>
    <row r="61" spans="2:32" ht="14.25" customHeight="1" x14ac:dyDescent="0.25">
      <c r="B61" s="107">
        <f t="shared" si="8"/>
        <v>42178</v>
      </c>
      <c r="C61" s="80"/>
      <c r="D61" s="81"/>
      <c r="E61" s="82"/>
      <c r="F61" s="107">
        <f t="shared" si="9"/>
        <v>42208</v>
      </c>
      <c r="G61" s="83"/>
      <c r="H61" s="133" t="s">
        <v>164</v>
      </c>
      <c r="I61" s="131" t="s">
        <v>167</v>
      </c>
      <c r="J61" s="107">
        <f t="shared" si="10"/>
        <v>42239</v>
      </c>
      <c r="K61" s="83"/>
      <c r="L61" s="140" t="s">
        <v>90</v>
      </c>
      <c r="M61" s="145" t="s">
        <v>91</v>
      </c>
      <c r="N61" s="107">
        <f t="shared" si="11"/>
        <v>42270</v>
      </c>
      <c r="O61" s="83"/>
      <c r="P61" s="81" t="s">
        <v>191</v>
      </c>
      <c r="Q61" s="80" t="s">
        <v>190</v>
      </c>
      <c r="R61" s="107">
        <f t="shared" si="12"/>
        <v>42300</v>
      </c>
      <c r="S61" s="83"/>
      <c r="T61" s="88"/>
      <c r="U61" s="89"/>
      <c r="V61" s="107">
        <f t="shared" si="13"/>
        <v>42331</v>
      </c>
      <c r="W61" s="83"/>
      <c r="X61" s="81"/>
      <c r="Y61" s="85"/>
      <c r="Z61" s="19"/>
      <c r="AA61" s="19"/>
      <c r="AB61" s="19"/>
      <c r="AC61" s="19"/>
      <c r="AD61" s="19"/>
      <c r="AE61" s="19"/>
      <c r="AF61" s="19"/>
    </row>
    <row r="62" spans="2:32" ht="14.25" customHeight="1" x14ac:dyDescent="0.25">
      <c r="B62" s="107">
        <f t="shared" si="8"/>
        <v>42179</v>
      </c>
      <c r="C62" s="80"/>
      <c r="D62" s="81"/>
      <c r="E62" s="82"/>
      <c r="F62" s="107">
        <f t="shared" si="9"/>
        <v>42209</v>
      </c>
      <c r="G62" s="83"/>
      <c r="H62" s="133" t="s">
        <v>164</v>
      </c>
      <c r="I62" s="131" t="s">
        <v>168</v>
      </c>
      <c r="J62" s="107">
        <f t="shared" si="10"/>
        <v>42240</v>
      </c>
      <c r="K62" s="83"/>
      <c r="L62" s="81"/>
      <c r="M62" s="85"/>
      <c r="N62" s="107">
        <f t="shared" si="11"/>
        <v>42271</v>
      </c>
      <c r="O62" s="83"/>
      <c r="P62" s="81"/>
      <c r="Q62" s="85"/>
      <c r="R62" s="107">
        <f t="shared" si="12"/>
        <v>42301</v>
      </c>
      <c r="S62" s="83"/>
      <c r="T62" s="81"/>
      <c r="U62" s="85"/>
      <c r="V62" s="107">
        <f t="shared" si="13"/>
        <v>42332</v>
      </c>
      <c r="W62" s="83"/>
      <c r="X62" s="91"/>
      <c r="Y62" s="94"/>
      <c r="Z62" s="19"/>
      <c r="AA62" s="19"/>
      <c r="AB62" s="19"/>
      <c r="AC62" s="19"/>
      <c r="AD62" s="19"/>
      <c r="AE62" s="19"/>
      <c r="AF62" s="19"/>
    </row>
    <row r="63" spans="2:32" ht="14.25" customHeight="1" x14ac:dyDescent="0.25">
      <c r="B63" s="107">
        <f t="shared" si="8"/>
        <v>42180</v>
      </c>
      <c r="C63" s="80"/>
      <c r="D63" s="81"/>
      <c r="E63" s="150"/>
      <c r="F63" s="107">
        <f t="shared" si="9"/>
        <v>42210</v>
      </c>
      <c r="G63" s="83"/>
      <c r="H63" s="196"/>
      <c r="I63" s="187"/>
      <c r="J63" s="107">
        <f t="shared" si="10"/>
        <v>42241</v>
      </c>
      <c r="K63" s="83"/>
      <c r="L63" s="88"/>
      <c r="M63" s="89"/>
      <c r="N63" s="107">
        <f t="shared" si="11"/>
        <v>42272</v>
      </c>
      <c r="O63" s="83"/>
      <c r="P63" s="81"/>
      <c r="Q63" s="85"/>
      <c r="R63" s="107">
        <f t="shared" si="12"/>
        <v>42302</v>
      </c>
      <c r="S63" s="83"/>
      <c r="T63" s="81"/>
      <c r="U63" s="85"/>
      <c r="V63" s="107">
        <f t="shared" si="13"/>
        <v>42333</v>
      </c>
      <c r="W63" s="83"/>
      <c r="X63" s="81"/>
      <c r="Y63" s="85"/>
      <c r="Z63" s="19"/>
      <c r="AA63" s="19"/>
      <c r="AB63" s="38"/>
      <c r="AC63" s="19"/>
      <c r="AD63" s="19"/>
      <c r="AE63" s="19"/>
      <c r="AF63" s="19"/>
    </row>
    <row r="64" spans="2:32" ht="14.25" customHeight="1" x14ac:dyDescent="0.25">
      <c r="B64" s="107">
        <f t="shared" si="8"/>
        <v>42181</v>
      </c>
      <c r="C64" s="80"/>
      <c r="D64" s="81"/>
      <c r="E64" s="82"/>
      <c r="F64" s="107">
        <f t="shared" si="9"/>
        <v>42211</v>
      </c>
      <c r="G64" s="83"/>
      <c r="H64" s="196"/>
      <c r="I64" s="187"/>
      <c r="J64" s="107">
        <f t="shared" si="10"/>
        <v>42242</v>
      </c>
      <c r="K64" s="83"/>
      <c r="L64" s="81"/>
      <c r="M64" s="197" t="s">
        <v>184</v>
      </c>
      <c r="N64" s="107">
        <f t="shared" si="11"/>
        <v>42273</v>
      </c>
      <c r="O64" s="83"/>
      <c r="P64" s="81"/>
      <c r="Q64" s="85"/>
      <c r="R64" s="107">
        <f t="shared" si="12"/>
        <v>42303</v>
      </c>
      <c r="S64" s="83"/>
      <c r="T64" s="88"/>
      <c r="U64" s="89"/>
      <c r="V64" s="107">
        <f t="shared" si="13"/>
        <v>42334</v>
      </c>
      <c r="W64" s="83"/>
      <c r="X64" s="91"/>
      <c r="Y64" s="94"/>
      <c r="Z64" s="19"/>
      <c r="AA64" s="19"/>
      <c r="AB64" s="19"/>
      <c r="AC64" s="19"/>
      <c r="AD64" s="19"/>
      <c r="AE64" s="19"/>
      <c r="AF64" s="19"/>
    </row>
    <row r="65" spans="2:32" ht="14.25" customHeight="1" x14ac:dyDescent="0.25">
      <c r="B65" s="107">
        <f t="shared" si="8"/>
        <v>42182</v>
      </c>
      <c r="C65" s="80"/>
      <c r="D65" s="140" t="s">
        <v>88</v>
      </c>
      <c r="E65" s="141"/>
      <c r="F65" s="107">
        <f t="shared" si="9"/>
        <v>42212</v>
      </c>
      <c r="G65" s="83"/>
      <c r="H65" s="84"/>
      <c r="I65" s="82"/>
      <c r="J65" s="107">
        <f t="shared" si="10"/>
        <v>42243</v>
      </c>
      <c r="K65" s="83"/>
      <c r="L65" s="88"/>
      <c r="M65" s="198" t="s">
        <v>184</v>
      </c>
      <c r="N65" s="107">
        <f t="shared" si="11"/>
        <v>42274</v>
      </c>
      <c r="O65" s="83"/>
      <c r="P65" s="81"/>
      <c r="Q65" s="85"/>
      <c r="R65" s="107">
        <f t="shared" si="12"/>
        <v>42304</v>
      </c>
      <c r="S65" s="83"/>
      <c r="T65" s="81"/>
      <c r="U65" s="85"/>
      <c r="V65" s="107">
        <f t="shared" si="13"/>
        <v>42335</v>
      </c>
      <c r="W65" s="83"/>
      <c r="X65" s="168" t="s">
        <v>73</v>
      </c>
      <c r="Y65" s="172"/>
      <c r="Z65" s="19"/>
      <c r="AA65" s="19"/>
      <c r="AB65" s="19"/>
      <c r="AC65" s="19"/>
      <c r="AD65" s="19"/>
      <c r="AE65" s="19"/>
      <c r="AF65" s="19"/>
    </row>
    <row r="66" spans="2:32" ht="14.25" customHeight="1" x14ac:dyDescent="0.25">
      <c r="B66" s="107">
        <f t="shared" si="8"/>
        <v>42183</v>
      </c>
      <c r="C66" s="80"/>
      <c r="D66" s="140" t="s">
        <v>89</v>
      </c>
      <c r="E66" s="149"/>
      <c r="F66" s="107">
        <f t="shared" si="9"/>
        <v>42213</v>
      </c>
      <c r="G66" s="83"/>
      <c r="H66" s="84"/>
      <c r="I66" s="82"/>
      <c r="J66" s="107">
        <f t="shared" si="10"/>
        <v>42244</v>
      </c>
      <c r="K66" s="83"/>
      <c r="L66" s="81"/>
      <c r="M66" s="197" t="s">
        <v>184</v>
      </c>
      <c r="N66" s="107">
        <f t="shared" si="11"/>
        <v>42275</v>
      </c>
      <c r="O66" s="83"/>
      <c r="P66" s="81"/>
      <c r="Q66" s="80"/>
      <c r="R66" s="107">
        <f t="shared" si="12"/>
        <v>42305</v>
      </c>
      <c r="S66" s="83"/>
      <c r="T66" s="88"/>
      <c r="U66" s="89"/>
      <c r="V66" s="107">
        <f t="shared" si="13"/>
        <v>42336</v>
      </c>
      <c r="W66" s="83"/>
      <c r="X66" s="173" t="s">
        <v>73</v>
      </c>
      <c r="Y66" s="174"/>
      <c r="Z66" s="19"/>
      <c r="AA66" s="19"/>
      <c r="AB66" s="19"/>
      <c r="AC66" s="19"/>
      <c r="AD66" s="19"/>
      <c r="AE66" s="19"/>
      <c r="AF66" s="19"/>
    </row>
    <row r="67" spans="2:32" ht="14.25" customHeight="1" x14ac:dyDescent="0.25">
      <c r="B67" s="107">
        <f t="shared" si="8"/>
        <v>42184</v>
      </c>
      <c r="C67" s="80"/>
      <c r="D67" s="81"/>
      <c r="E67" s="117" t="s">
        <v>40</v>
      </c>
      <c r="F67" s="107">
        <f t="shared" si="9"/>
        <v>42214</v>
      </c>
      <c r="G67" s="83"/>
      <c r="H67" s="84"/>
      <c r="I67" s="82"/>
      <c r="J67" s="107">
        <f t="shared" si="10"/>
        <v>42245</v>
      </c>
      <c r="K67" s="83" t="s">
        <v>69</v>
      </c>
      <c r="L67" s="146" t="s">
        <v>38</v>
      </c>
      <c r="M67" s="147" t="s">
        <v>23</v>
      </c>
      <c r="N67" s="107">
        <f t="shared" si="11"/>
        <v>42276</v>
      </c>
      <c r="O67" s="83"/>
      <c r="P67" s="88"/>
      <c r="Q67" s="90"/>
      <c r="R67" s="107">
        <f t="shared" si="12"/>
        <v>42306</v>
      </c>
      <c r="S67" s="83"/>
      <c r="T67" s="81"/>
      <c r="U67" s="85"/>
      <c r="V67" s="107">
        <f t="shared" si="13"/>
        <v>42337</v>
      </c>
      <c r="W67" s="83"/>
      <c r="X67" s="81"/>
      <c r="Y67" s="85"/>
      <c r="Z67" s="19"/>
      <c r="AA67" s="19"/>
      <c r="AB67" s="19"/>
      <c r="AC67" s="19"/>
      <c r="AD67" s="19"/>
      <c r="AE67" s="19"/>
      <c r="AF67" s="19"/>
    </row>
    <row r="68" spans="2:32" ht="14.25" customHeight="1" x14ac:dyDescent="0.25">
      <c r="B68" s="107">
        <f t="shared" si="8"/>
        <v>42185</v>
      </c>
      <c r="C68" s="80"/>
      <c r="D68" s="81"/>
      <c r="E68" s="117" t="s">
        <v>40</v>
      </c>
      <c r="F68" s="107">
        <f>F67+1</f>
        <v>42215</v>
      </c>
      <c r="G68" s="83"/>
      <c r="H68" s="84"/>
      <c r="I68" s="82"/>
      <c r="J68" s="107">
        <f>J67+1</f>
        <v>42246</v>
      </c>
      <c r="K68" s="83" t="s">
        <v>69</v>
      </c>
      <c r="L68" s="130" t="s">
        <v>37</v>
      </c>
      <c r="M68" s="148" t="s">
        <v>24</v>
      </c>
      <c r="N68" s="107">
        <f t="shared" si="11"/>
        <v>42277</v>
      </c>
      <c r="O68" s="83"/>
      <c r="P68" s="81"/>
      <c r="Q68" s="80"/>
      <c r="R68" s="107">
        <f>R67+1</f>
        <v>42307</v>
      </c>
      <c r="S68" s="83"/>
      <c r="T68" s="88"/>
      <c r="U68" s="89"/>
      <c r="V68" s="107">
        <f t="shared" si="13"/>
        <v>42338</v>
      </c>
      <c r="W68" s="87"/>
      <c r="X68" s="81"/>
      <c r="Y68" s="85"/>
      <c r="Z68" s="19"/>
      <c r="AA68" s="19"/>
      <c r="AB68" s="38"/>
      <c r="AC68" s="19"/>
      <c r="AD68" s="19"/>
      <c r="AE68" s="19"/>
      <c r="AF68" s="19"/>
    </row>
    <row r="69" spans="2:32" ht="14.25" customHeight="1" thickBot="1" x14ac:dyDescent="0.3">
      <c r="B69" s="20"/>
      <c r="C69" s="95"/>
      <c r="D69" s="96"/>
      <c r="E69" s="97"/>
      <c r="F69" s="108">
        <f>F68+1</f>
        <v>42216</v>
      </c>
      <c r="G69" s="98"/>
      <c r="H69" s="99"/>
      <c r="I69" s="100"/>
      <c r="J69" s="108">
        <f>J68+1</f>
        <v>42247</v>
      </c>
      <c r="K69" s="98"/>
      <c r="L69" s="96"/>
      <c r="M69" s="101"/>
      <c r="N69" s="20"/>
      <c r="O69" s="98"/>
      <c r="P69" s="96"/>
      <c r="Q69" s="102"/>
      <c r="R69" s="108">
        <f>R68+1</f>
        <v>42308</v>
      </c>
      <c r="S69" s="98"/>
      <c r="T69" s="103"/>
      <c r="U69" s="104"/>
      <c r="V69" s="20"/>
      <c r="W69" s="98"/>
      <c r="X69" s="103"/>
      <c r="Y69" s="104"/>
      <c r="Z69" s="19"/>
      <c r="AA69" s="19"/>
      <c r="AB69" s="19"/>
      <c r="AC69" s="19"/>
      <c r="AD69" s="19"/>
      <c r="AE69" s="19"/>
      <c r="AF69" s="19"/>
    </row>
    <row r="70" spans="2:32" ht="14.25" customHeight="1" x14ac:dyDescent="0.25">
      <c r="B70" s="38"/>
      <c r="C70" s="39"/>
      <c r="D70" s="38"/>
      <c r="E70" s="38"/>
      <c r="F70" s="38"/>
      <c r="G70" s="39"/>
      <c r="H70" s="38"/>
      <c r="I70" s="38"/>
      <c r="J70" s="38"/>
      <c r="K70" s="39"/>
      <c r="L70" s="38"/>
      <c r="M70" s="38"/>
      <c r="N70" s="38"/>
      <c r="O70" s="39"/>
      <c r="P70" s="40"/>
      <c r="Q70" s="41"/>
      <c r="R70" s="38"/>
      <c r="S70" s="42"/>
      <c r="T70" s="38"/>
      <c r="U70" s="38"/>
      <c r="V70" s="38"/>
      <c r="W70" s="39"/>
      <c r="X70" s="38"/>
      <c r="Y70" s="38"/>
      <c r="Z70" s="19"/>
      <c r="AA70" s="19"/>
      <c r="AB70" s="19"/>
      <c r="AC70" s="19"/>
      <c r="AD70" s="19"/>
      <c r="AE70" s="19"/>
      <c r="AF70" s="19"/>
    </row>
    <row r="71" spans="2:32" ht="14.25" customHeight="1" x14ac:dyDescent="0.25">
      <c r="B71" s="38"/>
      <c r="C71" s="39"/>
      <c r="D71" s="43"/>
      <c r="E71" s="38"/>
      <c r="F71" s="38"/>
      <c r="G71" s="66"/>
      <c r="H71" s="11"/>
      <c r="I71" s="11"/>
      <c r="J71" s="38"/>
      <c r="K71" s="39"/>
      <c r="L71" s="38"/>
      <c r="M71" s="38"/>
      <c r="N71" s="38"/>
      <c r="O71" s="39"/>
      <c r="P71" s="40"/>
      <c r="Q71" s="41"/>
      <c r="R71" s="38"/>
      <c r="S71" s="42"/>
      <c r="T71" s="38"/>
      <c r="U71" s="38"/>
      <c r="V71" s="38"/>
      <c r="W71" s="39"/>
      <c r="X71" s="38"/>
      <c r="Y71" s="38"/>
      <c r="Z71" s="19"/>
      <c r="AA71" s="19"/>
      <c r="AB71" s="19"/>
      <c r="AC71" s="19"/>
      <c r="AD71" s="19"/>
      <c r="AE71" s="19"/>
      <c r="AF71" s="19"/>
    </row>
    <row r="72" spans="2:32" x14ac:dyDescent="0.25">
      <c r="B72" s="70"/>
      <c r="C72" s="70"/>
      <c r="D72" s="70"/>
      <c r="E72" s="70"/>
      <c r="F72" s="38"/>
      <c r="G72" s="66"/>
      <c r="H72" s="69"/>
      <c r="I72" s="11"/>
      <c r="J72" s="38"/>
      <c r="K72" s="39"/>
      <c r="L72" s="38"/>
      <c r="M72" s="38"/>
      <c r="N72" s="38"/>
      <c r="O72" s="39"/>
      <c r="P72" s="40"/>
      <c r="Q72" s="41"/>
      <c r="R72" s="38"/>
      <c r="S72" s="42"/>
      <c r="T72" s="38"/>
      <c r="U72" s="38"/>
      <c r="V72" s="38"/>
      <c r="W72" s="39"/>
      <c r="X72" s="38"/>
      <c r="Y72" s="38"/>
      <c r="Z72" s="19"/>
      <c r="AA72" s="19"/>
      <c r="AB72" s="19"/>
      <c r="AC72" s="19"/>
      <c r="AD72" s="19"/>
      <c r="AE72" s="19"/>
      <c r="AF72" s="19"/>
    </row>
    <row r="73" spans="2:32" x14ac:dyDescent="0.25">
      <c r="B73" s="19"/>
      <c r="C73" s="44"/>
      <c r="D73" s="19"/>
      <c r="E73" s="19"/>
      <c r="F73" s="19"/>
      <c r="G73" s="67"/>
      <c r="H73" s="68"/>
      <c r="I73" s="28"/>
      <c r="J73" s="19"/>
      <c r="K73" s="44"/>
      <c r="L73" s="19"/>
      <c r="M73" s="19"/>
      <c r="N73" s="19"/>
      <c r="O73" s="44"/>
      <c r="P73" s="45"/>
      <c r="Q73" s="46"/>
      <c r="R73" s="19"/>
      <c r="S73" s="47"/>
      <c r="T73" s="19"/>
      <c r="U73" s="19"/>
      <c r="V73" s="19"/>
      <c r="W73" s="44"/>
      <c r="X73" s="19"/>
      <c r="Y73" s="19"/>
      <c r="Z73" s="19"/>
      <c r="AA73" s="19"/>
      <c r="AB73" s="19"/>
      <c r="AC73" s="19"/>
      <c r="AD73" s="19"/>
      <c r="AE73" s="19"/>
      <c r="AF73" s="19"/>
    </row>
    <row r="74" spans="2:32" x14ac:dyDescent="0.25">
      <c r="B74" s="19"/>
      <c r="C74" s="44"/>
      <c r="D74" s="19"/>
      <c r="E74" s="19"/>
      <c r="F74" s="19"/>
      <c r="G74" s="67"/>
      <c r="H74" s="68"/>
      <c r="I74" s="28"/>
      <c r="J74" s="19"/>
      <c r="K74" s="44"/>
      <c r="L74" s="19"/>
      <c r="M74" s="19"/>
      <c r="N74" s="19"/>
      <c r="O74" s="44"/>
      <c r="P74" s="45"/>
      <c r="Q74" s="46"/>
      <c r="R74" s="19"/>
      <c r="S74" s="47"/>
      <c r="T74" s="19"/>
      <c r="U74" s="19"/>
      <c r="V74" s="19"/>
      <c r="W74" s="44"/>
      <c r="X74" s="19"/>
      <c r="Y74" s="19"/>
      <c r="Z74" s="19"/>
      <c r="AA74" s="19"/>
      <c r="AB74" s="19"/>
      <c r="AC74" s="19"/>
      <c r="AD74" s="19"/>
      <c r="AE74" s="19"/>
      <c r="AF74" s="19"/>
    </row>
    <row r="75" spans="2:32" x14ac:dyDescent="0.25">
      <c r="B75" s="19"/>
      <c r="C75" s="44"/>
      <c r="D75" s="19"/>
      <c r="E75" s="19"/>
      <c r="F75" s="19"/>
      <c r="G75" s="67"/>
      <c r="H75" s="68"/>
      <c r="I75" s="28"/>
      <c r="J75" s="19"/>
      <c r="K75" s="44"/>
      <c r="L75" s="19"/>
      <c r="M75" s="19"/>
      <c r="N75" s="19"/>
      <c r="O75" s="44"/>
      <c r="P75" s="45"/>
      <c r="Q75" s="46"/>
      <c r="R75" s="19"/>
      <c r="S75" s="47"/>
      <c r="T75" s="19"/>
      <c r="U75" s="19"/>
      <c r="V75" s="19"/>
      <c r="W75" s="44"/>
      <c r="X75" s="19"/>
      <c r="Y75" s="19"/>
      <c r="Z75" s="19"/>
      <c r="AA75" s="19"/>
      <c r="AB75" s="19"/>
      <c r="AC75" s="19"/>
      <c r="AD75" s="19"/>
      <c r="AE75" s="19"/>
      <c r="AF75" s="19"/>
    </row>
    <row r="76" spans="2:32" x14ac:dyDescent="0.25">
      <c r="G76" s="18"/>
      <c r="H76" s="68"/>
      <c r="I76" s="54"/>
    </row>
    <row r="77" spans="2:32" x14ac:dyDescent="0.25">
      <c r="G77" s="18"/>
      <c r="H77" s="68"/>
      <c r="I77" s="54"/>
    </row>
    <row r="78" spans="2:32" x14ac:dyDescent="0.25">
      <c r="G78" s="18"/>
      <c r="H78" s="68"/>
      <c r="I78" s="54"/>
      <c r="L78" s="2"/>
    </row>
    <row r="79" spans="2:32" x14ac:dyDescent="0.25">
      <c r="G79" s="18"/>
      <c r="H79" s="68"/>
      <c r="I79" s="54"/>
      <c r="S79" s="10"/>
    </row>
    <row r="80" spans="2:32" x14ac:dyDescent="0.25">
      <c r="G80" s="18"/>
      <c r="H80" s="68"/>
      <c r="I80" s="54"/>
    </row>
    <row r="81" spans="7:9" x14ac:dyDescent="0.25">
      <c r="G81" s="18"/>
      <c r="H81" s="68"/>
      <c r="I81" s="54"/>
    </row>
    <row r="82" spans="7:9" x14ac:dyDescent="0.25">
      <c r="G82" s="18"/>
      <c r="H82" s="68"/>
      <c r="I82" s="54"/>
    </row>
    <row r="83" spans="7:9" x14ac:dyDescent="0.25">
      <c r="G83" s="18"/>
      <c r="H83" s="68"/>
      <c r="I83" s="54"/>
    </row>
    <row r="84" spans="7:9" x14ac:dyDescent="0.25">
      <c r="G84" s="18"/>
      <c r="H84" s="68"/>
      <c r="I84" s="54"/>
    </row>
    <row r="85" spans="7:9" x14ac:dyDescent="0.25">
      <c r="G85" s="18"/>
      <c r="H85" s="68"/>
      <c r="I85" s="54"/>
    </row>
    <row r="86" spans="7:9" x14ac:dyDescent="0.25">
      <c r="G86" s="18"/>
      <c r="H86" s="68"/>
      <c r="I86" s="54"/>
    </row>
    <row r="87" spans="7:9" x14ac:dyDescent="0.25">
      <c r="G87" s="18"/>
      <c r="H87" s="68"/>
      <c r="I87" s="54"/>
    </row>
    <row r="88" spans="7:9" x14ac:dyDescent="0.25">
      <c r="G88" s="18"/>
      <c r="H88" s="68"/>
      <c r="I88" s="54"/>
    </row>
    <row r="89" spans="7:9" x14ac:dyDescent="0.25">
      <c r="G89" s="18"/>
      <c r="H89" s="68"/>
      <c r="I89" s="54"/>
    </row>
    <row r="90" spans="7:9" x14ac:dyDescent="0.25">
      <c r="G90" s="18"/>
      <c r="H90" s="68"/>
      <c r="I90" s="54"/>
    </row>
    <row r="91" spans="7:9" x14ac:dyDescent="0.25">
      <c r="G91" s="18"/>
      <c r="H91" s="68"/>
      <c r="I91" s="54"/>
    </row>
    <row r="92" spans="7:9" x14ac:dyDescent="0.25">
      <c r="G92" s="18"/>
      <c r="H92" s="68"/>
      <c r="I92" s="54"/>
    </row>
    <row r="93" spans="7:9" x14ac:dyDescent="0.25">
      <c r="G93" s="18"/>
      <c r="H93" s="68"/>
      <c r="I93" s="54"/>
    </row>
    <row r="94" spans="7:9" x14ac:dyDescent="0.25">
      <c r="G94" s="18"/>
      <c r="H94" s="68"/>
      <c r="I94" s="54"/>
    </row>
    <row r="95" spans="7:9" x14ac:dyDescent="0.25">
      <c r="G95" s="18"/>
      <c r="H95" s="68"/>
      <c r="I95" s="54"/>
    </row>
    <row r="96" spans="7:9" x14ac:dyDescent="0.25">
      <c r="G96" s="18"/>
      <c r="H96" s="68"/>
      <c r="I96" s="54"/>
    </row>
    <row r="97" spans="7:36" x14ac:dyDescent="0.25">
      <c r="G97" s="18"/>
      <c r="H97" s="68"/>
      <c r="I97" s="54"/>
      <c r="AG97" s="54"/>
      <c r="AH97" s="62"/>
      <c r="AI97" s="61"/>
      <c r="AJ97" s="60"/>
    </row>
    <row r="98" spans="7:36" x14ac:dyDescent="0.25">
      <c r="G98" s="18"/>
      <c r="H98" s="68"/>
      <c r="I98" s="54"/>
      <c r="AG98" s="54"/>
      <c r="AH98" s="110"/>
      <c r="AI98" s="111"/>
      <c r="AJ98" s="61"/>
    </row>
    <row r="99" spans="7:36" x14ac:dyDescent="0.25">
      <c r="G99" s="18"/>
      <c r="H99" s="68"/>
      <c r="I99" s="54"/>
      <c r="AG99" s="54"/>
      <c r="AH99" s="110"/>
      <c r="AI99" s="111"/>
      <c r="AJ99" s="60"/>
    </row>
    <row r="100" spans="7:36" x14ac:dyDescent="0.25">
      <c r="G100" s="18"/>
      <c r="H100" s="68"/>
      <c r="I100" s="54"/>
      <c r="AG100" s="54"/>
      <c r="AH100" s="112"/>
      <c r="AI100" s="112"/>
      <c r="AJ100" s="54"/>
    </row>
    <row r="101" spans="7:36" x14ac:dyDescent="0.25">
      <c r="G101" s="18"/>
      <c r="H101" s="68"/>
      <c r="I101" s="54"/>
      <c r="AH101" s="2"/>
      <c r="AI101" s="2"/>
    </row>
    <row r="102" spans="7:36" x14ac:dyDescent="0.25">
      <c r="G102" s="18"/>
      <c r="H102" s="68"/>
      <c r="I102" s="54"/>
    </row>
    <row r="103" spans="7:36" x14ac:dyDescent="0.25">
      <c r="G103" s="18"/>
      <c r="H103" s="68"/>
      <c r="I103" s="54"/>
    </row>
    <row r="104" spans="7:36" x14ac:dyDescent="0.25">
      <c r="G104" s="18"/>
      <c r="H104" s="68"/>
      <c r="I104" s="54"/>
    </row>
    <row r="105" spans="7:36" x14ac:dyDescent="0.25">
      <c r="G105" s="18"/>
      <c r="H105" s="68"/>
      <c r="I105" s="54"/>
    </row>
    <row r="106" spans="7:36" x14ac:dyDescent="0.25">
      <c r="G106" s="18"/>
      <c r="H106" s="68"/>
      <c r="I106" s="54"/>
    </row>
    <row r="107" spans="7:36" x14ac:dyDescent="0.25">
      <c r="G107" s="18"/>
      <c r="H107" s="68"/>
      <c r="I107" s="54"/>
    </row>
    <row r="108" spans="7:36" x14ac:dyDescent="0.25">
      <c r="G108" s="18"/>
      <c r="H108" s="68"/>
      <c r="I108" s="54"/>
    </row>
    <row r="109" spans="7:36" x14ac:dyDescent="0.25">
      <c r="G109" s="18"/>
      <c r="H109" s="68"/>
      <c r="I109" s="54"/>
    </row>
    <row r="110" spans="7:36" x14ac:dyDescent="0.25">
      <c r="G110" s="18"/>
      <c r="H110" s="54"/>
      <c r="I110" s="54"/>
    </row>
  </sheetData>
  <mergeCells count="13">
    <mergeCell ref="N4:Q4"/>
    <mergeCell ref="R4:U4"/>
    <mergeCell ref="V4:Y4"/>
    <mergeCell ref="Z4:AC4"/>
    <mergeCell ref="B38:E38"/>
    <mergeCell ref="F38:I38"/>
    <mergeCell ref="J38:M38"/>
    <mergeCell ref="N38:Q38"/>
    <mergeCell ref="R38:U38"/>
    <mergeCell ref="V38:Y38"/>
    <mergeCell ref="B4:E4"/>
    <mergeCell ref="F4:I4"/>
    <mergeCell ref="J4:M4"/>
  </mergeCells>
  <phoneticPr fontId="12" type="noConversion"/>
  <conditionalFormatting sqref="B5:B34">
    <cfRule type="expression" dxfId="12" priority="13" stopIfTrue="1">
      <formula>WEEKDAY(B5,2)&gt;5</formula>
    </cfRule>
  </conditionalFormatting>
  <conditionalFormatting sqref="F5:F35">
    <cfRule type="expression" dxfId="11" priority="12" stopIfTrue="1">
      <formula>WEEKDAY(F5,2)&gt;5</formula>
    </cfRule>
  </conditionalFormatting>
  <conditionalFormatting sqref="J5:J35">
    <cfRule type="expression" dxfId="10" priority="11" stopIfTrue="1">
      <formula>WEEKDAY(J5,2)&gt;5</formula>
    </cfRule>
  </conditionalFormatting>
  <conditionalFormatting sqref="N5:N32">
    <cfRule type="expression" dxfId="9" priority="10" stopIfTrue="1">
      <formula>WEEKDAY(N5,2)&gt;5</formula>
    </cfRule>
  </conditionalFormatting>
  <conditionalFormatting sqref="R5:R35">
    <cfRule type="expression" dxfId="8" priority="9" stopIfTrue="1">
      <formula>WEEKDAY(R5,2)&gt;5</formula>
    </cfRule>
  </conditionalFormatting>
  <conditionalFormatting sqref="V5:V34">
    <cfRule type="expression" dxfId="7" priority="8" stopIfTrue="1">
      <formula>WEEKDAY(V5,2)&gt;5</formula>
    </cfRule>
  </conditionalFormatting>
  <conditionalFormatting sqref="Z5:Z35">
    <cfRule type="expression" dxfId="6" priority="7" stopIfTrue="1">
      <formula>WEEKDAY(Z5,2)&gt;5</formula>
    </cfRule>
  </conditionalFormatting>
  <conditionalFormatting sqref="B39:B68">
    <cfRule type="expression" dxfId="5" priority="6" stopIfTrue="1">
      <formula>WEEKDAY(B39,2)&gt;5</formula>
    </cfRule>
  </conditionalFormatting>
  <conditionalFormatting sqref="F39:F69">
    <cfRule type="expression" dxfId="4" priority="5" stopIfTrue="1">
      <formula>WEEKDAY(F39,2)&gt;5</formula>
    </cfRule>
  </conditionalFormatting>
  <conditionalFormatting sqref="J39:J69">
    <cfRule type="expression" dxfId="3" priority="4" stopIfTrue="1">
      <formula>WEEKDAY(J39,2)&gt;5</formula>
    </cfRule>
  </conditionalFormatting>
  <conditionalFormatting sqref="N39:N68">
    <cfRule type="expression" dxfId="2" priority="3" stopIfTrue="1">
      <formula>WEEKDAY(N39,2)&gt;5</formula>
    </cfRule>
  </conditionalFormatting>
  <conditionalFormatting sqref="R39:R69">
    <cfRule type="expression" dxfId="1" priority="2" stopIfTrue="1">
      <formula>WEEKDAY(R39,2)&gt;5</formula>
    </cfRule>
  </conditionalFormatting>
  <conditionalFormatting sqref="V39:V68">
    <cfRule type="expression" dxfId="0" priority="1" stopIfTrue="1">
      <formula>WEEKDAY(V39,2)&gt;5</formula>
    </cfRule>
  </conditionalFormatting>
  <pageMargins left="0.14000000000000001" right="0.13" top="0.11811023622047245" bottom="7.874015748031496E-2" header="0.31496062992125984" footer="0.11811023622047245"/>
  <pageSetup scale="48" orientation="landscape" horizontalDpi="4294967295" verticalDpi="4294967295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9"/>
  <sheetViews>
    <sheetView workbookViewId="0">
      <selection activeCell="W8" sqref="W8"/>
    </sheetView>
  </sheetViews>
  <sheetFormatPr baseColWidth="10" defaultColWidth="10.77734375" defaultRowHeight="12.6" x14ac:dyDescent="0.2"/>
  <cols>
    <col min="1" max="1" width="17.109375" style="46" bestFit="1" customWidth="1"/>
    <col min="2" max="2" width="18.6640625" style="19" customWidth="1"/>
    <col min="3" max="6" width="3" style="19" bestFit="1" customWidth="1"/>
    <col min="7" max="8" width="3" style="19" customWidth="1"/>
    <col min="9" max="32" width="3" style="19" bestFit="1" customWidth="1"/>
    <col min="33" max="16384" width="10.77734375" style="19"/>
  </cols>
  <sheetData>
    <row r="2" spans="1:32" ht="22.05" customHeight="1" x14ac:dyDescent="0.3">
      <c r="A2" s="118" t="s">
        <v>124</v>
      </c>
      <c r="B2" s="119" t="s">
        <v>123</v>
      </c>
      <c r="D2" s="19" t="s">
        <v>125</v>
      </c>
    </row>
    <row r="3" spans="1:32" ht="100.2" x14ac:dyDescent="0.2">
      <c r="A3" s="46" t="s">
        <v>126</v>
      </c>
      <c r="B3" s="19" t="s">
        <v>0</v>
      </c>
      <c r="C3" s="120" t="s">
        <v>1</v>
      </c>
      <c r="D3" s="121" t="s">
        <v>2</v>
      </c>
      <c r="E3" s="122" t="s">
        <v>3</v>
      </c>
      <c r="F3" s="122" t="s">
        <v>4</v>
      </c>
      <c r="G3" s="122" t="s">
        <v>5</v>
      </c>
      <c r="H3" s="122" t="s">
        <v>6</v>
      </c>
      <c r="I3" s="120" t="s">
        <v>7</v>
      </c>
      <c r="J3" s="121" t="s">
        <v>8</v>
      </c>
      <c r="K3" s="122" t="s">
        <v>9</v>
      </c>
      <c r="L3" s="122" t="s">
        <v>10</v>
      </c>
      <c r="M3" s="122" t="s">
        <v>11</v>
      </c>
      <c r="N3" s="122" t="s">
        <v>12</v>
      </c>
      <c r="O3" s="122" t="s">
        <v>13</v>
      </c>
      <c r="P3" s="122" t="s">
        <v>14</v>
      </c>
      <c r="Q3" s="122" t="s">
        <v>15</v>
      </c>
      <c r="R3" s="122" t="s">
        <v>16</v>
      </c>
      <c r="S3" s="122" t="s">
        <v>17</v>
      </c>
      <c r="T3" s="122" t="s">
        <v>18</v>
      </c>
      <c r="U3" s="122" t="s">
        <v>19</v>
      </c>
      <c r="V3" s="122" t="s">
        <v>20</v>
      </c>
      <c r="W3" s="122" t="s">
        <v>21</v>
      </c>
      <c r="X3" s="122" t="s">
        <v>22</v>
      </c>
      <c r="Y3" s="122" t="s">
        <v>92</v>
      </c>
      <c r="Z3" s="122" t="s">
        <v>93</v>
      </c>
      <c r="AA3" s="122" t="s">
        <v>94</v>
      </c>
      <c r="AB3" s="122" t="s">
        <v>95</v>
      </c>
      <c r="AC3" s="122" t="s">
        <v>96</v>
      </c>
      <c r="AD3" s="122" t="s">
        <v>97</v>
      </c>
      <c r="AE3" s="122" t="s">
        <v>121</v>
      </c>
      <c r="AF3" s="122" t="s">
        <v>122</v>
      </c>
    </row>
    <row r="4" spans="1:32" ht="6" customHeight="1" x14ac:dyDescent="0.2">
      <c r="D4" s="121"/>
      <c r="E4" s="122"/>
      <c r="F4" s="122"/>
      <c r="G4" s="122"/>
      <c r="H4" s="122"/>
      <c r="I4" s="122"/>
      <c r="J4" s="121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</row>
    <row r="5" spans="1:32" ht="16.05" customHeight="1" x14ac:dyDescent="0.2">
      <c r="A5" s="46" t="s">
        <v>98</v>
      </c>
      <c r="B5" s="19" t="s">
        <v>99</v>
      </c>
      <c r="C5" s="124">
        <f>SUM(D5:I5)</f>
        <v>2</v>
      </c>
      <c r="D5" s="125"/>
      <c r="E5" s="124"/>
      <c r="F5" s="124">
        <v>1</v>
      </c>
      <c r="G5" s="124"/>
      <c r="H5" s="124"/>
      <c r="I5" s="124">
        <f>SUM(J5:AF5)</f>
        <v>1</v>
      </c>
      <c r="J5" s="125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>
        <v>1</v>
      </c>
      <c r="X5" s="124"/>
      <c r="Y5" s="124"/>
      <c r="Z5" s="124"/>
      <c r="AA5" s="124"/>
      <c r="AB5" s="124"/>
      <c r="AC5" s="124"/>
      <c r="AD5" s="124"/>
      <c r="AE5" s="124"/>
      <c r="AF5" s="124"/>
    </row>
    <row r="6" spans="1:32" ht="16.05" customHeight="1" x14ac:dyDescent="0.2">
      <c r="A6" s="46" t="s">
        <v>112</v>
      </c>
      <c r="B6" s="19" t="s">
        <v>100</v>
      </c>
      <c r="C6" s="124">
        <f t="shared" ref="C6:C19" si="0">SUM(D6:I6)</f>
        <v>2</v>
      </c>
      <c r="D6" s="125"/>
      <c r="E6" s="124"/>
      <c r="F6" s="124">
        <v>1</v>
      </c>
      <c r="G6" s="124"/>
      <c r="H6" s="124"/>
      <c r="I6" s="124">
        <f t="shared" ref="I6:I19" si="1">SUM(J6:AF6)</f>
        <v>1</v>
      </c>
      <c r="J6" s="125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>
        <v>1</v>
      </c>
      <c r="X6" s="124"/>
      <c r="Y6" s="124"/>
      <c r="Z6" s="124"/>
      <c r="AA6" s="124"/>
      <c r="AB6" s="124"/>
      <c r="AC6" s="124"/>
      <c r="AD6" s="124"/>
      <c r="AE6" s="124"/>
      <c r="AF6" s="124"/>
    </row>
    <row r="7" spans="1:32" ht="16.05" customHeight="1" x14ac:dyDescent="0.2">
      <c r="A7" s="46" t="s">
        <v>111</v>
      </c>
      <c r="B7" s="19" t="s">
        <v>57</v>
      </c>
      <c r="C7" s="124">
        <f t="shared" si="0"/>
        <v>2</v>
      </c>
      <c r="D7" s="125"/>
      <c r="E7" s="124"/>
      <c r="F7" s="124">
        <v>1</v>
      </c>
      <c r="G7" s="124"/>
      <c r="H7" s="124"/>
      <c r="I7" s="124">
        <f t="shared" si="1"/>
        <v>1</v>
      </c>
      <c r="J7" s="125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>
        <v>1</v>
      </c>
      <c r="X7" s="124"/>
      <c r="Y7" s="124"/>
      <c r="Z7" s="124"/>
      <c r="AA7" s="124"/>
      <c r="AB7" s="124"/>
      <c r="AC7" s="124"/>
      <c r="AD7" s="124"/>
      <c r="AE7" s="124"/>
      <c r="AF7" s="124"/>
    </row>
    <row r="8" spans="1:32" ht="16.05" customHeight="1" x14ac:dyDescent="0.2">
      <c r="A8" s="46" t="s">
        <v>113</v>
      </c>
      <c r="B8" s="19" t="s">
        <v>101</v>
      </c>
      <c r="C8" s="124">
        <f t="shared" si="0"/>
        <v>0</v>
      </c>
      <c r="D8" s="125"/>
      <c r="E8" s="124"/>
      <c r="F8" s="124" t="s">
        <v>119</v>
      </c>
      <c r="G8" s="124"/>
      <c r="H8" s="124"/>
      <c r="I8" s="124">
        <f t="shared" si="1"/>
        <v>0</v>
      </c>
      <c r="J8" s="126"/>
      <c r="K8" s="127"/>
      <c r="L8" s="124"/>
      <c r="M8" s="124"/>
      <c r="N8" s="124"/>
      <c r="O8" s="124"/>
      <c r="P8" s="124"/>
      <c r="Q8" s="124"/>
      <c r="R8" s="124"/>
      <c r="S8" s="127"/>
      <c r="T8" s="127"/>
      <c r="U8" s="127"/>
      <c r="V8" s="127"/>
      <c r="W8" s="127"/>
      <c r="X8" s="127"/>
      <c r="Y8" s="127"/>
      <c r="Z8" s="124"/>
      <c r="AA8" s="124"/>
      <c r="AB8" s="127"/>
      <c r="AC8" s="124"/>
      <c r="AD8" s="127"/>
      <c r="AE8" s="127"/>
      <c r="AF8" s="124"/>
    </row>
    <row r="9" spans="1:32" ht="16.05" customHeight="1" x14ac:dyDescent="0.2">
      <c r="A9" s="46" t="s">
        <v>110</v>
      </c>
      <c r="B9" s="19" t="s">
        <v>102</v>
      </c>
      <c r="C9" s="124">
        <f t="shared" si="0"/>
        <v>2</v>
      </c>
      <c r="D9" s="125"/>
      <c r="E9" s="124"/>
      <c r="F9" s="124">
        <v>1</v>
      </c>
      <c r="G9" s="124"/>
      <c r="H9" s="124"/>
      <c r="I9" s="124">
        <f t="shared" si="1"/>
        <v>1</v>
      </c>
      <c r="J9" s="125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>
        <v>1</v>
      </c>
      <c r="X9" s="124"/>
      <c r="Y9" s="124"/>
      <c r="Z9" s="124"/>
      <c r="AA9" s="124"/>
      <c r="AB9" s="124"/>
      <c r="AC9" s="124"/>
      <c r="AD9" s="124"/>
      <c r="AE9" s="124"/>
      <c r="AF9" s="124"/>
    </row>
    <row r="10" spans="1:32" ht="16.05" customHeight="1" x14ac:dyDescent="0.2">
      <c r="A10" s="46" t="s">
        <v>109</v>
      </c>
      <c r="B10" s="19" t="s">
        <v>103</v>
      </c>
      <c r="C10" s="124">
        <f t="shared" si="0"/>
        <v>2</v>
      </c>
      <c r="D10" s="125"/>
      <c r="E10" s="124"/>
      <c r="F10" s="124">
        <v>1</v>
      </c>
      <c r="G10" s="124"/>
      <c r="H10" s="124"/>
      <c r="I10" s="124">
        <f t="shared" si="1"/>
        <v>1</v>
      </c>
      <c r="J10" s="125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>
        <v>1</v>
      </c>
      <c r="X10" s="124"/>
      <c r="Y10" s="124"/>
      <c r="Z10" s="124"/>
      <c r="AA10" s="124"/>
      <c r="AB10" s="124"/>
      <c r="AC10" s="124"/>
      <c r="AD10" s="124"/>
      <c r="AE10" s="124"/>
      <c r="AF10" s="124"/>
    </row>
    <row r="11" spans="1:32" ht="16.05" customHeight="1" x14ac:dyDescent="0.2">
      <c r="A11" s="123">
        <v>42154</v>
      </c>
      <c r="B11" s="19" t="s">
        <v>104</v>
      </c>
      <c r="C11" s="124">
        <f t="shared" si="0"/>
        <v>2</v>
      </c>
      <c r="D11" s="125"/>
      <c r="E11" s="124"/>
      <c r="F11" s="124">
        <v>1</v>
      </c>
      <c r="G11" s="124"/>
      <c r="H11" s="124"/>
      <c r="I11" s="124">
        <f t="shared" si="1"/>
        <v>1</v>
      </c>
      <c r="J11" s="125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>
        <v>1</v>
      </c>
      <c r="X11" s="124"/>
      <c r="Y11" s="124"/>
      <c r="Z11" s="124"/>
      <c r="AA11" s="124"/>
      <c r="AB11" s="124"/>
      <c r="AC11" s="124"/>
      <c r="AD11" s="124"/>
      <c r="AE11" s="124"/>
      <c r="AF11" s="124"/>
    </row>
    <row r="12" spans="1:32" ht="16.05" customHeight="1" x14ac:dyDescent="0.2">
      <c r="A12" s="123">
        <v>42155</v>
      </c>
      <c r="B12" s="19" t="s">
        <v>105</v>
      </c>
      <c r="C12" s="124">
        <f t="shared" si="0"/>
        <v>2</v>
      </c>
      <c r="D12" s="125"/>
      <c r="E12" s="124"/>
      <c r="F12" s="124">
        <v>1</v>
      </c>
      <c r="G12" s="124"/>
      <c r="H12" s="124"/>
      <c r="I12" s="124">
        <f t="shared" si="1"/>
        <v>1</v>
      </c>
      <c r="J12" s="125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>
        <v>1</v>
      </c>
      <c r="X12" s="124"/>
      <c r="Y12" s="124"/>
      <c r="Z12" s="124"/>
      <c r="AA12" s="124"/>
      <c r="AB12" s="124"/>
      <c r="AC12" s="124"/>
      <c r="AD12" s="124"/>
      <c r="AE12" s="124"/>
      <c r="AF12" s="124"/>
    </row>
    <row r="13" spans="1:32" ht="16.05" customHeight="1" x14ac:dyDescent="0.2">
      <c r="A13" s="123">
        <v>42158</v>
      </c>
      <c r="B13" s="19" t="s">
        <v>106</v>
      </c>
      <c r="C13" s="124">
        <f t="shared" si="0"/>
        <v>2</v>
      </c>
      <c r="D13" s="125"/>
      <c r="E13" s="124"/>
      <c r="F13" s="124">
        <v>1</v>
      </c>
      <c r="G13" s="124"/>
      <c r="H13" s="124"/>
      <c r="I13" s="124">
        <f t="shared" si="1"/>
        <v>1</v>
      </c>
      <c r="J13" s="125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>
        <v>1</v>
      </c>
      <c r="X13" s="124"/>
      <c r="Y13" s="124"/>
      <c r="Z13" s="124"/>
      <c r="AA13" s="124"/>
      <c r="AB13" s="124"/>
      <c r="AC13" s="124"/>
      <c r="AD13" s="124"/>
      <c r="AE13" s="124"/>
      <c r="AF13" s="124"/>
    </row>
    <row r="14" spans="1:32" ht="16.05" customHeight="1" x14ac:dyDescent="0.2">
      <c r="A14" s="46" t="s">
        <v>107</v>
      </c>
      <c r="B14" s="19" t="s">
        <v>114</v>
      </c>
      <c r="C14" s="124">
        <f t="shared" si="0"/>
        <v>1</v>
      </c>
      <c r="D14" s="125"/>
      <c r="E14" s="124"/>
      <c r="F14" s="124">
        <v>1</v>
      </c>
      <c r="G14" s="124"/>
      <c r="H14" s="124"/>
      <c r="I14" s="124">
        <f t="shared" si="1"/>
        <v>0</v>
      </c>
      <c r="J14" s="126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</row>
    <row r="15" spans="1:32" ht="16.05" customHeight="1" x14ac:dyDescent="0.2">
      <c r="A15" s="46" t="s">
        <v>51</v>
      </c>
      <c r="B15" s="19" t="s">
        <v>115</v>
      </c>
      <c r="C15" s="124">
        <f t="shared" si="0"/>
        <v>1</v>
      </c>
      <c r="D15" s="125"/>
      <c r="E15" s="124"/>
      <c r="F15" s="124">
        <v>1</v>
      </c>
      <c r="G15" s="124"/>
      <c r="H15" s="124"/>
      <c r="I15" s="124">
        <f t="shared" si="1"/>
        <v>0</v>
      </c>
      <c r="J15" s="126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</row>
    <row r="16" spans="1:32" ht="16.05" customHeight="1" x14ac:dyDescent="0.2">
      <c r="A16" s="46" t="s">
        <v>52</v>
      </c>
      <c r="B16" s="19" t="s">
        <v>116</v>
      </c>
      <c r="C16" s="124">
        <f t="shared" si="0"/>
        <v>2</v>
      </c>
      <c r="D16" s="125"/>
      <c r="E16" s="124"/>
      <c r="F16" s="124">
        <v>1</v>
      </c>
      <c r="G16" s="124"/>
      <c r="H16" s="124"/>
      <c r="I16" s="124">
        <f t="shared" si="1"/>
        <v>1</v>
      </c>
      <c r="J16" s="125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>
        <v>1</v>
      </c>
      <c r="X16" s="124"/>
      <c r="Y16" s="124"/>
      <c r="Z16" s="124"/>
      <c r="AA16" s="124"/>
      <c r="AB16" s="124"/>
      <c r="AC16" s="124"/>
      <c r="AD16" s="124"/>
      <c r="AE16" s="124"/>
      <c r="AF16" s="124"/>
    </row>
    <row r="17" spans="1:32" ht="16.05" customHeight="1" x14ac:dyDescent="0.2">
      <c r="A17" s="123">
        <v>42242</v>
      </c>
      <c r="B17" s="19" t="s">
        <v>117</v>
      </c>
      <c r="C17" s="124">
        <f t="shared" si="0"/>
        <v>2</v>
      </c>
      <c r="D17" s="125"/>
      <c r="E17" s="124"/>
      <c r="F17" s="124">
        <v>1</v>
      </c>
      <c r="G17" s="124"/>
      <c r="H17" s="124"/>
      <c r="I17" s="124">
        <f t="shared" si="1"/>
        <v>1</v>
      </c>
      <c r="J17" s="125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>
        <v>1</v>
      </c>
      <c r="X17" s="124"/>
      <c r="Y17" s="124"/>
      <c r="Z17" s="124"/>
      <c r="AA17" s="124"/>
      <c r="AB17" s="124"/>
      <c r="AC17" s="124"/>
      <c r="AD17" s="124"/>
      <c r="AE17" s="124"/>
      <c r="AF17" s="124"/>
    </row>
    <row r="18" spans="1:32" ht="16.05" customHeight="1" x14ac:dyDescent="0.2">
      <c r="A18" s="46" t="s">
        <v>108</v>
      </c>
      <c r="B18" s="19" t="s">
        <v>118</v>
      </c>
      <c r="C18" s="124">
        <f t="shared" si="0"/>
        <v>2</v>
      </c>
      <c r="D18" s="125"/>
      <c r="E18" s="124"/>
      <c r="F18" s="124">
        <v>1</v>
      </c>
      <c r="G18" s="124"/>
      <c r="H18" s="124"/>
      <c r="I18" s="124">
        <f t="shared" si="1"/>
        <v>1</v>
      </c>
      <c r="J18" s="125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>
        <v>1</v>
      </c>
      <c r="X18" s="124"/>
      <c r="Y18" s="124"/>
      <c r="Z18" s="124"/>
      <c r="AA18" s="124"/>
      <c r="AB18" s="124"/>
      <c r="AC18" s="124"/>
      <c r="AD18" s="124"/>
      <c r="AE18" s="124"/>
      <c r="AF18" s="124"/>
    </row>
    <row r="19" spans="1:32" ht="16.05" customHeight="1" x14ac:dyDescent="0.2">
      <c r="A19" s="46" t="s">
        <v>53</v>
      </c>
      <c r="B19" s="19" t="s">
        <v>120</v>
      </c>
      <c r="C19" s="124">
        <f t="shared" si="0"/>
        <v>1</v>
      </c>
      <c r="D19" s="125"/>
      <c r="E19" s="124"/>
      <c r="F19" s="124">
        <v>1</v>
      </c>
      <c r="G19" s="124"/>
      <c r="H19" s="124"/>
      <c r="I19" s="124">
        <f t="shared" si="1"/>
        <v>0</v>
      </c>
      <c r="J19" s="126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</row>
  </sheetData>
  <phoneticPr fontId="12" type="noConversion"/>
  <pageMargins left="0.39370078740157483" right="0.39370078740157483" top="0.78740157480314965" bottom="0.78740157480314965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Programm 2015</vt:lpstr>
      <vt:lpstr>Chrützliliste</vt:lpstr>
      <vt:lpstr>'Programm 2015'!Druckbereich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Zihlmann</dc:creator>
  <cp:lastModifiedBy>Thomas Curiger</cp:lastModifiedBy>
  <cp:lastPrinted>2014-11-29T07:02:55Z</cp:lastPrinted>
  <dcterms:created xsi:type="dcterms:W3CDTF">2003-09-01T14:33:40Z</dcterms:created>
  <dcterms:modified xsi:type="dcterms:W3CDTF">2015-09-30T14:40:25Z</dcterms:modified>
</cp:coreProperties>
</file>