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37DC8338-DF60-45FA-9F7F-FFFA1885784D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K31" i="1"/>
  <c r="J31" i="1"/>
  <c r="J27" i="1"/>
  <c r="J28" i="1"/>
  <c r="J29" i="1"/>
  <c r="J30" i="1"/>
  <c r="J26" i="1"/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<sst xmlns="http://schemas.openxmlformats.org/spreadsheetml/2006/main" count="259" uniqueCount="126">
  <si>
    <t>CLASS:</t>
  </si>
  <si>
    <t>NAME:</t>
  </si>
  <si>
    <t xml:space="preserve">FIRSTNAME: </t>
  </si>
  <si>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</si>
  <si>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</si>
  <si>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</si>
  <si>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</si>
  <si>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</si>
  <si>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</si>
  <si>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</si>
  <si>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</si>
  <si>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</si>
  <si>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</si>
  <si>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</si>
  <si>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</si>
  <si>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</si>
  <si>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</si>
  <si>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</si>
  <si>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</si>
  <si>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</si>
  <si>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</si>
  <si>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</si>
  <si>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</si>
  <si>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</si>
  <si>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</si>
  <si>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</si>
  <si>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</si>
  <si>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</si>
  <si>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</si>
  <si>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</si>
  <si>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</si>
  <si>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</si>
  <si>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</si>
  <si>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</si>
  <si>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</si>
  <si>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</si>
  <si>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</si>
  <si>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</si>
  <si>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</si>
  <si>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</si>
  <si>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</si>
  <si>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</si>
  <si>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</si>
  <si>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</si>
  <si>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</si>
  <si>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</si>
  <si>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</si>
  <si>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</si>
  <si>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</si>
  <si>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</si>
  <si>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</si>
  <si>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</si>
  <si>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</si>
  <si>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</si>
  <si>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</si>
  <si>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</si>
  <si>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</si>
  <si>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</si>
  <si>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</si>
  <si>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</si>
  <si>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</si>
  <si>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</si>
  <si>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</si>
  <si>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</si>
  <si>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</si>
  <si>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</si>
  <si>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</si>
  <si>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</si>
  <si>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</si>
  <si>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</si>
  <si>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</si>
  <si>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1NMCT4</t>
  </si>
  <si>
    <t>Debie</t>
  </si>
  <si>
    <t>Thomas</t>
  </si>
  <si>
    <t>Alarmostat</t>
  </si>
  <si>
    <t>v1</t>
  </si>
  <si>
    <t>Raspberry pi 3 b+</t>
  </si>
  <si>
    <t>Single board computer, heart of the system</t>
  </si>
  <si>
    <t>3 b+</t>
  </si>
  <si>
    <t>amazon</t>
  </si>
  <si>
    <t>ebay</t>
  </si>
  <si>
    <t>Sandisk ultra 16gb sd card</t>
  </si>
  <si>
    <t>sandisk sd card, storage of the system</t>
  </si>
  <si>
    <t>nvt</t>
  </si>
  <si>
    <t>Raspberry pi power adapter 5V 2,5A</t>
  </si>
  <si>
    <t>power supply</t>
  </si>
  <si>
    <t>drukknoppen</t>
  </si>
  <si>
    <t>drukkknoppen/ pushbuttons</t>
  </si>
  <si>
    <t>kit</t>
  </si>
  <si>
    <t>aliexpress</t>
  </si>
  <si>
    <t>rfid reader</t>
  </si>
  <si>
    <t>rfid tag reader</t>
  </si>
  <si>
    <t xml:space="preserve"> HC-SR501 pir sensor</t>
  </si>
  <si>
    <t>passive infrared motion sensor</t>
  </si>
  <si>
    <t>https://www.benl.ebay.be/itm/PIR-Bewegungsmelder-Kabel-Raspberry-Pi-Arduino-HC-SR501-IR-Sensor-Modul/252756118405</t>
  </si>
  <si>
    <t>https://nl.aliexpress.com/item/Free-Shipping-HC-SR501-Adjust-Infrared-IR-Pyroelectric-Infrared-PIR-module-Motion-Sensor-Detector-Module-We/32731348914.html</t>
  </si>
  <si>
    <t>https://www.benl.ebay.be/itm/Adafruit-Magnetic-contact-switch-door-sensor-ADA375/332322903284</t>
  </si>
  <si>
    <t>https://www.adafruit.com/product/375</t>
  </si>
  <si>
    <t>adafruit door sensor 375</t>
  </si>
  <si>
    <t>magnetic door contact</t>
  </si>
  <si>
    <t>display</t>
  </si>
  <si>
    <t>display for showing relevant information</t>
  </si>
  <si>
    <t>buzzer for the alarm sound</t>
  </si>
  <si>
    <t>ds18b20</t>
  </si>
  <si>
    <t>one wire temperature sensor</t>
  </si>
  <si>
    <t>leds</t>
  </si>
  <si>
    <t>for displaying the status</t>
  </si>
  <si>
    <t>wood</t>
  </si>
  <si>
    <t>for the enclosure</t>
  </si>
  <si>
    <t>Howest IPO</t>
  </si>
  <si>
    <t>Gamma</t>
  </si>
  <si>
    <t>active buzzer</t>
  </si>
  <si>
    <t>https://www.benl.ebay.be/itm/16x2-Zeichen-LCD-Modul-LC-Display-blau-z-B-fur-Arduino-Raspberry-Pi-2x16/254177950054?hash=item3b2e2fb966:g:U-8AAOSwp~Vcmf4a</t>
  </si>
  <si>
    <t>https://www.benl.ebay.be/itm/DALLAS-DS18B20-TO-92-Sonde-de-Temperature-Numerique-8008Z/293091957992?hash=item443da45ce8:g:i7EAAOSwQblc5Es1</t>
  </si>
  <si>
    <t>https://www.benl.ebay.be/itm/KIT-Module-RFID-13-56-MHz-RC522-carte-dinterface-1135Z/293107014263?hash=item443e8a1a77:g:XIEAAOSwP1Nc8DdC</t>
  </si>
  <si>
    <t>keyes 040 rotary encoder</t>
  </si>
  <si>
    <t>for controlling the hardware</t>
  </si>
  <si>
    <t>https://www.benl.ebay.be/itm/ENCODER-ROTATIVO-KY-040-CON-PULSANTE-SCHEDA-MODULO-PER-ARDUINO-A-2-CANALI-KEYES/191540974362?hash=item2c98bb531a:g:k7kAAOSwOpFc1ZEG</t>
  </si>
  <si>
    <t>breadboard</t>
  </si>
  <si>
    <t>https://www.benl.ebay.be/itm/924A-MB102-plaque-dessais-prototype-830-points-breadboard-PCB-arduino/140996225947?hash=item20d407ab9b:m:mzRvQB0q2wdSvK1z_4ihAeg</t>
  </si>
  <si>
    <t>for connecting components (includes cables)</t>
  </si>
  <si>
    <t>https://www.benl.ebay.be/itm/MB-102-Breadboard-Kit-Power-Supply-830-point-breadboard-and-jumpers-UK-Seller/322486623548?hash=item4b15b35d3c:m:m9uQj37ofzd-nfqQcFpyMqA</t>
  </si>
  <si>
    <t>various screws and nuts</t>
  </si>
  <si>
    <t>for attaching the components</t>
  </si>
  <si>
    <t>Brico</t>
  </si>
  <si>
    <t>Note: a lot of these components can be found cheaper on Aliexpress, but that'll take longer to deliver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</si>
</sst>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9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b/>
      <sz val="22"/>
      <color rgb="FF2B4575"/>
      <name val="Ubuntu"/>
    </font>
    <font>
      <b/>
      <sz val="18"/>
      <color rgb="FF273359"/>
      <name val="Ubuntu"/>
    </font>
    <font>
      <sz val="10"/>
      <color rgb="FFFFFFFF"/>
      <name val="Ubuntu"/>
    </font>
    <font>
      <sz val="11"/>
      <color rgb="FF000000"/>
      <name val="Arial"/>
      <family val="2"/>
    </font>
    <font>
      <b/>
      <sz val="11"/>
      <color rgb="FF333333"/>
      <name val="Verdana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168" fontId="8" fillId="3" borderId="0" xfId="0" applyNumberFormat="1" applyFont="1" applyFill="1" applyAlignment="1">
      <alignment vertical="top"/>
    </xf>
    <xf numFmtId="169" fontId="8" fillId="4" borderId="0" xfId="0" applyNumberFormat="1" applyFont="1" applyFill="1" applyAlignment="1">
      <alignment horizontal="center" vertical="top"/>
    </xf>
    <xf numFmtId="169" fontId="2" fillId="4" borderId="0" xfId="0" applyNumberFormat="1" applyFont="1" applyFill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168" fontId="8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169" fontId="9" fillId="4" borderId="0" xfId="0" applyNumberFormat="1" applyFont="1" applyFill="1" applyAlignment="1">
      <alignment horizontal="center"/>
    </xf>
    <xf numFmtId="0" fontId="10" fillId="0" borderId="0" xfId="0" applyFo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/>
    </xf>
    <xf numFmtId="170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70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7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/>
    <xf numFmtId="0" fontId="8" fillId="5" borderId="0" xfId="0" applyFont="1" applyFill="1" applyAlignment="1">
      <alignment horizontal="center" vertical="top" wrapText="1"/>
    </xf>
    <xf numFmtId="0" fontId="8" fillId="5" borderId="0" xfId="0" applyFont="1" applyFill="1"/>
    <xf numFmtId="169" fontId="2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 vertical="top"/>
    </xf>
    <xf numFmtId="165" fontId="2" fillId="4" borderId="0" xfId="0" applyNumberFormat="1" applyFont="1" applyFill="1" applyAlignment="1">
      <alignment horizontal="center" vertical="top"/>
    </xf>
    <xf numFmtId="165" fontId="9" fillId="4" borderId="0" xfId="0" applyNumberFormat="1" applyFont="1" applyFill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7" fillId="0" borderId="0" xfId="0" applyFont="1"/>
    <xf numFmtId="0" fontId="18" fillId="5" borderId="0" xfId="1" applyFill="1" applyAlignment="1">
      <alignment horizontal="left" vertical="top" wrapText="1"/>
    </xf>
    <xf numFmtId="0" fontId="18" fillId="3" borderId="0" xfId="1" applyFill="1" applyAlignment="1">
      <alignment horizontal="left" vertical="top" wrapText="1"/>
    </xf>
    <xf numFmtId="0" fontId="18" fillId="0" borderId="0" xfId="1"/>
    <xf numFmtId="0" fontId="18" fillId="3" borderId="0" xfId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412856</xdr:colOff>
      <xdr:row>1</xdr:row>
      <xdr:rowOff>9525</xdr:rowOff>
    </xdr:from>
    <xdr:to>
      <xdr:col>6</xdr:col>
      <xdr:colOff>1615969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09696" y="177165"/>
          <a:ext cx="3816773" cy="214693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129540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376B555B-0CFB-43DF-9950-AE39552F14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129540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4CCE4C0-7264-478B-8CBB-3B77D8CF12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129540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E2D3BC1-426D-46A2-9C7A-EFA519FDB8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46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6EF2BFFB-5981-49BE-8C66-E6A0974625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45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30B7119F-9E88-47C6-9D9E-217C9318DD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31597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62F57256-3FB8-458D-9DCF-C99A8A5BE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42E0D69-C46A-49ED-9580-34BB3608A4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2EA02226-7990-4B0F-BD70-76B4D3399D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DB88A7CE-AA83-409D-B982-DBAE12212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7508D028-8776-4DE7-AC64-29BC637AAE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enl.ebay.be/itm/ENCODER-ROTATIVO-KY-040-CON-PULSANTE-SCHEDA-MODULO-PER-ARDUINO-A-2-CANALI-KEYES/191540974362?hash=item2c98bb531a:g:k7kAAOSwOpFc1ZEG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benl.ebay.be/itm/Adafruit-Magnetic-contact-switch-door-sensor-ADA375/332322903284" TargetMode="External"/><Relationship Id="rId7" Type="http://schemas.openxmlformats.org/officeDocument/2006/relationships/hyperlink" Target="https://www.benl.ebay.be/itm/KIT-Module-RFID-13-56-MHz-RC522-carte-dinterface-1135Z/293107014263?hash=item443e8a1a77:g:XIEAAOSwP1Nc8DdC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nl.aliexpress.com/item/Free-Shipping-HC-SR501-Adjust-Infrared-IR-Pyroelectric-Infrared-PIR-module-Motion-Sensor-Detector-Module-We/32731348914.html" TargetMode="External"/><Relationship Id="rId1" Type="http://schemas.openxmlformats.org/officeDocument/2006/relationships/hyperlink" Target="https://www.benl.ebay.be/itm/PIR-Bewegungsmelder-Kabel-Raspberry-Pi-Arduino-HC-SR501-IR-Sensor-Modul/252756118405" TargetMode="External"/><Relationship Id="rId6" Type="http://schemas.openxmlformats.org/officeDocument/2006/relationships/hyperlink" Target="https://www.benl.ebay.be/itm/DALLAS-DS18B20-TO-92-Sonde-de-Temperature-Numerique-8008Z/293091957992?hash=item443da45ce8:g:i7EAAOSwQblc5Es1" TargetMode="External"/><Relationship Id="rId11" Type="http://schemas.openxmlformats.org/officeDocument/2006/relationships/hyperlink" Target="https://www.benl.ebay.be/itm/924A-MB102-plaque-dessais-prototype-830-points-breadboard-PCB-arduino/140996225947?hash=item20d407ab9b:m:mzRvQB0q2wdSvK1z_4ihAeg" TargetMode="External"/><Relationship Id="rId5" Type="http://schemas.openxmlformats.org/officeDocument/2006/relationships/hyperlink" Target="https://www.benl.ebay.be/itm/16x2-Zeichen-LCD-Modul-LC-Display-blau-z-B-fur-Arduino-Raspberry-Pi-2x16/254177950054?hash=item3b2e2fb966:g:U-8AAOSwp~Vcmf4a" TargetMode="External"/><Relationship Id="rId10" Type="http://schemas.openxmlformats.org/officeDocument/2006/relationships/hyperlink" Target="https://www.benl.ebay.be/itm/MB-102-Breadboard-Kit-Power-Supply-830-point-breadboard-and-jumpers-UK-Seller/322486623548?hash=item4b15b35d3c:m:m9uQj37ofzd-nfqQcFpyMqA" TargetMode="External"/><Relationship Id="rId4" Type="http://schemas.openxmlformats.org/officeDocument/2006/relationships/hyperlink" Target="https://www.adafruit.com/product/375" TargetMode="External"/><Relationship Id="rId9" Type="http://schemas.openxmlformats.org/officeDocument/2006/relationships/hyperlink" Target="https://www.benl.ebay.be/itm/924A-MB102-plaque-dessais-prototype-830-points-breadboard-PCB-arduino/140996225947?hash=item20d407ab9b:m:mzRvQB0q2wdSvK1z_4ihAeg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abSelected="1" topLeftCell="A28" workbookViewId="0">
      <selection activeCell="B35" sqref="B35"/>
    </sheetView>
  </sheetViews>
  <sheetFormatPr defaultColWidth="15.19921875" defaultRowHeight="15" customHeight="1"/>
  <cols>
    <col min="1" max="1" width="8" customWidth="1"/>
    <col min="2" max="2" width="24" customWidth="1"/>
    <col min="3" max="3" width="19.296875" customWidth="1"/>
    <col min="4" max="4" width="8.69921875" customWidth="1"/>
    <col min="5" max="5" width="8.19921875" customWidth="1"/>
    <col min="6" max="6" width="34.296875" customWidth="1"/>
    <col min="7" max="7" width="24.69921875" customWidth="1"/>
    <col min="8" max="8" width="6.296875" customWidth="1"/>
    <col min="9" max="10" width="8.69921875" customWidth="1"/>
    <col min="11" max="11" width="8.296875" customWidth="1"/>
    <col min="12" max="12" width="22.69921875" customWidth="1"/>
    <col min="13" max="13" width="10.19921875" customWidth="1"/>
    <col min="14" max="14" width="14.296875" customWidth="1"/>
    <col min="15" max="26" width="8.79687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71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1</v>
      </c>
      <c r="C3" s="2" t="s">
        <v>72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2</v>
      </c>
      <c r="C4" s="2" t="s">
        <v>73</v>
      </c>
      <c r="D4" s="2"/>
      <c r="E4" s="1"/>
      <c r="F4" s="1"/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3</v>
      </c>
      <c r="C5" s="4" t="s">
        <v>74</v>
      </c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4</v>
      </c>
      <c r="C6" s="6" t="s">
        <v>75</v>
      </c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5</v>
      </c>
      <c r="C7" s="8"/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6</v>
      </c>
      <c r="C8" s="10">
        <f>BillOfMaterials!$E$31</f>
        <v>18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7</v>
      </c>
      <c r="C9" s="61">
        <f>BillOfMaterials!$J$31</f>
        <v>137.05000000000001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2"/>
      <c r="C10" s="13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2"/>
      <c r="C11" s="13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2"/>
      <c r="C12" s="13"/>
      <c r="D12" s="2"/>
      <c r="E12" s="9"/>
      <c r="F12" s="9"/>
      <c r="G12" s="9" t="s">
        <v>68</v>
      </c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4" t="s">
        <v>8</v>
      </c>
      <c r="B14" s="14" t="s">
        <v>9</v>
      </c>
      <c r="C14" s="14" t="s">
        <v>10</v>
      </c>
      <c r="D14" s="15" t="s">
        <v>11</v>
      </c>
      <c r="E14" s="16" t="s">
        <v>12</v>
      </c>
      <c r="F14" s="16" t="s">
        <v>13</v>
      </c>
      <c r="G14" s="16" t="s">
        <v>14</v>
      </c>
      <c r="H14" s="16" t="s">
        <v>15</v>
      </c>
      <c r="I14" s="16" t="s">
        <v>16</v>
      </c>
      <c r="J14" s="16" t="s">
        <v>17</v>
      </c>
      <c r="K14" s="17" t="s">
        <v>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8">
        <v>1</v>
      </c>
      <c r="B15" s="19" t="s">
        <v>76</v>
      </c>
      <c r="C15" s="19" t="s">
        <v>77</v>
      </c>
      <c r="D15" s="19" t="s">
        <v>78</v>
      </c>
      <c r="E15" s="20">
        <v>1</v>
      </c>
      <c r="F15" s="20" t="s">
        <v>79</v>
      </c>
      <c r="G15" s="20" t="s">
        <v>80</v>
      </c>
      <c r="H15" s="20">
        <v>1</v>
      </c>
      <c r="I15" s="21">
        <v>35.57</v>
      </c>
      <c r="J15" s="58">
        <f>BillOfMaterials!$E15*BillOfMaterials!$I15</f>
        <v>35.57</v>
      </c>
      <c r="K15" s="59"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4">
        <v>2</v>
      </c>
      <c r="B16" s="25" t="s">
        <v>81</v>
      </c>
      <c r="C16" s="25" t="s">
        <v>82</v>
      </c>
      <c r="D16" s="25" t="s">
        <v>83</v>
      </c>
      <c r="E16" s="26">
        <v>1</v>
      </c>
      <c r="F16" s="26" t="s">
        <v>79</v>
      </c>
      <c r="G16" s="26" t="s">
        <v>80</v>
      </c>
      <c r="H16" s="26">
        <v>1</v>
      </c>
      <c r="I16" s="27">
        <v>7.1</v>
      </c>
      <c r="J16" s="58">
        <f>BillOfMaterials!$E16*BillOfMaterials!$I16</f>
        <v>7.1</v>
      </c>
      <c r="K16" s="59"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8">
        <v>3</v>
      </c>
      <c r="B17" s="19" t="s">
        <v>84</v>
      </c>
      <c r="C17" s="19" t="s">
        <v>85</v>
      </c>
      <c r="D17" s="19" t="s">
        <v>83</v>
      </c>
      <c r="E17" s="20">
        <v>1</v>
      </c>
      <c r="F17" s="20" t="s">
        <v>79</v>
      </c>
      <c r="G17" s="20" t="s">
        <v>80</v>
      </c>
      <c r="H17" s="20">
        <v>1</v>
      </c>
      <c r="I17" s="21">
        <v>13.12</v>
      </c>
      <c r="J17" s="58">
        <f>BillOfMaterials!$E17*BillOfMaterials!$I17</f>
        <v>13.12</v>
      </c>
      <c r="K17" s="59"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4">
        <v>4</v>
      </c>
      <c r="B18" s="25" t="s">
        <v>86</v>
      </c>
      <c r="C18" s="25" t="s">
        <v>87</v>
      </c>
      <c r="D18" s="25" t="s">
        <v>83</v>
      </c>
      <c r="E18" s="26">
        <v>2</v>
      </c>
      <c r="F18" s="26" t="s">
        <v>88</v>
      </c>
      <c r="G18" s="26" t="s">
        <v>89</v>
      </c>
      <c r="H18" s="26">
        <v>2</v>
      </c>
      <c r="I18" s="27">
        <v>1</v>
      </c>
      <c r="J18" s="58">
        <f>BillOfMaterials!$E18*BillOfMaterials!$I18</f>
        <v>2</v>
      </c>
      <c r="K18" s="59"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18">
        <v>5</v>
      </c>
      <c r="B19" s="19" t="s">
        <v>90</v>
      </c>
      <c r="C19" s="19" t="s">
        <v>91</v>
      </c>
      <c r="D19" s="19" t="s">
        <v>83</v>
      </c>
      <c r="E19" s="20">
        <v>1</v>
      </c>
      <c r="F19" s="20" t="s">
        <v>88</v>
      </c>
      <c r="G19" s="66" t="s">
        <v>114</v>
      </c>
      <c r="H19" s="20">
        <v>1</v>
      </c>
      <c r="I19" s="21">
        <v>5.2</v>
      </c>
      <c r="J19" s="58">
        <f>BillOfMaterials!$E19*BillOfMaterials!$I19</f>
        <v>5.2</v>
      </c>
      <c r="K19" s="59"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4">
        <v>6</v>
      </c>
      <c r="B20" s="62" t="s">
        <v>92</v>
      </c>
      <c r="C20" s="25" t="s">
        <v>93</v>
      </c>
      <c r="D20" s="25" t="s">
        <v>83</v>
      </c>
      <c r="E20" s="26">
        <v>1</v>
      </c>
      <c r="F20" s="63" t="s">
        <v>94</v>
      </c>
      <c r="G20" s="63" t="s">
        <v>95</v>
      </c>
      <c r="H20" s="26">
        <v>1</v>
      </c>
      <c r="I20" s="27">
        <v>3.9</v>
      </c>
      <c r="J20" s="58">
        <f>BillOfMaterials!$E20*BillOfMaterials!$I20</f>
        <v>3.9</v>
      </c>
      <c r="K20" s="59">
        <v>3.9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18">
        <v>10</v>
      </c>
      <c r="B21" s="19" t="s">
        <v>98</v>
      </c>
      <c r="C21" s="19" t="s">
        <v>99</v>
      </c>
      <c r="D21" s="19" t="s">
        <v>83</v>
      </c>
      <c r="E21" s="20">
        <v>1</v>
      </c>
      <c r="F21" s="64" t="s">
        <v>96</v>
      </c>
      <c r="G21" s="64" t="s">
        <v>97</v>
      </c>
      <c r="H21" s="20">
        <v>1</v>
      </c>
      <c r="I21" s="21">
        <v>12.87</v>
      </c>
      <c r="J21" s="58">
        <f>BillOfMaterials!$E21*BillOfMaterials!$I21</f>
        <v>12.87</v>
      </c>
      <c r="K21" s="59">
        <v>9.9499999999999993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4">
        <v>11</v>
      </c>
      <c r="B22" s="25" t="s">
        <v>103</v>
      </c>
      <c r="C22" s="25" t="s">
        <v>104</v>
      </c>
      <c r="D22" s="25" t="s">
        <v>83</v>
      </c>
      <c r="E22" s="26">
        <v>1</v>
      </c>
      <c r="F22" s="26" t="s">
        <v>88</v>
      </c>
      <c r="G22" s="65" t="s">
        <v>113</v>
      </c>
      <c r="H22" s="26">
        <v>1</v>
      </c>
      <c r="I22" s="27">
        <v>3.2</v>
      </c>
      <c r="J22" s="58">
        <f>BillOfMaterials!$E22*BillOfMaterials!$I22</f>
        <v>3.2</v>
      </c>
      <c r="K22" s="59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18">
        <v>12</v>
      </c>
      <c r="B23" s="19" t="s">
        <v>100</v>
      </c>
      <c r="C23" s="19" t="s">
        <v>101</v>
      </c>
      <c r="D23" s="19" t="s">
        <v>83</v>
      </c>
      <c r="E23" s="20">
        <v>1</v>
      </c>
      <c r="F23" s="20" t="s">
        <v>88</v>
      </c>
      <c r="G23" s="66" t="s">
        <v>112</v>
      </c>
      <c r="H23" s="20">
        <v>1</v>
      </c>
      <c r="I23" s="21">
        <v>18.190000000000001</v>
      </c>
      <c r="J23" s="58">
        <f>BillOfMaterials!$E23*BillOfMaterials!$I23</f>
        <v>18.190000000000001</v>
      </c>
      <c r="K23" s="59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4">
        <v>13</v>
      </c>
      <c r="B24" s="25" t="s">
        <v>105</v>
      </c>
      <c r="C24" s="25" t="s">
        <v>106</v>
      </c>
      <c r="D24" s="25" t="s">
        <v>83</v>
      </c>
      <c r="E24" s="26">
        <v>2</v>
      </c>
      <c r="F24" s="26" t="s">
        <v>88</v>
      </c>
      <c r="G24" s="26" t="s">
        <v>80</v>
      </c>
      <c r="H24" s="26">
        <v>1</v>
      </c>
      <c r="I24" s="27">
        <v>2</v>
      </c>
      <c r="J24" s="58">
        <f>BillOfMaterials!$E24*BillOfMaterials!$I24</f>
        <v>4</v>
      </c>
      <c r="K24" s="59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18">
        <v>14</v>
      </c>
      <c r="B25" s="19" t="s">
        <v>111</v>
      </c>
      <c r="C25" s="19" t="s">
        <v>102</v>
      </c>
      <c r="D25" s="19" t="s">
        <v>83</v>
      </c>
      <c r="E25" s="20">
        <v>1</v>
      </c>
      <c r="F25" s="20" t="s">
        <v>88</v>
      </c>
      <c r="G25" s="20" t="s">
        <v>80</v>
      </c>
      <c r="H25" s="20">
        <v>1</v>
      </c>
      <c r="I25" s="21">
        <v>2</v>
      </c>
      <c r="J25" s="58">
        <f>BillOfMaterials!$E25*BillOfMaterials!$I25</f>
        <v>2</v>
      </c>
      <c r="K25" s="59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4">
        <v>15</v>
      </c>
      <c r="B26" s="25" t="s">
        <v>107</v>
      </c>
      <c r="C26" s="25" t="s">
        <v>108</v>
      </c>
      <c r="D26" s="25" t="s">
        <v>83</v>
      </c>
      <c r="E26" s="26">
        <v>1</v>
      </c>
      <c r="F26" s="26" t="s">
        <v>109</v>
      </c>
      <c r="G26" s="26" t="s">
        <v>110</v>
      </c>
      <c r="H26" s="26">
        <v>1</v>
      </c>
      <c r="I26" s="27">
        <v>5.2</v>
      </c>
      <c r="J26" s="58">
        <f>BillOfMaterials!$E26*BillOfMaterials!$I26</f>
        <v>5.2</v>
      </c>
      <c r="K26" s="59">
        <v>5.2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8" customHeight="1">
      <c r="A27" s="18">
        <v>16</v>
      </c>
      <c r="B27" s="19" t="s">
        <v>115</v>
      </c>
      <c r="C27" s="19" t="s">
        <v>116</v>
      </c>
      <c r="D27" s="19" t="s">
        <v>83</v>
      </c>
      <c r="E27" s="20">
        <v>1</v>
      </c>
      <c r="F27" s="20" t="s">
        <v>88</v>
      </c>
      <c r="G27" s="66" t="s">
        <v>117</v>
      </c>
      <c r="H27" s="20">
        <v>1</v>
      </c>
      <c r="I27" s="21">
        <v>5.9</v>
      </c>
      <c r="J27" s="58">
        <f>BillOfMaterials!$E27*BillOfMaterials!$I27</f>
        <v>5.9</v>
      </c>
      <c r="K27" s="59"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8" customHeight="1">
      <c r="A28" s="24">
        <v>17</v>
      </c>
      <c r="B28" s="25" t="s">
        <v>118</v>
      </c>
      <c r="C28" s="25" t="s">
        <v>120</v>
      </c>
      <c r="D28" s="25" t="s">
        <v>83</v>
      </c>
      <c r="E28" s="26">
        <v>1</v>
      </c>
      <c r="F28" s="26" t="s">
        <v>88</v>
      </c>
      <c r="G28" s="65" t="s">
        <v>119</v>
      </c>
      <c r="H28" s="26">
        <v>1</v>
      </c>
      <c r="I28" s="27">
        <v>2.9</v>
      </c>
      <c r="J28" s="58">
        <f>BillOfMaterials!$E28*BillOfMaterials!$I28</f>
        <v>2.9</v>
      </c>
      <c r="K28" s="59"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2" customHeight="1">
      <c r="A29" s="18">
        <v>18</v>
      </c>
      <c r="B29" s="19" t="s">
        <v>115</v>
      </c>
      <c r="C29" s="19" t="s">
        <v>116</v>
      </c>
      <c r="D29" s="19" t="s">
        <v>83</v>
      </c>
      <c r="E29" s="20">
        <v>1</v>
      </c>
      <c r="F29" s="20" t="s">
        <v>88</v>
      </c>
      <c r="G29" s="66" t="s">
        <v>121</v>
      </c>
      <c r="H29" s="20">
        <v>1</v>
      </c>
      <c r="I29" s="21">
        <v>5.9</v>
      </c>
      <c r="J29" s="58">
        <f>BillOfMaterials!$E29*BillOfMaterials!$I29</f>
        <v>5.9</v>
      </c>
      <c r="K29" s="59"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3.6" customHeight="1">
      <c r="A30" s="24">
        <v>19</v>
      </c>
      <c r="B30" s="25" t="s">
        <v>122</v>
      </c>
      <c r="C30" s="25" t="s">
        <v>123</v>
      </c>
      <c r="D30" s="25" t="s">
        <v>83</v>
      </c>
      <c r="E30" s="26">
        <v>1</v>
      </c>
      <c r="F30" s="26" t="s">
        <v>110</v>
      </c>
      <c r="G30" s="26" t="s">
        <v>124</v>
      </c>
      <c r="H30" s="26">
        <v>1</v>
      </c>
      <c r="I30" s="27">
        <v>10</v>
      </c>
      <c r="J30" s="58">
        <f>BillOfMaterials!$E30*BillOfMaterials!$I30</f>
        <v>10</v>
      </c>
      <c r="K30" s="59">
        <v>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8"/>
      <c r="B31" s="28" t="s">
        <v>19</v>
      </c>
      <c r="C31" s="28"/>
      <c r="D31" s="28"/>
      <c r="E31" s="29">
        <f>SUBTOTAL(109,BillOfMaterials!$E$15:$E$30)</f>
        <v>18</v>
      </c>
      <c r="F31" s="29"/>
      <c r="G31" s="29"/>
      <c r="H31" s="29"/>
      <c r="I31" s="30"/>
      <c r="J31" s="60">
        <f>SUBTOTAL(109,BillOfMaterials!$J$15:$J$30)</f>
        <v>137.05000000000001</v>
      </c>
      <c r="K31" s="60">
        <f>SUBTOTAL(109,BillOfMaterials!$K$15:$K$30)</f>
        <v>29.05</v>
      </c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/>
      <c r="B32" s="2"/>
      <c r="C32" s="2"/>
      <c r="D32" s="2"/>
      <c r="E32" s="2"/>
      <c r="F32" s="2"/>
      <c r="G32" s="2"/>
      <c r="H32" s="1"/>
      <c r="I32" s="1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2"/>
      <c r="F33" s="2"/>
      <c r="G33" s="2"/>
      <c r="H33" s="1"/>
      <c r="I33" s="1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 t="s">
        <v>125</v>
      </c>
      <c r="C34" s="2"/>
      <c r="D34" s="2"/>
      <c r="E34" s="2"/>
      <c r="F34" s="2"/>
      <c r="G34" s="2"/>
      <c r="H34" s="1"/>
      <c r="I34" s="1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1"/>
      <c r="F35" s="1"/>
      <c r="G35" s="1"/>
      <c r="H35" s="1"/>
      <c r="I35" s="1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1"/>
      <c r="F983" s="1"/>
      <c r="G983" s="1"/>
      <c r="H983" s="1"/>
      <c r="I983" s="1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1"/>
      <c r="F984" s="1"/>
      <c r="G984" s="1"/>
      <c r="H984" s="1"/>
      <c r="I984" s="1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1"/>
      <c r="F985" s="1"/>
      <c r="G985" s="1"/>
      <c r="H985" s="1"/>
      <c r="I985" s="1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1"/>
      <c r="F986" s="1"/>
      <c r="G986" s="1"/>
      <c r="H986" s="1"/>
      <c r="I986" s="1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1"/>
      <c r="F987" s="1"/>
      <c r="G987" s="1"/>
      <c r="H987" s="1"/>
      <c r="I987" s="1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1"/>
      <c r="F988" s="1"/>
      <c r="G988" s="1"/>
      <c r="H988" s="1"/>
      <c r="I988" s="1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1"/>
      <c r="F989" s="1"/>
      <c r="G989" s="1"/>
      <c r="H989" s="1"/>
      <c r="I989" s="1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1"/>
      <c r="F990" s="1"/>
      <c r="G990" s="1"/>
      <c r="H990" s="1"/>
      <c r="I990" s="1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1"/>
      <c r="F991" s="1"/>
      <c r="G991" s="1"/>
      <c r="H991" s="1"/>
      <c r="I991" s="1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customHeight="1">
      <c r="A992" s="1"/>
      <c r="B992" s="2"/>
      <c r="C992" s="2"/>
      <c r="D992" s="2"/>
      <c r="E992" s="1"/>
      <c r="F992" s="1"/>
      <c r="G992" s="1"/>
      <c r="H992" s="1"/>
      <c r="I992" s="1"/>
      <c r="J992" s="2"/>
      <c r="K992" s="2"/>
    </row>
    <row r="993" spans="1:11" ht="15" customHeight="1">
      <c r="A993" s="1"/>
      <c r="B993" s="2"/>
      <c r="C993" s="2"/>
      <c r="D993" s="2"/>
      <c r="E993" s="1"/>
      <c r="F993" s="1"/>
      <c r="G993" s="1"/>
      <c r="H993" s="1"/>
      <c r="I993" s="1"/>
      <c r="J993" s="2"/>
      <c r="K993" s="2"/>
    </row>
    <row r="994" spans="1:11" ht="15" customHeight="1">
      <c r="A994" s="1"/>
      <c r="B994" s="2"/>
      <c r="C994" s="2"/>
      <c r="D994" s="2"/>
      <c r="E994" s="1"/>
      <c r="F994" s="1"/>
      <c r="G994" s="1"/>
      <c r="H994" s="1"/>
      <c r="I994" s="1"/>
      <c r="J994" s="2"/>
      <c r="K994" s="2"/>
    </row>
    <row r="995" spans="1:11" ht="15" customHeight="1">
      <c r="A995" s="1"/>
      <c r="B995" s="2"/>
      <c r="C995" s="2"/>
      <c r="D995" s="2"/>
      <c r="E995" s="1"/>
      <c r="F995" s="1"/>
      <c r="G995" s="1"/>
      <c r="H995" s="1"/>
      <c r="I995" s="1"/>
      <c r="J995" s="2"/>
      <c r="K995" s="2"/>
    </row>
  </sheetData>
  <hyperlinks>
    <hyperlink ref="F20" r:id="rId1" xr:uid="{3760CDF2-24DC-4728-9530-2373E45426FC}"/>
    <hyperlink ref="G20" r:id="rId2" xr:uid="{2F22E0D2-79A2-4EBD-91C1-945D1298756C}"/>
    <hyperlink ref="F21" r:id="rId3" xr:uid="{4A821E7C-2441-4629-AF52-C30D821A8B13}"/>
    <hyperlink ref="G21" r:id="rId4" xr:uid="{1D1BFA36-7DF7-422B-AD21-F71F535D4E7E}"/>
    <hyperlink ref="G23" r:id="rId5" xr:uid="{4687D746-E3B0-47CD-8F00-62C36FEF2DA1}"/>
    <hyperlink ref="G22" r:id="rId6" xr:uid="{109C8024-F5CB-4CEC-9C58-80520DECB6AD}"/>
    <hyperlink ref="G19" r:id="rId7" xr:uid="{AC345B75-338B-47E9-8FC2-78DB0629464D}"/>
    <hyperlink ref="G27" r:id="rId8" xr:uid="{4FA199E0-4888-49A1-B668-6947C504CDAA}"/>
    <hyperlink ref="G28" r:id="rId9" xr:uid="{BCA755D9-99C4-4012-B02A-4189DDEFCB4D}"/>
    <hyperlink ref="G29" r:id="rId10" xr:uid="{D00B6E0D-0626-40BE-9296-11BDF15306DD}"/>
    <hyperlink ref="G30" r:id="rId11" display="https://www.benl.ebay.be/itm/924A-MB102-plaque-dessais-prototype-830-points-breadboard-PCB-arduino/140996225947?hash=item20d407ab9b:m:mzRvQB0q2wdSvK1z_4ihAeg" xr:uid="{7FBAA6A0-8251-42A2-9A21-14009042687C}"/>
  </hyperlinks>
  <pageMargins left="0.7" right="0.7" top="0.75" bottom="0.75" header="0.3" footer="0.3"/>
  <drawing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21" sqref="B21"/>
    </sheetView>
  </sheetViews>
  <sheetFormatPr defaultColWidth="15.19921875" defaultRowHeight="15" customHeight="1"/>
  <cols>
    <col min="1" max="1" width="11.796875" customWidth="1"/>
    <col min="2" max="2" width="44.19921875" customWidth="1"/>
    <col min="3" max="3" width="20.69921875" customWidth="1"/>
    <col min="4" max="26" width="8.796875" customWidth="1"/>
  </cols>
  <sheetData>
    <row r="1" spans="1:26" ht="21.75" customHeight="1">
      <c r="A1" s="32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 t="s">
        <v>69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3" t="s">
        <v>11</v>
      </c>
      <c r="B6" s="33" t="s">
        <v>21</v>
      </c>
      <c r="C6" s="33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4"/>
      <c r="B7" s="35"/>
      <c r="C7" s="3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7"/>
      <c r="B8" s="38"/>
      <c r="C8" s="3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40"/>
      <c r="B9" s="41"/>
      <c r="C9" s="4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43"/>
      <c r="B10" s="44"/>
      <c r="C10" s="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40"/>
      <c r="B11" s="41"/>
      <c r="C11" s="4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43"/>
      <c r="B12" s="44"/>
      <c r="C12" s="4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40"/>
      <c r="B13" s="41"/>
      <c r="C13" s="4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43"/>
      <c r="B14" s="44"/>
      <c r="C14" s="4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40"/>
      <c r="B15" s="41"/>
      <c r="C15" s="4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43"/>
      <c r="B16" s="44"/>
      <c r="C16" s="4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40"/>
      <c r="B17" s="41"/>
      <c r="C17" s="4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43"/>
      <c r="B18" s="44"/>
      <c r="C18" s="4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40"/>
      <c r="B19" s="41"/>
      <c r="C19" s="4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43"/>
      <c r="B20" s="44"/>
      <c r="C20" s="4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40"/>
      <c r="B21" s="41"/>
      <c r="C21" s="4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43"/>
      <c r="B22" s="44"/>
      <c r="C22" s="4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40"/>
      <c r="B23" s="41"/>
      <c r="C23" s="4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43"/>
      <c r="B24" s="44"/>
      <c r="C24" s="4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40"/>
      <c r="B25" s="41"/>
      <c r="C25" s="4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43"/>
      <c r="B26" s="44"/>
      <c r="C26" s="4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C15" sqref="C15"/>
    </sheetView>
  </sheetViews>
  <sheetFormatPr defaultColWidth="15.19921875" defaultRowHeight="15" customHeight="1"/>
  <cols>
    <col min="1" max="1" width="9.69921875" customWidth="1"/>
    <col min="2" max="3" width="7.5" customWidth="1"/>
    <col min="4" max="4" width="18.69921875" customWidth="1"/>
    <col min="5" max="5" width="14.69921875" customWidth="1"/>
    <col min="6" max="6" width="6.296875" customWidth="1"/>
    <col min="7" max="9" width="11.69921875" customWidth="1"/>
    <col min="10" max="10" width="6.19921875" customWidth="1"/>
    <col min="11" max="11" width="11.796875" customWidth="1"/>
    <col min="12" max="12" width="8.69921875" customWidth="1"/>
    <col min="13" max="14" width="8.296875" customWidth="1"/>
    <col min="15" max="15" width="23.69921875" customWidth="1"/>
    <col min="16" max="16" width="13" customWidth="1"/>
    <col min="17" max="17" width="10.5" customWidth="1"/>
    <col min="18" max="18" width="9" customWidth="1"/>
    <col min="19" max="19" width="14.296875" customWidth="1"/>
    <col min="20" max="26" width="8.796875" customWidth="1"/>
  </cols>
  <sheetData>
    <row r="1" spans="1:26" ht="27" customHeight="1">
      <c r="A1" s="46" t="s">
        <v>23</v>
      </c>
      <c r="B1" s="47"/>
      <c r="C1" s="47"/>
      <c r="D1" s="2"/>
      <c r="E1" s="47"/>
      <c r="F1" s="47"/>
      <c r="G1" s="47"/>
      <c r="H1" s="47"/>
      <c r="I1" s="47"/>
      <c r="J1" s="47"/>
      <c r="K1" s="47"/>
      <c r="L1" s="47"/>
      <c r="M1" s="47"/>
      <c r="N1" s="4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2" t="s">
        <v>70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2"/>
      <c r="B3" s="2"/>
      <c r="C3" s="2"/>
      <c r="D3" s="48" t="s">
        <v>3</v>
      </c>
      <c r="E3" s="4" t="s">
        <v>24</v>
      </c>
      <c r="F3" s="2"/>
      <c r="G3" s="2"/>
      <c r="H3" s="2"/>
      <c r="I3" s="2"/>
      <c r="J3" s="2"/>
      <c r="K3" s="49" t="s">
        <v>25</v>
      </c>
      <c r="L3" s="2"/>
      <c r="M3" s="2"/>
      <c r="N3" s="2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/>
      <c r="B4" s="2"/>
      <c r="C4" s="2"/>
      <c r="D4" s="50" t="s">
        <v>26</v>
      </c>
      <c r="E4" s="6" t="s">
        <v>27</v>
      </c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7"/>
      <c r="B5" s="2"/>
      <c r="C5" s="2"/>
      <c r="D5" s="50" t="s">
        <v>4</v>
      </c>
      <c r="E5" s="6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/>
      <c r="B6" s="2"/>
      <c r="C6" s="2"/>
      <c r="D6" s="50" t="s">
        <v>5</v>
      </c>
      <c r="E6" s="8"/>
      <c r="F6" s="9"/>
      <c r="G6" s="9"/>
      <c r="H6" s="9"/>
      <c r="I6" s="9"/>
      <c r="J6" s="9"/>
      <c r="K6" s="2"/>
      <c r="L6" s="9"/>
      <c r="M6" s="9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/>
      <c r="B7" s="2"/>
      <c r="C7" s="2"/>
      <c r="D7" s="50" t="s">
        <v>28</v>
      </c>
      <c r="E7" s="10">
        <f>Example!$F$31</f>
        <v>46</v>
      </c>
      <c r="F7" s="9"/>
      <c r="G7" s="9"/>
      <c r="H7" s="9"/>
      <c r="I7" s="9"/>
      <c r="J7" s="9"/>
      <c r="K7" s="2"/>
      <c r="L7" s="9"/>
      <c r="M7" s="9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/>
      <c r="B8" s="2"/>
      <c r="C8" s="2"/>
      <c r="D8" s="51" t="s">
        <v>7</v>
      </c>
      <c r="E8" s="11">
        <f>Example!$M$31</f>
        <v>5.8500000000000014</v>
      </c>
      <c r="F8" s="9"/>
      <c r="G8" s="9"/>
      <c r="H8" s="9"/>
      <c r="I8" s="9"/>
      <c r="J8" s="9"/>
      <c r="K8" s="2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9"/>
      <c r="G9" s="9"/>
      <c r="H9" s="9"/>
      <c r="I9" s="9"/>
      <c r="J9" s="9"/>
      <c r="K9" s="2"/>
      <c r="L9" s="9"/>
      <c r="M9" s="9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>
      <c r="A10" s="15" t="s">
        <v>29</v>
      </c>
      <c r="B10" s="14" t="s">
        <v>8</v>
      </c>
      <c r="C10" s="14" t="s">
        <v>30</v>
      </c>
      <c r="D10" s="14" t="s">
        <v>9</v>
      </c>
      <c r="E10" s="14" t="s">
        <v>31</v>
      </c>
      <c r="F10" s="16" t="s">
        <v>12</v>
      </c>
      <c r="G10" s="52" t="s">
        <v>13</v>
      </c>
      <c r="H10" s="52" t="s">
        <v>32</v>
      </c>
      <c r="I10" s="52" t="s">
        <v>33</v>
      </c>
      <c r="J10" s="16" t="s">
        <v>15</v>
      </c>
      <c r="K10" s="16" t="s">
        <v>34</v>
      </c>
      <c r="L10" s="16" t="s">
        <v>16</v>
      </c>
      <c r="M10" s="16" t="s">
        <v>35</v>
      </c>
      <c r="N10" s="17" t="s">
        <v>18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>
      <c r="A11" s="19" t="s">
        <v>36</v>
      </c>
      <c r="B11" s="18">
        <v>50746</v>
      </c>
      <c r="C11" s="18">
        <v>4504369</v>
      </c>
      <c r="D11" s="19" t="s">
        <v>37</v>
      </c>
      <c r="E11" s="19" t="s">
        <v>38</v>
      </c>
      <c r="F11" s="20">
        <v>1</v>
      </c>
      <c r="G11" s="20" t="s">
        <v>39</v>
      </c>
      <c r="H11" s="53" t="s">
        <v>40</v>
      </c>
      <c r="I11" s="53"/>
      <c r="J11" s="20" t="s">
        <v>41</v>
      </c>
      <c r="K11" s="54"/>
      <c r="L11" s="21">
        <v>0.1</v>
      </c>
      <c r="M11" s="22">
        <f>Example!$F11*Example!$L11</f>
        <v>0.1</v>
      </c>
      <c r="N11" s="23">
        <f>Example!$F11*Example!$L11</f>
        <v>0.1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5" t="s">
        <v>42</v>
      </c>
      <c r="B12" s="24">
        <v>3024</v>
      </c>
      <c r="C12" s="24">
        <v>302401</v>
      </c>
      <c r="D12" s="25" t="s">
        <v>43</v>
      </c>
      <c r="E12" s="25" t="s">
        <v>38</v>
      </c>
      <c r="F12" s="26">
        <v>1</v>
      </c>
      <c r="G12" s="26" t="s">
        <v>39</v>
      </c>
      <c r="H12" s="55" t="s">
        <v>40</v>
      </c>
      <c r="I12" s="55"/>
      <c r="J12" s="26" t="s">
        <v>41</v>
      </c>
      <c r="K12" s="56"/>
      <c r="L12" s="27">
        <v>0.1</v>
      </c>
      <c r="M12" s="22">
        <f>Example!$F12*Example!$L12</f>
        <v>0.1</v>
      </c>
      <c r="N12" s="23">
        <f>Example!$F12*Example!$L12</f>
        <v>0.1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>
      <c r="A13" s="19" t="s">
        <v>42</v>
      </c>
      <c r="B13" s="18">
        <v>3023</v>
      </c>
      <c r="C13" s="18">
        <v>302301</v>
      </c>
      <c r="D13" s="19" t="s">
        <v>44</v>
      </c>
      <c r="E13" s="19" t="s">
        <v>38</v>
      </c>
      <c r="F13" s="20">
        <v>2</v>
      </c>
      <c r="G13" s="20" t="s">
        <v>39</v>
      </c>
      <c r="H13" s="53" t="s">
        <v>40</v>
      </c>
      <c r="I13" s="53"/>
      <c r="J13" s="20" t="s">
        <v>41</v>
      </c>
      <c r="K13" s="54"/>
      <c r="L13" s="21">
        <v>0.1</v>
      </c>
      <c r="M13" s="22">
        <f>Example!$F13*Example!$L13</f>
        <v>0.2</v>
      </c>
      <c r="N13" s="23">
        <f>Example!$F13*Example!$L13</f>
        <v>0.2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>
      <c r="A14" s="25" t="s">
        <v>42</v>
      </c>
      <c r="B14" s="24">
        <v>3023</v>
      </c>
      <c r="C14" s="24">
        <v>4211398</v>
      </c>
      <c r="D14" s="25" t="s">
        <v>44</v>
      </c>
      <c r="E14" s="25" t="s">
        <v>45</v>
      </c>
      <c r="F14" s="26">
        <v>1</v>
      </c>
      <c r="G14" s="26" t="s">
        <v>39</v>
      </c>
      <c r="H14" s="55" t="s">
        <v>40</v>
      </c>
      <c r="I14" s="55"/>
      <c r="J14" s="26" t="s">
        <v>41</v>
      </c>
      <c r="K14" s="56"/>
      <c r="L14" s="27">
        <v>0.1</v>
      </c>
      <c r="M14" s="22">
        <f>Example!$F14*Example!$L14</f>
        <v>0.1</v>
      </c>
      <c r="N14" s="23">
        <f>Example!$F14*Example!$L14</f>
        <v>0.1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9" t="s">
        <v>42</v>
      </c>
      <c r="B15" s="18">
        <v>3794</v>
      </c>
      <c r="C15" s="18">
        <v>379401</v>
      </c>
      <c r="D15" s="19" t="s">
        <v>46</v>
      </c>
      <c r="E15" s="19" t="s">
        <v>38</v>
      </c>
      <c r="F15" s="20">
        <v>1</v>
      </c>
      <c r="G15" s="20" t="s">
        <v>39</v>
      </c>
      <c r="H15" s="53" t="s">
        <v>40</v>
      </c>
      <c r="I15" s="53"/>
      <c r="J15" s="20" t="s">
        <v>41</v>
      </c>
      <c r="K15" s="54"/>
      <c r="L15" s="21">
        <v>0.1</v>
      </c>
      <c r="M15" s="22">
        <f>Example!$F15*Example!$L15</f>
        <v>0.1</v>
      </c>
      <c r="N15" s="23">
        <f>Example!$F15*Example!$L15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5" t="s">
        <v>42</v>
      </c>
      <c r="B16" s="24">
        <v>3623</v>
      </c>
      <c r="C16" s="24">
        <v>362301</v>
      </c>
      <c r="D16" s="25" t="s">
        <v>47</v>
      </c>
      <c r="E16" s="25" t="s">
        <v>38</v>
      </c>
      <c r="F16" s="26">
        <v>1</v>
      </c>
      <c r="G16" s="26" t="s">
        <v>39</v>
      </c>
      <c r="H16" s="55" t="s">
        <v>40</v>
      </c>
      <c r="I16" s="55"/>
      <c r="J16" s="26" t="s">
        <v>41</v>
      </c>
      <c r="K16" s="56"/>
      <c r="L16" s="27">
        <v>0.1</v>
      </c>
      <c r="M16" s="22">
        <f>Example!$F16*Example!$L16</f>
        <v>0.1</v>
      </c>
      <c r="N16" s="23">
        <f>Example!$F16*Example!$L16</f>
        <v>0.1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9" t="s">
        <v>42</v>
      </c>
      <c r="B17" s="18">
        <v>3623</v>
      </c>
      <c r="C17" s="18">
        <v>362321</v>
      </c>
      <c r="D17" s="19" t="s">
        <v>47</v>
      </c>
      <c r="E17" s="19" t="s">
        <v>48</v>
      </c>
      <c r="F17" s="20">
        <v>1</v>
      </c>
      <c r="G17" s="20" t="s">
        <v>39</v>
      </c>
      <c r="H17" s="53" t="s">
        <v>40</v>
      </c>
      <c r="I17" s="53"/>
      <c r="J17" s="20" t="s">
        <v>41</v>
      </c>
      <c r="K17" s="54"/>
      <c r="L17" s="21">
        <v>0.1</v>
      </c>
      <c r="M17" s="22">
        <f>Example!$F17*Example!$L17</f>
        <v>0.1</v>
      </c>
      <c r="N17" s="23">
        <f>Example!$F17*Example!$L17</f>
        <v>0.1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5" t="s">
        <v>42</v>
      </c>
      <c r="B18" s="24">
        <v>94148</v>
      </c>
      <c r="C18" s="24">
        <v>302201</v>
      </c>
      <c r="D18" s="25" t="s">
        <v>49</v>
      </c>
      <c r="E18" s="25" t="s">
        <v>38</v>
      </c>
      <c r="F18" s="26">
        <v>1</v>
      </c>
      <c r="G18" s="26" t="s">
        <v>39</v>
      </c>
      <c r="H18" s="55" t="s">
        <v>40</v>
      </c>
      <c r="I18" s="55"/>
      <c r="J18" s="26" t="s">
        <v>41</v>
      </c>
      <c r="K18" s="56"/>
      <c r="L18" s="27">
        <v>0.15</v>
      </c>
      <c r="M18" s="22">
        <f>Example!$F18*Example!$L18</f>
        <v>0.15</v>
      </c>
      <c r="N18" s="23">
        <f>Example!$F18*Example!$L18</f>
        <v>0.15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19" t="s">
        <v>50</v>
      </c>
      <c r="B19" s="18">
        <v>6141</v>
      </c>
      <c r="C19" s="18">
        <v>4210633</v>
      </c>
      <c r="D19" s="19" t="s">
        <v>51</v>
      </c>
      <c r="E19" s="19" t="s">
        <v>52</v>
      </c>
      <c r="F19" s="20">
        <v>1</v>
      </c>
      <c r="G19" s="20" t="s">
        <v>39</v>
      </c>
      <c r="H19" s="53" t="s">
        <v>40</v>
      </c>
      <c r="I19" s="53"/>
      <c r="J19" s="20" t="s">
        <v>41</v>
      </c>
      <c r="K19" s="54"/>
      <c r="L19" s="21">
        <v>0.1</v>
      </c>
      <c r="M19" s="22">
        <f>Example!$F19*Example!$L19</f>
        <v>0.1</v>
      </c>
      <c r="N19" s="23">
        <f>Example!$F19*Example!$L19</f>
        <v>0.1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5" t="s">
        <v>50</v>
      </c>
      <c r="B20" s="24">
        <v>3070</v>
      </c>
      <c r="C20" s="24">
        <v>307021</v>
      </c>
      <c r="D20" s="25" t="s">
        <v>53</v>
      </c>
      <c r="E20" s="25" t="s">
        <v>48</v>
      </c>
      <c r="F20" s="26">
        <v>4</v>
      </c>
      <c r="G20" s="26" t="s">
        <v>39</v>
      </c>
      <c r="H20" s="55" t="s">
        <v>40</v>
      </c>
      <c r="I20" s="55"/>
      <c r="J20" s="26" t="s">
        <v>41</v>
      </c>
      <c r="K20" s="56"/>
      <c r="L20" s="27">
        <v>0.1</v>
      </c>
      <c r="M20" s="22">
        <f>Example!$F20*Example!$L20</f>
        <v>0.4</v>
      </c>
      <c r="N20" s="23">
        <f>Example!$F20*Example!$L20</f>
        <v>0.4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19" t="s">
        <v>50</v>
      </c>
      <c r="B21" s="18">
        <v>2412</v>
      </c>
      <c r="C21" s="18">
        <v>241201</v>
      </c>
      <c r="D21" s="19" t="s">
        <v>54</v>
      </c>
      <c r="E21" s="19" t="s">
        <v>38</v>
      </c>
      <c r="F21" s="20">
        <v>1</v>
      </c>
      <c r="G21" s="20" t="s">
        <v>39</v>
      </c>
      <c r="H21" s="53" t="s">
        <v>40</v>
      </c>
      <c r="I21" s="53"/>
      <c r="J21" s="20" t="s">
        <v>41</v>
      </c>
      <c r="K21" s="54"/>
      <c r="L21" s="21">
        <v>0.1</v>
      </c>
      <c r="M21" s="22">
        <f>Example!$F21*Example!$L21</f>
        <v>0.1</v>
      </c>
      <c r="N21" s="23">
        <f>Example!$F21*Example!$L21</f>
        <v>0.1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5" t="s">
        <v>50</v>
      </c>
      <c r="B22" s="24">
        <v>6019</v>
      </c>
      <c r="C22" s="24">
        <v>4538353</v>
      </c>
      <c r="D22" s="25" t="s">
        <v>55</v>
      </c>
      <c r="E22" s="25" t="s">
        <v>38</v>
      </c>
      <c r="F22" s="26">
        <v>4</v>
      </c>
      <c r="G22" s="26" t="s">
        <v>39</v>
      </c>
      <c r="H22" s="55" t="s">
        <v>40</v>
      </c>
      <c r="I22" s="55"/>
      <c r="J22" s="26" t="s">
        <v>41</v>
      </c>
      <c r="K22" s="56"/>
      <c r="L22" s="27">
        <v>0.15</v>
      </c>
      <c r="M22" s="22">
        <f>Example!$F22*Example!$L22</f>
        <v>0.6</v>
      </c>
      <c r="N22" s="23">
        <f>Example!$F22*Example!$L22</f>
        <v>0.6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19" t="s">
        <v>50</v>
      </c>
      <c r="B23" s="18">
        <v>2431</v>
      </c>
      <c r="C23" s="18">
        <v>4558168</v>
      </c>
      <c r="D23" s="19" t="s">
        <v>56</v>
      </c>
      <c r="E23" s="19" t="s">
        <v>38</v>
      </c>
      <c r="F23" s="20">
        <v>1</v>
      </c>
      <c r="G23" s="20" t="s">
        <v>39</v>
      </c>
      <c r="H23" s="53" t="s">
        <v>40</v>
      </c>
      <c r="I23" s="53"/>
      <c r="J23" s="20" t="s">
        <v>41</v>
      </c>
      <c r="K23" s="54"/>
      <c r="L23" s="21">
        <v>0.2</v>
      </c>
      <c r="M23" s="22">
        <f>Example!$F23*Example!$L23</f>
        <v>0.2</v>
      </c>
      <c r="N23" s="23">
        <f>Example!$F23*Example!$L23</f>
        <v>0.2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5" t="s">
        <v>50</v>
      </c>
      <c r="B24" s="24">
        <v>63868</v>
      </c>
      <c r="C24" s="24">
        <v>4535737</v>
      </c>
      <c r="D24" s="25" t="s">
        <v>57</v>
      </c>
      <c r="E24" s="25" t="s">
        <v>38</v>
      </c>
      <c r="F24" s="26">
        <v>4</v>
      </c>
      <c r="G24" s="26" t="s">
        <v>39</v>
      </c>
      <c r="H24" s="55" t="s">
        <v>40</v>
      </c>
      <c r="I24" s="55"/>
      <c r="J24" s="26" t="s">
        <v>41</v>
      </c>
      <c r="K24" s="56"/>
      <c r="L24" s="27">
        <v>0.15</v>
      </c>
      <c r="M24" s="22">
        <f>Example!$F24*Example!$L24</f>
        <v>0.6</v>
      </c>
      <c r="N24" s="23">
        <f>Example!$F24*Example!$L24</f>
        <v>0.6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19" t="s">
        <v>50</v>
      </c>
      <c r="B25" s="18">
        <v>2540</v>
      </c>
      <c r="C25" s="18">
        <v>4211632</v>
      </c>
      <c r="D25" s="19" t="s">
        <v>58</v>
      </c>
      <c r="E25" s="19" t="s">
        <v>45</v>
      </c>
      <c r="F25" s="20">
        <v>4</v>
      </c>
      <c r="G25" s="20" t="s">
        <v>39</v>
      </c>
      <c r="H25" s="53" t="s">
        <v>40</v>
      </c>
      <c r="I25" s="53"/>
      <c r="J25" s="20" t="s">
        <v>41</v>
      </c>
      <c r="K25" s="54"/>
      <c r="L25" s="21">
        <v>0.15</v>
      </c>
      <c r="M25" s="22">
        <f>Example!$F25*Example!$L25</f>
        <v>0.6</v>
      </c>
      <c r="N25" s="23">
        <f>Example!$F25*Example!$L25</f>
        <v>0.6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5" t="s">
        <v>50</v>
      </c>
      <c r="B26" s="24">
        <v>3176</v>
      </c>
      <c r="C26" s="24">
        <v>4225733</v>
      </c>
      <c r="D26" s="25" t="s">
        <v>59</v>
      </c>
      <c r="E26" s="25" t="s">
        <v>52</v>
      </c>
      <c r="F26" s="26">
        <v>1</v>
      </c>
      <c r="G26" s="26" t="s">
        <v>39</v>
      </c>
      <c r="H26" s="55" t="s">
        <v>40</v>
      </c>
      <c r="I26" s="55"/>
      <c r="J26" s="26" t="s">
        <v>41</v>
      </c>
      <c r="K26" s="56"/>
      <c r="L26" s="27">
        <v>0.2</v>
      </c>
      <c r="M26" s="22">
        <f>Example!$F26*Example!$L26</f>
        <v>0.2</v>
      </c>
      <c r="N26" s="23">
        <f>Example!$F26*Example!$L26</f>
        <v>0.2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19" t="s">
        <v>60</v>
      </c>
      <c r="B27" s="18">
        <v>49668</v>
      </c>
      <c r="C27" s="18">
        <v>4224793</v>
      </c>
      <c r="D27" s="19" t="s">
        <v>61</v>
      </c>
      <c r="E27" s="19" t="s">
        <v>62</v>
      </c>
      <c r="F27" s="20">
        <v>1</v>
      </c>
      <c r="G27" s="20" t="s">
        <v>39</v>
      </c>
      <c r="H27" s="53" t="s">
        <v>40</v>
      </c>
      <c r="I27" s="53"/>
      <c r="J27" s="20" t="s">
        <v>41</v>
      </c>
      <c r="K27" s="54"/>
      <c r="L27" s="21">
        <v>0.1</v>
      </c>
      <c r="M27" s="22">
        <f>Example!$F27*Example!$L27</f>
        <v>0.1</v>
      </c>
      <c r="N27" s="23">
        <f>Example!$F27*Example!$L27</f>
        <v>0.1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25" t="s">
        <v>63</v>
      </c>
      <c r="B28" s="24">
        <v>32123</v>
      </c>
      <c r="C28" s="24">
        <v>4211573</v>
      </c>
      <c r="D28" s="25" t="s">
        <v>64</v>
      </c>
      <c r="E28" s="25" t="s">
        <v>45</v>
      </c>
      <c r="F28" s="26">
        <v>4</v>
      </c>
      <c r="G28" s="26" t="s">
        <v>39</v>
      </c>
      <c r="H28" s="55" t="s">
        <v>40</v>
      </c>
      <c r="I28" s="55"/>
      <c r="J28" s="26" t="s">
        <v>41</v>
      </c>
      <c r="K28" s="56"/>
      <c r="L28" s="27">
        <v>0.1</v>
      </c>
      <c r="M28" s="22">
        <f>Example!$F28*Example!$L28</f>
        <v>0.4</v>
      </c>
      <c r="N28" s="23">
        <f>Example!$F28*Example!$L28</f>
        <v>0.4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19" t="s">
        <v>63</v>
      </c>
      <c r="B29" s="18">
        <v>6590</v>
      </c>
      <c r="C29" s="18">
        <v>4211622</v>
      </c>
      <c r="D29" s="19" t="s">
        <v>65</v>
      </c>
      <c r="E29" s="19" t="s">
        <v>45</v>
      </c>
      <c r="F29" s="20">
        <v>8</v>
      </c>
      <c r="G29" s="20" t="s">
        <v>39</v>
      </c>
      <c r="H29" s="53" t="s">
        <v>40</v>
      </c>
      <c r="I29" s="53"/>
      <c r="J29" s="20" t="s">
        <v>41</v>
      </c>
      <c r="K29" s="54"/>
      <c r="L29" s="21">
        <v>0.15</v>
      </c>
      <c r="M29" s="22">
        <f>Example!$F29*Example!$L29</f>
        <v>1.2</v>
      </c>
      <c r="N29" s="23">
        <f>Example!$F29*Example!$L29</f>
        <v>1.2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25" t="s">
        <v>66</v>
      </c>
      <c r="B30" s="24">
        <v>3957</v>
      </c>
      <c r="C30" s="24">
        <v>4211473</v>
      </c>
      <c r="D30" s="25" t="s">
        <v>67</v>
      </c>
      <c r="E30" s="25" t="s">
        <v>45</v>
      </c>
      <c r="F30" s="26">
        <v>4</v>
      </c>
      <c r="G30" s="26" t="s">
        <v>39</v>
      </c>
      <c r="H30" s="55" t="s">
        <v>40</v>
      </c>
      <c r="I30" s="55"/>
      <c r="J30" s="26" t="s">
        <v>41</v>
      </c>
      <c r="K30" s="56"/>
      <c r="L30" s="27">
        <v>0.1</v>
      </c>
      <c r="M30" s="22">
        <f>Example!$F30*Example!$L30</f>
        <v>0.4</v>
      </c>
      <c r="N30" s="23">
        <f>Example!$F30*Example!$L30</f>
        <v>0.4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8"/>
      <c r="B31" s="28"/>
      <c r="C31" s="28"/>
      <c r="D31" s="28" t="s">
        <v>19</v>
      </c>
      <c r="E31" s="28"/>
      <c r="F31" s="29">
        <f>SUBTOTAL(109,Example!$F$11:$F$30)</f>
        <v>46</v>
      </c>
      <c r="G31" s="29"/>
      <c r="H31" s="29"/>
      <c r="I31" s="29"/>
      <c r="J31" s="29"/>
      <c r="K31" s="28"/>
      <c r="L31" s="30"/>
      <c r="M31" s="31">
        <f>SUBTOTAL(109,Example!$M$11:$M$30)</f>
        <v>5.8500000000000014</v>
      </c>
      <c r="N31" s="57">
        <f>SUBTOTAL(109,Example!$M$11:$M$30)</f>
        <v>5.8500000000000014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1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2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2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2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2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2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2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2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2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2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2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2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2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2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2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Debie</cp:lastModifiedBy>
  <dcterms:modified xsi:type="dcterms:W3CDTF">2019-06-17T17:11:57Z</dcterms:modified>
</cp:coreProperties>
</file>